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ebizsk.sharepoint.com/Shared Documents/HARMONOGRAMY/Obec Baška/Rekonštrukcia a výstavba siete chodníkov a ciest/Prilohy/"/>
    </mc:Choice>
  </mc:AlternateContent>
  <xr:revisionPtr revIDLastSave="6" documentId="11_888C2DAED244DE1DEA75873541EE8229129934FD" xr6:coauthVersionLast="47" xr6:coauthVersionMax="47" xr10:uidLastSave="{C584206C-8BA8-4B91-9353-761523744077}"/>
  <bookViews>
    <workbookView xWindow="-120" yWindow="-120" windowWidth="29040" windowHeight="15720" xr2:uid="{00000000-000D-0000-FFFF-FFFF00000000}"/>
  </bookViews>
  <sheets>
    <sheet name="ItemPartDat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93" i="1" l="1"/>
  <c r="H192" i="1"/>
  <c r="E191" i="1" s="1"/>
  <c r="H191" i="1" s="1"/>
  <c r="H190" i="1"/>
  <c r="H189" i="1"/>
  <c r="E188" i="1" s="1"/>
  <c r="H188" i="1" s="1"/>
  <c r="E187" i="1" s="1"/>
  <c r="H187" i="1" s="1"/>
  <c r="E186" i="1" s="1"/>
  <c r="H186" i="1" s="1"/>
  <c r="H185" i="1"/>
  <c r="H184" i="1"/>
  <c r="H183" i="1"/>
  <c r="H182" i="1"/>
  <c r="H181" i="1"/>
  <c r="H180" i="1"/>
  <c r="H179" i="1"/>
  <c r="H178" i="1"/>
  <c r="H177" i="1"/>
  <c r="H176" i="1"/>
  <c r="H175" i="1"/>
  <c r="H174" i="1"/>
  <c r="E169" i="1" s="1"/>
  <c r="H169" i="1" s="1"/>
  <c r="H173" i="1"/>
  <c r="H172" i="1"/>
  <c r="H171" i="1"/>
  <c r="H170" i="1"/>
  <c r="H168" i="1"/>
  <c r="H167" i="1"/>
  <c r="H166" i="1"/>
  <c r="H165" i="1"/>
  <c r="H164" i="1"/>
  <c r="H163" i="1"/>
  <c r="H162" i="1"/>
  <c r="H161" i="1"/>
  <c r="E160" i="1" s="1"/>
  <c r="H160" i="1" s="1"/>
  <c r="H159" i="1"/>
  <c r="H158" i="1"/>
  <c r="H157" i="1"/>
  <c r="H156" i="1"/>
  <c r="H155" i="1"/>
  <c r="E154" i="1" s="1"/>
  <c r="H154" i="1" s="1"/>
  <c r="H153" i="1"/>
  <c r="H152" i="1"/>
  <c r="E151" i="1" s="1"/>
  <c r="H151" i="1" s="1"/>
  <c r="H150" i="1"/>
  <c r="H149" i="1"/>
  <c r="H148" i="1"/>
  <c r="H147" i="1"/>
  <c r="E146" i="1"/>
  <c r="H146" i="1" s="1"/>
  <c r="H145" i="1"/>
  <c r="E144" i="1" s="1"/>
  <c r="H144" i="1" s="1"/>
  <c r="H143" i="1"/>
  <c r="H142" i="1"/>
  <c r="H141" i="1"/>
  <c r="H140" i="1"/>
  <c r="H139" i="1"/>
  <c r="H138" i="1"/>
  <c r="H137" i="1"/>
  <c r="H136" i="1"/>
  <c r="H135" i="1"/>
  <c r="H134" i="1"/>
  <c r="H133" i="1"/>
  <c r="H132" i="1"/>
  <c r="H131" i="1"/>
  <c r="H130" i="1"/>
  <c r="E129" i="1" s="1"/>
  <c r="H129" i="1" s="1"/>
  <c r="H126" i="1"/>
  <c r="H125" i="1"/>
  <c r="H124" i="1"/>
  <c r="H123" i="1"/>
  <c r="E117" i="1" s="1"/>
  <c r="H117" i="1" s="1"/>
  <c r="H122" i="1"/>
  <c r="H121" i="1"/>
  <c r="H120" i="1"/>
  <c r="H119" i="1"/>
  <c r="H118" i="1"/>
  <c r="H116" i="1"/>
  <c r="H115" i="1"/>
  <c r="H114" i="1"/>
  <c r="H113" i="1"/>
  <c r="E112" i="1" s="1"/>
  <c r="H112" i="1" s="1"/>
  <c r="H111" i="1"/>
  <c r="H110" i="1"/>
  <c r="H109" i="1"/>
  <c r="E108" i="1"/>
  <c r="H108" i="1" s="1"/>
  <c r="H107" i="1"/>
  <c r="H106" i="1"/>
  <c r="H105" i="1"/>
  <c r="H104" i="1"/>
  <c r="H103" i="1"/>
  <c r="H102" i="1"/>
  <c r="E96" i="1" s="1"/>
  <c r="H96" i="1" s="1"/>
  <c r="H101" i="1"/>
  <c r="H100" i="1"/>
  <c r="H99" i="1"/>
  <c r="H98" i="1"/>
  <c r="H97" i="1"/>
  <c r="H93" i="1"/>
  <c r="H92" i="1"/>
  <c r="H91" i="1"/>
  <c r="H90" i="1"/>
  <c r="H89" i="1"/>
  <c r="H88" i="1"/>
  <c r="H87" i="1"/>
  <c r="H86" i="1"/>
  <c r="H85" i="1"/>
  <c r="H84" i="1"/>
  <c r="H83" i="1"/>
  <c r="H82" i="1"/>
  <c r="H81" i="1"/>
  <c r="E75" i="1" s="1"/>
  <c r="H75" i="1" s="1"/>
  <c r="H80" i="1"/>
  <c r="H79" i="1"/>
  <c r="H78" i="1"/>
  <c r="H77" i="1"/>
  <c r="H76" i="1"/>
  <c r="H74" i="1"/>
  <c r="H73" i="1"/>
  <c r="H72" i="1"/>
  <c r="H71" i="1"/>
  <c r="H70" i="1"/>
  <c r="E69" i="1" s="1"/>
  <c r="H69" i="1" s="1"/>
  <c r="H68" i="1"/>
  <c r="E67" i="1" s="1"/>
  <c r="H67" i="1" s="1"/>
  <c r="H66" i="1"/>
  <c r="H65" i="1"/>
  <c r="H64" i="1"/>
  <c r="H63" i="1"/>
  <c r="H62" i="1"/>
  <c r="H61" i="1"/>
  <c r="H60" i="1"/>
  <c r="E57" i="1" s="1"/>
  <c r="H57" i="1" s="1"/>
  <c r="H59" i="1"/>
  <c r="H58" i="1"/>
  <c r="H54" i="1"/>
  <c r="H53" i="1"/>
  <c r="H52" i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E38" i="1" s="1"/>
  <c r="H38" i="1" s="1"/>
  <c r="H37" i="1"/>
  <c r="H36" i="1"/>
  <c r="H35" i="1"/>
  <c r="H34" i="1"/>
  <c r="E33" i="1"/>
  <c r="H33" i="1" s="1"/>
  <c r="H32" i="1"/>
  <c r="H31" i="1"/>
  <c r="H30" i="1"/>
  <c r="H29" i="1"/>
  <c r="E26" i="1" s="1"/>
  <c r="H26" i="1" s="1"/>
  <c r="H28" i="1"/>
  <c r="H27" i="1"/>
  <c r="H25" i="1"/>
  <c r="H24" i="1"/>
  <c r="E24" i="1"/>
  <c r="H23" i="1"/>
  <c r="E22" i="1"/>
  <c r="H22" i="1" s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E8" i="1" s="1"/>
  <c r="H8" i="1" s="1"/>
  <c r="H3" i="1"/>
  <c r="E56" i="1" l="1"/>
  <c r="H56" i="1" s="1"/>
  <c r="E55" i="1" s="1"/>
  <c r="H55" i="1" s="1"/>
  <c r="E7" i="1"/>
  <c r="H7" i="1" s="1"/>
  <c r="E6" i="1" s="1"/>
  <c r="H6" i="1" s="1"/>
  <c r="E128" i="1"/>
  <c r="H128" i="1" s="1"/>
  <c r="E127" i="1" s="1"/>
  <c r="H127" i="1" s="1"/>
  <c r="E95" i="1"/>
  <c r="H95" i="1" s="1"/>
  <c r="E94" i="1" s="1"/>
  <c r="H94" i="1" s="1"/>
  <c r="E5" i="1" l="1"/>
  <c r="H5" i="1" s="1"/>
  <c r="E4" i="1" s="1"/>
  <c r="H4" i="1" s="1"/>
</calcChain>
</file>

<file path=xl/sharedStrings.xml><?xml version="1.0" encoding="utf-8"?>
<sst xmlns="http://schemas.openxmlformats.org/spreadsheetml/2006/main" count="1166" uniqueCount="310">
  <si>
    <t/>
  </si>
  <si>
    <t>ItemPartID</t>
  </si>
  <si>
    <t>orderPath</t>
  </si>
  <si>
    <t xml:space="preserve"> ItemPartTitle</t>
  </si>
  <si>
    <t xml:space="preserve"> ItemPartCode</t>
  </si>
  <si>
    <t xml:space="preserve"> BidValue</t>
  </si>
  <si>
    <t xml:space="preserve"> ItemPartQuantity</t>
  </si>
  <si>
    <t>ItemPartQuantityType</t>
  </si>
  <si>
    <t xml:space="preserve"> Total</t>
  </si>
  <si>
    <t>TypeOfContract</t>
  </si>
  <si>
    <t xml:space="preserve"> ItemPartDescription</t>
  </si>
  <si>
    <t>ID</t>
  </si>
  <si>
    <t>Poradie</t>
  </si>
  <si>
    <t>Kod</t>
  </si>
  <si>
    <t>Nazov</t>
  </si>
  <si>
    <t>Jednotkova cena</t>
  </si>
  <si>
    <t>Mnozstvo</t>
  </si>
  <si>
    <t>Merna jednotka</t>
  </si>
  <si>
    <t>Celkova cena</t>
  </si>
  <si>
    <t xml:space="preserve"> Typ</t>
  </si>
  <si>
    <t xml:space="preserve"> Popis</t>
  </si>
  <si>
    <t>1. </t>
  </si>
  <si>
    <t xml:space="preserve"> </t>
  </si>
  <si>
    <t>Celkové hodnotenie</t>
  </si>
  <si>
    <t>1.1. </t>
  </si>
  <si>
    <t>Celková cena v EUR bez DPH (JC) / s DPH (CC)</t>
  </si>
  <si>
    <t>1.1.1. </t>
  </si>
  <si>
    <t>1.1.1.1. </t>
  </si>
  <si>
    <t>SO 01.1 Úsek A</t>
  </si>
  <si>
    <t>1.1.1.1.1. </t>
  </si>
  <si>
    <t>PRÁCE A DODÁVKY HSV</t>
  </si>
  <si>
    <t>1.1.1.1.1.1. </t>
  </si>
  <si>
    <t>1 - ZEMNE PRÁCE</t>
  </si>
  <si>
    <t>1.1.1.1.1.1.1. </t>
  </si>
  <si>
    <t>m3</t>
  </si>
  <si>
    <t>Odkopávky a prekopávky nezapaž. v horn. tr. 3 do 100 m3</t>
  </si>
  <si>
    <t>1.1.1.1.1.1.2. </t>
  </si>
  <si>
    <t>Príplatok za lepivosť horniny tr.3</t>
  </si>
  <si>
    <t>1.1.1.1.1.1.3. </t>
  </si>
  <si>
    <t>Hĺbenie rýh šírka do 60 cm v horn. tr. 3 do 100 m3</t>
  </si>
  <si>
    <t>1.1.1.1.1.1.4. </t>
  </si>
  <si>
    <t>Príplatok za lepivosť horniny tr. 3 v rýhach š. do 60 cm</t>
  </si>
  <si>
    <t>1.1.1.1.1.1.5. </t>
  </si>
  <si>
    <t>Hĺbenie šachiet v horn. tr. 3 do 100 m3</t>
  </si>
  <si>
    <t>1.1.1.1.1.1.6. </t>
  </si>
  <si>
    <t>1.1.1.1.1.1.7. </t>
  </si>
  <si>
    <t>Hĺbenie šachiet v horn. tr.3 ručné do 1.00 m2 pôdorys. plochy</t>
  </si>
  <si>
    <t>1.1.1.1.1.1.8. </t>
  </si>
  <si>
    <t>Vodorovné premiestnenie výkopu do 10000 m horn. tr. 1-4</t>
  </si>
  <si>
    <t>1.1.1.1.1.1.9. </t>
  </si>
  <si>
    <t>Príplatok za každých ďalších 1000 m nad 10000 m horn. tr. 1-4</t>
  </si>
  <si>
    <t>1.1.1.1.1.1.10. </t>
  </si>
  <si>
    <t>Nakladanie výkopku do 100 m3 v horn. tr. 1-4</t>
  </si>
  <si>
    <t>1.1.1.1.1.1.11. </t>
  </si>
  <si>
    <t>Uloženie sypaniny na skládku</t>
  </si>
  <si>
    <t>1.1.1.1.1.1.12. </t>
  </si>
  <si>
    <t>Zásyp zhutnený jám. rýh. šachiet alebo okolo objektu</t>
  </si>
  <si>
    <t>1.1.1.1.1.1.13. </t>
  </si>
  <si>
    <t>t</t>
  </si>
  <si>
    <t>Kamenivo ťažené hrubé 0-32</t>
  </si>
  <si>
    <t>1.1.1.1.1.2. </t>
  </si>
  <si>
    <t>2 - ZÁKLADY</t>
  </si>
  <si>
    <t>1.1.1.1.1.2.1. </t>
  </si>
  <si>
    <t>m2</t>
  </si>
  <si>
    <t>Zhutnenie podložia z hor. súdr. do 92%PS a nesúdr. Id do 0.8</t>
  </si>
  <si>
    <t>1.1.1.1.1.3. </t>
  </si>
  <si>
    <t>4 - VODOROVNÉ KONŠTRUKCIE</t>
  </si>
  <si>
    <t>1.1.1.1.1.3.1. </t>
  </si>
  <si>
    <t>Podkladové bloky z betónu prostého tr. C 12/15 v otvorenom výkope pod Vpusť</t>
  </si>
  <si>
    <t>1.1.1.1.1.4. </t>
  </si>
  <si>
    <t>5 - KOMUNIKÁCIE</t>
  </si>
  <si>
    <t>1.1.1.1.1.4.1. </t>
  </si>
  <si>
    <t>Podklad zo štrkodrte hr. 200 mm</t>
  </si>
  <si>
    <t>1.1.1.1.1.4.2. </t>
  </si>
  <si>
    <t>Podklad z kameniva spevn. cementom KZC 1. hr. 170 mm</t>
  </si>
  <si>
    <t>1.1.1.1.1.4.3. </t>
  </si>
  <si>
    <t>Postrek živ. infiltračný s posypom kam. z asfaltu 1.0 kg/m2</t>
  </si>
  <si>
    <t>1.1.1.1.1.4.4. </t>
  </si>
  <si>
    <t>Postrek živičný spojovací z cestného asfaltu 0.5-0.7 kg/m2</t>
  </si>
  <si>
    <t>1.1.1.1.1.4.5. </t>
  </si>
  <si>
    <t>Asfaltový betón vrstva obrusná AC 11 obrus (ABS) hr. 50 mm. š. do 3 m</t>
  </si>
  <si>
    <t>1.1.1.1.1.4.6. </t>
  </si>
  <si>
    <t>Betón asfaltový ložný ACL 22 (ABVH) š. nad 3 m nemodifik. tr. II. hr. 70 mm</t>
  </si>
  <si>
    <t>1.1.1.1.1.5. </t>
  </si>
  <si>
    <t>8 - RÚROVÉ VEDENIA</t>
  </si>
  <si>
    <t>1.1.1.1.1.5.1. </t>
  </si>
  <si>
    <t>kus</t>
  </si>
  <si>
    <t>Zhotovenie vpusti uličnej z PP ACO Combipoint PP</t>
  </si>
  <si>
    <t>1.1.1.1.1.5.2. </t>
  </si>
  <si>
    <t>ACO Combipoint - uličná vpusť</t>
  </si>
  <si>
    <t>1.1.1.1.1.5.3. </t>
  </si>
  <si>
    <t>Osadenie poklopov liatinových. oceľových s rámom nad 50 do 100 kg</t>
  </si>
  <si>
    <t>1.1.1.1.1.5.4. </t>
  </si>
  <si>
    <t>Combipoint PP vtoková liatinová mreža trieda zataženia C250 - D400</t>
  </si>
  <si>
    <t>1.1.1.1.1.6. </t>
  </si>
  <si>
    <t>9 - OSTATNÉ KONŠTRUKCIE A PRÁCE</t>
  </si>
  <si>
    <t>1.1.1.1.1.6.1. </t>
  </si>
  <si>
    <t>Osadenie zvislých cestných dopravných značiek na stĺpiky. konzoly alebo objekty</t>
  </si>
  <si>
    <t>1.1.1.1.1.6.2. </t>
  </si>
  <si>
    <t>Značka dopravná 201 (Daj prednosť v jazde!) Zn plech reflex. tr. 2 založ. Al okraj 900 mm</t>
  </si>
  <si>
    <t>1.1.1.1.1.6.3. </t>
  </si>
  <si>
    <t>Značka dopravná 210 - 245. 250 - 267. 270. 271 Al plech reflex. tr. 2 založ. Al okraj d 600</t>
  </si>
  <si>
    <t>1.1.1.1.1.6.4. </t>
  </si>
  <si>
    <t>Značka dopravná 302. 303. 304 Al plech reflex. tr. 2 Al. okraj 600x600 mm</t>
  </si>
  <si>
    <t>1.1.1.1.1.6.5. </t>
  </si>
  <si>
    <t>Značka dopravná 325 - 335 Al plech reflex. tr. 2 Al. okraj 600x600 mm</t>
  </si>
  <si>
    <t>1.1.1.1.1.6.6. </t>
  </si>
  <si>
    <t>Montáž stĺpika dopravných značiek dĺžky do 3.5 m s betónovým základom a pätkou</t>
  </si>
  <si>
    <t>1.1.1.1.1.6.7. </t>
  </si>
  <si>
    <t>ks</t>
  </si>
  <si>
    <t>Stĺpik Al 60/5 hladký  dl. do 3.5m</t>
  </si>
  <si>
    <t>1.1.1.1.1.6.8. </t>
  </si>
  <si>
    <t>m</t>
  </si>
  <si>
    <t>Vodorovné značenie krytov striek. farbou. deliace čiary š. 120 mm</t>
  </si>
  <si>
    <t>1.1.1.1.1.6.9. </t>
  </si>
  <si>
    <t>Predznač. pre vodor. značenie z náter. hmôt. deliace čiary. vodiace pásiky</t>
  </si>
  <si>
    <t>1.1.1.1.1.6.10. </t>
  </si>
  <si>
    <t>Osadenie cest. obrubníka bet. stojatého. lôžko betón tr. C 12/15 s bočnou oporou</t>
  </si>
  <si>
    <t>1.1.1.1.1.6.11. </t>
  </si>
  <si>
    <t>Obrubník chodníkový ABO 1-15 100x15x30</t>
  </si>
  <si>
    <t>1.1.1.1.1.6.12. </t>
  </si>
  <si>
    <t>Dilatačné škáry vkladané. vyplnené asfalt. zálievkou</t>
  </si>
  <si>
    <t>1.1.1.1.1.6.13. </t>
  </si>
  <si>
    <t>Zarovnanie styčnej plochy podkladu alebo krytu z betónu hr. do 150 mm</t>
  </si>
  <si>
    <t>1.1.1.1.1.6.14. </t>
  </si>
  <si>
    <t>Rezanie stávajúceho živičného krytu alebo podkladu hr. 50-100 mm</t>
  </si>
  <si>
    <t>1.1.1.1.1.6.15. </t>
  </si>
  <si>
    <t>Poplatok za uloženie vykopanej zeminy</t>
  </si>
  <si>
    <t>1.1.1.1.1.6.16. </t>
  </si>
  <si>
    <t>Presun hmôt pre pozemné komunikácie a plochy letísk. kryt živičný</t>
  </si>
  <si>
    <t>1.1.1.2. </t>
  </si>
  <si>
    <t>SO 01.2 Úsek B  - Modernizácia cesty</t>
  </si>
  <si>
    <t>1.1.1.2.1. </t>
  </si>
  <si>
    <t>1.1.1.2.1.1. </t>
  </si>
  <si>
    <t>1.1.1.2.1.1.1. </t>
  </si>
  <si>
    <t>Rozobratie dlažby vozov. z cestných panelov</t>
  </si>
  <si>
    <t>1.1.1.2.1.1.2. </t>
  </si>
  <si>
    <t>1.1.1.2.1.1.3. </t>
  </si>
  <si>
    <t>1.1.1.2.1.1.4. </t>
  </si>
  <si>
    <t>1.1.1.2.1.1.5. </t>
  </si>
  <si>
    <t>1.1.1.2.1.1.6. </t>
  </si>
  <si>
    <t>1.1.1.2.1.1.7. </t>
  </si>
  <si>
    <t>1.1.1.2.1.1.8. </t>
  </si>
  <si>
    <t>1.1.1.2.1.1.9. </t>
  </si>
  <si>
    <t>1.1.1.2.1.2. </t>
  </si>
  <si>
    <t>1.1.1.2.1.2.1. </t>
  </si>
  <si>
    <t>1.1.1.2.1.3. </t>
  </si>
  <si>
    <t>1.1.1.2.1.3.1. </t>
  </si>
  <si>
    <t>1.1.1.2.1.3.2. </t>
  </si>
  <si>
    <t>1.1.1.2.1.3.3. </t>
  </si>
  <si>
    <t>1.1.1.2.1.3.4. </t>
  </si>
  <si>
    <t>1.1.1.2.1.3.5. </t>
  </si>
  <si>
    <t>1.1.1.2.1.4. </t>
  </si>
  <si>
    <t>1.1.1.2.1.4.1. </t>
  </si>
  <si>
    <t>1.1.1.2.1.4.2. </t>
  </si>
  <si>
    <t>1.1.1.2.1.4.3. </t>
  </si>
  <si>
    <t>1.1.1.2.1.4.4. </t>
  </si>
  <si>
    <t>1.1.1.2.1.4.5. </t>
  </si>
  <si>
    <t>1.1.1.2.1.4.6. </t>
  </si>
  <si>
    <t>1.1.1.2.1.4.7. </t>
  </si>
  <si>
    <t>1.1.1.2.1.4.8. </t>
  </si>
  <si>
    <t>1.1.1.2.1.4.9. </t>
  </si>
  <si>
    <t>1.1.1.2.1.4.10. </t>
  </si>
  <si>
    <t>1.1.1.2.1.4.11. </t>
  </si>
  <si>
    <t>1.1.1.2.1.4.12. </t>
  </si>
  <si>
    <t>1.1.1.2.1.4.13. </t>
  </si>
  <si>
    <t>Vodorovná doprava vybúraných hmôt po suchu do 5 km</t>
  </si>
  <si>
    <t>1.1.1.2.1.4.14. </t>
  </si>
  <si>
    <t>Príplatok za každých ďalších 5 km vybúr. hmôt nad 5 km</t>
  </si>
  <si>
    <t>1.1.1.2.1.4.15. </t>
  </si>
  <si>
    <t>Nakladanie vybúraných hmôt</t>
  </si>
  <si>
    <t>1.1.1.2.1.4.16. </t>
  </si>
  <si>
    <t>Poplatok za ulož.a znešk.stav.sute na urč.sklád. -z demol.vozoviek "O"-ost.odpad</t>
  </si>
  <si>
    <t>1.1.1.2.1.4.17. </t>
  </si>
  <si>
    <t>1.1.1.2.1.4.18. </t>
  </si>
  <si>
    <t>1.1.1.3. </t>
  </si>
  <si>
    <t>SO 01.2 Úsek B  - Výstavba chodníka</t>
  </si>
  <si>
    <t>1.1.1.3.1. </t>
  </si>
  <si>
    <t>1.1.1.3.1.1. </t>
  </si>
  <si>
    <t>1.1.1.3.1.1.1. </t>
  </si>
  <si>
    <t>1.1.1.3.1.1.2. </t>
  </si>
  <si>
    <t>1.1.1.3.1.1.3. </t>
  </si>
  <si>
    <t>1.1.1.3.1.1.4. </t>
  </si>
  <si>
    <t>1.1.1.3.1.1.5. </t>
  </si>
  <si>
    <t>1.1.1.3.1.1.6. </t>
  </si>
  <si>
    <t>1.1.1.3.1.1.7. </t>
  </si>
  <si>
    <t>1.1.1.3.1.1.8. </t>
  </si>
  <si>
    <t>1.1.1.3.1.1.9. </t>
  </si>
  <si>
    <t>1.1.1.3.1.1.10. </t>
  </si>
  <si>
    <t>1.1.1.3.1.1.11. </t>
  </si>
  <si>
    <t>1.1.1.3.1.2. </t>
  </si>
  <si>
    <t>1.1.1.3.1.2.1. </t>
  </si>
  <si>
    <t>1.1.1.3.1.2.2. </t>
  </si>
  <si>
    <t>Vankúš pod základy zo štrkopiesku netriedeného</t>
  </si>
  <si>
    <t>1.1.1.3.1.2.3. </t>
  </si>
  <si>
    <t>Základové pätky z betónu prostého tr. C20/25</t>
  </si>
  <si>
    <t>1.1.1.3.1.3. </t>
  </si>
  <si>
    <t>1.1.1.3.1.3.1. </t>
  </si>
  <si>
    <t>Podklad zo štrkodrte hr. 150 mm</t>
  </si>
  <si>
    <t>1.1.1.3.1.3.2. </t>
  </si>
  <si>
    <t>Podklad z prostého betónu tr. C 16/20 hr. 110 mm</t>
  </si>
  <si>
    <t>1.1.1.3.1.3.3. </t>
  </si>
  <si>
    <t>Postrek živ. infiltračný s posypom kam. z asfaltu 2.0 kg/m2</t>
  </si>
  <si>
    <t>1.1.1.3.1.3.4. </t>
  </si>
  <si>
    <t>Asfaltový betón AC 8 (ABJ II) hr. 40 mm. š. do 3 m</t>
  </si>
  <si>
    <t>1.1.1.3.1.4. </t>
  </si>
  <si>
    <t>1.1.1.3.1.4.1. </t>
  </si>
  <si>
    <t>Osadenie a montáž cest. oceľ. zábradlia s oceľ. stĺpikmi. s troma madlami</t>
  </si>
  <si>
    <t>1.1.1.3.1.4.2. </t>
  </si>
  <si>
    <t>Oceľové zábradlie vrátane náteru</t>
  </si>
  <si>
    <t>1.1.1.3.1.4.3. </t>
  </si>
  <si>
    <t>Osadenie záhon. obrubníka betón. do lôžka z betónu tr. C 12/15 s bočnou oporou</t>
  </si>
  <si>
    <t>1.1.1.3.1.4.4. </t>
  </si>
  <si>
    <t>Obrubník záhonový 100x5x20</t>
  </si>
  <si>
    <t>1.1.1.3.1.4.5. </t>
  </si>
  <si>
    <t>Osadenie priekop. žľabu z bet. dosiek do lôžka z betónu tr. C 12/15 hr. 100 mm</t>
  </si>
  <si>
    <t>1.1.1.3.1.4.6. </t>
  </si>
  <si>
    <t>Doska obkladová TBM 2-50 50x50x10</t>
  </si>
  <si>
    <t>1.1.1.3.1.4.7. </t>
  </si>
  <si>
    <t>Čistenie priekop spevn. šírka dna nad 40 cm nános do 0.50 m3/m</t>
  </si>
  <si>
    <t>1.1.1.3.1.4.8. </t>
  </si>
  <si>
    <t>1.1.1.3.1.4.9. </t>
  </si>
  <si>
    <t>1.1.1.4. </t>
  </si>
  <si>
    <t>SO 01.3 Úsek C  - Modernizácia cesty</t>
  </si>
  <si>
    <t>1.1.1.4.1. </t>
  </si>
  <si>
    <t>1.1.1.4.1.1. </t>
  </si>
  <si>
    <t>1.1.1.4.1.1.1. </t>
  </si>
  <si>
    <t>1.1.1.4.1.1.2. </t>
  </si>
  <si>
    <t>1.1.1.4.1.1.3. </t>
  </si>
  <si>
    <t>1.1.1.4.1.1.4. </t>
  </si>
  <si>
    <t>1.1.1.4.1.1.5. </t>
  </si>
  <si>
    <t>Hĺbenie rýh šírka do 2 m v horn. tr. 3 nad 100 m3</t>
  </si>
  <si>
    <t>1.1.1.4.1.1.6. </t>
  </si>
  <si>
    <t>Príplatok za lepivosť horniny tr.3 v rýhach š. do 200 cm</t>
  </si>
  <si>
    <t>1.1.1.4.1.1.7. </t>
  </si>
  <si>
    <t>1.1.1.4.1.1.8. </t>
  </si>
  <si>
    <t>1.1.1.4.1.1.9. </t>
  </si>
  <si>
    <t>1.1.1.4.1.1.10. </t>
  </si>
  <si>
    <t>1.1.1.4.1.1.11. </t>
  </si>
  <si>
    <t>1.1.1.4.1.1.12. </t>
  </si>
  <si>
    <t>1.1.1.4.1.1.13. </t>
  </si>
  <si>
    <t>1.1.1.4.1.1.14. </t>
  </si>
  <si>
    <t>1.1.1.4.1.2. </t>
  </si>
  <si>
    <t>1.1.1.4.1.2.1. </t>
  </si>
  <si>
    <t>1.1.1.4.1.3. </t>
  </si>
  <si>
    <t>3 - ZVISLÉ A KOMPLETNÉ KONŠTRUKCIE</t>
  </si>
  <si>
    <t>1.1.1.4.1.3.1. </t>
  </si>
  <si>
    <t>Kompletné konštr. z betónu prostého tr. C 25/30 hr. 150-300 mm</t>
  </si>
  <si>
    <t>1.1.1.4.1.3.2. </t>
  </si>
  <si>
    <t>Vložka šachtová pre korugované rúry PVC-U. DN 300</t>
  </si>
  <si>
    <t>1.1.1.4.1.3.3. </t>
  </si>
  <si>
    <t>Debnenie komplet. konštrukcií neomietaných plôch rovinných. zhotovenie</t>
  </si>
  <si>
    <t>1.1.1.4.1.3.4. </t>
  </si>
  <si>
    <t>Debnenie komplet. konštrukcií neomietaných plôch rovinných. odstránenie</t>
  </si>
  <si>
    <t>1.1.1.4.1.4. </t>
  </si>
  <si>
    <t>1.1.1.4.1.4.1. </t>
  </si>
  <si>
    <t>Lôžko pod potrubie. stoky v otvorenom výkope zo štrkodrvy</t>
  </si>
  <si>
    <t>1.1.1.4.1.4.2. </t>
  </si>
  <si>
    <t>Podkladové dosky zo železobetónu tr. C 12/15 v otvorenom výkope pod potrubie</t>
  </si>
  <si>
    <t>1.1.1.4.1.5. </t>
  </si>
  <si>
    <t>1.1.1.4.1.5.1. </t>
  </si>
  <si>
    <t>1.1.1.4.1.5.2. </t>
  </si>
  <si>
    <t>1.1.1.4.1.5.3. </t>
  </si>
  <si>
    <t>1.1.1.4.1.5.4. </t>
  </si>
  <si>
    <t>1.1.1.4.1.5.5. </t>
  </si>
  <si>
    <t>1.1.1.4.1.6. </t>
  </si>
  <si>
    <t>1.1.1.4.1.6.1. </t>
  </si>
  <si>
    <t>Montáž potrubia z betónových rúr hrdlových v otvorenom výkope do 20% DN 300. tesnenie gum. krúžkami</t>
  </si>
  <si>
    <t>1.1.1.4.1.6.2. </t>
  </si>
  <si>
    <t>Rúra betónová kanalizačná hrdlová TBH-Q 30/250 CV 360° 300/2500mm</t>
  </si>
  <si>
    <t>1.1.1.4.1.6.3. </t>
  </si>
  <si>
    <t>Montáž potrubia z kan. rúr korugovaných PVC-U v otvor. výkope do 20 % DN 300. tesnenie gum. krúžkami</t>
  </si>
  <si>
    <t>1.1.1.4.1.6.4. </t>
  </si>
  <si>
    <t>Rúra kanalizačná PVC-U korugovaná hrdlová. SN8. d300. 5m</t>
  </si>
  <si>
    <t>1.1.1.4.1.6.5. </t>
  </si>
  <si>
    <t>Montáž tvaroviek jednoosových na potrubie z kanalizačných rúr z PVC v otvorenom výkope DN 300</t>
  </si>
  <si>
    <t>1.1.1.4.1.6.6. </t>
  </si>
  <si>
    <t>Prechodka kanalizačná PVC - kamenina/betón d 300mm</t>
  </si>
  <si>
    <t>1.1.1.4.1.6.7. </t>
  </si>
  <si>
    <t>1.1.1.4.1.6.8. </t>
  </si>
  <si>
    <t>Mreža oceľová štvor. 800x800</t>
  </si>
  <si>
    <t>1.1.1.4.1.7. </t>
  </si>
  <si>
    <t>1.1.1.4.1.7.1. </t>
  </si>
  <si>
    <t>1.1.1.4.1.7.2. </t>
  </si>
  <si>
    <t>1.1.1.4.1.7.3. </t>
  </si>
  <si>
    <t>1.1.1.4.1.7.4. </t>
  </si>
  <si>
    <t>1.1.1.4.1.7.5. </t>
  </si>
  <si>
    <t>1.1.1.4.1.7.6. </t>
  </si>
  <si>
    <t>1.1.1.4.1.7.7. </t>
  </si>
  <si>
    <t>1.1.1.4.1.7.8. </t>
  </si>
  <si>
    <t>1.1.1.4.1.7.9. </t>
  </si>
  <si>
    <t>1.1.1.4.1.7.10. </t>
  </si>
  <si>
    <t>1.1.1.4.1.7.11. </t>
  </si>
  <si>
    <t>1.1.1.4.1.7.12. </t>
  </si>
  <si>
    <t>1.1.1.4.1.7.13. </t>
  </si>
  <si>
    <t>1.1.1.4.1.7.14. </t>
  </si>
  <si>
    <t>1.1.1.4.1.7.15. </t>
  </si>
  <si>
    <t>1.1.1.4.1.7.16. </t>
  </si>
  <si>
    <t>1.1.1.5. </t>
  </si>
  <si>
    <t>SO 01.3 Úsek C  - Modernizácia chodníka</t>
  </si>
  <si>
    <t>1.1.1.5.1. </t>
  </si>
  <si>
    <t>1.1.1.5.1.1. </t>
  </si>
  <si>
    <t>1.1.1.5.1.1.1. </t>
  </si>
  <si>
    <t>1.1.1.5.1.1.2. </t>
  </si>
  <si>
    <t>1.1.1.5.1.2. </t>
  </si>
  <si>
    <t>1.1.1.5.1.2.1. </t>
  </si>
  <si>
    <t>1.2. </t>
  </si>
  <si>
    <t>počet dní</t>
  </si>
  <si>
    <t>Lehota výstavby</t>
  </si>
  <si>
    <t>Modernizácia a výstavba siete chodníkov a ciest v obci Baška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</si>
</sst>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Aptos Narrow"/>
      <family val="2"/>
      <scheme val="minor"/>
    </font>
    <font>
      <sz val="11"/>
      <color indexed="9"/>
      <name val="Calibri"/>
    </font>
  </fonts>
  <fills count="5">
    <fill>
      <patternFill patternType="none"/>
    </fill>
    <fill>
      <patternFill patternType="gray125"/>
    </fill>
    <fill>
      <patternFill patternType="solid">
        <fgColor indexed="48"/>
      </patternFill>
    </fill>
    <fill>
      <patternFill patternType="solid">
        <fgColor indexed="31"/>
      </patternFill>
    </fill>
    <fill>
      <patternFill patternType="solid">
        <fgColor indexed="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vertical="top" wrapText="1"/>
    </xf>
    <xf numFmtId="0" fontId="0" fillId="3" borderId="1" xfId="0" applyFill="1" applyBorder="1" applyAlignment="1">
      <alignment vertical="top" wrapText="1"/>
    </xf>
    <xf numFmtId="0" fontId="0" fillId="4" borderId="1" xfId="0" applyFill="1" applyBorder="1" applyAlignment="1" applyProtection="1">
      <alignment vertical="top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93"/>
  <sheetViews>
    <sheetView tabSelected="1" topLeftCell="B2" workbookViewId="0">
      <selection activeCell="D5" sqref="D5"/>
    </sheetView>
  </sheetViews>
  <sheetFormatPr defaultRowHeight="15" x14ac:dyDescent="0.25"/>
  <cols>
    <col min="1" max="1" width="0" hidden="1" bestFit="1" customWidth="1"/>
    <col min="2" max="2" width="14.28515625" bestFit="1" customWidth="1"/>
    <col min="3" max="3" width="13.28515625" bestFit="1" customWidth="1"/>
    <col min="4" max="4" width="50" bestFit="1" customWidth="1"/>
    <col min="5" max="5" width="18" bestFit="1" customWidth="1"/>
    <col min="6" max="6" width="12" bestFit="1" customWidth="1"/>
    <col min="7" max="8" width="18" bestFit="1" customWidth="1"/>
    <col min="9" max="9" width="15.140625" bestFit="1" customWidth="1"/>
    <col min="10" max="10" width="19.5703125" bestFit="1" customWidth="1"/>
  </cols>
  <sheetData>
    <row r="1" spans="1:10" ht="0" hidden="1" customHeight="1" x14ac:dyDescent="0.25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  <c r="I1" t="s">
        <v>9</v>
      </c>
      <c r="J1" t="s">
        <v>10</v>
      </c>
    </row>
    <row r="2" spans="1:10" x14ac:dyDescent="0.25">
      <c r="A2" s="1" t="s">
        <v>11</v>
      </c>
      <c r="B2" s="1" t="s">
        <v>12</v>
      </c>
      <c r="C2" s="1" t="s">
        <v>13</v>
      </c>
      <c r="D2" s="1" t="s">
        <v>14</v>
      </c>
      <c r="E2" s="1" t="s">
        <v>15</v>
      </c>
      <c r="F2" s="1" t="s">
        <v>16</v>
      </c>
      <c r="G2" s="1" t="s">
        <v>17</v>
      </c>
      <c r="H2" s="1" t="s">
        <v>18</v>
      </c>
      <c r="I2" s="1" t="s">
        <v>19</v>
      </c>
      <c r="J2" s="1" t="s">
        <v>20</v>
      </c>
    </row>
    <row r="3" spans="1:10" x14ac:dyDescent="0.25">
      <c r="A3">
        <v>2465749</v>
      </c>
      <c r="B3" t="s">
        <v>21</v>
      </c>
      <c r="C3" t="s">
        <v>22</v>
      </c>
      <c r="D3" t="s">
        <v>23</v>
      </c>
      <c r="E3">
        <v>0</v>
      </c>
      <c r="F3">
        <v>1</v>
      </c>
      <c r="G3" t="s">
        <v>0</v>
      </c>
      <c r="H3">
        <f t="shared" ref="H3:H34" si="0">IF(ISNUMBER(VALUE(E3)),ROUND(SUM(ROUND(E3,2)*F3),2),"N")</f>
        <v>0</v>
      </c>
      <c r="I3" t="s">
        <v>22</v>
      </c>
      <c r="J3" t="s">
        <v>0</v>
      </c>
    </row>
    <row r="4" spans="1:10" x14ac:dyDescent="0.25">
      <c r="A4" s="2">
        <v>2465750</v>
      </c>
      <c r="B4" s="2" t="s">
        <v>24</v>
      </c>
      <c r="C4" s="2" t="s">
        <v>22</v>
      </c>
      <c r="D4" s="2" t="s">
        <v>25</v>
      </c>
      <c r="E4" s="2">
        <f>ROUND(H5,2)</f>
        <v>0</v>
      </c>
      <c r="F4" s="2">
        <v>1.23</v>
      </c>
      <c r="G4" s="2" t="s">
        <v>0</v>
      </c>
      <c r="H4" s="2">
        <f t="shared" si="0"/>
        <v>0</v>
      </c>
      <c r="I4" s="2" t="s">
        <v>22</v>
      </c>
      <c r="J4" s="2" t="s">
        <v>0</v>
      </c>
    </row>
    <row r="5" spans="1:10" ht="30" x14ac:dyDescent="0.25">
      <c r="A5" s="2">
        <v>2465752</v>
      </c>
      <c r="B5" s="2" t="s">
        <v>26</v>
      </c>
      <c r="C5" s="2" t="s">
        <v>22</v>
      </c>
      <c r="D5" s="2" t="s">
        <v>309</v>
      </c>
      <c r="E5" s="2">
        <f>ROUND(H6+H55+H94+H127+H186,2)</f>
        <v>0</v>
      </c>
      <c r="F5" s="2">
        <v>1</v>
      </c>
      <c r="G5" s="2" t="s">
        <v>0</v>
      </c>
      <c r="H5" s="2">
        <f t="shared" si="0"/>
        <v>0</v>
      </c>
      <c r="I5" s="2" t="s">
        <v>22</v>
      </c>
      <c r="J5" s="2" t="s">
        <v>0</v>
      </c>
    </row>
    <row r="6" spans="1:10" x14ac:dyDescent="0.25">
      <c r="A6" s="2">
        <v>2465753</v>
      </c>
      <c r="B6" s="2" t="s">
        <v>27</v>
      </c>
      <c r="C6" s="2" t="s">
        <v>22</v>
      </c>
      <c r="D6" s="2" t="s">
        <v>28</v>
      </c>
      <c r="E6" s="2">
        <f>ROUND(H7,2)</f>
        <v>0</v>
      </c>
      <c r="F6" s="2">
        <v>1</v>
      </c>
      <c r="G6" s="2" t="s">
        <v>0</v>
      </c>
      <c r="H6" s="2">
        <f t="shared" si="0"/>
        <v>0</v>
      </c>
      <c r="I6" s="2" t="s">
        <v>22</v>
      </c>
      <c r="J6" s="2" t="s">
        <v>0</v>
      </c>
    </row>
    <row r="7" spans="1:10" x14ac:dyDescent="0.25">
      <c r="A7" s="2">
        <v>2465754</v>
      </c>
      <c r="B7" s="2" t="s">
        <v>29</v>
      </c>
      <c r="C7" s="2" t="s">
        <v>22</v>
      </c>
      <c r="D7" s="2" t="s">
        <v>30</v>
      </c>
      <c r="E7" s="2">
        <f>ROUND(H8+H22+H24+H26+H33+H38,2)</f>
        <v>0</v>
      </c>
      <c r="F7" s="2">
        <v>1</v>
      </c>
      <c r="G7" s="2" t="s">
        <v>0</v>
      </c>
      <c r="H7" s="2">
        <f t="shared" si="0"/>
        <v>0</v>
      </c>
      <c r="I7" s="2" t="s">
        <v>22</v>
      </c>
      <c r="J7" s="2" t="s">
        <v>0</v>
      </c>
    </row>
    <row r="8" spans="1:10" x14ac:dyDescent="0.25">
      <c r="A8" s="2">
        <v>2465755</v>
      </c>
      <c r="B8" s="2" t="s">
        <v>31</v>
      </c>
      <c r="C8" s="2" t="s">
        <v>22</v>
      </c>
      <c r="D8" s="2" t="s">
        <v>32</v>
      </c>
      <c r="E8" s="2">
        <f>ROUND(H9+H10+H11+H12+H13+H14+H15+H16+H17+H18+H19+H20+H21,2)</f>
        <v>0</v>
      </c>
      <c r="F8" s="2">
        <v>1</v>
      </c>
      <c r="G8" s="2" t="s">
        <v>0</v>
      </c>
      <c r="H8" s="2">
        <f t="shared" si="0"/>
        <v>0</v>
      </c>
      <c r="I8" s="2" t="s">
        <v>22</v>
      </c>
      <c r="J8" s="2" t="s">
        <v>0</v>
      </c>
    </row>
    <row r="9" spans="1:10" ht="30" x14ac:dyDescent="0.25">
      <c r="A9" s="2">
        <v>2465756</v>
      </c>
      <c r="B9" s="2" t="s">
        <v>33</v>
      </c>
      <c r="C9" s="2" t="s">
        <v>22</v>
      </c>
      <c r="D9" s="2" t="s">
        <v>35</v>
      </c>
      <c r="E9" s="3">
        <v>0</v>
      </c>
      <c r="F9" s="2">
        <v>78</v>
      </c>
      <c r="G9" s="2" t="s">
        <v>34</v>
      </c>
      <c r="H9" s="2">
        <f t="shared" si="0"/>
        <v>0</v>
      </c>
      <c r="I9" s="2" t="s">
        <v>22</v>
      </c>
      <c r="J9" s="2" t="s">
        <v>0</v>
      </c>
    </row>
    <row r="10" spans="1:10" x14ac:dyDescent="0.25">
      <c r="A10" s="2">
        <v>2465757</v>
      </c>
      <c r="B10" s="2" t="s">
        <v>36</v>
      </c>
      <c r="C10" s="2" t="s">
        <v>22</v>
      </c>
      <c r="D10" s="2" t="s">
        <v>37</v>
      </c>
      <c r="E10" s="3">
        <v>0</v>
      </c>
      <c r="F10" s="2">
        <v>39</v>
      </c>
      <c r="G10" s="2" t="s">
        <v>34</v>
      </c>
      <c r="H10" s="2">
        <f t="shared" si="0"/>
        <v>0</v>
      </c>
      <c r="I10" s="2" t="s">
        <v>22</v>
      </c>
      <c r="J10" s="2" t="s">
        <v>0</v>
      </c>
    </row>
    <row r="11" spans="1:10" x14ac:dyDescent="0.25">
      <c r="A11" s="2">
        <v>2465758</v>
      </c>
      <c r="B11" s="2" t="s">
        <v>38</v>
      </c>
      <c r="C11" s="2" t="s">
        <v>22</v>
      </c>
      <c r="D11" s="2" t="s">
        <v>39</v>
      </c>
      <c r="E11" s="3">
        <v>0</v>
      </c>
      <c r="F11" s="2">
        <v>37</v>
      </c>
      <c r="G11" s="2" t="s">
        <v>34</v>
      </c>
      <c r="H11" s="2">
        <f t="shared" si="0"/>
        <v>0</v>
      </c>
      <c r="I11" s="2" t="s">
        <v>22</v>
      </c>
      <c r="J11" s="2" t="s">
        <v>0</v>
      </c>
    </row>
    <row r="12" spans="1:10" x14ac:dyDescent="0.25">
      <c r="A12" s="2">
        <v>2465759</v>
      </c>
      <c r="B12" s="2" t="s">
        <v>40</v>
      </c>
      <c r="C12" s="2" t="s">
        <v>22</v>
      </c>
      <c r="D12" s="2" t="s">
        <v>41</v>
      </c>
      <c r="E12" s="3">
        <v>0</v>
      </c>
      <c r="F12" s="2">
        <v>18.5</v>
      </c>
      <c r="G12" s="2" t="s">
        <v>34</v>
      </c>
      <c r="H12" s="2">
        <f t="shared" si="0"/>
        <v>0</v>
      </c>
      <c r="I12" s="2" t="s">
        <v>22</v>
      </c>
      <c r="J12" s="2" t="s">
        <v>0</v>
      </c>
    </row>
    <row r="13" spans="1:10" x14ac:dyDescent="0.25">
      <c r="A13" s="2">
        <v>2465760</v>
      </c>
      <c r="B13" s="2" t="s">
        <v>42</v>
      </c>
      <c r="C13" s="2" t="s">
        <v>22</v>
      </c>
      <c r="D13" s="2" t="s">
        <v>43</v>
      </c>
      <c r="E13" s="3">
        <v>0</v>
      </c>
      <c r="F13" s="2">
        <v>10</v>
      </c>
      <c r="G13" s="2" t="s">
        <v>34</v>
      </c>
      <c r="H13" s="2">
        <f t="shared" si="0"/>
        <v>0</v>
      </c>
      <c r="I13" s="2" t="s">
        <v>22</v>
      </c>
      <c r="J13" s="2" t="s">
        <v>0</v>
      </c>
    </row>
    <row r="14" spans="1:10" x14ac:dyDescent="0.25">
      <c r="A14" s="2">
        <v>2465761</v>
      </c>
      <c r="B14" s="2" t="s">
        <v>44</v>
      </c>
      <c r="C14" s="2" t="s">
        <v>22</v>
      </c>
      <c r="D14" s="2" t="s">
        <v>37</v>
      </c>
      <c r="E14" s="3">
        <v>0</v>
      </c>
      <c r="F14" s="2">
        <v>5</v>
      </c>
      <c r="G14" s="2" t="s">
        <v>34</v>
      </c>
      <c r="H14" s="2">
        <f t="shared" si="0"/>
        <v>0</v>
      </c>
      <c r="I14" s="2" t="s">
        <v>22</v>
      </c>
      <c r="J14" s="2" t="s">
        <v>0</v>
      </c>
    </row>
    <row r="15" spans="1:10" ht="30" x14ac:dyDescent="0.25">
      <c r="A15" s="2">
        <v>2465762</v>
      </c>
      <c r="B15" s="2" t="s">
        <v>45</v>
      </c>
      <c r="C15" s="2" t="s">
        <v>22</v>
      </c>
      <c r="D15" s="2" t="s">
        <v>46</v>
      </c>
      <c r="E15" s="3">
        <v>0</v>
      </c>
      <c r="F15" s="2">
        <v>7</v>
      </c>
      <c r="G15" s="2" t="s">
        <v>34</v>
      </c>
      <c r="H15" s="2">
        <f t="shared" si="0"/>
        <v>0</v>
      </c>
      <c r="I15" s="2" t="s">
        <v>22</v>
      </c>
      <c r="J15" s="2" t="s">
        <v>0</v>
      </c>
    </row>
    <row r="16" spans="1:10" ht="30" x14ac:dyDescent="0.25">
      <c r="A16" s="2">
        <v>2465763</v>
      </c>
      <c r="B16" s="2" t="s">
        <v>47</v>
      </c>
      <c r="C16" s="2" t="s">
        <v>22</v>
      </c>
      <c r="D16" s="2" t="s">
        <v>48</v>
      </c>
      <c r="E16" s="3">
        <v>0</v>
      </c>
      <c r="F16" s="2">
        <v>132</v>
      </c>
      <c r="G16" s="2" t="s">
        <v>34</v>
      </c>
      <c r="H16" s="2">
        <f t="shared" si="0"/>
        <v>0</v>
      </c>
      <c r="I16" s="2" t="s">
        <v>22</v>
      </c>
      <c r="J16" s="2" t="s">
        <v>0</v>
      </c>
    </row>
    <row r="17" spans="1:10" ht="30" x14ac:dyDescent="0.25">
      <c r="A17" s="2">
        <v>2465764</v>
      </c>
      <c r="B17" s="2" t="s">
        <v>49</v>
      </c>
      <c r="C17" s="2" t="s">
        <v>22</v>
      </c>
      <c r="D17" s="2" t="s">
        <v>50</v>
      </c>
      <c r="E17" s="3">
        <v>0</v>
      </c>
      <c r="F17" s="2">
        <v>1320</v>
      </c>
      <c r="G17" s="2" t="s">
        <v>34</v>
      </c>
      <c r="H17" s="2">
        <f t="shared" si="0"/>
        <v>0</v>
      </c>
      <c r="I17" s="2" t="s">
        <v>22</v>
      </c>
      <c r="J17" s="2" t="s">
        <v>0</v>
      </c>
    </row>
    <row r="18" spans="1:10" x14ac:dyDescent="0.25">
      <c r="A18" s="2">
        <v>2465765</v>
      </c>
      <c r="B18" s="2" t="s">
        <v>51</v>
      </c>
      <c r="C18" s="2" t="s">
        <v>22</v>
      </c>
      <c r="D18" s="2" t="s">
        <v>52</v>
      </c>
      <c r="E18" s="3">
        <v>0</v>
      </c>
      <c r="F18" s="2">
        <v>132</v>
      </c>
      <c r="G18" s="2" t="s">
        <v>34</v>
      </c>
      <c r="H18" s="2">
        <f t="shared" si="0"/>
        <v>0</v>
      </c>
      <c r="I18" s="2" t="s">
        <v>22</v>
      </c>
      <c r="J18" s="2" t="s">
        <v>0</v>
      </c>
    </row>
    <row r="19" spans="1:10" x14ac:dyDescent="0.25">
      <c r="A19" s="2">
        <v>2465766</v>
      </c>
      <c r="B19" s="2" t="s">
        <v>53</v>
      </c>
      <c r="C19" s="2" t="s">
        <v>22</v>
      </c>
      <c r="D19" s="2" t="s">
        <v>54</v>
      </c>
      <c r="E19" s="3">
        <v>0</v>
      </c>
      <c r="F19" s="2">
        <v>132</v>
      </c>
      <c r="G19" s="2" t="s">
        <v>34</v>
      </c>
      <c r="H19" s="2">
        <f t="shared" si="0"/>
        <v>0</v>
      </c>
      <c r="I19" s="2" t="s">
        <v>22</v>
      </c>
      <c r="J19" s="2" t="s">
        <v>0</v>
      </c>
    </row>
    <row r="20" spans="1:10" x14ac:dyDescent="0.25">
      <c r="A20" s="2">
        <v>2465767</v>
      </c>
      <c r="B20" s="2" t="s">
        <v>55</v>
      </c>
      <c r="C20" s="2" t="s">
        <v>22</v>
      </c>
      <c r="D20" s="2" t="s">
        <v>56</v>
      </c>
      <c r="E20" s="3">
        <v>0</v>
      </c>
      <c r="F20" s="2">
        <v>6.8719999999999999</v>
      </c>
      <c r="G20" s="2" t="s">
        <v>34</v>
      </c>
      <c r="H20" s="2">
        <f t="shared" si="0"/>
        <v>0</v>
      </c>
      <c r="I20" s="2" t="s">
        <v>22</v>
      </c>
      <c r="J20" s="2" t="s">
        <v>0</v>
      </c>
    </row>
    <row r="21" spans="1:10" x14ac:dyDescent="0.25">
      <c r="A21" s="2">
        <v>2465768</v>
      </c>
      <c r="B21" s="2" t="s">
        <v>57</v>
      </c>
      <c r="C21" s="2" t="s">
        <v>22</v>
      </c>
      <c r="D21" s="2" t="s">
        <v>59</v>
      </c>
      <c r="E21" s="3">
        <v>0</v>
      </c>
      <c r="F21" s="2">
        <v>12.37</v>
      </c>
      <c r="G21" s="2" t="s">
        <v>58</v>
      </c>
      <c r="H21" s="2">
        <f t="shared" si="0"/>
        <v>0</v>
      </c>
      <c r="I21" s="2" t="s">
        <v>22</v>
      </c>
      <c r="J21" s="2" t="s">
        <v>0</v>
      </c>
    </row>
    <row r="22" spans="1:10" x14ac:dyDescent="0.25">
      <c r="A22" s="2">
        <v>2465769</v>
      </c>
      <c r="B22" s="2" t="s">
        <v>60</v>
      </c>
      <c r="C22" s="2" t="s">
        <v>22</v>
      </c>
      <c r="D22" s="2" t="s">
        <v>61</v>
      </c>
      <c r="E22" s="2">
        <f>ROUND(H23,2)</f>
        <v>0</v>
      </c>
      <c r="F22" s="2">
        <v>1</v>
      </c>
      <c r="G22" s="2" t="s">
        <v>0</v>
      </c>
      <c r="H22" s="2">
        <f t="shared" si="0"/>
        <v>0</v>
      </c>
      <c r="I22" s="2" t="s">
        <v>22</v>
      </c>
      <c r="J22" s="2" t="s">
        <v>0</v>
      </c>
    </row>
    <row r="23" spans="1:10" ht="30" x14ac:dyDescent="0.25">
      <c r="A23" s="2">
        <v>2465770</v>
      </c>
      <c r="B23" s="2" t="s">
        <v>62</v>
      </c>
      <c r="C23" s="2" t="s">
        <v>22</v>
      </c>
      <c r="D23" s="2" t="s">
        <v>64</v>
      </c>
      <c r="E23" s="3">
        <v>0</v>
      </c>
      <c r="F23" s="2">
        <v>190</v>
      </c>
      <c r="G23" s="2" t="s">
        <v>63</v>
      </c>
      <c r="H23" s="2">
        <f t="shared" si="0"/>
        <v>0</v>
      </c>
      <c r="I23" s="2" t="s">
        <v>22</v>
      </c>
      <c r="J23" s="2" t="s">
        <v>0</v>
      </c>
    </row>
    <row r="24" spans="1:10" x14ac:dyDescent="0.25">
      <c r="A24" s="2">
        <v>2465771</v>
      </c>
      <c r="B24" s="2" t="s">
        <v>65</v>
      </c>
      <c r="C24" s="2" t="s">
        <v>22</v>
      </c>
      <c r="D24" s="2" t="s">
        <v>66</v>
      </c>
      <c r="E24" s="2">
        <f>ROUND(H25,2)</f>
        <v>0</v>
      </c>
      <c r="F24" s="2">
        <v>1</v>
      </c>
      <c r="G24" s="2" t="s">
        <v>0</v>
      </c>
      <c r="H24" s="2">
        <f t="shared" si="0"/>
        <v>0</v>
      </c>
      <c r="I24" s="2" t="s">
        <v>22</v>
      </c>
      <c r="J24" s="2" t="s">
        <v>0</v>
      </c>
    </row>
    <row r="25" spans="1:10" ht="30" x14ac:dyDescent="0.25">
      <c r="A25" s="2">
        <v>2465772</v>
      </c>
      <c r="B25" s="2" t="s">
        <v>67</v>
      </c>
      <c r="C25" s="2" t="s">
        <v>22</v>
      </c>
      <c r="D25" s="2" t="s">
        <v>68</v>
      </c>
      <c r="E25" s="3">
        <v>0</v>
      </c>
      <c r="F25" s="2">
        <v>2.625</v>
      </c>
      <c r="G25" s="2" t="s">
        <v>34</v>
      </c>
      <c r="H25" s="2">
        <f t="shared" si="0"/>
        <v>0</v>
      </c>
      <c r="I25" s="2" t="s">
        <v>22</v>
      </c>
      <c r="J25" s="2" t="s">
        <v>0</v>
      </c>
    </row>
    <row r="26" spans="1:10" x14ac:dyDescent="0.25">
      <c r="A26" s="2">
        <v>2465773</v>
      </c>
      <c r="B26" s="2" t="s">
        <v>69</v>
      </c>
      <c r="C26" s="2" t="s">
        <v>22</v>
      </c>
      <c r="D26" s="2" t="s">
        <v>70</v>
      </c>
      <c r="E26" s="2">
        <f>ROUND(H27+H28+H29+H30+H31+H32,2)</f>
        <v>0</v>
      </c>
      <c r="F26" s="2">
        <v>1</v>
      </c>
      <c r="G26" s="2" t="s">
        <v>0</v>
      </c>
      <c r="H26" s="2">
        <f t="shared" si="0"/>
        <v>0</v>
      </c>
      <c r="I26" s="2" t="s">
        <v>22</v>
      </c>
      <c r="J26" s="2" t="s">
        <v>0</v>
      </c>
    </row>
    <row r="27" spans="1:10" x14ac:dyDescent="0.25">
      <c r="A27" s="2">
        <v>2465774</v>
      </c>
      <c r="B27" s="2" t="s">
        <v>71</v>
      </c>
      <c r="C27" s="2" t="s">
        <v>22</v>
      </c>
      <c r="D27" s="2" t="s">
        <v>72</v>
      </c>
      <c r="E27" s="3">
        <v>0</v>
      </c>
      <c r="F27" s="2">
        <v>190</v>
      </c>
      <c r="G27" s="2" t="s">
        <v>63</v>
      </c>
      <c r="H27" s="2">
        <f t="shared" si="0"/>
        <v>0</v>
      </c>
      <c r="I27" s="2" t="s">
        <v>22</v>
      </c>
      <c r="J27" s="2" t="s">
        <v>0</v>
      </c>
    </row>
    <row r="28" spans="1:10" ht="30" x14ac:dyDescent="0.25">
      <c r="A28" s="2">
        <v>2465775</v>
      </c>
      <c r="B28" s="2" t="s">
        <v>73</v>
      </c>
      <c r="C28" s="2" t="s">
        <v>22</v>
      </c>
      <c r="D28" s="2" t="s">
        <v>74</v>
      </c>
      <c r="E28" s="3">
        <v>0</v>
      </c>
      <c r="F28" s="2">
        <v>190</v>
      </c>
      <c r="G28" s="2" t="s">
        <v>63</v>
      </c>
      <c r="H28" s="2">
        <f t="shared" si="0"/>
        <v>0</v>
      </c>
      <c r="I28" s="2" t="s">
        <v>22</v>
      </c>
      <c r="J28" s="2" t="s">
        <v>0</v>
      </c>
    </row>
    <row r="29" spans="1:10" ht="30" x14ac:dyDescent="0.25">
      <c r="A29" s="2">
        <v>2465776</v>
      </c>
      <c r="B29" s="2" t="s">
        <v>75</v>
      </c>
      <c r="C29" s="2" t="s">
        <v>22</v>
      </c>
      <c r="D29" s="2" t="s">
        <v>76</v>
      </c>
      <c r="E29" s="3">
        <v>0</v>
      </c>
      <c r="F29" s="2">
        <v>190</v>
      </c>
      <c r="G29" s="2" t="s">
        <v>63</v>
      </c>
      <c r="H29" s="2">
        <f t="shared" si="0"/>
        <v>0</v>
      </c>
      <c r="I29" s="2" t="s">
        <v>22</v>
      </c>
      <c r="J29" s="2" t="s">
        <v>0</v>
      </c>
    </row>
    <row r="30" spans="1:10" ht="30" x14ac:dyDescent="0.25">
      <c r="A30" s="2">
        <v>2465777</v>
      </c>
      <c r="B30" s="2" t="s">
        <v>77</v>
      </c>
      <c r="C30" s="2" t="s">
        <v>22</v>
      </c>
      <c r="D30" s="2" t="s">
        <v>78</v>
      </c>
      <c r="E30" s="3">
        <v>0</v>
      </c>
      <c r="F30" s="2">
        <v>1490</v>
      </c>
      <c r="G30" s="2" t="s">
        <v>63</v>
      </c>
      <c r="H30" s="2">
        <f t="shared" si="0"/>
        <v>0</v>
      </c>
      <c r="I30" s="2" t="s">
        <v>22</v>
      </c>
      <c r="J30" s="2" t="s">
        <v>0</v>
      </c>
    </row>
    <row r="31" spans="1:10" ht="30" x14ac:dyDescent="0.25">
      <c r="A31" s="2">
        <v>2465778</v>
      </c>
      <c r="B31" s="2" t="s">
        <v>79</v>
      </c>
      <c r="C31" s="2" t="s">
        <v>22</v>
      </c>
      <c r="D31" s="2" t="s">
        <v>80</v>
      </c>
      <c r="E31" s="3">
        <v>0</v>
      </c>
      <c r="F31" s="2">
        <v>840</v>
      </c>
      <c r="G31" s="2" t="s">
        <v>63</v>
      </c>
      <c r="H31" s="2">
        <f t="shared" si="0"/>
        <v>0</v>
      </c>
      <c r="I31" s="2" t="s">
        <v>22</v>
      </c>
      <c r="J31" s="2" t="s">
        <v>0</v>
      </c>
    </row>
    <row r="32" spans="1:10" ht="30" x14ac:dyDescent="0.25">
      <c r="A32" s="2">
        <v>2465779</v>
      </c>
      <c r="B32" s="2" t="s">
        <v>81</v>
      </c>
      <c r="C32" s="2" t="s">
        <v>22</v>
      </c>
      <c r="D32" s="2" t="s">
        <v>82</v>
      </c>
      <c r="E32" s="3">
        <v>0</v>
      </c>
      <c r="F32" s="2">
        <v>840</v>
      </c>
      <c r="G32" s="2" t="s">
        <v>63</v>
      </c>
      <c r="H32" s="2">
        <f t="shared" si="0"/>
        <v>0</v>
      </c>
      <c r="I32" s="2" t="s">
        <v>22</v>
      </c>
      <c r="J32" s="2" t="s">
        <v>0</v>
      </c>
    </row>
    <row r="33" spans="1:10" x14ac:dyDescent="0.25">
      <c r="A33" s="2">
        <v>2465780</v>
      </c>
      <c r="B33" s="2" t="s">
        <v>83</v>
      </c>
      <c r="C33" s="2" t="s">
        <v>22</v>
      </c>
      <c r="D33" s="2" t="s">
        <v>84</v>
      </c>
      <c r="E33" s="2">
        <f>ROUND(H34+H35+H36+H37,2)</f>
        <v>0</v>
      </c>
      <c r="F33" s="2">
        <v>1</v>
      </c>
      <c r="G33" s="2" t="s">
        <v>0</v>
      </c>
      <c r="H33" s="2">
        <f t="shared" si="0"/>
        <v>0</v>
      </c>
      <c r="I33" s="2" t="s">
        <v>22</v>
      </c>
      <c r="J33" s="2" t="s">
        <v>0</v>
      </c>
    </row>
    <row r="34" spans="1:10" x14ac:dyDescent="0.25">
      <c r="A34" s="2">
        <v>2465781</v>
      </c>
      <c r="B34" s="2" t="s">
        <v>85</v>
      </c>
      <c r="C34" s="2" t="s">
        <v>22</v>
      </c>
      <c r="D34" s="2" t="s">
        <v>87</v>
      </c>
      <c r="E34" s="3">
        <v>0</v>
      </c>
      <c r="F34" s="2">
        <v>5</v>
      </c>
      <c r="G34" s="2" t="s">
        <v>86</v>
      </c>
      <c r="H34" s="2">
        <f t="shared" si="0"/>
        <v>0</v>
      </c>
      <c r="I34" s="2" t="s">
        <v>22</v>
      </c>
      <c r="J34" s="2" t="s">
        <v>0</v>
      </c>
    </row>
    <row r="35" spans="1:10" x14ac:dyDescent="0.25">
      <c r="A35" s="2">
        <v>2465782</v>
      </c>
      <c r="B35" s="2" t="s">
        <v>88</v>
      </c>
      <c r="C35" s="2" t="s">
        <v>22</v>
      </c>
      <c r="D35" s="2" t="s">
        <v>89</v>
      </c>
      <c r="E35" s="3">
        <v>0</v>
      </c>
      <c r="F35" s="2">
        <v>5</v>
      </c>
      <c r="G35" s="2" t="s">
        <v>86</v>
      </c>
      <c r="H35" s="2">
        <f t="shared" ref="H35:H66" si="1">IF(ISNUMBER(VALUE(E35)),ROUND(SUM(ROUND(E35,2)*F35),2),"N")</f>
        <v>0</v>
      </c>
      <c r="I35" s="2" t="s">
        <v>22</v>
      </c>
      <c r="J35" s="2" t="s">
        <v>0</v>
      </c>
    </row>
    <row r="36" spans="1:10" ht="30" x14ac:dyDescent="0.25">
      <c r="A36" s="2">
        <v>2465783</v>
      </c>
      <c r="B36" s="2" t="s">
        <v>90</v>
      </c>
      <c r="C36" s="2" t="s">
        <v>22</v>
      </c>
      <c r="D36" s="2" t="s">
        <v>91</v>
      </c>
      <c r="E36" s="3">
        <v>0</v>
      </c>
      <c r="F36" s="2">
        <v>5</v>
      </c>
      <c r="G36" s="2" t="s">
        <v>86</v>
      </c>
      <c r="H36" s="2">
        <f t="shared" si="1"/>
        <v>0</v>
      </c>
      <c r="I36" s="2" t="s">
        <v>22</v>
      </c>
      <c r="J36" s="2" t="s">
        <v>0</v>
      </c>
    </row>
    <row r="37" spans="1:10" ht="30" x14ac:dyDescent="0.25">
      <c r="A37" s="2">
        <v>2465784</v>
      </c>
      <c r="B37" s="2" t="s">
        <v>92</v>
      </c>
      <c r="C37" s="2" t="s">
        <v>22</v>
      </c>
      <c r="D37" s="2" t="s">
        <v>93</v>
      </c>
      <c r="E37" s="3">
        <v>0</v>
      </c>
      <c r="F37" s="2">
        <v>5</v>
      </c>
      <c r="G37" s="2" t="s">
        <v>86</v>
      </c>
      <c r="H37" s="2">
        <f t="shared" si="1"/>
        <v>0</v>
      </c>
      <c r="I37" s="2" t="s">
        <v>22</v>
      </c>
      <c r="J37" s="2" t="s">
        <v>0</v>
      </c>
    </row>
    <row r="38" spans="1:10" x14ac:dyDescent="0.25">
      <c r="A38" s="2">
        <v>2465785</v>
      </c>
      <c r="B38" s="2" t="s">
        <v>94</v>
      </c>
      <c r="C38" s="2" t="s">
        <v>22</v>
      </c>
      <c r="D38" s="2" t="s">
        <v>95</v>
      </c>
      <c r="E38" s="2">
        <f>ROUND(H39+H40+H41+H42+H43+H44+H45+H46+H47+H48+H49+H50+H51+H52+H53+H54,2)</f>
        <v>0</v>
      </c>
      <c r="F38" s="2">
        <v>1</v>
      </c>
      <c r="G38" s="2" t="s">
        <v>0</v>
      </c>
      <c r="H38" s="2">
        <f t="shared" si="1"/>
        <v>0</v>
      </c>
      <c r="I38" s="2" t="s">
        <v>22</v>
      </c>
      <c r="J38" s="2" t="s">
        <v>0</v>
      </c>
    </row>
    <row r="39" spans="1:10" ht="30" x14ac:dyDescent="0.25">
      <c r="A39" s="2">
        <v>2465786</v>
      </c>
      <c r="B39" s="2" t="s">
        <v>96</v>
      </c>
      <c r="C39" s="2" t="s">
        <v>22</v>
      </c>
      <c r="D39" s="2" t="s">
        <v>97</v>
      </c>
      <c r="E39" s="3">
        <v>0</v>
      </c>
      <c r="F39" s="2">
        <v>9</v>
      </c>
      <c r="G39" s="2" t="s">
        <v>86</v>
      </c>
      <c r="H39" s="2">
        <f t="shared" si="1"/>
        <v>0</v>
      </c>
      <c r="I39" s="2" t="s">
        <v>22</v>
      </c>
      <c r="J39" s="2" t="s">
        <v>0</v>
      </c>
    </row>
    <row r="40" spans="1:10" ht="30" x14ac:dyDescent="0.25">
      <c r="A40" s="2">
        <v>2465787</v>
      </c>
      <c r="B40" s="2" t="s">
        <v>98</v>
      </c>
      <c r="C40" s="2" t="s">
        <v>22</v>
      </c>
      <c r="D40" s="2" t="s">
        <v>99</v>
      </c>
      <c r="E40" s="3">
        <v>0</v>
      </c>
      <c r="F40" s="2">
        <v>3</v>
      </c>
      <c r="G40" s="2" t="s">
        <v>86</v>
      </c>
      <c r="H40" s="2">
        <f t="shared" si="1"/>
        <v>0</v>
      </c>
      <c r="I40" s="2" t="s">
        <v>22</v>
      </c>
      <c r="J40" s="2" t="s">
        <v>0</v>
      </c>
    </row>
    <row r="41" spans="1:10" ht="30" x14ac:dyDescent="0.25">
      <c r="A41" s="2">
        <v>2465788</v>
      </c>
      <c r="B41" s="2" t="s">
        <v>100</v>
      </c>
      <c r="C41" s="2" t="s">
        <v>22</v>
      </c>
      <c r="D41" s="2" t="s">
        <v>101</v>
      </c>
      <c r="E41" s="3">
        <v>0</v>
      </c>
      <c r="F41" s="2">
        <v>1</v>
      </c>
      <c r="G41" s="2" t="s">
        <v>86</v>
      </c>
      <c r="H41" s="2">
        <f t="shared" si="1"/>
        <v>0</v>
      </c>
      <c r="I41" s="2" t="s">
        <v>22</v>
      </c>
      <c r="J41" s="2" t="s">
        <v>0</v>
      </c>
    </row>
    <row r="42" spans="1:10" ht="30" x14ac:dyDescent="0.25">
      <c r="A42" s="2">
        <v>2465789</v>
      </c>
      <c r="B42" s="2" t="s">
        <v>102</v>
      </c>
      <c r="C42" s="2" t="s">
        <v>22</v>
      </c>
      <c r="D42" s="2" t="s">
        <v>103</v>
      </c>
      <c r="E42" s="3">
        <v>0</v>
      </c>
      <c r="F42" s="2">
        <v>3</v>
      </c>
      <c r="G42" s="2" t="s">
        <v>86</v>
      </c>
      <c r="H42" s="2">
        <f t="shared" si="1"/>
        <v>0</v>
      </c>
      <c r="I42" s="2" t="s">
        <v>22</v>
      </c>
      <c r="J42" s="2" t="s">
        <v>0</v>
      </c>
    </row>
    <row r="43" spans="1:10" ht="30" x14ac:dyDescent="0.25">
      <c r="A43" s="2">
        <v>2465790</v>
      </c>
      <c r="B43" s="2" t="s">
        <v>104</v>
      </c>
      <c r="C43" s="2" t="s">
        <v>22</v>
      </c>
      <c r="D43" s="2" t="s">
        <v>105</v>
      </c>
      <c r="E43" s="3">
        <v>0</v>
      </c>
      <c r="F43" s="2">
        <v>2</v>
      </c>
      <c r="G43" s="2" t="s">
        <v>86</v>
      </c>
      <c r="H43" s="2">
        <f t="shared" si="1"/>
        <v>0</v>
      </c>
      <c r="I43" s="2" t="s">
        <v>22</v>
      </c>
      <c r="J43" s="2" t="s">
        <v>0</v>
      </c>
    </row>
    <row r="44" spans="1:10" ht="30" x14ac:dyDescent="0.25">
      <c r="A44" s="2">
        <v>2465791</v>
      </c>
      <c r="B44" s="2" t="s">
        <v>106</v>
      </c>
      <c r="C44" s="2" t="s">
        <v>22</v>
      </c>
      <c r="D44" s="2" t="s">
        <v>107</v>
      </c>
      <c r="E44" s="3">
        <v>0</v>
      </c>
      <c r="F44" s="2">
        <v>7</v>
      </c>
      <c r="G44" s="2" t="s">
        <v>86</v>
      </c>
      <c r="H44" s="2">
        <f t="shared" si="1"/>
        <v>0</v>
      </c>
      <c r="I44" s="2" t="s">
        <v>22</v>
      </c>
      <c r="J44" s="2" t="s">
        <v>0</v>
      </c>
    </row>
    <row r="45" spans="1:10" x14ac:dyDescent="0.25">
      <c r="A45" s="2">
        <v>2465792</v>
      </c>
      <c r="B45" s="2" t="s">
        <v>108</v>
      </c>
      <c r="C45" s="2" t="s">
        <v>22</v>
      </c>
      <c r="D45" s="2" t="s">
        <v>110</v>
      </c>
      <c r="E45" s="3">
        <v>0</v>
      </c>
      <c r="F45" s="2">
        <v>7</v>
      </c>
      <c r="G45" s="2" t="s">
        <v>109</v>
      </c>
      <c r="H45" s="2">
        <f t="shared" si="1"/>
        <v>0</v>
      </c>
      <c r="I45" s="2" t="s">
        <v>22</v>
      </c>
      <c r="J45" s="2" t="s">
        <v>0</v>
      </c>
    </row>
    <row r="46" spans="1:10" ht="30" x14ac:dyDescent="0.25">
      <c r="A46" s="2">
        <v>2465793</v>
      </c>
      <c r="B46" s="2" t="s">
        <v>111</v>
      </c>
      <c r="C46" s="2" t="s">
        <v>22</v>
      </c>
      <c r="D46" s="2" t="s">
        <v>113</v>
      </c>
      <c r="E46" s="3">
        <v>0</v>
      </c>
      <c r="F46" s="2">
        <v>125</v>
      </c>
      <c r="G46" s="2" t="s">
        <v>112</v>
      </c>
      <c r="H46" s="2">
        <f t="shared" si="1"/>
        <v>0</v>
      </c>
      <c r="I46" s="2" t="s">
        <v>22</v>
      </c>
      <c r="J46" s="2" t="s">
        <v>0</v>
      </c>
    </row>
    <row r="47" spans="1:10" ht="30" x14ac:dyDescent="0.25">
      <c r="A47" s="2">
        <v>2465794</v>
      </c>
      <c r="B47" s="2" t="s">
        <v>114</v>
      </c>
      <c r="C47" s="2" t="s">
        <v>22</v>
      </c>
      <c r="D47" s="2" t="s">
        <v>115</v>
      </c>
      <c r="E47" s="3">
        <v>0</v>
      </c>
      <c r="F47" s="2">
        <v>125</v>
      </c>
      <c r="G47" s="2" t="s">
        <v>112</v>
      </c>
      <c r="H47" s="2">
        <f t="shared" si="1"/>
        <v>0</v>
      </c>
      <c r="I47" s="2" t="s">
        <v>22</v>
      </c>
      <c r="J47" s="2" t="s">
        <v>0</v>
      </c>
    </row>
    <row r="48" spans="1:10" ht="30" x14ac:dyDescent="0.25">
      <c r="A48" s="2">
        <v>2465795</v>
      </c>
      <c r="B48" s="2" t="s">
        <v>116</v>
      </c>
      <c r="C48" s="2" t="s">
        <v>22</v>
      </c>
      <c r="D48" s="2" t="s">
        <v>117</v>
      </c>
      <c r="E48" s="3">
        <v>0</v>
      </c>
      <c r="F48" s="2">
        <v>310</v>
      </c>
      <c r="G48" s="2" t="s">
        <v>112</v>
      </c>
      <c r="H48" s="2">
        <f t="shared" si="1"/>
        <v>0</v>
      </c>
      <c r="I48" s="2" t="s">
        <v>22</v>
      </c>
      <c r="J48" s="2" t="s">
        <v>0</v>
      </c>
    </row>
    <row r="49" spans="1:10" x14ac:dyDescent="0.25">
      <c r="A49" s="2">
        <v>2465796</v>
      </c>
      <c r="B49" s="2" t="s">
        <v>118</v>
      </c>
      <c r="C49" s="2" t="s">
        <v>22</v>
      </c>
      <c r="D49" s="2" t="s">
        <v>119</v>
      </c>
      <c r="E49" s="3">
        <v>0</v>
      </c>
      <c r="F49" s="2">
        <v>320</v>
      </c>
      <c r="G49" s="2" t="s">
        <v>86</v>
      </c>
      <c r="H49" s="2">
        <f t="shared" si="1"/>
        <v>0</v>
      </c>
      <c r="I49" s="2" t="s">
        <v>22</v>
      </c>
      <c r="J49" s="2" t="s">
        <v>0</v>
      </c>
    </row>
    <row r="50" spans="1:10" x14ac:dyDescent="0.25">
      <c r="A50" s="2">
        <v>2465797</v>
      </c>
      <c r="B50" s="2" t="s">
        <v>120</v>
      </c>
      <c r="C50" s="2" t="s">
        <v>22</v>
      </c>
      <c r="D50" s="2" t="s">
        <v>121</v>
      </c>
      <c r="E50" s="3">
        <v>0</v>
      </c>
      <c r="F50" s="2">
        <v>300</v>
      </c>
      <c r="G50" s="2" t="s">
        <v>112</v>
      </c>
      <c r="H50" s="2">
        <f t="shared" si="1"/>
        <v>0</v>
      </c>
      <c r="I50" s="2" t="s">
        <v>22</v>
      </c>
      <c r="J50" s="2" t="s">
        <v>0</v>
      </c>
    </row>
    <row r="51" spans="1:10" ht="30" x14ac:dyDescent="0.25">
      <c r="A51" s="2">
        <v>2465798</v>
      </c>
      <c r="B51" s="2" t="s">
        <v>122</v>
      </c>
      <c r="C51" s="2" t="s">
        <v>22</v>
      </c>
      <c r="D51" s="2" t="s">
        <v>123</v>
      </c>
      <c r="E51" s="3">
        <v>0</v>
      </c>
      <c r="F51" s="2">
        <v>300</v>
      </c>
      <c r="G51" s="2" t="s">
        <v>112</v>
      </c>
      <c r="H51" s="2">
        <f t="shared" si="1"/>
        <v>0</v>
      </c>
      <c r="I51" s="2" t="s">
        <v>22</v>
      </c>
      <c r="J51" s="2" t="s">
        <v>0</v>
      </c>
    </row>
    <row r="52" spans="1:10" ht="30" x14ac:dyDescent="0.25">
      <c r="A52" s="2">
        <v>2465799</v>
      </c>
      <c r="B52" s="2" t="s">
        <v>124</v>
      </c>
      <c r="C52" s="2" t="s">
        <v>22</v>
      </c>
      <c r="D52" s="2" t="s">
        <v>125</v>
      </c>
      <c r="E52" s="3">
        <v>0</v>
      </c>
      <c r="F52" s="2">
        <v>300</v>
      </c>
      <c r="G52" s="2" t="s">
        <v>112</v>
      </c>
      <c r="H52" s="2">
        <f t="shared" si="1"/>
        <v>0</v>
      </c>
      <c r="I52" s="2" t="s">
        <v>22</v>
      </c>
      <c r="J52" s="2" t="s">
        <v>0</v>
      </c>
    </row>
    <row r="53" spans="1:10" x14ac:dyDescent="0.25">
      <c r="A53" s="2">
        <v>2465800</v>
      </c>
      <c r="B53" s="2" t="s">
        <v>126</v>
      </c>
      <c r="C53" s="2" t="s">
        <v>22</v>
      </c>
      <c r="D53" s="2" t="s">
        <v>127</v>
      </c>
      <c r="E53" s="3">
        <v>0</v>
      </c>
      <c r="F53" s="2">
        <v>132</v>
      </c>
      <c r="G53" s="2" t="s">
        <v>34</v>
      </c>
      <c r="H53" s="2">
        <f t="shared" si="1"/>
        <v>0</v>
      </c>
      <c r="I53" s="2" t="s">
        <v>22</v>
      </c>
      <c r="J53" s="2" t="s">
        <v>0</v>
      </c>
    </row>
    <row r="54" spans="1:10" ht="30" x14ac:dyDescent="0.25">
      <c r="A54" s="2">
        <v>2465801</v>
      </c>
      <c r="B54" s="2" t="s">
        <v>128</v>
      </c>
      <c r="C54" s="2" t="s">
        <v>22</v>
      </c>
      <c r="D54" s="2" t="s">
        <v>129</v>
      </c>
      <c r="E54" s="3">
        <v>0</v>
      </c>
      <c r="F54" s="2">
        <v>513.95600000000002</v>
      </c>
      <c r="G54" s="2" t="s">
        <v>58</v>
      </c>
      <c r="H54" s="2">
        <f t="shared" si="1"/>
        <v>0</v>
      </c>
      <c r="I54" s="2" t="s">
        <v>22</v>
      </c>
      <c r="J54" s="2" t="s">
        <v>0</v>
      </c>
    </row>
    <row r="55" spans="1:10" x14ac:dyDescent="0.25">
      <c r="A55" s="2">
        <v>2465802</v>
      </c>
      <c r="B55" s="2" t="s">
        <v>130</v>
      </c>
      <c r="C55" s="2" t="s">
        <v>22</v>
      </c>
      <c r="D55" s="2" t="s">
        <v>131</v>
      </c>
      <c r="E55" s="2">
        <f>ROUND(H56,2)</f>
        <v>0</v>
      </c>
      <c r="F55" s="2">
        <v>1</v>
      </c>
      <c r="G55" s="2" t="s">
        <v>0</v>
      </c>
      <c r="H55" s="2">
        <f t="shared" si="1"/>
        <v>0</v>
      </c>
      <c r="I55" s="2" t="s">
        <v>22</v>
      </c>
      <c r="J55" s="2" t="s">
        <v>0</v>
      </c>
    </row>
    <row r="56" spans="1:10" x14ac:dyDescent="0.25">
      <c r="A56" s="2">
        <v>2465803</v>
      </c>
      <c r="B56" s="2" t="s">
        <v>132</v>
      </c>
      <c r="C56" s="2" t="s">
        <v>22</v>
      </c>
      <c r="D56" s="2" t="s">
        <v>30</v>
      </c>
      <c r="E56" s="2">
        <f>ROUND(H57+H67+H69+H75,2)</f>
        <v>0</v>
      </c>
      <c r="F56" s="2">
        <v>1</v>
      </c>
      <c r="G56" s="2" t="s">
        <v>0</v>
      </c>
      <c r="H56" s="2">
        <f t="shared" si="1"/>
        <v>0</v>
      </c>
      <c r="I56" s="2" t="s">
        <v>22</v>
      </c>
      <c r="J56" s="2" t="s">
        <v>0</v>
      </c>
    </row>
    <row r="57" spans="1:10" x14ac:dyDescent="0.25">
      <c r="A57" s="2">
        <v>2465804</v>
      </c>
      <c r="B57" s="2" t="s">
        <v>133</v>
      </c>
      <c r="C57" s="2" t="s">
        <v>22</v>
      </c>
      <c r="D57" s="2" t="s">
        <v>32</v>
      </c>
      <c r="E57" s="2">
        <f>ROUND(H58+H59+H60+H61+H62+H63+H64+H65+H66,2)</f>
        <v>0</v>
      </c>
      <c r="F57" s="2">
        <v>1</v>
      </c>
      <c r="G57" s="2" t="s">
        <v>0</v>
      </c>
      <c r="H57" s="2">
        <f t="shared" si="1"/>
        <v>0</v>
      </c>
      <c r="I57" s="2" t="s">
        <v>22</v>
      </c>
      <c r="J57" s="2" t="s">
        <v>0</v>
      </c>
    </row>
    <row r="58" spans="1:10" x14ac:dyDescent="0.25">
      <c r="A58" s="2">
        <v>2465805</v>
      </c>
      <c r="B58" s="2" t="s">
        <v>134</v>
      </c>
      <c r="C58" s="2" t="s">
        <v>22</v>
      </c>
      <c r="D58" s="2" t="s">
        <v>135</v>
      </c>
      <c r="E58" s="3">
        <v>0</v>
      </c>
      <c r="F58" s="2">
        <v>1188</v>
      </c>
      <c r="G58" s="2" t="s">
        <v>63</v>
      </c>
      <c r="H58" s="2">
        <f t="shared" si="1"/>
        <v>0</v>
      </c>
      <c r="I58" s="2" t="s">
        <v>22</v>
      </c>
      <c r="J58" s="2" t="s">
        <v>0</v>
      </c>
    </row>
    <row r="59" spans="1:10" ht="30" x14ac:dyDescent="0.25">
      <c r="A59" s="2">
        <v>2465806</v>
      </c>
      <c r="B59" s="2" t="s">
        <v>136</v>
      </c>
      <c r="C59" s="2" t="s">
        <v>22</v>
      </c>
      <c r="D59" s="2" t="s">
        <v>35</v>
      </c>
      <c r="E59" s="3">
        <v>0</v>
      </c>
      <c r="F59" s="2">
        <v>680</v>
      </c>
      <c r="G59" s="2" t="s">
        <v>34</v>
      </c>
      <c r="H59" s="2">
        <f t="shared" si="1"/>
        <v>0</v>
      </c>
      <c r="I59" s="2" t="s">
        <v>22</v>
      </c>
      <c r="J59" s="2" t="s">
        <v>0</v>
      </c>
    </row>
    <row r="60" spans="1:10" x14ac:dyDescent="0.25">
      <c r="A60" s="2">
        <v>2465807</v>
      </c>
      <c r="B60" s="2" t="s">
        <v>137</v>
      </c>
      <c r="C60" s="2" t="s">
        <v>22</v>
      </c>
      <c r="D60" s="2" t="s">
        <v>37</v>
      </c>
      <c r="E60" s="3">
        <v>0</v>
      </c>
      <c r="F60" s="2">
        <v>340</v>
      </c>
      <c r="G60" s="2" t="s">
        <v>34</v>
      </c>
      <c r="H60" s="2">
        <f t="shared" si="1"/>
        <v>0</v>
      </c>
      <c r="I60" s="2" t="s">
        <v>22</v>
      </c>
      <c r="J60" s="2" t="s">
        <v>0</v>
      </c>
    </row>
    <row r="61" spans="1:10" x14ac:dyDescent="0.25">
      <c r="A61" s="2">
        <v>2465808</v>
      </c>
      <c r="B61" s="2" t="s">
        <v>138</v>
      </c>
      <c r="C61" s="2" t="s">
        <v>22</v>
      </c>
      <c r="D61" s="2" t="s">
        <v>39</v>
      </c>
      <c r="E61" s="3">
        <v>0</v>
      </c>
      <c r="F61" s="2">
        <v>147.52000000000001</v>
      </c>
      <c r="G61" s="2" t="s">
        <v>34</v>
      </c>
      <c r="H61" s="2">
        <f t="shared" si="1"/>
        <v>0</v>
      </c>
      <c r="I61" s="2" t="s">
        <v>22</v>
      </c>
      <c r="J61" s="2" t="s">
        <v>0</v>
      </c>
    </row>
    <row r="62" spans="1:10" x14ac:dyDescent="0.25">
      <c r="A62" s="2">
        <v>2465809</v>
      </c>
      <c r="B62" s="2" t="s">
        <v>139</v>
      </c>
      <c r="C62" s="2" t="s">
        <v>22</v>
      </c>
      <c r="D62" s="2" t="s">
        <v>41</v>
      </c>
      <c r="E62" s="3">
        <v>0</v>
      </c>
      <c r="F62" s="2">
        <v>73.760000000000005</v>
      </c>
      <c r="G62" s="2" t="s">
        <v>34</v>
      </c>
      <c r="H62" s="2">
        <f t="shared" si="1"/>
        <v>0</v>
      </c>
      <c r="I62" s="2" t="s">
        <v>22</v>
      </c>
      <c r="J62" s="2" t="s">
        <v>0</v>
      </c>
    </row>
    <row r="63" spans="1:10" ht="30" x14ac:dyDescent="0.25">
      <c r="A63" s="2">
        <v>2465810</v>
      </c>
      <c r="B63" s="2" t="s">
        <v>140</v>
      </c>
      <c r="C63" s="2" t="s">
        <v>22</v>
      </c>
      <c r="D63" s="2" t="s">
        <v>48</v>
      </c>
      <c r="E63" s="3">
        <v>0</v>
      </c>
      <c r="F63" s="2">
        <v>827.52</v>
      </c>
      <c r="G63" s="2" t="s">
        <v>34</v>
      </c>
      <c r="H63" s="2">
        <f t="shared" si="1"/>
        <v>0</v>
      </c>
      <c r="I63" s="2" t="s">
        <v>22</v>
      </c>
      <c r="J63" s="2" t="s">
        <v>0</v>
      </c>
    </row>
    <row r="64" spans="1:10" ht="30" x14ac:dyDescent="0.25">
      <c r="A64" s="2">
        <v>2465811</v>
      </c>
      <c r="B64" s="2" t="s">
        <v>141</v>
      </c>
      <c r="C64" s="2" t="s">
        <v>22</v>
      </c>
      <c r="D64" s="2" t="s">
        <v>50</v>
      </c>
      <c r="E64" s="3">
        <v>0</v>
      </c>
      <c r="F64" s="2">
        <v>8275.2000000000007</v>
      </c>
      <c r="G64" s="2" t="s">
        <v>34</v>
      </c>
      <c r="H64" s="2">
        <f t="shared" si="1"/>
        <v>0</v>
      </c>
      <c r="I64" s="2" t="s">
        <v>22</v>
      </c>
      <c r="J64" s="2" t="s">
        <v>0</v>
      </c>
    </row>
    <row r="65" spans="1:10" x14ac:dyDescent="0.25">
      <c r="A65" s="2">
        <v>2465812</v>
      </c>
      <c r="B65" s="2" t="s">
        <v>142</v>
      </c>
      <c r="C65" s="2" t="s">
        <v>22</v>
      </c>
      <c r="D65" s="2" t="s">
        <v>52</v>
      </c>
      <c r="E65" s="3">
        <v>0</v>
      </c>
      <c r="F65" s="2">
        <v>827.52</v>
      </c>
      <c r="G65" s="2" t="s">
        <v>34</v>
      </c>
      <c r="H65" s="2">
        <f t="shared" si="1"/>
        <v>0</v>
      </c>
      <c r="I65" s="2" t="s">
        <v>22</v>
      </c>
      <c r="J65" s="2" t="s">
        <v>0</v>
      </c>
    </row>
    <row r="66" spans="1:10" x14ac:dyDescent="0.25">
      <c r="A66" s="2">
        <v>2465813</v>
      </c>
      <c r="B66" s="2" t="s">
        <v>143</v>
      </c>
      <c r="C66" s="2" t="s">
        <v>22</v>
      </c>
      <c r="D66" s="2" t="s">
        <v>54</v>
      </c>
      <c r="E66" s="3">
        <v>0</v>
      </c>
      <c r="F66" s="2">
        <v>827.52</v>
      </c>
      <c r="G66" s="2" t="s">
        <v>34</v>
      </c>
      <c r="H66" s="2">
        <f t="shared" si="1"/>
        <v>0</v>
      </c>
      <c r="I66" s="2" t="s">
        <v>22</v>
      </c>
      <c r="J66" s="2" t="s">
        <v>0</v>
      </c>
    </row>
    <row r="67" spans="1:10" x14ac:dyDescent="0.25">
      <c r="A67" s="2">
        <v>2465814</v>
      </c>
      <c r="B67" s="2" t="s">
        <v>144</v>
      </c>
      <c r="C67" s="2" t="s">
        <v>22</v>
      </c>
      <c r="D67" s="2" t="s">
        <v>61</v>
      </c>
      <c r="E67" s="2">
        <f>ROUND(H68,2)</f>
        <v>0</v>
      </c>
      <c r="F67" s="2">
        <v>1</v>
      </c>
      <c r="G67" s="2" t="s">
        <v>0</v>
      </c>
      <c r="H67" s="2">
        <f t="shared" ref="H67:H98" si="2">IF(ISNUMBER(VALUE(E67)),ROUND(SUM(ROUND(E67,2)*F67),2),"N")</f>
        <v>0</v>
      </c>
      <c r="I67" s="2" t="s">
        <v>22</v>
      </c>
      <c r="J67" s="2" t="s">
        <v>0</v>
      </c>
    </row>
    <row r="68" spans="1:10" ht="30" x14ac:dyDescent="0.25">
      <c r="A68" s="2">
        <v>2465815</v>
      </c>
      <c r="B68" s="2" t="s">
        <v>145</v>
      </c>
      <c r="C68" s="2" t="s">
        <v>22</v>
      </c>
      <c r="D68" s="2" t="s">
        <v>64</v>
      </c>
      <c r="E68" s="3">
        <v>0</v>
      </c>
      <c r="F68" s="2">
        <v>1320</v>
      </c>
      <c r="G68" s="2" t="s">
        <v>63</v>
      </c>
      <c r="H68" s="2">
        <f t="shared" si="2"/>
        <v>0</v>
      </c>
      <c r="I68" s="2" t="s">
        <v>22</v>
      </c>
      <c r="J68" s="2" t="s">
        <v>0</v>
      </c>
    </row>
    <row r="69" spans="1:10" x14ac:dyDescent="0.25">
      <c r="A69" s="2">
        <v>2465816</v>
      </c>
      <c r="B69" s="2" t="s">
        <v>146</v>
      </c>
      <c r="C69" s="2" t="s">
        <v>22</v>
      </c>
      <c r="D69" s="2" t="s">
        <v>70</v>
      </c>
      <c r="E69" s="2">
        <f>ROUND(H70+H71+H72+H73+H74,2)</f>
        <v>0</v>
      </c>
      <c r="F69" s="2">
        <v>1</v>
      </c>
      <c r="G69" s="2" t="s">
        <v>0</v>
      </c>
      <c r="H69" s="2">
        <f t="shared" si="2"/>
        <v>0</v>
      </c>
      <c r="I69" s="2" t="s">
        <v>22</v>
      </c>
      <c r="J69" s="2" t="s">
        <v>0</v>
      </c>
    </row>
    <row r="70" spans="1:10" x14ac:dyDescent="0.25">
      <c r="A70" s="2">
        <v>2465817</v>
      </c>
      <c r="B70" s="2" t="s">
        <v>147</v>
      </c>
      <c r="C70" s="2" t="s">
        <v>22</v>
      </c>
      <c r="D70" s="2" t="s">
        <v>72</v>
      </c>
      <c r="E70" s="3">
        <v>0</v>
      </c>
      <c r="F70" s="2">
        <v>1320</v>
      </c>
      <c r="G70" s="2" t="s">
        <v>63</v>
      </c>
      <c r="H70" s="2">
        <f t="shared" si="2"/>
        <v>0</v>
      </c>
      <c r="I70" s="2" t="s">
        <v>22</v>
      </c>
      <c r="J70" s="2" t="s">
        <v>0</v>
      </c>
    </row>
    <row r="71" spans="1:10" ht="30" x14ac:dyDescent="0.25">
      <c r="A71" s="2">
        <v>2465818</v>
      </c>
      <c r="B71" s="2" t="s">
        <v>148</v>
      </c>
      <c r="C71" s="2" t="s">
        <v>22</v>
      </c>
      <c r="D71" s="2" t="s">
        <v>74</v>
      </c>
      <c r="E71" s="3">
        <v>0</v>
      </c>
      <c r="F71" s="2">
        <v>1320</v>
      </c>
      <c r="G71" s="2" t="s">
        <v>63</v>
      </c>
      <c r="H71" s="2">
        <f t="shared" si="2"/>
        <v>0</v>
      </c>
      <c r="I71" s="2" t="s">
        <v>22</v>
      </c>
      <c r="J71" s="2" t="s">
        <v>0</v>
      </c>
    </row>
    <row r="72" spans="1:10" ht="30" x14ac:dyDescent="0.25">
      <c r="A72" s="2">
        <v>2465819</v>
      </c>
      <c r="B72" s="2" t="s">
        <v>149</v>
      </c>
      <c r="C72" s="2" t="s">
        <v>22</v>
      </c>
      <c r="D72" s="2" t="s">
        <v>78</v>
      </c>
      <c r="E72" s="3">
        <v>0</v>
      </c>
      <c r="F72" s="2">
        <v>1320</v>
      </c>
      <c r="G72" s="2" t="s">
        <v>63</v>
      </c>
      <c r="H72" s="2">
        <f t="shared" si="2"/>
        <v>0</v>
      </c>
      <c r="I72" s="2" t="s">
        <v>22</v>
      </c>
      <c r="J72" s="2" t="s">
        <v>0</v>
      </c>
    </row>
    <row r="73" spans="1:10" ht="30" x14ac:dyDescent="0.25">
      <c r="A73" s="2">
        <v>2465820</v>
      </c>
      <c r="B73" s="2" t="s">
        <v>150</v>
      </c>
      <c r="C73" s="2" t="s">
        <v>22</v>
      </c>
      <c r="D73" s="2" t="s">
        <v>80</v>
      </c>
      <c r="E73" s="3">
        <v>0</v>
      </c>
      <c r="F73" s="2">
        <v>1320</v>
      </c>
      <c r="G73" s="2" t="s">
        <v>63</v>
      </c>
      <c r="H73" s="2">
        <f t="shared" si="2"/>
        <v>0</v>
      </c>
      <c r="I73" s="2" t="s">
        <v>22</v>
      </c>
      <c r="J73" s="2" t="s">
        <v>0</v>
      </c>
    </row>
    <row r="74" spans="1:10" ht="30" x14ac:dyDescent="0.25">
      <c r="A74" s="2">
        <v>2465821</v>
      </c>
      <c r="B74" s="2" t="s">
        <v>151</v>
      </c>
      <c r="C74" s="2" t="s">
        <v>22</v>
      </c>
      <c r="D74" s="2" t="s">
        <v>82</v>
      </c>
      <c r="E74" s="3">
        <v>0</v>
      </c>
      <c r="F74" s="2">
        <v>1320</v>
      </c>
      <c r="G74" s="2" t="s">
        <v>63</v>
      </c>
      <c r="H74" s="2">
        <f t="shared" si="2"/>
        <v>0</v>
      </c>
      <c r="I74" s="2" t="s">
        <v>22</v>
      </c>
      <c r="J74" s="2" t="s">
        <v>0</v>
      </c>
    </row>
    <row r="75" spans="1:10" x14ac:dyDescent="0.25">
      <c r="A75" s="2">
        <v>2465822</v>
      </c>
      <c r="B75" s="2" t="s">
        <v>152</v>
      </c>
      <c r="C75" s="2" t="s">
        <v>22</v>
      </c>
      <c r="D75" s="2" t="s">
        <v>95</v>
      </c>
      <c r="E75" s="2">
        <f>ROUND(H76+H77+H78+H79+H80+H81+H82+H83+H84+H85+H86+H87+H88+H89+H90+H91+H92+H93,2)</f>
        <v>0</v>
      </c>
      <c r="F75" s="2">
        <v>1</v>
      </c>
      <c r="G75" s="2" t="s">
        <v>0</v>
      </c>
      <c r="H75" s="2">
        <f t="shared" si="2"/>
        <v>0</v>
      </c>
      <c r="I75" s="2" t="s">
        <v>22</v>
      </c>
      <c r="J75" s="2" t="s">
        <v>0</v>
      </c>
    </row>
    <row r="76" spans="1:10" ht="30" x14ac:dyDescent="0.25">
      <c r="A76" s="2">
        <v>2465823</v>
      </c>
      <c r="B76" s="2" t="s">
        <v>153</v>
      </c>
      <c r="C76" s="2" t="s">
        <v>22</v>
      </c>
      <c r="D76" s="2" t="s">
        <v>97</v>
      </c>
      <c r="E76" s="3">
        <v>0</v>
      </c>
      <c r="F76" s="2">
        <v>5</v>
      </c>
      <c r="G76" s="2" t="s">
        <v>86</v>
      </c>
      <c r="H76" s="2">
        <f t="shared" si="2"/>
        <v>0</v>
      </c>
      <c r="I76" s="2" t="s">
        <v>22</v>
      </c>
      <c r="J76" s="2" t="s">
        <v>0</v>
      </c>
    </row>
    <row r="77" spans="1:10" ht="30" x14ac:dyDescent="0.25">
      <c r="A77" s="2">
        <v>2465824</v>
      </c>
      <c r="B77" s="2" t="s">
        <v>154</v>
      </c>
      <c r="C77" s="2" t="s">
        <v>22</v>
      </c>
      <c r="D77" s="2" t="s">
        <v>99</v>
      </c>
      <c r="E77" s="3">
        <v>0</v>
      </c>
      <c r="F77" s="2">
        <v>3</v>
      </c>
      <c r="G77" s="2" t="s">
        <v>86</v>
      </c>
      <c r="H77" s="2">
        <f t="shared" si="2"/>
        <v>0</v>
      </c>
      <c r="I77" s="2" t="s">
        <v>22</v>
      </c>
      <c r="J77" s="2" t="s">
        <v>0</v>
      </c>
    </row>
    <row r="78" spans="1:10" ht="30" x14ac:dyDescent="0.25">
      <c r="A78" s="2">
        <v>2465825</v>
      </c>
      <c r="B78" s="2" t="s">
        <v>155</v>
      </c>
      <c r="C78" s="2" t="s">
        <v>22</v>
      </c>
      <c r="D78" s="2" t="s">
        <v>103</v>
      </c>
      <c r="E78" s="3">
        <v>0</v>
      </c>
      <c r="F78" s="2">
        <v>2</v>
      </c>
      <c r="G78" s="2" t="s">
        <v>86</v>
      </c>
      <c r="H78" s="2">
        <f t="shared" si="2"/>
        <v>0</v>
      </c>
      <c r="I78" s="2" t="s">
        <v>22</v>
      </c>
      <c r="J78" s="2" t="s">
        <v>0</v>
      </c>
    </row>
    <row r="79" spans="1:10" ht="30" x14ac:dyDescent="0.25">
      <c r="A79" s="2">
        <v>2465826</v>
      </c>
      <c r="B79" s="2" t="s">
        <v>156</v>
      </c>
      <c r="C79" s="2" t="s">
        <v>22</v>
      </c>
      <c r="D79" s="2" t="s">
        <v>107</v>
      </c>
      <c r="E79" s="3">
        <v>0</v>
      </c>
      <c r="F79" s="2">
        <v>5</v>
      </c>
      <c r="G79" s="2" t="s">
        <v>86</v>
      </c>
      <c r="H79" s="2">
        <f t="shared" si="2"/>
        <v>0</v>
      </c>
      <c r="I79" s="2" t="s">
        <v>22</v>
      </c>
      <c r="J79" s="2" t="s">
        <v>0</v>
      </c>
    </row>
    <row r="80" spans="1:10" x14ac:dyDescent="0.25">
      <c r="A80" s="2">
        <v>2465827</v>
      </c>
      <c r="B80" s="2" t="s">
        <v>157</v>
      </c>
      <c r="C80" s="2" t="s">
        <v>22</v>
      </c>
      <c r="D80" s="2" t="s">
        <v>110</v>
      </c>
      <c r="E80" s="3">
        <v>0</v>
      </c>
      <c r="F80" s="2">
        <v>5</v>
      </c>
      <c r="G80" s="2" t="s">
        <v>109</v>
      </c>
      <c r="H80" s="2">
        <f t="shared" si="2"/>
        <v>0</v>
      </c>
      <c r="I80" s="2" t="s">
        <v>22</v>
      </c>
      <c r="J80" s="2" t="s">
        <v>0</v>
      </c>
    </row>
    <row r="81" spans="1:10" ht="30" x14ac:dyDescent="0.25">
      <c r="A81" s="2">
        <v>2465828</v>
      </c>
      <c r="B81" s="2" t="s">
        <v>158</v>
      </c>
      <c r="C81" s="2" t="s">
        <v>22</v>
      </c>
      <c r="D81" s="2" t="s">
        <v>113</v>
      </c>
      <c r="E81" s="3">
        <v>0</v>
      </c>
      <c r="F81" s="2">
        <v>240</v>
      </c>
      <c r="G81" s="2" t="s">
        <v>112</v>
      </c>
      <c r="H81" s="2">
        <f t="shared" si="2"/>
        <v>0</v>
      </c>
      <c r="I81" s="2" t="s">
        <v>22</v>
      </c>
      <c r="J81" s="2" t="s">
        <v>0</v>
      </c>
    </row>
    <row r="82" spans="1:10" ht="30" x14ac:dyDescent="0.25">
      <c r="A82" s="2">
        <v>2465829</v>
      </c>
      <c r="B82" s="2" t="s">
        <v>159</v>
      </c>
      <c r="C82" s="2" t="s">
        <v>22</v>
      </c>
      <c r="D82" s="2" t="s">
        <v>115</v>
      </c>
      <c r="E82" s="3">
        <v>0</v>
      </c>
      <c r="F82" s="2">
        <v>240</v>
      </c>
      <c r="G82" s="2" t="s">
        <v>112</v>
      </c>
      <c r="H82" s="2">
        <f t="shared" si="2"/>
        <v>0</v>
      </c>
      <c r="I82" s="2" t="s">
        <v>22</v>
      </c>
      <c r="J82" s="2" t="s">
        <v>0</v>
      </c>
    </row>
    <row r="83" spans="1:10" ht="30" x14ac:dyDescent="0.25">
      <c r="A83" s="2">
        <v>2465830</v>
      </c>
      <c r="B83" s="2" t="s">
        <v>160</v>
      </c>
      <c r="C83" s="2" t="s">
        <v>22</v>
      </c>
      <c r="D83" s="2" t="s">
        <v>117</v>
      </c>
      <c r="E83" s="3">
        <v>0</v>
      </c>
      <c r="F83" s="2">
        <v>461</v>
      </c>
      <c r="G83" s="2" t="s">
        <v>112</v>
      </c>
      <c r="H83" s="2">
        <f t="shared" si="2"/>
        <v>0</v>
      </c>
      <c r="I83" s="2" t="s">
        <v>22</v>
      </c>
      <c r="J83" s="2" t="s">
        <v>0</v>
      </c>
    </row>
    <row r="84" spans="1:10" x14ac:dyDescent="0.25">
      <c r="A84" s="2">
        <v>2465831</v>
      </c>
      <c r="B84" s="2" t="s">
        <v>161</v>
      </c>
      <c r="C84" s="2" t="s">
        <v>22</v>
      </c>
      <c r="D84" s="2" t="s">
        <v>119</v>
      </c>
      <c r="E84" s="3">
        <v>0</v>
      </c>
      <c r="F84" s="2">
        <v>475</v>
      </c>
      <c r="G84" s="2" t="s">
        <v>86</v>
      </c>
      <c r="H84" s="2">
        <f t="shared" si="2"/>
        <v>0</v>
      </c>
      <c r="I84" s="2" t="s">
        <v>22</v>
      </c>
      <c r="J84" s="2" t="s">
        <v>0</v>
      </c>
    </row>
    <row r="85" spans="1:10" x14ac:dyDescent="0.25">
      <c r="A85" s="2">
        <v>2465832</v>
      </c>
      <c r="B85" s="2" t="s">
        <v>162</v>
      </c>
      <c r="C85" s="2" t="s">
        <v>22</v>
      </c>
      <c r="D85" s="2" t="s">
        <v>121</v>
      </c>
      <c r="E85" s="3">
        <v>0</v>
      </c>
      <c r="F85" s="2">
        <v>238</v>
      </c>
      <c r="G85" s="2" t="s">
        <v>112</v>
      </c>
      <c r="H85" s="2">
        <f t="shared" si="2"/>
        <v>0</v>
      </c>
      <c r="I85" s="2" t="s">
        <v>22</v>
      </c>
      <c r="J85" s="2" t="s">
        <v>0</v>
      </c>
    </row>
    <row r="86" spans="1:10" ht="30" x14ac:dyDescent="0.25">
      <c r="A86" s="2">
        <v>2465833</v>
      </c>
      <c r="B86" s="2" t="s">
        <v>163</v>
      </c>
      <c r="C86" s="2" t="s">
        <v>22</v>
      </c>
      <c r="D86" s="2" t="s">
        <v>123</v>
      </c>
      <c r="E86" s="3">
        <v>0</v>
      </c>
      <c r="F86" s="2">
        <v>30</v>
      </c>
      <c r="G86" s="2" t="s">
        <v>112</v>
      </c>
      <c r="H86" s="2">
        <f t="shared" si="2"/>
        <v>0</v>
      </c>
      <c r="I86" s="2" t="s">
        <v>22</v>
      </c>
      <c r="J86" s="2" t="s">
        <v>0</v>
      </c>
    </row>
    <row r="87" spans="1:10" ht="30" x14ac:dyDescent="0.25">
      <c r="A87" s="2">
        <v>2465834</v>
      </c>
      <c r="B87" s="2" t="s">
        <v>164</v>
      </c>
      <c r="C87" s="2" t="s">
        <v>22</v>
      </c>
      <c r="D87" s="2" t="s">
        <v>125</v>
      </c>
      <c r="E87" s="3">
        <v>0</v>
      </c>
      <c r="F87" s="2">
        <v>30</v>
      </c>
      <c r="G87" s="2" t="s">
        <v>112</v>
      </c>
      <c r="H87" s="2">
        <f t="shared" si="2"/>
        <v>0</v>
      </c>
      <c r="I87" s="2" t="s">
        <v>22</v>
      </c>
      <c r="J87" s="2" t="s">
        <v>0</v>
      </c>
    </row>
    <row r="88" spans="1:10" ht="30" x14ac:dyDescent="0.25">
      <c r="A88" s="2">
        <v>2465835</v>
      </c>
      <c r="B88" s="2" t="s">
        <v>165</v>
      </c>
      <c r="C88" s="2" t="s">
        <v>22</v>
      </c>
      <c r="D88" s="2" t="s">
        <v>166</v>
      </c>
      <c r="E88" s="3">
        <v>0</v>
      </c>
      <c r="F88" s="2">
        <v>484.70400000000001</v>
      </c>
      <c r="G88" s="2" t="s">
        <v>58</v>
      </c>
      <c r="H88" s="2">
        <f t="shared" si="2"/>
        <v>0</v>
      </c>
      <c r="I88" s="2" t="s">
        <v>22</v>
      </c>
      <c r="J88" s="2" t="s">
        <v>0</v>
      </c>
    </row>
    <row r="89" spans="1:10" ht="30" x14ac:dyDescent="0.25">
      <c r="A89" s="2">
        <v>2465836</v>
      </c>
      <c r="B89" s="2" t="s">
        <v>167</v>
      </c>
      <c r="C89" s="2" t="s">
        <v>22</v>
      </c>
      <c r="D89" s="2" t="s">
        <v>168</v>
      </c>
      <c r="E89" s="3">
        <v>0</v>
      </c>
      <c r="F89" s="2">
        <v>1454.1120000000001</v>
      </c>
      <c r="G89" s="2" t="s">
        <v>58</v>
      </c>
      <c r="H89" s="2">
        <f t="shared" si="2"/>
        <v>0</v>
      </c>
      <c r="I89" s="2" t="s">
        <v>22</v>
      </c>
      <c r="J89" s="2" t="s">
        <v>0</v>
      </c>
    </row>
    <row r="90" spans="1:10" x14ac:dyDescent="0.25">
      <c r="A90" s="2">
        <v>2465837</v>
      </c>
      <c r="B90" s="2" t="s">
        <v>169</v>
      </c>
      <c r="C90" s="2" t="s">
        <v>22</v>
      </c>
      <c r="D90" s="2" t="s">
        <v>170</v>
      </c>
      <c r="E90" s="3">
        <v>0</v>
      </c>
      <c r="F90" s="2">
        <v>484.70400000000001</v>
      </c>
      <c r="G90" s="2" t="s">
        <v>58</v>
      </c>
      <c r="H90" s="2">
        <f t="shared" si="2"/>
        <v>0</v>
      </c>
      <c r="I90" s="2" t="s">
        <v>22</v>
      </c>
      <c r="J90" s="2" t="s">
        <v>0</v>
      </c>
    </row>
    <row r="91" spans="1:10" ht="30" x14ac:dyDescent="0.25">
      <c r="A91" s="2">
        <v>2465838</v>
      </c>
      <c r="B91" s="2" t="s">
        <v>171</v>
      </c>
      <c r="C91" s="2" t="s">
        <v>22</v>
      </c>
      <c r="D91" s="2" t="s">
        <v>172</v>
      </c>
      <c r="E91" s="3">
        <v>0</v>
      </c>
      <c r="F91" s="2">
        <v>484.70400000000001</v>
      </c>
      <c r="G91" s="2" t="s">
        <v>58</v>
      </c>
      <c r="H91" s="2">
        <f t="shared" si="2"/>
        <v>0</v>
      </c>
      <c r="I91" s="2" t="s">
        <v>22</v>
      </c>
      <c r="J91" s="2" t="s">
        <v>0</v>
      </c>
    </row>
    <row r="92" spans="1:10" x14ac:dyDescent="0.25">
      <c r="A92" s="2">
        <v>2465839</v>
      </c>
      <c r="B92" s="2" t="s">
        <v>173</v>
      </c>
      <c r="C92" s="2" t="s">
        <v>22</v>
      </c>
      <c r="D92" s="2" t="s">
        <v>127</v>
      </c>
      <c r="E92" s="3">
        <v>0</v>
      </c>
      <c r="F92" s="2">
        <v>827.52</v>
      </c>
      <c r="G92" s="2" t="s">
        <v>34</v>
      </c>
      <c r="H92" s="2">
        <f t="shared" si="2"/>
        <v>0</v>
      </c>
      <c r="I92" s="2" t="s">
        <v>22</v>
      </c>
      <c r="J92" s="2" t="s">
        <v>0</v>
      </c>
    </row>
    <row r="93" spans="1:10" ht="30" x14ac:dyDescent="0.25">
      <c r="A93" s="2">
        <v>2465840</v>
      </c>
      <c r="B93" s="2" t="s">
        <v>174</v>
      </c>
      <c r="C93" s="2" t="s">
        <v>22</v>
      </c>
      <c r="D93" s="2" t="s">
        <v>129</v>
      </c>
      <c r="E93" s="3">
        <v>0</v>
      </c>
      <c r="F93" s="2">
        <v>1587.365</v>
      </c>
      <c r="G93" s="2" t="s">
        <v>58</v>
      </c>
      <c r="H93" s="2">
        <f t="shared" si="2"/>
        <v>0</v>
      </c>
      <c r="I93" s="2" t="s">
        <v>22</v>
      </c>
      <c r="J93" s="2" t="s">
        <v>0</v>
      </c>
    </row>
    <row r="94" spans="1:10" x14ac:dyDescent="0.25">
      <c r="A94" s="2">
        <v>2465841</v>
      </c>
      <c r="B94" s="2" t="s">
        <v>175</v>
      </c>
      <c r="C94" s="2" t="s">
        <v>22</v>
      </c>
      <c r="D94" s="2" t="s">
        <v>176</v>
      </c>
      <c r="E94" s="2">
        <f>ROUND(H95,2)</f>
        <v>0</v>
      </c>
      <c r="F94" s="2">
        <v>1</v>
      </c>
      <c r="G94" s="2" t="s">
        <v>0</v>
      </c>
      <c r="H94" s="2">
        <f t="shared" si="2"/>
        <v>0</v>
      </c>
      <c r="I94" s="2" t="s">
        <v>22</v>
      </c>
      <c r="J94" s="2" t="s">
        <v>0</v>
      </c>
    </row>
    <row r="95" spans="1:10" x14ac:dyDescent="0.25">
      <c r="A95" s="2">
        <v>2465842</v>
      </c>
      <c r="B95" s="2" t="s">
        <v>177</v>
      </c>
      <c r="C95" s="2" t="s">
        <v>22</v>
      </c>
      <c r="D95" s="2" t="s">
        <v>30</v>
      </c>
      <c r="E95" s="2">
        <f>ROUND(H96+H108+H112+H117,2)</f>
        <v>0</v>
      </c>
      <c r="F95" s="2">
        <v>1</v>
      </c>
      <c r="G95" s="2" t="s">
        <v>0</v>
      </c>
      <c r="H95" s="2">
        <f t="shared" si="2"/>
        <v>0</v>
      </c>
      <c r="I95" s="2" t="s">
        <v>22</v>
      </c>
      <c r="J95" s="2" t="s">
        <v>0</v>
      </c>
    </row>
    <row r="96" spans="1:10" x14ac:dyDescent="0.25">
      <c r="A96" s="2">
        <v>2465843</v>
      </c>
      <c r="B96" s="2" t="s">
        <v>178</v>
      </c>
      <c r="C96" s="2" t="s">
        <v>22</v>
      </c>
      <c r="D96" s="2" t="s">
        <v>32</v>
      </c>
      <c r="E96" s="2">
        <f>ROUND(H97+H98+H99+H100+H101+H102+H103+H104+H105+H106+H107,2)</f>
        <v>0</v>
      </c>
      <c r="F96" s="2">
        <v>1</v>
      </c>
      <c r="G96" s="2" t="s">
        <v>0</v>
      </c>
      <c r="H96" s="2">
        <f t="shared" si="2"/>
        <v>0</v>
      </c>
      <c r="I96" s="2" t="s">
        <v>22</v>
      </c>
      <c r="J96" s="2" t="s">
        <v>0</v>
      </c>
    </row>
    <row r="97" spans="1:10" ht="30" x14ac:dyDescent="0.25">
      <c r="A97" s="2">
        <v>2465844</v>
      </c>
      <c r="B97" s="2" t="s">
        <v>179</v>
      </c>
      <c r="C97" s="2" t="s">
        <v>22</v>
      </c>
      <c r="D97" s="2" t="s">
        <v>35</v>
      </c>
      <c r="E97" s="3">
        <v>0</v>
      </c>
      <c r="F97" s="2">
        <v>78</v>
      </c>
      <c r="G97" s="2" t="s">
        <v>34</v>
      </c>
      <c r="H97" s="2">
        <f t="shared" si="2"/>
        <v>0</v>
      </c>
      <c r="I97" s="2" t="s">
        <v>22</v>
      </c>
      <c r="J97" s="2" t="s">
        <v>0</v>
      </c>
    </row>
    <row r="98" spans="1:10" x14ac:dyDescent="0.25">
      <c r="A98" s="2">
        <v>2465845</v>
      </c>
      <c r="B98" s="2" t="s">
        <v>180</v>
      </c>
      <c r="C98" s="2" t="s">
        <v>22</v>
      </c>
      <c r="D98" s="2" t="s">
        <v>37</v>
      </c>
      <c r="E98" s="3">
        <v>0</v>
      </c>
      <c r="F98" s="2">
        <v>39</v>
      </c>
      <c r="G98" s="2" t="s">
        <v>34</v>
      </c>
      <c r="H98" s="2">
        <f t="shared" si="2"/>
        <v>0</v>
      </c>
      <c r="I98" s="2" t="s">
        <v>22</v>
      </c>
      <c r="J98" s="2" t="s">
        <v>0</v>
      </c>
    </row>
    <row r="99" spans="1:10" x14ac:dyDescent="0.25">
      <c r="A99" s="2">
        <v>2465846</v>
      </c>
      <c r="B99" s="2" t="s">
        <v>181</v>
      </c>
      <c r="C99" s="2" t="s">
        <v>22</v>
      </c>
      <c r="D99" s="2" t="s">
        <v>39</v>
      </c>
      <c r="E99" s="3">
        <v>0</v>
      </c>
      <c r="F99" s="2">
        <v>35.200000000000003</v>
      </c>
      <c r="G99" s="2" t="s">
        <v>34</v>
      </c>
      <c r="H99" s="2">
        <f t="shared" ref="H99:H130" si="3">IF(ISNUMBER(VALUE(E99)),ROUND(SUM(ROUND(E99,2)*F99),2),"N")</f>
        <v>0</v>
      </c>
      <c r="I99" s="2" t="s">
        <v>22</v>
      </c>
      <c r="J99" s="2" t="s">
        <v>0</v>
      </c>
    </row>
    <row r="100" spans="1:10" x14ac:dyDescent="0.25">
      <c r="A100" s="2">
        <v>2465847</v>
      </c>
      <c r="B100" s="2" t="s">
        <v>182</v>
      </c>
      <c r="C100" s="2" t="s">
        <v>22</v>
      </c>
      <c r="D100" s="2" t="s">
        <v>41</v>
      </c>
      <c r="E100" s="3">
        <v>0</v>
      </c>
      <c r="F100" s="2">
        <v>17.600000000000001</v>
      </c>
      <c r="G100" s="2" t="s">
        <v>34</v>
      </c>
      <c r="H100" s="2">
        <f t="shared" si="3"/>
        <v>0</v>
      </c>
      <c r="I100" s="2" t="s">
        <v>22</v>
      </c>
      <c r="J100" s="2" t="s">
        <v>0</v>
      </c>
    </row>
    <row r="101" spans="1:10" x14ac:dyDescent="0.25">
      <c r="A101" s="2">
        <v>2465848</v>
      </c>
      <c r="B101" s="2" t="s">
        <v>183</v>
      </c>
      <c r="C101" s="2" t="s">
        <v>22</v>
      </c>
      <c r="D101" s="2" t="s">
        <v>43</v>
      </c>
      <c r="E101" s="3">
        <v>0</v>
      </c>
      <c r="F101" s="2">
        <v>3.762</v>
      </c>
      <c r="G101" s="2" t="s">
        <v>34</v>
      </c>
      <c r="H101" s="2">
        <f t="shared" si="3"/>
        <v>0</v>
      </c>
      <c r="I101" s="2" t="s">
        <v>22</v>
      </c>
      <c r="J101" s="2" t="s">
        <v>0</v>
      </c>
    </row>
    <row r="102" spans="1:10" x14ac:dyDescent="0.25">
      <c r="A102" s="2">
        <v>2465849</v>
      </c>
      <c r="B102" s="2" t="s">
        <v>184</v>
      </c>
      <c r="C102" s="2" t="s">
        <v>22</v>
      </c>
      <c r="D102" s="2" t="s">
        <v>37</v>
      </c>
      <c r="E102" s="3">
        <v>0</v>
      </c>
      <c r="F102" s="2">
        <v>1.881</v>
      </c>
      <c r="G102" s="2" t="s">
        <v>34</v>
      </c>
      <c r="H102" s="2">
        <f t="shared" si="3"/>
        <v>0</v>
      </c>
      <c r="I102" s="2" t="s">
        <v>22</v>
      </c>
      <c r="J102" s="2" t="s">
        <v>0</v>
      </c>
    </row>
    <row r="103" spans="1:10" ht="30" x14ac:dyDescent="0.25">
      <c r="A103" s="2">
        <v>2465850</v>
      </c>
      <c r="B103" s="2" t="s">
        <v>185</v>
      </c>
      <c r="C103" s="2" t="s">
        <v>22</v>
      </c>
      <c r="D103" s="2" t="s">
        <v>46</v>
      </c>
      <c r="E103" s="3">
        <v>0</v>
      </c>
      <c r="F103" s="2">
        <v>5</v>
      </c>
      <c r="G103" s="2" t="s">
        <v>34</v>
      </c>
      <c r="H103" s="2">
        <f t="shared" si="3"/>
        <v>0</v>
      </c>
      <c r="I103" s="2" t="s">
        <v>22</v>
      </c>
      <c r="J103" s="2" t="s">
        <v>0</v>
      </c>
    </row>
    <row r="104" spans="1:10" ht="30" x14ac:dyDescent="0.25">
      <c r="A104" s="2">
        <v>2465851</v>
      </c>
      <c r="B104" s="2" t="s">
        <v>186</v>
      </c>
      <c r="C104" s="2" t="s">
        <v>22</v>
      </c>
      <c r="D104" s="2" t="s">
        <v>48</v>
      </c>
      <c r="E104" s="3">
        <v>0</v>
      </c>
      <c r="F104" s="2">
        <v>121.962</v>
      </c>
      <c r="G104" s="2" t="s">
        <v>34</v>
      </c>
      <c r="H104" s="2">
        <f t="shared" si="3"/>
        <v>0</v>
      </c>
      <c r="I104" s="2" t="s">
        <v>22</v>
      </c>
      <c r="J104" s="2" t="s">
        <v>0</v>
      </c>
    </row>
    <row r="105" spans="1:10" ht="30" x14ac:dyDescent="0.25">
      <c r="A105" s="2">
        <v>2465852</v>
      </c>
      <c r="B105" s="2" t="s">
        <v>187</v>
      </c>
      <c r="C105" s="2" t="s">
        <v>22</v>
      </c>
      <c r="D105" s="2" t="s">
        <v>50</v>
      </c>
      <c r="E105" s="3">
        <v>0</v>
      </c>
      <c r="F105" s="2">
        <v>1219.6199999999999</v>
      </c>
      <c r="G105" s="2" t="s">
        <v>34</v>
      </c>
      <c r="H105" s="2">
        <f t="shared" si="3"/>
        <v>0</v>
      </c>
      <c r="I105" s="2" t="s">
        <v>22</v>
      </c>
      <c r="J105" s="2" t="s">
        <v>0</v>
      </c>
    </row>
    <row r="106" spans="1:10" x14ac:dyDescent="0.25">
      <c r="A106" s="2">
        <v>2465853</v>
      </c>
      <c r="B106" s="2" t="s">
        <v>188</v>
      </c>
      <c r="C106" s="2" t="s">
        <v>22</v>
      </c>
      <c r="D106" s="2" t="s">
        <v>52</v>
      </c>
      <c r="E106" s="3">
        <v>0</v>
      </c>
      <c r="F106" s="2">
        <v>121.962</v>
      </c>
      <c r="G106" s="2" t="s">
        <v>34</v>
      </c>
      <c r="H106" s="2">
        <f t="shared" si="3"/>
        <v>0</v>
      </c>
      <c r="I106" s="2" t="s">
        <v>22</v>
      </c>
      <c r="J106" s="2" t="s">
        <v>0</v>
      </c>
    </row>
    <row r="107" spans="1:10" x14ac:dyDescent="0.25">
      <c r="A107" s="2">
        <v>2465854</v>
      </c>
      <c r="B107" s="2" t="s">
        <v>189</v>
      </c>
      <c r="C107" s="2" t="s">
        <v>22</v>
      </c>
      <c r="D107" s="2" t="s">
        <v>54</v>
      </c>
      <c r="E107" s="3">
        <v>0</v>
      </c>
      <c r="F107" s="2">
        <v>121.962</v>
      </c>
      <c r="G107" s="2" t="s">
        <v>34</v>
      </c>
      <c r="H107" s="2">
        <f t="shared" si="3"/>
        <v>0</v>
      </c>
      <c r="I107" s="2" t="s">
        <v>22</v>
      </c>
      <c r="J107" s="2" t="s">
        <v>0</v>
      </c>
    </row>
    <row r="108" spans="1:10" x14ac:dyDescent="0.25">
      <c r="A108" s="2">
        <v>2465855</v>
      </c>
      <c r="B108" s="2" t="s">
        <v>190</v>
      </c>
      <c r="C108" s="2" t="s">
        <v>22</v>
      </c>
      <c r="D108" s="2" t="s">
        <v>61</v>
      </c>
      <c r="E108" s="2">
        <f>ROUND(H109+H110+H111,2)</f>
        <v>0</v>
      </c>
      <c r="F108" s="2">
        <v>1</v>
      </c>
      <c r="G108" s="2" t="s">
        <v>0</v>
      </c>
      <c r="H108" s="2">
        <f t="shared" si="3"/>
        <v>0</v>
      </c>
      <c r="I108" s="2" t="s">
        <v>22</v>
      </c>
      <c r="J108" s="2" t="s">
        <v>0</v>
      </c>
    </row>
    <row r="109" spans="1:10" ht="30" x14ac:dyDescent="0.25">
      <c r="A109" s="2">
        <v>2465856</v>
      </c>
      <c r="B109" s="2" t="s">
        <v>191</v>
      </c>
      <c r="C109" s="2" t="s">
        <v>22</v>
      </c>
      <c r="D109" s="2" t="s">
        <v>64</v>
      </c>
      <c r="E109" s="3">
        <v>0</v>
      </c>
      <c r="F109" s="2">
        <v>260</v>
      </c>
      <c r="G109" s="2" t="s">
        <v>63</v>
      </c>
      <c r="H109" s="2">
        <f t="shared" si="3"/>
        <v>0</v>
      </c>
      <c r="I109" s="2" t="s">
        <v>22</v>
      </c>
      <c r="J109" s="2" t="s">
        <v>0</v>
      </c>
    </row>
    <row r="110" spans="1:10" x14ac:dyDescent="0.25">
      <c r="A110" s="2">
        <v>2465857</v>
      </c>
      <c r="B110" s="2" t="s">
        <v>192</v>
      </c>
      <c r="C110" s="2" t="s">
        <v>22</v>
      </c>
      <c r="D110" s="2" t="s">
        <v>193</v>
      </c>
      <c r="E110" s="3">
        <v>0</v>
      </c>
      <c r="F110" s="2">
        <v>0.34200000000000003</v>
      </c>
      <c r="G110" s="2" t="s">
        <v>34</v>
      </c>
      <c r="H110" s="2">
        <f t="shared" si="3"/>
        <v>0</v>
      </c>
      <c r="I110" s="2" t="s">
        <v>22</v>
      </c>
      <c r="J110" s="2" t="s">
        <v>0</v>
      </c>
    </row>
    <row r="111" spans="1:10" x14ac:dyDescent="0.25">
      <c r="A111" s="2">
        <v>2465858</v>
      </c>
      <c r="B111" s="2" t="s">
        <v>194</v>
      </c>
      <c r="C111" s="2" t="s">
        <v>22</v>
      </c>
      <c r="D111" s="2" t="s">
        <v>195</v>
      </c>
      <c r="E111" s="3">
        <v>0</v>
      </c>
      <c r="F111" s="2">
        <v>3.42</v>
      </c>
      <c r="G111" s="2" t="s">
        <v>34</v>
      </c>
      <c r="H111" s="2">
        <f t="shared" si="3"/>
        <v>0</v>
      </c>
      <c r="I111" s="2" t="s">
        <v>22</v>
      </c>
      <c r="J111" s="2" t="s">
        <v>0</v>
      </c>
    </row>
    <row r="112" spans="1:10" x14ac:dyDescent="0.25">
      <c r="A112" s="2">
        <v>2465859</v>
      </c>
      <c r="B112" s="2" t="s">
        <v>196</v>
      </c>
      <c r="C112" s="2" t="s">
        <v>22</v>
      </c>
      <c r="D112" s="2" t="s">
        <v>70</v>
      </c>
      <c r="E112" s="2">
        <f>ROUND(H113+H114+H115+H116,2)</f>
        <v>0</v>
      </c>
      <c r="F112" s="2">
        <v>1</v>
      </c>
      <c r="G112" s="2" t="s">
        <v>0</v>
      </c>
      <c r="H112" s="2">
        <f t="shared" si="3"/>
        <v>0</v>
      </c>
      <c r="I112" s="2" t="s">
        <v>22</v>
      </c>
      <c r="J112" s="2" t="s">
        <v>0</v>
      </c>
    </row>
    <row r="113" spans="1:10" x14ac:dyDescent="0.25">
      <c r="A113" s="2">
        <v>2465860</v>
      </c>
      <c r="B113" s="2" t="s">
        <v>197</v>
      </c>
      <c r="C113" s="2" t="s">
        <v>22</v>
      </c>
      <c r="D113" s="2" t="s">
        <v>198</v>
      </c>
      <c r="E113" s="3">
        <v>0</v>
      </c>
      <c r="F113" s="2">
        <v>260</v>
      </c>
      <c r="G113" s="2" t="s">
        <v>63</v>
      </c>
      <c r="H113" s="2">
        <f t="shared" si="3"/>
        <v>0</v>
      </c>
      <c r="I113" s="2" t="s">
        <v>22</v>
      </c>
      <c r="J113" s="2" t="s">
        <v>0</v>
      </c>
    </row>
    <row r="114" spans="1:10" x14ac:dyDescent="0.25">
      <c r="A114" s="2">
        <v>2465861</v>
      </c>
      <c r="B114" s="2" t="s">
        <v>199</v>
      </c>
      <c r="C114" s="2" t="s">
        <v>22</v>
      </c>
      <c r="D114" s="2" t="s">
        <v>200</v>
      </c>
      <c r="E114" s="3">
        <v>0</v>
      </c>
      <c r="F114" s="2">
        <v>260</v>
      </c>
      <c r="G114" s="2" t="s">
        <v>63</v>
      </c>
      <c r="H114" s="2">
        <f t="shared" si="3"/>
        <v>0</v>
      </c>
      <c r="I114" s="2" t="s">
        <v>22</v>
      </c>
      <c r="J114" s="2" t="s">
        <v>0</v>
      </c>
    </row>
    <row r="115" spans="1:10" ht="30" x14ac:dyDescent="0.25">
      <c r="A115" s="2">
        <v>2465862</v>
      </c>
      <c r="B115" s="2" t="s">
        <v>201</v>
      </c>
      <c r="C115" s="2" t="s">
        <v>22</v>
      </c>
      <c r="D115" s="2" t="s">
        <v>202</v>
      </c>
      <c r="E115" s="3">
        <v>0</v>
      </c>
      <c r="F115" s="2">
        <v>260</v>
      </c>
      <c r="G115" s="2" t="s">
        <v>63</v>
      </c>
      <c r="H115" s="2">
        <f t="shared" si="3"/>
        <v>0</v>
      </c>
      <c r="I115" s="2" t="s">
        <v>22</v>
      </c>
      <c r="J115" s="2" t="s">
        <v>0</v>
      </c>
    </row>
    <row r="116" spans="1:10" x14ac:dyDescent="0.25">
      <c r="A116" s="2">
        <v>2465863</v>
      </c>
      <c r="B116" s="2" t="s">
        <v>203</v>
      </c>
      <c r="C116" s="2" t="s">
        <v>22</v>
      </c>
      <c r="D116" s="2" t="s">
        <v>204</v>
      </c>
      <c r="E116" s="3">
        <v>0</v>
      </c>
      <c r="F116" s="2">
        <v>260</v>
      </c>
      <c r="G116" s="2" t="s">
        <v>63</v>
      </c>
      <c r="H116" s="2">
        <f t="shared" si="3"/>
        <v>0</v>
      </c>
      <c r="I116" s="2" t="s">
        <v>22</v>
      </c>
      <c r="J116" s="2" t="s">
        <v>0</v>
      </c>
    </row>
    <row r="117" spans="1:10" x14ac:dyDescent="0.25">
      <c r="A117" s="2">
        <v>2465864</v>
      </c>
      <c r="B117" s="2" t="s">
        <v>205</v>
      </c>
      <c r="C117" s="2" t="s">
        <v>22</v>
      </c>
      <c r="D117" s="2" t="s">
        <v>95</v>
      </c>
      <c r="E117" s="2">
        <f>ROUND(H118+H119+H120+H121+H122+H123+H124+H125+H126,2)</f>
        <v>0</v>
      </c>
      <c r="F117" s="2">
        <v>1</v>
      </c>
      <c r="G117" s="2" t="s">
        <v>0</v>
      </c>
      <c r="H117" s="2">
        <f t="shared" si="3"/>
        <v>0</v>
      </c>
      <c r="I117" s="2" t="s">
        <v>22</v>
      </c>
      <c r="J117" s="2" t="s">
        <v>0</v>
      </c>
    </row>
    <row r="118" spans="1:10" ht="30" x14ac:dyDescent="0.25">
      <c r="A118" s="2">
        <v>2465865</v>
      </c>
      <c r="B118" s="2" t="s">
        <v>206</v>
      </c>
      <c r="C118" s="2" t="s">
        <v>22</v>
      </c>
      <c r="D118" s="2" t="s">
        <v>207</v>
      </c>
      <c r="E118" s="3">
        <v>0</v>
      </c>
      <c r="F118" s="2">
        <v>75</v>
      </c>
      <c r="G118" s="2" t="s">
        <v>112</v>
      </c>
      <c r="H118" s="2">
        <f t="shared" si="3"/>
        <v>0</v>
      </c>
      <c r="I118" s="2" t="s">
        <v>22</v>
      </c>
      <c r="J118" s="2" t="s">
        <v>0</v>
      </c>
    </row>
    <row r="119" spans="1:10" x14ac:dyDescent="0.25">
      <c r="A119" s="2">
        <v>2465866</v>
      </c>
      <c r="B119" s="2" t="s">
        <v>208</v>
      </c>
      <c r="C119" s="2" t="s">
        <v>22</v>
      </c>
      <c r="D119" s="2" t="s">
        <v>209</v>
      </c>
      <c r="E119" s="3">
        <v>0</v>
      </c>
      <c r="F119" s="2">
        <v>75</v>
      </c>
      <c r="G119" s="2" t="s">
        <v>112</v>
      </c>
      <c r="H119" s="2">
        <f t="shared" si="3"/>
        <v>0</v>
      </c>
      <c r="I119" s="2" t="s">
        <v>22</v>
      </c>
      <c r="J119" s="2" t="s">
        <v>0</v>
      </c>
    </row>
    <row r="120" spans="1:10" ht="30" x14ac:dyDescent="0.25">
      <c r="A120" s="2">
        <v>2465867</v>
      </c>
      <c r="B120" s="2" t="s">
        <v>210</v>
      </c>
      <c r="C120" s="2" t="s">
        <v>22</v>
      </c>
      <c r="D120" s="2" t="s">
        <v>211</v>
      </c>
      <c r="E120" s="3">
        <v>0</v>
      </c>
      <c r="F120" s="2">
        <v>110</v>
      </c>
      <c r="G120" s="2" t="s">
        <v>112</v>
      </c>
      <c r="H120" s="2">
        <f t="shared" si="3"/>
        <v>0</v>
      </c>
      <c r="I120" s="2" t="s">
        <v>22</v>
      </c>
      <c r="J120" s="2" t="s">
        <v>0</v>
      </c>
    </row>
    <row r="121" spans="1:10" x14ac:dyDescent="0.25">
      <c r="A121" s="2">
        <v>2465868</v>
      </c>
      <c r="B121" s="2" t="s">
        <v>212</v>
      </c>
      <c r="C121" s="2" t="s">
        <v>22</v>
      </c>
      <c r="D121" s="2" t="s">
        <v>213</v>
      </c>
      <c r="E121" s="3">
        <v>0</v>
      </c>
      <c r="F121" s="2">
        <v>114</v>
      </c>
      <c r="G121" s="2" t="s">
        <v>86</v>
      </c>
      <c r="H121" s="2">
        <f t="shared" si="3"/>
        <v>0</v>
      </c>
      <c r="I121" s="2" t="s">
        <v>22</v>
      </c>
      <c r="J121" s="2" t="s">
        <v>0</v>
      </c>
    </row>
    <row r="122" spans="1:10" ht="30" x14ac:dyDescent="0.25">
      <c r="A122" s="2">
        <v>2465869</v>
      </c>
      <c r="B122" s="2" t="s">
        <v>214</v>
      </c>
      <c r="C122" s="2" t="s">
        <v>22</v>
      </c>
      <c r="D122" s="2" t="s">
        <v>215</v>
      </c>
      <c r="E122" s="3">
        <v>0</v>
      </c>
      <c r="F122" s="2">
        <v>40</v>
      </c>
      <c r="G122" s="2" t="s">
        <v>63</v>
      </c>
      <c r="H122" s="2">
        <f t="shared" si="3"/>
        <v>0</v>
      </c>
      <c r="I122" s="2" t="s">
        <v>22</v>
      </c>
      <c r="J122" s="2" t="s">
        <v>0</v>
      </c>
    </row>
    <row r="123" spans="1:10" x14ac:dyDescent="0.25">
      <c r="A123" s="2">
        <v>2465870</v>
      </c>
      <c r="B123" s="2" t="s">
        <v>216</v>
      </c>
      <c r="C123" s="2" t="s">
        <v>22</v>
      </c>
      <c r="D123" s="2" t="s">
        <v>217</v>
      </c>
      <c r="E123" s="3">
        <v>0</v>
      </c>
      <c r="F123" s="2">
        <v>240</v>
      </c>
      <c r="G123" s="2" t="s">
        <v>86</v>
      </c>
      <c r="H123" s="2">
        <f t="shared" si="3"/>
        <v>0</v>
      </c>
      <c r="I123" s="2" t="s">
        <v>22</v>
      </c>
      <c r="J123" s="2" t="s">
        <v>0</v>
      </c>
    </row>
    <row r="124" spans="1:10" ht="30" x14ac:dyDescent="0.25">
      <c r="A124" s="2">
        <v>2465871</v>
      </c>
      <c r="B124" s="2" t="s">
        <v>218</v>
      </c>
      <c r="C124" s="2" t="s">
        <v>22</v>
      </c>
      <c r="D124" s="2" t="s">
        <v>219</v>
      </c>
      <c r="E124" s="3">
        <v>0</v>
      </c>
      <c r="F124" s="2">
        <v>40</v>
      </c>
      <c r="G124" s="2" t="s">
        <v>112</v>
      </c>
      <c r="H124" s="2">
        <f t="shared" si="3"/>
        <v>0</v>
      </c>
      <c r="I124" s="2" t="s">
        <v>22</v>
      </c>
      <c r="J124" s="2" t="s">
        <v>0</v>
      </c>
    </row>
    <row r="125" spans="1:10" x14ac:dyDescent="0.25">
      <c r="A125" s="2">
        <v>2465872</v>
      </c>
      <c r="B125" s="2" t="s">
        <v>220</v>
      </c>
      <c r="C125" s="2" t="s">
        <v>22</v>
      </c>
      <c r="D125" s="2" t="s">
        <v>127</v>
      </c>
      <c r="E125" s="3">
        <v>0</v>
      </c>
      <c r="F125" s="2">
        <v>121.962</v>
      </c>
      <c r="G125" s="2" t="s">
        <v>34</v>
      </c>
      <c r="H125" s="2">
        <f t="shared" si="3"/>
        <v>0</v>
      </c>
      <c r="I125" s="2" t="s">
        <v>22</v>
      </c>
      <c r="J125" s="2" t="s">
        <v>0</v>
      </c>
    </row>
    <row r="126" spans="1:10" ht="30" x14ac:dyDescent="0.25">
      <c r="A126" s="2">
        <v>2465873</v>
      </c>
      <c r="B126" s="2" t="s">
        <v>221</v>
      </c>
      <c r="C126" s="2" t="s">
        <v>22</v>
      </c>
      <c r="D126" s="2" t="s">
        <v>129</v>
      </c>
      <c r="E126" s="3">
        <v>0</v>
      </c>
      <c r="F126" s="2">
        <v>226.87799999999999</v>
      </c>
      <c r="G126" s="2" t="s">
        <v>58</v>
      </c>
      <c r="H126" s="2">
        <f t="shared" si="3"/>
        <v>0</v>
      </c>
      <c r="I126" s="2" t="s">
        <v>22</v>
      </c>
      <c r="J126" s="2" t="s">
        <v>0</v>
      </c>
    </row>
    <row r="127" spans="1:10" x14ac:dyDescent="0.25">
      <c r="A127" s="2">
        <v>2465874</v>
      </c>
      <c r="B127" s="2" t="s">
        <v>222</v>
      </c>
      <c r="C127" s="2" t="s">
        <v>22</v>
      </c>
      <c r="D127" s="2" t="s">
        <v>223</v>
      </c>
      <c r="E127" s="2">
        <f>ROUND(H128,2)</f>
        <v>0</v>
      </c>
      <c r="F127" s="2">
        <v>1</v>
      </c>
      <c r="G127" s="2" t="s">
        <v>0</v>
      </c>
      <c r="H127" s="2">
        <f t="shared" si="3"/>
        <v>0</v>
      </c>
      <c r="I127" s="2" t="s">
        <v>22</v>
      </c>
      <c r="J127" s="2" t="s">
        <v>0</v>
      </c>
    </row>
    <row r="128" spans="1:10" x14ac:dyDescent="0.25">
      <c r="A128" s="2">
        <v>2465875</v>
      </c>
      <c r="B128" s="2" t="s">
        <v>224</v>
      </c>
      <c r="C128" s="2" t="s">
        <v>22</v>
      </c>
      <c r="D128" s="2" t="s">
        <v>30</v>
      </c>
      <c r="E128" s="2">
        <f>ROUND(H129+H144+H146+H151+H154+H160+H169,2)</f>
        <v>0</v>
      </c>
      <c r="F128" s="2">
        <v>1</v>
      </c>
      <c r="G128" s="2" t="s">
        <v>0</v>
      </c>
      <c r="H128" s="2">
        <f t="shared" si="3"/>
        <v>0</v>
      </c>
      <c r="I128" s="2" t="s">
        <v>22</v>
      </c>
      <c r="J128" s="2" t="s">
        <v>0</v>
      </c>
    </row>
    <row r="129" spans="1:10" x14ac:dyDescent="0.25">
      <c r="A129" s="2">
        <v>2465876</v>
      </c>
      <c r="B129" s="2" t="s">
        <v>225</v>
      </c>
      <c r="C129" s="2" t="s">
        <v>22</v>
      </c>
      <c r="D129" s="2" t="s">
        <v>32</v>
      </c>
      <c r="E129" s="2">
        <f>ROUND(H130+H131+H132+H133+H134+H135+H136+H137+H138+H139+H140+H141+H142+H143,2)</f>
        <v>0</v>
      </c>
      <c r="F129" s="2">
        <v>1</v>
      </c>
      <c r="G129" s="2" t="s">
        <v>0</v>
      </c>
      <c r="H129" s="2">
        <f t="shared" si="3"/>
        <v>0</v>
      </c>
      <c r="I129" s="2" t="s">
        <v>22</v>
      </c>
      <c r="J129" s="2" t="s">
        <v>0</v>
      </c>
    </row>
    <row r="130" spans="1:10" ht="30" x14ac:dyDescent="0.25">
      <c r="A130" s="2">
        <v>2465877</v>
      </c>
      <c r="B130" s="2" t="s">
        <v>226</v>
      </c>
      <c r="C130" s="2" t="s">
        <v>22</v>
      </c>
      <c r="D130" s="2" t="s">
        <v>35</v>
      </c>
      <c r="E130" s="3">
        <v>0</v>
      </c>
      <c r="F130" s="2">
        <v>448</v>
      </c>
      <c r="G130" s="2" t="s">
        <v>34</v>
      </c>
      <c r="H130" s="2">
        <f t="shared" si="3"/>
        <v>0</v>
      </c>
      <c r="I130" s="2" t="s">
        <v>22</v>
      </c>
      <c r="J130" s="2" t="s">
        <v>0</v>
      </c>
    </row>
    <row r="131" spans="1:10" x14ac:dyDescent="0.25">
      <c r="A131" s="2">
        <v>2465878</v>
      </c>
      <c r="B131" s="2" t="s">
        <v>227</v>
      </c>
      <c r="C131" s="2" t="s">
        <v>22</v>
      </c>
      <c r="D131" s="2" t="s">
        <v>37</v>
      </c>
      <c r="E131" s="3">
        <v>0</v>
      </c>
      <c r="F131" s="2">
        <v>224</v>
      </c>
      <c r="G131" s="2" t="s">
        <v>34</v>
      </c>
      <c r="H131" s="2">
        <f t="shared" ref="H131:H162" si="4">IF(ISNUMBER(VALUE(E131)),ROUND(SUM(ROUND(E131,2)*F131),2),"N")</f>
        <v>0</v>
      </c>
      <c r="I131" s="2" t="s">
        <v>22</v>
      </c>
      <c r="J131" s="2" t="s">
        <v>0</v>
      </c>
    </row>
    <row r="132" spans="1:10" x14ac:dyDescent="0.25">
      <c r="A132" s="2">
        <v>2465879</v>
      </c>
      <c r="B132" s="2" t="s">
        <v>228</v>
      </c>
      <c r="C132" s="2" t="s">
        <v>22</v>
      </c>
      <c r="D132" s="2" t="s">
        <v>39</v>
      </c>
      <c r="E132" s="3">
        <v>0</v>
      </c>
      <c r="F132" s="2">
        <v>29</v>
      </c>
      <c r="G132" s="2" t="s">
        <v>34</v>
      </c>
      <c r="H132" s="2">
        <f t="shared" si="4"/>
        <v>0</v>
      </c>
      <c r="I132" s="2" t="s">
        <v>22</v>
      </c>
      <c r="J132" s="2" t="s">
        <v>0</v>
      </c>
    </row>
    <row r="133" spans="1:10" x14ac:dyDescent="0.25">
      <c r="A133" s="2">
        <v>2465880</v>
      </c>
      <c r="B133" s="2" t="s">
        <v>229</v>
      </c>
      <c r="C133" s="2" t="s">
        <v>22</v>
      </c>
      <c r="D133" s="2" t="s">
        <v>41</v>
      </c>
      <c r="E133" s="3">
        <v>0</v>
      </c>
      <c r="F133" s="2">
        <v>14.5</v>
      </c>
      <c r="G133" s="2" t="s">
        <v>34</v>
      </c>
      <c r="H133" s="2">
        <f t="shared" si="4"/>
        <v>0</v>
      </c>
      <c r="I133" s="2" t="s">
        <v>22</v>
      </c>
      <c r="J133" s="2" t="s">
        <v>0</v>
      </c>
    </row>
    <row r="134" spans="1:10" x14ac:dyDescent="0.25">
      <c r="A134" s="2">
        <v>2465881</v>
      </c>
      <c r="B134" s="2" t="s">
        <v>230</v>
      </c>
      <c r="C134" s="2" t="s">
        <v>22</v>
      </c>
      <c r="D134" s="2" t="s">
        <v>231</v>
      </c>
      <c r="E134" s="3">
        <v>0</v>
      </c>
      <c r="F134" s="2">
        <v>75.5</v>
      </c>
      <c r="G134" s="2" t="s">
        <v>34</v>
      </c>
      <c r="H134" s="2">
        <f t="shared" si="4"/>
        <v>0</v>
      </c>
      <c r="I134" s="2" t="s">
        <v>22</v>
      </c>
      <c r="J134" s="2" t="s">
        <v>0</v>
      </c>
    </row>
    <row r="135" spans="1:10" x14ac:dyDescent="0.25">
      <c r="A135" s="2">
        <v>2465882</v>
      </c>
      <c r="B135" s="2" t="s">
        <v>232</v>
      </c>
      <c r="C135" s="2" t="s">
        <v>22</v>
      </c>
      <c r="D135" s="2" t="s">
        <v>233</v>
      </c>
      <c r="E135" s="3">
        <v>0</v>
      </c>
      <c r="F135" s="2">
        <v>37.75</v>
      </c>
      <c r="G135" s="2" t="s">
        <v>34</v>
      </c>
      <c r="H135" s="2">
        <f t="shared" si="4"/>
        <v>0</v>
      </c>
      <c r="I135" s="2" t="s">
        <v>22</v>
      </c>
      <c r="J135" s="2" t="s">
        <v>0</v>
      </c>
    </row>
    <row r="136" spans="1:10" x14ac:dyDescent="0.25">
      <c r="A136" s="2">
        <v>2465883</v>
      </c>
      <c r="B136" s="2" t="s">
        <v>234</v>
      </c>
      <c r="C136" s="2" t="s">
        <v>22</v>
      </c>
      <c r="D136" s="2" t="s">
        <v>43</v>
      </c>
      <c r="E136" s="3">
        <v>0</v>
      </c>
      <c r="F136" s="2">
        <v>4.5</v>
      </c>
      <c r="G136" s="2" t="s">
        <v>34</v>
      </c>
      <c r="H136" s="2">
        <f t="shared" si="4"/>
        <v>0</v>
      </c>
      <c r="I136" s="2" t="s">
        <v>22</v>
      </c>
      <c r="J136" s="2" t="s">
        <v>0</v>
      </c>
    </row>
    <row r="137" spans="1:10" x14ac:dyDescent="0.25">
      <c r="A137" s="2">
        <v>2465884</v>
      </c>
      <c r="B137" s="2" t="s">
        <v>235</v>
      </c>
      <c r="C137" s="2" t="s">
        <v>22</v>
      </c>
      <c r="D137" s="2" t="s">
        <v>37</v>
      </c>
      <c r="E137" s="3">
        <v>0</v>
      </c>
      <c r="F137" s="2">
        <v>2.25</v>
      </c>
      <c r="G137" s="2" t="s">
        <v>34</v>
      </c>
      <c r="H137" s="2">
        <f t="shared" si="4"/>
        <v>0</v>
      </c>
      <c r="I137" s="2" t="s">
        <v>22</v>
      </c>
      <c r="J137" s="2" t="s">
        <v>0</v>
      </c>
    </row>
    <row r="138" spans="1:10" ht="30" x14ac:dyDescent="0.25">
      <c r="A138" s="2">
        <v>2465885</v>
      </c>
      <c r="B138" s="2" t="s">
        <v>236</v>
      </c>
      <c r="C138" s="2" t="s">
        <v>22</v>
      </c>
      <c r="D138" s="2" t="s">
        <v>46</v>
      </c>
      <c r="E138" s="3">
        <v>0</v>
      </c>
      <c r="F138" s="2">
        <v>3</v>
      </c>
      <c r="G138" s="2" t="s">
        <v>34</v>
      </c>
      <c r="H138" s="2">
        <f t="shared" si="4"/>
        <v>0</v>
      </c>
      <c r="I138" s="2" t="s">
        <v>22</v>
      </c>
      <c r="J138" s="2" t="s">
        <v>0</v>
      </c>
    </row>
    <row r="139" spans="1:10" ht="30" x14ac:dyDescent="0.25">
      <c r="A139" s="2">
        <v>2465886</v>
      </c>
      <c r="B139" s="2" t="s">
        <v>237</v>
      </c>
      <c r="C139" s="2" t="s">
        <v>22</v>
      </c>
      <c r="D139" s="2" t="s">
        <v>48</v>
      </c>
      <c r="E139" s="3">
        <v>0</v>
      </c>
      <c r="F139" s="2">
        <v>557</v>
      </c>
      <c r="G139" s="2" t="s">
        <v>34</v>
      </c>
      <c r="H139" s="2">
        <f t="shared" si="4"/>
        <v>0</v>
      </c>
      <c r="I139" s="2" t="s">
        <v>22</v>
      </c>
      <c r="J139" s="2" t="s">
        <v>0</v>
      </c>
    </row>
    <row r="140" spans="1:10" ht="30" x14ac:dyDescent="0.25">
      <c r="A140" s="2">
        <v>2465887</v>
      </c>
      <c r="B140" s="2" t="s">
        <v>238</v>
      </c>
      <c r="C140" s="2" t="s">
        <v>22</v>
      </c>
      <c r="D140" s="2" t="s">
        <v>50</v>
      </c>
      <c r="E140" s="3">
        <v>0</v>
      </c>
      <c r="F140" s="2">
        <v>5570</v>
      </c>
      <c r="G140" s="2" t="s">
        <v>34</v>
      </c>
      <c r="H140" s="2">
        <f t="shared" si="4"/>
        <v>0</v>
      </c>
      <c r="I140" s="2" t="s">
        <v>22</v>
      </c>
      <c r="J140" s="2" t="s">
        <v>0</v>
      </c>
    </row>
    <row r="141" spans="1:10" x14ac:dyDescent="0.25">
      <c r="A141" s="2">
        <v>2465888</v>
      </c>
      <c r="B141" s="2" t="s">
        <v>239</v>
      </c>
      <c r="C141" s="2" t="s">
        <v>22</v>
      </c>
      <c r="D141" s="2" t="s">
        <v>52</v>
      </c>
      <c r="E141" s="3">
        <v>0</v>
      </c>
      <c r="F141" s="2">
        <v>557</v>
      </c>
      <c r="G141" s="2" t="s">
        <v>34</v>
      </c>
      <c r="H141" s="2">
        <f t="shared" si="4"/>
        <v>0</v>
      </c>
      <c r="I141" s="2" t="s">
        <v>22</v>
      </c>
      <c r="J141" s="2" t="s">
        <v>0</v>
      </c>
    </row>
    <row r="142" spans="1:10" x14ac:dyDescent="0.25">
      <c r="A142" s="2">
        <v>2465889</v>
      </c>
      <c r="B142" s="2" t="s">
        <v>240</v>
      </c>
      <c r="C142" s="2" t="s">
        <v>22</v>
      </c>
      <c r="D142" s="2" t="s">
        <v>54</v>
      </c>
      <c r="E142" s="3">
        <v>0</v>
      </c>
      <c r="F142" s="2">
        <v>557</v>
      </c>
      <c r="G142" s="2" t="s">
        <v>34</v>
      </c>
      <c r="H142" s="2">
        <f t="shared" si="4"/>
        <v>0</v>
      </c>
      <c r="I142" s="2" t="s">
        <v>22</v>
      </c>
      <c r="J142" s="2" t="s">
        <v>0</v>
      </c>
    </row>
    <row r="143" spans="1:10" x14ac:dyDescent="0.25">
      <c r="A143" s="2">
        <v>2465890</v>
      </c>
      <c r="B143" s="2" t="s">
        <v>241</v>
      </c>
      <c r="C143" s="2" t="s">
        <v>22</v>
      </c>
      <c r="D143" s="2" t="s">
        <v>56</v>
      </c>
      <c r="E143" s="3">
        <v>0</v>
      </c>
      <c r="F143" s="2">
        <v>22.009</v>
      </c>
      <c r="G143" s="2" t="s">
        <v>34</v>
      </c>
      <c r="H143" s="2">
        <f t="shared" si="4"/>
        <v>0</v>
      </c>
      <c r="I143" s="2" t="s">
        <v>22</v>
      </c>
      <c r="J143" s="2" t="s">
        <v>0</v>
      </c>
    </row>
    <row r="144" spans="1:10" x14ac:dyDescent="0.25">
      <c r="A144" s="2">
        <v>2465891</v>
      </c>
      <c r="B144" s="2" t="s">
        <v>242</v>
      </c>
      <c r="C144" s="2" t="s">
        <v>22</v>
      </c>
      <c r="D144" s="2" t="s">
        <v>61</v>
      </c>
      <c r="E144" s="2">
        <f>ROUND(H145,2)</f>
        <v>0</v>
      </c>
      <c r="F144" s="2">
        <v>1</v>
      </c>
      <c r="G144" s="2" t="s">
        <v>0</v>
      </c>
      <c r="H144" s="2">
        <f t="shared" si="4"/>
        <v>0</v>
      </c>
      <c r="I144" s="2" t="s">
        <v>22</v>
      </c>
      <c r="J144" s="2" t="s">
        <v>0</v>
      </c>
    </row>
    <row r="145" spans="1:10" ht="30" x14ac:dyDescent="0.25">
      <c r="A145" s="2">
        <v>2465892</v>
      </c>
      <c r="B145" s="2" t="s">
        <v>243</v>
      </c>
      <c r="C145" s="2" t="s">
        <v>22</v>
      </c>
      <c r="D145" s="2" t="s">
        <v>64</v>
      </c>
      <c r="E145" s="3">
        <v>0</v>
      </c>
      <c r="F145" s="2">
        <v>915</v>
      </c>
      <c r="G145" s="2" t="s">
        <v>63</v>
      </c>
      <c r="H145" s="2">
        <f t="shared" si="4"/>
        <v>0</v>
      </c>
      <c r="I145" s="2" t="s">
        <v>22</v>
      </c>
      <c r="J145" s="2" t="s">
        <v>0</v>
      </c>
    </row>
    <row r="146" spans="1:10" x14ac:dyDescent="0.25">
      <c r="A146" s="2">
        <v>2465893</v>
      </c>
      <c r="B146" s="2" t="s">
        <v>244</v>
      </c>
      <c r="C146" s="2" t="s">
        <v>22</v>
      </c>
      <c r="D146" s="2" t="s">
        <v>245</v>
      </c>
      <c r="E146" s="2">
        <f>ROUND(H147+H148+H149+H150,2)</f>
        <v>0</v>
      </c>
      <c r="F146" s="2">
        <v>1</v>
      </c>
      <c r="G146" s="2" t="s">
        <v>0</v>
      </c>
      <c r="H146" s="2">
        <f t="shared" si="4"/>
        <v>0</v>
      </c>
      <c r="I146" s="2" t="s">
        <v>22</v>
      </c>
      <c r="J146" s="2" t="s">
        <v>0</v>
      </c>
    </row>
    <row r="147" spans="1:10" ht="30" x14ac:dyDescent="0.25">
      <c r="A147" s="2">
        <v>2465894</v>
      </c>
      <c r="B147" s="2" t="s">
        <v>246</v>
      </c>
      <c r="C147" s="2" t="s">
        <v>22</v>
      </c>
      <c r="D147" s="2" t="s">
        <v>247</v>
      </c>
      <c r="E147" s="3">
        <v>0</v>
      </c>
      <c r="F147" s="2">
        <v>3.7879999999999998</v>
      </c>
      <c r="G147" s="2" t="s">
        <v>34</v>
      </c>
      <c r="H147" s="2">
        <f t="shared" si="4"/>
        <v>0</v>
      </c>
      <c r="I147" s="2" t="s">
        <v>22</v>
      </c>
      <c r="J147" s="2" t="s">
        <v>0</v>
      </c>
    </row>
    <row r="148" spans="1:10" x14ac:dyDescent="0.25">
      <c r="A148" s="2">
        <v>2465895</v>
      </c>
      <c r="B148" s="2" t="s">
        <v>248</v>
      </c>
      <c r="C148" s="2" t="s">
        <v>22</v>
      </c>
      <c r="D148" s="2" t="s">
        <v>249</v>
      </c>
      <c r="E148" s="3">
        <v>0</v>
      </c>
      <c r="F148" s="2">
        <v>2</v>
      </c>
      <c r="G148" s="2" t="s">
        <v>86</v>
      </c>
      <c r="H148" s="2">
        <f t="shared" si="4"/>
        <v>0</v>
      </c>
      <c r="I148" s="2" t="s">
        <v>22</v>
      </c>
      <c r="J148" s="2" t="s">
        <v>0</v>
      </c>
    </row>
    <row r="149" spans="1:10" ht="30" x14ac:dyDescent="0.25">
      <c r="A149" s="2">
        <v>2465896</v>
      </c>
      <c r="B149" s="2" t="s">
        <v>250</v>
      </c>
      <c r="C149" s="2" t="s">
        <v>22</v>
      </c>
      <c r="D149" s="2" t="s">
        <v>251</v>
      </c>
      <c r="E149" s="3">
        <v>0</v>
      </c>
      <c r="F149" s="2">
        <v>22.484999999999999</v>
      </c>
      <c r="G149" s="2" t="s">
        <v>63</v>
      </c>
      <c r="H149" s="2">
        <f t="shared" si="4"/>
        <v>0</v>
      </c>
      <c r="I149" s="2" t="s">
        <v>22</v>
      </c>
      <c r="J149" s="2" t="s">
        <v>0</v>
      </c>
    </row>
    <row r="150" spans="1:10" ht="30" x14ac:dyDescent="0.25">
      <c r="A150" s="2">
        <v>2465897</v>
      </c>
      <c r="B150" s="2" t="s">
        <v>252</v>
      </c>
      <c r="C150" s="2" t="s">
        <v>22</v>
      </c>
      <c r="D150" s="2" t="s">
        <v>253</v>
      </c>
      <c r="E150" s="3">
        <v>0</v>
      </c>
      <c r="F150" s="2">
        <v>22.484999999999999</v>
      </c>
      <c r="G150" s="2" t="s">
        <v>63</v>
      </c>
      <c r="H150" s="2">
        <f t="shared" si="4"/>
        <v>0</v>
      </c>
      <c r="I150" s="2" t="s">
        <v>22</v>
      </c>
      <c r="J150" s="2" t="s">
        <v>0</v>
      </c>
    </row>
    <row r="151" spans="1:10" x14ac:dyDescent="0.25">
      <c r="A151" s="2">
        <v>2465898</v>
      </c>
      <c r="B151" s="2" t="s">
        <v>254</v>
      </c>
      <c r="C151" s="2" t="s">
        <v>22</v>
      </c>
      <c r="D151" s="2" t="s">
        <v>66</v>
      </c>
      <c r="E151" s="2">
        <f>ROUND(H152+H153,2)</f>
        <v>0</v>
      </c>
      <c r="F151" s="2">
        <v>1</v>
      </c>
      <c r="G151" s="2" t="s">
        <v>0</v>
      </c>
      <c r="H151" s="2">
        <f t="shared" si="4"/>
        <v>0</v>
      </c>
      <c r="I151" s="2" t="s">
        <v>22</v>
      </c>
      <c r="J151" s="2" t="s">
        <v>0</v>
      </c>
    </row>
    <row r="152" spans="1:10" ht="30" x14ac:dyDescent="0.25">
      <c r="A152" s="2">
        <v>2465899</v>
      </c>
      <c r="B152" s="2" t="s">
        <v>255</v>
      </c>
      <c r="C152" s="2" t="s">
        <v>22</v>
      </c>
      <c r="D152" s="2" t="s">
        <v>256</v>
      </c>
      <c r="E152" s="3">
        <v>0</v>
      </c>
      <c r="F152" s="2">
        <v>5.04</v>
      </c>
      <c r="G152" s="2" t="s">
        <v>34</v>
      </c>
      <c r="H152" s="2">
        <f t="shared" si="4"/>
        <v>0</v>
      </c>
      <c r="I152" s="2" t="s">
        <v>22</v>
      </c>
      <c r="J152" s="2" t="s">
        <v>0</v>
      </c>
    </row>
    <row r="153" spans="1:10" ht="30" x14ac:dyDescent="0.25">
      <c r="A153" s="2">
        <v>2465900</v>
      </c>
      <c r="B153" s="2" t="s">
        <v>257</v>
      </c>
      <c r="C153" s="2" t="s">
        <v>22</v>
      </c>
      <c r="D153" s="2" t="s">
        <v>258</v>
      </c>
      <c r="E153" s="3">
        <v>0</v>
      </c>
      <c r="F153" s="2">
        <v>0.96</v>
      </c>
      <c r="G153" s="2" t="s">
        <v>34</v>
      </c>
      <c r="H153" s="2">
        <f t="shared" si="4"/>
        <v>0</v>
      </c>
      <c r="I153" s="2" t="s">
        <v>22</v>
      </c>
      <c r="J153" s="2" t="s">
        <v>0</v>
      </c>
    </row>
    <row r="154" spans="1:10" x14ac:dyDescent="0.25">
      <c r="A154" s="2">
        <v>2465901</v>
      </c>
      <c r="B154" s="2" t="s">
        <v>259</v>
      </c>
      <c r="C154" s="2" t="s">
        <v>22</v>
      </c>
      <c r="D154" s="2" t="s">
        <v>70</v>
      </c>
      <c r="E154" s="2">
        <f>ROUND(H155+H156+H157+H158+H159,2)</f>
        <v>0</v>
      </c>
      <c r="F154" s="2">
        <v>1</v>
      </c>
      <c r="G154" s="2" t="s">
        <v>0</v>
      </c>
      <c r="H154" s="2">
        <f t="shared" si="4"/>
        <v>0</v>
      </c>
      <c r="I154" s="2" t="s">
        <v>22</v>
      </c>
      <c r="J154" s="2" t="s">
        <v>0</v>
      </c>
    </row>
    <row r="155" spans="1:10" x14ac:dyDescent="0.25">
      <c r="A155" s="2">
        <v>2465902</v>
      </c>
      <c r="B155" s="2" t="s">
        <v>260</v>
      </c>
      <c r="C155" s="2" t="s">
        <v>22</v>
      </c>
      <c r="D155" s="2" t="s">
        <v>72</v>
      </c>
      <c r="E155" s="3">
        <v>0</v>
      </c>
      <c r="F155" s="2">
        <v>915</v>
      </c>
      <c r="G155" s="2" t="s">
        <v>63</v>
      </c>
      <c r="H155" s="2">
        <f t="shared" si="4"/>
        <v>0</v>
      </c>
      <c r="I155" s="2" t="s">
        <v>22</v>
      </c>
      <c r="J155" s="2" t="s">
        <v>0</v>
      </c>
    </row>
    <row r="156" spans="1:10" ht="30" x14ac:dyDescent="0.25">
      <c r="A156" s="2">
        <v>2465903</v>
      </c>
      <c r="B156" s="2" t="s">
        <v>261</v>
      </c>
      <c r="C156" s="2" t="s">
        <v>22</v>
      </c>
      <c r="D156" s="2" t="s">
        <v>74</v>
      </c>
      <c r="E156" s="3">
        <v>0</v>
      </c>
      <c r="F156" s="2">
        <v>915</v>
      </c>
      <c r="G156" s="2" t="s">
        <v>63</v>
      </c>
      <c r="H156" s="2">
        <f t="shared" si="4"/>
        <v>0</v>
      </c>
      <c r="I156" s="2" t="s">
        <v>22</v>
      </c>
      <c r="J156" s="2" t="s">
        <v>0</v>
      </c>
    </row>
    <row r="157" spans="1:10" ht="30" x14ac:dyDescent="0.25">
      <c r="A157" s="2">
        <v>2465904</v>
      </c>
      <c r="B157" s="2" t="s">
        <v>262</v>
      </c>
      <c r="C157" s="2" t="s">
        <v>22</v>
      </c>
      <c r="D157" s="2" t="s">
        <v>78</v>
      </c>
      <c r="E157" s="3">
        <v>0</v>
      </c>
      <c r="F157" s="2">
        <v>915</v>
      </c>
      <c r="G157" s="2" t="s">
        <v>63</v>
      </c>
      <c r="H157" s="2">
        <f t="shared" si="4"/>
        <v>0</v>
      </c>
      <c r="I157" s="2" t="s">
        <v>22</v>
      </c>
      <c r="J157" s="2" t="s">
        <v>0</v>
      </c>
    </row>
    <row r="158" spans="1:10" ht="30" x14ac:dyDescent="0.25">
      <c r="A158" s="2">
        <v>2465905</v>
      </c>
      <c r="B158" s="2" t="s">
        <v>263</v>
      </c>
      <c r="C158" s="2" t="s">
        <v>22</v>
      </c>
      <c r="D158" s="2" t="s">
        <v>80</v>
      </c>
      <c r="E158" s="3">
        <v>0</v>
      </c>
      <c r="F158" s="2">
        <v>915</v>
      </c>
      <c r="G158" s="2" t="s">
        <v>63</v>
      </c>
      <c r="H158" s="2">
        <f t="shared" si="4"/>
        <v>0</v>
      </c>
      <c r="I158" s="2" t="s">
        <v>22</v>
      </c>
      <c r="J158" s="2" t="s">
        <v>0</v>
      </c>
    </row>
    <row r="159" spans="1:10" ht="30" x14ac:dyDescent="0.25">
      <c r="A159" s="2">
        <v>2465906</v>
      </c>
      <c r="B159" s="2" t="s">
        <v>264</v>
      </c>
      <c r="C159" s="2" t="s">
        <v>22</v>
      </c>
      <c r="D159" s="2" t="s">
        <v>82</v>
      </c>
      <c r="E159" s="3">
        <v>0</v>
      </c>
      <c r="F159" s="2">
        <v>915</v>
      </c>
      <c r="G159" s="2" t="s">
        <v>63</v>
      </c>
      <c r="H159" s="2">
        <f t="shared" si="4"/>
        <v>0</v>
      </c>
      <c r="I159" s="2" t="s">
        <v>22</v>
      </c>
      <c r="J159" s="2" t="s">
        <v>0</v>
      </c>
    </row>
    <row r="160" spans="1:10" x14ac:dyDescent="0.25">
      <c r="A160" s="2">
        <v>2465907</v>
      </c>
      <c r="B160" s="2" t="s">
        <v>265</v>
      </c>
      <c r="C160" s="2" t="s">
        <v>22</v>
      </c>
      <c r="D160" s="2" t="s">
        <v>84</v>
      </c>
      <c r="E160" s="2">
        <f>ROUND(H161+H162+H163+H164+H165+H166+H167+H168,2)</f>
        <v>0</v>
      </c>
      <c r="F160" s="2">
        <v>1</v>
      </c>
      <c r="G160" s="2" t="s">
        <v>0</v>
      </c>
      <c r="H160" s="2">
        <f t="shared" si="4"/>
        <v>0</v>
      </c>
      <c r="I160" s="2" t="s">
        <v>22</v>
      </c>
      <c r="J160" s="2" t="s">
        <v>0</v>
      </c>
    </row>
    <row r="161" spans="1:10" ht="45" x14ac:dyDescent="0.25">
      <c r="A161" s="2">
        <v>2465908</v>
      </c>
      <c r="B161" s="2" t="s">
        <v>266</v>
      </c>
      <c r="C161" s="2" t="s">
        <v>22</v>
      </c>
      <c r="D161" s="2" t="s">
        <v>267</v>
      </c>
      <c r="E161" s="3">
        <v>0</v>
      </c>
      <c r="F161" s="2">
        <v>12</v>
      </c>
      <c r="G161" s="2" t="s">
        <v>112</v>
      </c>
      <c r="H161" s="2">
        <f t="shared" si="4"/>
        <v>0</v>
      </c>
      <c r="I161" s="2" t="s">
        <v>22</v>
      </c>
      <c r="J161" s="2" t="s">
        <v>0</v>
      </c>
    </row>
    <row r="162" spans="1:10" ht="30" x14ac:dyDescent="0.25">
      <c r="A162" s="2">
        <v>2465909</v>
      </c>
      <c r="B162" s="2" t="s">
        <v>268</v>
      </c>
      <c r="C162" s="2" t="s">
        <v>22</v>
      </c>
      <c r="D162" s="2" t="s">
        <v>269</v>
      </c>
      <c r="E162" s="3">
        <v>0</v>
      </c>
      <c r="F162" s="2">
        <v>5</v>
      </c>
      <c r="G162" s="2" t="s">
        <v>86</v>
      </c>
      <c r="H162" s="2">
        <f t="shared" si="4"/>
        <v>0</v>
      </c>
      <c r="I162" s="2" t="s">
        <v>22</v>
      </c>
      <c r="J162" s="2" t="s">
        <v>0</v>
      </c>
    </row>
    <row r="163" spans="1:10" ht="30" x14ac:dyDescent="0.25">
      <c r="A163" s="2">
        <v>2465910</v>
      </c>
      <c r="B163" s="2" t="s">
        <v>270</v>
      </c>
      <c r="C163" s="2" t="s">
        <v>22</v>
      </c>
      <c r="D163" s="2" t="s">
        <v>271</v>
      </c>
      <c r="E163" s="3">
        <v>0</v>
      </c>
      <c r="F163" s="2">
        <v>63</v>
      </c>
      <c r="G163" s="2" t="s">
        <v>112</v>
      </c>
      <c r="H163" s="2">
        <f t="shared" ref="H163:H192" si="5">IF(ISNUMBER(VALUE(E163)),ROUND(SUM(ROUND(E163,2)*F163),2),"N")</f>
        <v>0</v>
      </c>
      <c r="I163" s="2" t="s">
        <v>22</v>
      </c>
      <c r="J163" s="2" t="s">
        <v>0</v>
      </c>
    </row>
    <row r="164" spans="1:10" ht="30" x14ac:dyDescent="0.25">
      <c r="A164" s="2">
        <v>2465911</v>
      </c>
      <c r="B164" s="2" t="s">
        <v>272</v>
      </c>
      <c r="C164" s="2" t="s">
        <v>22</v>
      </c>
      <c r="D164" s="2" t="s">
        <v>273</v>
      </c>
      <c r="E164" s="3">
        <v>0</v>
      </c>
      <c r="F164" s="2">
        <v>13</v>
      </c>
      <c r="G164" s="2" t="s">
        <v>86</v>
      </c>
      <c r="H164" s="2">
        <f t="shared" si="5"/>
        <v>0</v>
      </c>
      <c r="I164" s="2" t="s">
        <v>22</v>
      </c>
      <c r="J164" s="2" t="s">
        <v>0</v>
      </c>
    </row>
    <row r="165" spans="1:10" ht="30" x14ac:dyDescent="0.25">
      <c r="A165" s="2">
        <v>2465912</v>
      </c>
      <c r="B165" s="2" t="s">
        <v>274</v>
      </c>
      <c r="C165" s="2" t="s">
        <v>22</v>
      </c>
      <c r="D165" s="2" t="s">
        <v>275</v>
      </c>
      <c r="E165" s="3">
        <v>0</v>
      </c>
      <c r="F165" s="2">
        <v>2</v>
      </c>
      <c r="G165" s="2" t="s">
        <v>86</v>
      </c>
      <c r="H165" s="2">
        <f t="shared" si="5"/>
        <v>0</v>
      </c>
      <c r="I165" s="2" t="s">
        <v>22</v>
      </c>
      <c r="J165" s="2" t="s">
        <v>0</v>
      </c>
    </row>
    <row r="166" spans="1:10" ht="30" x14ac:dyDescent="0.25">
      <c r="A166" s="2">
        <v>2465913</v>
      </c>
      <c r="B166" s="2" t="s">
        <v>276</v>
      </c>
      <c r="C166" s="2" t="s">
        <v>22</v>
      </c>
      <c r="D166" s="2" t="s">
        <v>277</v>
      </c>
      <c r="E166" s="3">
        <v>0</v>
      </c>
      <c r="F166" s="2">
        <v>2</v>
      </c>
      <c r="G166" s="2" t="s">
        <v>86</v>
      </c>
      <c r="H166" s="2">
        <f t="shared" si="5"/>
        <v>0</v>
      </c>
      <c r="I166" s="2" t="s">
        <v>22</v>
      </c>
      <c r="J166" s="2" t="s">
        <v>0</v>
      </c>
    </row>
    <row r="167" spans="1:10" ht="30" x14ac:dyDescent="0.25">
      <c r="A167" s="2">
        <v>2465914</v>
      </c>
      <c r="B167" s="2" t="s">
        <v>278</v>
      </c>
      <c r="C167" s="2" t="s">
        <v>22</v>
      </c>
      <c r="D167" s="2" t="s">
        <v>91</v>
      </c>
      <c r="E167" s="3">
        <v>0</v>
      </c>
      <c r="F167" s="2">
        <v>3</v>
      </c>
      <c r="G167" s="2" t="s">
        <v>86</v>
      </c>
      <c r="H167" s="2">
        <f t="shared" si="5"/>
        <v>0</v>
      </c>
      <c r="I167" s="2" t="s">
        <v>22</v>
      </c>
      <c r="J167" s="2" t="s">
        <v>0</v>
      </c>
    </row>
    <row r="168" spans="1:10" x14ac:dyDescent="0.25">
      <c r="A168" s="2">
        <v>2465915</v>
      </c>
      <c r="B168" s="2" t="s">
        <v>279</v>
      </c>
      <c r="C168" s="2" t="s">
        <v>22</v>
      </c>
      <c r="D168" s="2" t="s">
        <v>280</v>
      </c>
      <c r="E168" s="3">
        <v>0</v>
      </c>
      <c r="F168" s="2">
        <v>3</v>
      </c>
      <c r="G168" s="2" t="s">
        <v>86</v>
      </c>
      <c r="H168" s="2">
        <f t="shared" si="5"/>
        <v>0</v>
      </c>
      <c r="I168" s="2" t="s">
        <v>22</v>
      </c>
      <c r="J168" s="2" t="s">
        <v>0</v>
      </c>
    </row>
    <row r="169" spans="1:10" x14ac:dyDescent="0.25">
      <c r="A169" s="2">
        <v>2465916</v>
      </c>
      <c r="B169" s="2" t="s">
        <v>281</v>
      </c>
      <c r="C169" s="2" t="s">
        <v>22</v>
      </c>
      <c r="D169" s="2" t="s">
        <v>95</v>
      </c>
      <c r="E169" s="2">
        <f>ROUND(H170+H171+H172+H173+H174+H175+H176+H177+H178+H179+H180+H181+H182+H183+H184+H185,2)</f>
        <v>0</v>
      </c>
      <c r="F169" s="2">
        <v>1</v>
      </c>
      <c r="G169" s="2" t="s">
        <v>0</v>
      </c>
      <c r="H169" s="2">
        <f t="shared" si="5"/>
        <v>0</v>
      </c>
      <c r="I169" s="2" t="s">
        <v>22</v>
      </c>
      <c r="J169" s="2" t="s">
        <v>0</v>
      </c>
    </row>
    <row r="170" spans="1:10" ht="30" x14ac:dyDescent="0.25">
      <c r="A170" s="2">
        <v>2465917</v>
      </c>
      <c r="B170" s="2" t="s">
        <v>282</v>
      </c>
      <c r="C170" s="2" t="s">
        <v>22</v>
      </c>
      <c r="D170" s="2" t="s">
        <v>97</v>
      </c>
      <c r="E170" s="3">
        <v>0</v>
      </c>
      <c r="F170" s="2">
        <v>3</v>
      </c>
      <c r="G170" s="2" t="s">
        <v>86</v>
      </c>
      <c r="H170" s="2">
        <f t="shared" si="5"/>
        <v>0</v>
      </c>
      <c r="I170" s="2" t="s">
        <v>22</v>
      </c>
      <c r="J170" s="2" t="s">
        <v>0</v>
      </c>
    </row>
    <row r="171" spans="1:10" ht="30" x14ac:dyDescent="0.25">
      <c r="A171" s="2">
        <v>2465918</v>
      </c>
      <c r="B171" s="2" t="s">
        <v>283</v>
      </c>
      <c r="C171" s="2" t="s">
        <v>22</v>
      </c>
      <c r="D171" s="2" t="s">
        <v>99</v>
      </c>
      <c r="E171" s="3">
        <v>0</v>
      </c>
      <c r="F171" s="2">
        <v>1</v>
      </c>
      <c r="G171" s="2" t="s">
        <v>86</v>
      </c>
      <c r="H171" s="2">
        <f t="shared" si="5"/>
        <v>0</v>
      </c>
      <c r="I171" s="2" t="s">
        <v>22</v>
      </c>
      <c r="J171" s="2" t="s">
        <v>0</v>
      </c>
    </row>
    <row r="172" spans="1:10" ht="30" x14ac:dyDescent="0.25">
      <c r="A172" s="2">
        <v>2465919</v>
      </c>
      <c r="B172" s="2" t="s">
        <v>284</v>
      </c>
      <c r="C172" s="2" t="s">
        <v>22</v>
      </c>
      <c r="D172" s="2" t="s">
        <v>105</v>
      </c>
      <c r="E172" s="3">
        <v>0</v>
      </c>
      <c r="F172" s="2">
        <v>2</v>
      </c>
      <c r="G172" s="2" t="s">
        <v>86</v>
      </c>
      <c r="H172" s="2">
        <f t="shared" si="5"/>
        <v>0</v>
      </c>
      <c r="I172" s="2" t="s">
        <v>22</v>
      </c>
      <c r="J172" s="2" t="s">
        <v>0</v>
      </c>
    </row>
    <row r="173" spans="1:10" ht="30" x14ac:dyDescent="0.25">
      <c r="A173" s="2">
        <v>2465920</v>
      </c>
      <c r="B173" s="2" t="s">
        <v>285</v>
      </c>
      <c r="C173" s="2" t="s">
        <v>22</v>
      </c>
      <c r="D173" s="2" t="s">
        <v>107</v>
      </c>
      <c r="E173" s="3">
        <v>0</v>
      </c>
      <c r="F173" s="2">
        <v>3</v>
      </c>
      <c r="G173" s="2" t="s">
        <v>86</v>
      </c>
      <c r="H173" s="2">
        <f t="shared" si="5"/>
        <v>0</v>
      </c>
      <c r="I173" s="2" t="s">
        <v>22</v>
      </c>
      <c r="J173" s="2" t="s">
        <v>0</v>
      </c>
    </row>
    <row r="174" spans="1:10" x14ac:dyDescent="0.25">
      <c r="A174" s="2">
        <v>2465921</v>
      </c>
      <c r="B174" s="2" t="s">
        <v>286</v>
      </c>
      <c r="C174" s="2" t="s">
        <v>22</v>
      </c>
      <c r="D174" s="2" t="s">
        <v>110</v>
      </c>
      <c r="E174" s="3">
        <v>0</v>
      </c>
      <c r="F174" s="2">
        <v>3</v>
      </c>
      <c r="G174" s="2" t="s">
        <v>109</v>
      </c>
      <c r="H174" s="2">
        <f t="shared" si="5"/>
        <v>0</v>
      </c>
      <c r="I174" s="2" t="s">
        <v>22</v>
      </c>
      <c r="J174" s="2" t="s">
        <v>0</v>
      </c>
    </row>
    <row r="175" spans="1:10" ht="30" x14ac:dyDescent="0.25">
      <c r="A175" s="2">
        <v>2465922</v>
      </c>
      <c r="B175" s="2" t="s">
        <v>287</v>
      </c>
      <c r="C175" s="2" t="s">
        <v>22</v>
      </c>
      <c r="D175" s="2" t="s">
        <v>113</v>
      </c>
      <c r="E175" s="3">
        <v>0</v>
      </c>
      <c r="F175" s="2">
        <v>170</v>
      </c>
      <c r="G175" s="2" t="s">
        <v>112</v>
      </c>
      <c r="H175" s="2">
        <f t="shared" si="5"/>
        <v>0</v>
      </c>
      <c r="I175" s="2" t="s">
        <v>22</v>
      </c>
      <c r="J175" s="2" t="s">
        <v>0</v>
      </c>
    </row>
    <row r="176" spans="1:10" ht="30" x14ac:dyDescent="0.25">
      <c r="A176" s="2">
        <v>2465923</v>
      </c>
      <c r="B176" s="2" t="s">
        <v>288</v>
      </c>
      <c r="C176" s="2" t="s">
        <v>22</v>
      </c>
      <c r="D176" s="2" t="s">
        <v>115</v>
      </c>
      <c r="E176" s="3">
        <v>0</v>
      </c>
      <c r="F176" s="2">
        <v>170</v>
      </c>
      <c r="G176" s="2" t="s">
        <v>112</v>
      </c>
      <c r="H176" s="2">
        <f t="shared" si="5"/>
        <v>0</v>
      </c>
      <c r="I176" s="2" t="s">
        <v>22</v>
      </c>
      <c r="J176" s="2" t="s">
        <v>0</v>
      </c>
    </row>
    <row r="177" spans="1:10" ht="30" x14ac:dyDescent="0.25">
      <c r="A177" s="2">
        <v>2465924</v>
      </c>
      <c r="B177" s="2" t="s">
        <v>289</v>
      </c>
      <c r="C177" s="2" t="s">
        <v>22</v>
      </c>
      <c r="D177" s="2" t="s">
        <v>117</v>
      </c>
      <c r="E177" s="3">
        <v>0</v>
      </c>
      <c r="F177" s="2">
        <v>370</v>
      </c>
      <c r="G177" s="2" t="s">
        <v>112</v>
      </c>
      <c r="H177" s="2">
        <f t="shared" si="5"/>
        <v>0</v>
      </c>
      <c r="I177" s="2" t="s">
        <v>22</v>
      </c>
      <c r="J177" s="2" t="s">
        <v>0</v>
      </c>
    </row>
    <row r="178" spans="1:10" x14ac:dyDescent="0.25">
      <c r="A178" s="2">
        <v>2465925</v>
      </c>
      <c r="B178" s="2" t="s">
        <v>290</v>
      </c>
      <c r="C178" s="2" t="s">
        <v>22</v>
      </c>
      <c r="D178" s="2" t="s">
        <v>119</v>
      </c>
      <c r="E178" s="3">
        <v>0</v>
      </c>
      <c r="F178" s="2">
        <v>382</v>
      </c>
      <c r="G178" s="2" t="s">
        <v>86</v>
      </c>
      <c r="H178" s="2">
        <f t="shared" si="5"/>
        <v>0</v>
      </c>
      <c r="I178" s="2" t="s">
        <v>22</v>
      </c>
      <c r="J178" s="2" t="s">
        <v>0</v>
      </c>
    </row>
    <row r="179" spans="1:10" x14ac:dyDescent="0.25">
      <c r="A179" s="2">
        <v>2465926</v>
      </c>
      <c r="B179" s="2" t="s">
        <v>291</v>
      </c>
      <c r="C179" s="2" t="s">
        <v>22</v>
      </c>
      <c r="D179" s="2" t="s">
        <v>121</v>
      </c>
      <c r="E179" s="3">
        <v>0</v>
      </c>
      <c r="F179" s="2">
        <v>170</v>
      </c>
      <c r="G179" s="2" t="s">
        <v>112</v>
      </c>
      <c r="H179" s="2">
        <f t="shared" si="5"/>
        <v>0</v>
      </c>
      <c r="I179" s="2" t="s">
        <v>22</v>
      </c>
      <c r="J179" s="2" t="s">
        <v>0</v>
      </c>
    </row>
    <row r="180" spans="1:10" ht="30" x14ac:dyDescent="0.25">
      <c r="A180" s="2">
        <v>2465927</v>
      </c>
      <c r="B180" s="2" t="s">
        <v>292</v>
      </c>
      <c r="C180" s="2" t="s">
        <v>22</v>
      </c>
      <c r="D180" s="2" t="s">
        <v>123</v>
      </c>
      <c r="E180" s="3">
        <v>0</v>
      </c>
      <c r="F180" s="2">
        <v>20</v>
      </c>
      <c r="G180" s="2" t="s">
        <v>112</v>
      </c>
      <c r="H180" s="2">
        <f t="shared" si="5"/>
        <v>0</v>
      </c>
      <c r="I180" s="2" t="s">
        <v>22</v>
      </c>
      <c r="J180" s="2" t="s">
        <v>0</v>
      </c>
    </row>
    <row r="181" spans="1:10" ht="30" x14ac:dyDescent="0.25">
      <c r="A181" s="2">
        <v>2465928</v>
      </c>
      <c r="B181" s="2" t="s">
        <v>293</v>
      </c>
      <c r="C181" s="2" t="s">
        <v>22</v>
      </c>
      <c r="D181" s="2" t="s">
        <v>125</v>
      </c>
      <c r="E181" s="3">
        <v>0</v>
      </c>
      <c r="F181" s="2">
        <v>20</v>
      </c>
      <c r="G181" s="2" t="s">
        <v>112</v>
      </c>
      <c r="H181" s="2">
        <f t="shared" si="5"/>
        <v>0</v>
      </c>
      <c r="I181" s="2" t="s">
        <v>22</v>
      </c>
      <c r="J181" s="2" t="s">
        <v>0</v>
      </c>
    </row>
    <row r="182" spans="1:10" ht="30" x14ac:dyDescent="0.25">
      <c r="A182" s="2">
        <v>2465929</v>
      </c>
      <c r="B182" s="2" t="s">
        <v>294</v>
      </c>
      <c r="C182" s="2" t="s">
        <v>22</v>
      </c>
      <c r="D182" s="2" t="s">
        <v>215</v>
      </c>
      <c r="E182" s="3">
        <v>0</v>
      </c>
      <c r="F182" s="2">
        <v>109.5</v>
      </c>
      <c r="G182" s="2" t="s">
        <v>63</v>
      </c>
      <c r="H182" s="2">
        <f t="shared" si="5"/>
        <v>0</v>
      </c>
      <c r="I182" s="2" t="s">
        <v>22</v>
      </c>
      <c r="J182" s="2" t="s">
        <v>0</v>
      </c>
    </row>
    <row r="183" spans="1:10" x14ac:dyDescent="0.25">
      <c r="A183" s="2">
        <v>2465930</v>
      </c>
      <c r="B183" s="2" t="s">
        <v>295</v>
      </c>
      <c r="C183" s="2" t="s">
        <v>22</v>
      </c>
      <c r="D183" s="2" t="s">
        <v>217</v>
      </c>
      <c r="E183" s="3">
        <v>0</v>
      </c>
      <c r="F183" s="2">
        <v>657</v>
      </c>
      <c r="G183" s="2" t="s">
        <v>86</v>
      </c>
      <c r="H183" s="2">
        <f t="shared" si="5"/>
        <v>0</v>
      </c>
      <c r="I183" s="2" t="s">
        <v>22</v>
      </c>
      <c r="J183" s="2" t="s">
        <v>0</v>
      </c>
    </row>
    <row r="184" spans="1:10" x14ac:dyDescent="0.25">
      <c r="A184" s="2">
        <v>2465931</v>
      </c>
      <c r="B184" s="2" t="s">
        <v>296</v>
      </c>
      <c r="C184" s="2" t="s">
        <v>22</v>
      </c>
      <c r="D184" s="2" t="s">
        <v>127</v>
      </c>
      <c r="E184" s="3">
        <v>0</v>
      </c>
      <c r="F184" s="2">
        <v>557</v>
      </c>
      <c r="G184" s="2" t="s">
        <v>34</v>
      </c>
      <c r="H184" s="2">
        <f t="shared" si="5"/>
        <v>0</v>
      </c>
      <c r="I184" s="2" t="s">
        <v>22</v>
      </c>
      <c r="J184" s="2" t="s">
        <v>0</v>
      </c>
    </row>
    <row r="185" spans="1:10" ht="30" x14ac:dyDescent="0.25">
      <c r="A185" s="2">
        <v>2465932</v>
      </c>
      <c r="B185" s="2" t="s">
        <v>297</v>
      </c>
      <c r="C185" s="2" t="s">
        <v>22</v>
      </c>
      <c r="D185" s="2" t="s">
        <v>129</v>
      </c>
      <c r="E185" s="3">
        <v>0</v>
      </c>
      <c r="F185" s="2">
        <v>1209.662</v>
      </c>
      <c r="G185" s="2" t="s">
        <v>58</v>
      </c>
      <c r="H185" s="2">
        <f t="shared" si="5"/>
        <v>0</v>
      </c>
      <c r="I185" s="2" t="s">
        <v>22</v>
      </c>
      <c r="J185" s="2" t="s">
        <v>0</v>
      </c>
    </row>
    <row r="186" spans="1:10" x14ac:dyDescent="0.25">
      <c r="A186" s="2">
        <v>2465933</v>
      </c>
      <c r="B186" s="2" t="s">
        <v>298</v>
      </c>
      <c r="C186" s="2" t="s">
        <v>22</v>
      </c>
      <c r="D186" s="2" t="s">
        <v>299</v>
      </c>
      <c r="E186" s="2">
        <f>ROUND(H187,2)</f>
        <v>0</v>
      </c>
      <c r="F186" s="2">
        <v>1</v>
      </c>
      <c r="G186" s="2" t="s">
        <v>0</v>
      </c>
      <c r="H186" s="2">
        <f t="shared" si="5"/>
        <v>0</v>
      </c>
      <c r="I186" s="2" t="s">
        <v>22</v>
      </c>
      <c r="J186" s="2" t="s">
        <v>0</v>
      </c>
    </row>
    <row r="187" spans="1:10" x14ac:dyDescent="0.25">
      <c r="A187" s="2">
        <v>2465934</v>
      </c>
      <c r="B187" s="2" t="s">
        <v>300</v>
      </c>
      <c r="C187" s="2" t="s">
        <v>22</v>
      </c>
      <c r="D187" s="2" t="s">
        <v>30</v>
      </c>
      <c r="E187" s="2">
        <f>ROUND(H188+H191,2)</f>
        <v>0</v>
      </c>
      <c r="F187" s="2">
        <v>1</v>
      </c>
      <c r="G187" s="2" t="s">
        <v>0</v>
      </c>
      <c r="H187" s="2">
        <f t="shared" si="5"/>
        <v>0</v>
      </c>
      <c r="I187" s="2" t="s">
        <v>22</v>
      </c>
      <c r="J187" s="2" t="s">
        <v>0</v>
      </c>
    </row>
    <row r="188" spans="1:10" x14ac:dyDescent="0.25">
      <c r="A188" s="2">
        <v>2465935</v>
      </c>
      <c r="B188" s="2" t="s">
        <v>301</v>
      </c>
      <c r="C188" s="2" t="s">
        <v>22</v>
      </c>
      <c r="D188" s="2" t="s">
        <v>70</v>
      </c>
      <c r="E188" s="2">
        <f>ROUND(H189+H190,2)</f>
        <v>0</v>
      </c>
      <c r="F188" s="2">
        <v>1</v>
      </c>
      <c r="G188" s="2" t="s">
        <v>0</v>
      </c>
      <c r="H188" s="2">
        <f t="shared" si="5"/>
        <v>0</v>
      </c>
      <c r="I188" s="2" t="s">
        <v>22</v>
      </c>
      <c r="J188" s="2" t="s">
        <v>0</v>
      </c>
    </row>
    <row r="189" spans="1:10" ht="30" x14ac:dyDescent="0.25">
      <c r="A189" s="2">
        <v>2465936</v>
      </c>
      <c r="B189" s="2" t="s">
        <v>302</v>
      </c>
      <c r="C189" s="2" t="s">
        <v>22</v>
      </c>
      <c r="D189" s="2" t="s">
        <v>202</v>
      </c>
      <c r="E189" s="3">
        <v>0</v>
      </c>
      <c r="F189" s="2">
        <v>340</v>
      </c>
      <c r="G189" s="2" t="s">
        <v>63</v>
      </c>
      <c r="H189" s="2">
        <f t="shared" si="5"/>
        <v>0</v>
      </c>
      <c r="I189" s="2" t="s">
        <v>22</v>
      </c>
      <c r="J189" s="2" t="s">
        <v>0</v>
      </c>
    </row>
    <row r="190" spans="1:10" x14ac:dyDescent="0.25">
      <c r="A190" s="2">
        <v>2465937</v>
      </c>
      <c r="B190" s="2" t="s">
        <v>303</v>
      </c>
      <c r="C190" s="2" t="s">
        <v>22</v>
      </c>
      <c r="D190" s="2" t="s">
        <v>204</v>
      </c>
      <c r="E190" s="3">
        <v>0</v>
      </c>
      <c r="F190" s="2">
        <v>340</v>
      </c>
      <c r="G190" s="2" t="s">
        <v>63</v>
      </c>
      <c r="H190" s="2">
        <f t="shared" si="5"/>
        <v>0</v>
      </c>
      <c r="I190" s="2" t="s">
        <v>22</v>
      </c>
      <c r="J190" s="2" t="s">
        <v>0</v>
      </c>
    </row>
    <row r="191" spans="1:10" x14ac:dyDescent="0.25">
      <c r="A191" s="2">
        <v>2465938</v>
      </c>
      <c r="B191" s="2" t="s">
        <v>304</v>
      </c>
      <c r="C191" s="2" t="s">
        <v>22</v>
      </c>
      <c r="D191" s="2" t="s">
        <v>95</v>
      </c>
      <c r="E191" s="2">
        <f>ROUND(H192,2)</f>
        <v>0</v>
      </c>
      <c r="F191" s="2">
        <v>1</v>
      </c>
      <c r="G191" s="2" t="s">
        <v>0</v>
      </c>
      <c r="H191" s="2">
        <f t="shared" si="5"/>
        <v>0</v>
      </c>
      <c r="I191" s="2" t="s">
        <v>22</v>
      </c>
      <c r="J191" s="2" t="s">
        <v>0</v>
      </c>
    </row>
    <row r="192" spans="1:10" ht="30" x14ac:dyDescent="0.25">
      <c r="A192" s="2">
        <v>2465939</v>
      </c>
      <c r="B192" s="2" t="s">
        <v>305</v>
      </c>
      <c r="C192" s="2" t="s">
        <v>22</v>
      </c>
      <c r="D192" s="2" t="s">
        <v>129</v>
      </c>
      <c r="E192" s="3">
        <v>0</v>
      </c>
      <c r="F192" s="2">
        <v>35.938000000000002</v>
      </c>
      <c r="G192" s="2" t="s">
        <v>58</v>
      </c>
      <c r="H192" s="2">
        <f t="shared" si="5"/>
        <v>0</v>
      </c>
      <c r="I192" s="2" t="s">
        <v>22</v>
      </c>
      <c r="J192" s="2" t="s">
        <v>0</v>
      </c>
    </row>
    <row r="193" spans="1:10" x14ac:dyDescent="0.25">
      <c r="A193" s="2">
        <v>2465751</v>
      </c>
      <c r="B193" s="2" t="s">
        <v>306</v>
      </c>
      <c r="C193" s="2" t="s">
        <v>22</v>
      </c>
      <c r="D193" s="2" t="s">
        <v>308</v>
      </c>
      <c r="E193" s="3">
        <v>0</v>
      </c>
      <c r="F193" s="2">
        <v>1</v>
      </c>
      <c r="G193" s="2" t="s">
        <v>307</v>
      </c>
      <c r="H193" s="2">
        <f>IF(ISNUMBER(VALUE(E193)),ROUND(SUM(ROUND(E193,0)*F193),0),"N")</f>
        <v>0</v>
      </c>
      <c r="I193" s="2" t="s">
        <v>22</v>
      </c>
      <c r="J193" s="2" t="s">
        <v>0</v>
      </c>
    </row>
  </sheetData>
  <sheetProtection algorithmName="SHA-512" hashValue="figIbYUwB9lWSeqpqWJCpTk2RAMS3vjfGnuNmYKHUaUvyVT0vARfckxN2KAspfmxjYhaVIz6VVNnVnfEOF/eRA==" saltValue="/pxHHAL9Bru9nEalx0H3mw==" spinCount="100000" sheet="1" objects="1" scenarios="1"/>
  <pageMargins left="0.7" right="0.7" top="0.75" bottom="0.75" header="0.3" footer="0.3"/>
  <pageSetup scale="68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B6DEC66C7ECB24E8D08E5400A2FE6CE" ma:contentTypeVersion="17" ma:contentTypeDescription="Create a new document." ma:contentTypeScope="" ma:versionID="6c70f030bb891644836669f1dce77ef7">
  <xsd:schema xmlns:xsd="http://www.w3.org/2001/XMLSchema" xmlns:xs="http://www.w3.org/2001/XMLSchema" xmlns:p="http://schemas.microsoft.com/office/2006/metadata/properties" xmlns:ns2="576f5c12-a696-4a9e-ab05-b944a81adc44" xmlns:ns3="fb184d40-0941-4c5b-8d86-c438507f5a78" targetNamespace="http://schemas.microsoft.com/office/2006/metadata/properties" ma:root="true" ma:fieldsID="3b316c31bac4a8cb3a8fa41c1ef60869" ns2:_="" ns3:_="">
    <xsd:import namespace="576f5c12-a696-4a9e-ab05-b944a81adc44"/>
    <xsd:import namespace="fb184d40-0941-4c5b-8d86-c438507f5a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6f5c12-a696-4a9e-ab05-b944a81adc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b45e0857-c539-46f7-978f-c73fdc53b56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184d40-0941-4c5b-8d86-c438507f5a78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2d4d7108-1c8b-43e2-b1b6-6c168d9d6340}" ma:internalName="TaxCatchAll" ma:showField="CatchAllData" ma:web="fb184d40-0941-4c5b-8d86-c438507f5a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76f5c12-a696-4a9e-ab05-b944a81adc44">
      <Terms xmlns="http://schemas.microsoft.com/office/infopath/2007/PartnerControls"/>
    </lcf76f155ced4ddcb4097134ff3c332f>
    <TaxCatchAll xmlns="fb184d40-0941-4c5b-8d86-c438507f5a78" xsi:nil="true"/>
  </documentManagement>
</p:properties>
</file>

<file path=customXml/itemProps1.xml><?xml version="1.0" encoding="utf-8"?>
<ds:datastoreItem xmlns:ds="http://schemas.openxmlformats.org/officeDocument/2006/customXml" ds:itemID="{2D2A2253-3D25-4FD5-9163-9DC9DA6DAE8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9A914E3-4AFC-4DE3-84E9-32A86E7CA98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76f5c12-a696-4a9e-ab05-b944a81adc44"/>
    <ds:schemaRef ds:uri="fb184d40-0941-4c5b-8d86-c438507f5a7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3A29037-38FA-46C0-B45D-C42331E2F3E4}">
  <ds:schemaRefs>
    <ds:schemaRef ds:uri="http://schemas.microsoft.com/office/2006/metadata/properties"/>
    <ds:schemaRef ds:uri="http://schemas.microsoft.com/office/infopath/2007/PartnerControls"/>
    <ds:schemaRef ds:uri="576f5c12-a696-4a9e-ab05-b944a81adc44"/>
    <ds:schemaRef ds:uri="fb184d40-0941-4c5b-8d86-c438507f5a78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ItemPartData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Tomáš Vereš</cp:lastModifiedBy>
  <dcterms:created xsi:type="dcterms:W3CDTF">2025-05-23T13:57:41Z</dcterms:created>
  <dcterms:modified xsi:type="dcterms:W3CDTF">2025-06-18T11:42:45Z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0x0101006B6DEC66C7ECB24E8D08E5400A2FE6CE</vt:lpwstr>
  </property>
  <property fmtid="{D5CDD505-2E9C-101B-9397-08002B2CF9AE}" pid="3" name="MediaServiceImageTags">
    <vt:lpwstr/>
  </property>
</Properties>
</file>