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 Boťany/Dobudovanie chodnikov a rekonstrukcia ciest/Prilohy/"/>
    </mc:Choice>
  </mc:AlternateContent>
  <xr:revisionPtr revIDLastSave="8" documentId="11_D360137952D1F718EE75855EF14C9429129AE73D" xr6:coauthVersionLast="47" xr6:coauthVersionMax="47" xr10:uidLastSave="{809C5BB8-6975-46BF-9CA8-5D87193D0758}"/>
  <workbookProtection workbookAlgorithmName="SHA-512" workbookHashValue="fVw3uG6GDuU+/JUyEC4ko4GW0YmcwZTTgokJ21tMbvizbPzpe9xejZMWZ5CMq6HCm2p4Xkf4K/MJtlLFqWB9OQ==" workbookSaltValue="37w8Bo2YeHE/OLUdRgTRDQ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2" i="1" l="1"/>
  <c r="H291" i="1"/>
  <c r="H290" i="1"/>
  <c r="H289" i="1"/>
  <c r="E288" i="1"/>
  <c r="H288" i="1" s="1"/>
  <c r="H287" i="1"/>
  <c r="E286" i="1"/>
  <c r="H286" i="1" s="1"/>
  <c r="H285" i="1"/>
  <c r="H284" i="1"/>
  <c r="H283" i="1"/>
  <c r="H282" i="1"/>
  <c r="H281" i="1"/>
  <c r="E278" i="1" s="1"/>
  <c r="H278" i="1" s="1"/>
  <c r="H280" i="1"/>
  <c r="H279" i="1"/>
  <c r="H277" i="1"/>
  <c r="H276" i="1"/>
  <c r="H275" i="1"/>
  <c r="H274" i="1"/>
  <c r="H273" i="1"/>
  <c r="E272" i="1"/>
  <c r="H272" i="1" s="1"/>
  <c r="H271" i="1"/>
  <c r="E270" i="1"/>
  <c r="H270" i="1" s="1"/>
  <c r="E269" i="1" s="1"/>
  <c r="H269" i="1" s="1"/>
  <c r="E268" i="1" s="1"/>
  <c r="H268" i="1" s="1"/>
  <c r="H267" i="1"/>
  <c r="H266" i="1"/>
  <c r="H265" i="1"/>
  <c r="E264" i="1"/>
  <c r="H264" i="1" s="1"/>
  <c r="H263" i="1"/>
  <c r="E262" i="1"/>
  <c r="H262" i="1" s="1"/>
  <c r="H261" i="1"/>
  <c r="H260" i="1"/>
  <c r="H259" i="1"/>
  <c r="H258" i="1"/>
  <c r="H257" i="1"/>
  <c r="H256" i="1"/>
  <c r="H255" i="1"/>
  <c r="E254" i="1"/>
  <c r="H254" i="1" s="1"/>
  <c r="H253" i="1"/>
  <c r="H252" i="1"/>
  <c r="H251" i="1"/>
  <c r="H250" i="1"/>
  <c r="H249" i="1"/>
  <c r="E248" i="1"/>
  <c r="H248" i="1" s="1"/>
  <c r="H247" i="1"/>
  <c r="E246" i="1"/>
  <c r="H246" i="1" s="1"/>
  <c r="E245" i="1" s="1"/>
  <c r="H245" i="1" s="1"/>
  <c r="E244" i="1" s="1"/>
  <c r="H244" i="1" s="1"/>
  <c r="H243" i="1"/>
  <c r="H242" i="1"/>
  <c r="E240" i="1" s="1"/>
  <c r="H240" i="1" s="1"/>
  <c r="H241" i="1"/>
  <c r="H239" i="1"/>
  <c r="E238" i="1"/>
  <c r="H238" i="1" s="1"/>
  <c r="H237" i="1"/>
  <c r="H236" i="1"/>
  <c r="H235" i="1"/>
  <c r="H234" i="1"/>
  <c r="H233" i="1"/>
  <c r="H232" i="1"/>
  <c r="H231" i="1"/>
  <c r="E230" i="1"/>
  <c r="H230" i="1" s="1"/>
  <c r="H229" i="1"/>
  <c r="H228" i="1"/>
  <c r="H227" i="1"/>
  <c r="H226" i="1"/>
  <c r="H225" i="1"/>
  <c r="E224" i="1"/>
  <c r="H224" i="1" s="1"/>
  <c r="H223" i="1"/>
  <c r="E222" i="1" s="1"/>
  <c r="H222" i="1" s="1"/>
  <c r="E221" i="1" s="1"/>
  <c r="H221" i="1" s="1"/>
  <c r="E220" i="1" s="1"/>
  <c r="H220" i="1" s="1"/>
  <c r="H219" i="1"/>
  <c r="H218" i="1"/>
  <c r="H217" i="1"/>
  <c r="E216" i="1"/>
  <c r="H216" i="1" s="1"/>
  <c r="H215" i="1"/>
  <c r="E214" i="1"/>
  <c r="H214" i="1" s="1"/>
  <c r="H213" i="1"/>
  <c r="H212" i="1"/>
  <c r="H211" i="1"/>
  <c r="H210" i="1"/>
  <c r="H209" i="1"/>
  <c r="H208" i="1"/>
  <c r="H207" i="1"/>
  <c r="E206" i="1"/>
  <c r="H206" i="1" s="1"/>
  <c r="H205" i="1"/>
  <c r="H204" i="1"/>
  <c r="H203" i="1"/>
  <c r="H202" i="1"/>
  <c r="H201" i="1"/>
  <c r="E200" i="1"/>
  <c r="H200" i="1" s="1"/>
  <c r="H199" i="1"/>
  <c r="E198" i="1" s="1"/>
  <c r="H198" i="1" s="1"/>
  <c r="E197" i="1" s="1"/>
  <c r="H197" i="1" s="1"/>
  <c r="E196" i="1" s="1"/>
  <c r="H196" i="1" s="1"/>
  <c r="H195" i="1"/>
  <c r="E193" i="1" s="1"/>
  <c r="H193" i="1" s="1"/>
  <c r="H194" i="1"/>
  <c r="H192" i="1"/>
  <c r="E191" i="1"/>
  <c r="H191" i="1" s="1"/>
  <c r="H190" i="1"/>
  <c r="H189" i="1"/>
  <c r="E188" i="1"/>
  <c r="H188" i="1" s="1"/>
  <c r="E187" i="1" s="1"/>
  <c r="H187" i="1" s="1"/>
  <c r="H186" i="1"/>
  <c r="H185" i="1"/>
  <c r="E184" i="1"/>
  <c r="H184" i="1" s="1"/>
  <c r="E183" i="1" s="1"/>
  <c r="H183" i="1" s="1"/>
  <c r="H182" i="1"/>
  <c r="E181" i="1"/>
  <c r="H181" i="1" s="1"/>
  <c r="H180" i="1"/>
  <c r="H179" i="1"/>
  <c r="H178" i="1"/>
  <c r="E165" i="1" s="1"/>
  <c r="H165" i="1" s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4" i="1"/>
  <c r="H163" i="1"/>
  <c r="E162" i="1"/>
  <c r="H162" i="1" s="1"/>
  <c r="H161" i="1"/>
  <c r="H160" i="1"/>
  <c r="H159" i="1"/>
  <c r="H158" i="1"/>
  <c r="H157" i="1"/>
  <c r="E156" i="1" s="1"/>
  <c r="H156" i="1" s="1"/>
  <c r="H155" i="1"/>
  <c r="H154" i="1"/>
  <c r="H153" i="1"/>
  <c r="H152" i="1"/>
  <c r="E151" i="1" s="1"/>
  <c r="H151" i="1" s="1"/>
  <c r="H150" i="1"/>
  <c r="H149" i="1"/>
  <c r="E148" i="1" s="1"/>
  <c r="H148" i="1" s="1"/>
  <c r="H147" i="1"/>
  <c r="H146" i="1"/>
  <c r="H145" i="1"/>
  <c r="H144" i="1"/>
  <c r="H143" i="1"/>
  <c r="H142" i="1"/>
  <c r="H141" i="1"/>
  <c r="H140" i="1"/>
  <c r="H139" i="1"/>
  <c r="H138" i="1"/>
  <c r="E137" i="1"/>
  <c r="H137" i="1" s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E117" i="1" s="1"/>
  <c r="H117" i="1" s="1"/>
  <c r="H123" i="1"/>
  <c r="H122" i="1"/>
  <c r="H121" i="1"/>
  <c r="H120" i="1"/>
  <c r="H119" i="1"/>
  <c r="H118" i="1"/>
  <c r="H114" i="1"/>
  <c r="H113" i="1"/>
  <c r="H112" i="1"/>
  <c r="E111" i="1"/>
  <c r="H111" i="1" s="1"/>
  <c r="H110" i="1"/>
  <c r="E109" i="1"/>
  <c r="H109" i="1" s="1"/>
  <c r="H108" i="1"/>
  <c r="H107" i="1"/>
  <c r="H106" i="1"/>
  <c r="H105" i="1"/>
  <c r="H104" i="1"/>
  <c r="H103" i="1"/>
  <c r="H102" i="1"/>
  <c r="E101" i="1" s="1"/>
  <c r="H101" i="1" s="1"/>
  <c r="H100" i="1"/>
  <c r="E95" i="1" s="1"/>
  <c r="H95" i="1" s="1"/>
  <c r="H99" i="1"/>
  <c r="H98" i="1"/>
  <c r="H97" i="1"/>
  <c r="H96" i="1"/>
  <c r="H94" i="1"/>
  <c r="E93" i="1"/>
  <c r="H93" i="1" s="1"/>
  <c r="H89" i="1"/>
  <c r="H88" i="1"/>
  <c r="E87" i="1"/>
  <c r="H87" i="1" s="1"/>
  <c r="H86" i="1"/>
  <c r="H85" i="1"/>
  <c r="H84" i="1"/>
  <c r="H83" i="1"/>
  <c r="H82" i="1"/>
  <c r="H81" i="1"/>
  <c r="H80" i="1"/>
  <c r="H79" i="1"/>
  <c r="H78" i="1"/>
  <c r="H77" i="1"/>
  <c r="E76" i="1" s="1"/>
  <c r="H76" i="1" s="1"/>
  <c r="H75" i="1"/>
  <c r="H74" i="1"/>
  <c r="E73" i="1"/>
  <c r="H73" i="1" s="1"/>
  <c r="H72" i="1"/>
  <c r="H71" i="1"/>
  <c r="H70" i="1"/>
  <c r="H69" i="1"/>
  <c r="H68" i="1"/>
  <c r="H67" i="1"/>
  <c r="E66" i="1"/>
  <c r="H66" i="1" s="1"/>
  <c r="H65" i="1"/>
  <c r="E64" i="1"/>
  <c r="H64" i="1" s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E48" i="1"/>
  <c r="H48" i="1" s="1"/>
  <c r="E47" i="1" s="1"/>
  <c r="H47" i="1" s="1"/>
  <c r="E46" i="1" s="1"/>
  <c r="H46" i="1" s="1"/>
  <c r="H45" i="1"/>
  <c r="H44" i="1"/>
  <c r="E43" i="1" s="1"/>
  <c r="H43" i="1" s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E29" i="1" s="1"/>
  <c r="H29" i="1" s="1"/>
  <c r="H28" i="1"/>
  <c r="H27" i="1"/>
  <c r="E26" i="1" s="1"/>
  <c r="H26" i="1" s="1"/>
  <c r="H25" i="1"/>
  <c r="H24" i="1"/>
  <c r="H23" i="1"/>
  <c r="E22" i="1" s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E8" i="1" s="1"/>
  <c r="H8" i="1" s="1"/>
  <c r="H3" i="1"/>
  <c r="E116" i="1" l="1"/>
  <c r="H116" i="1" s="1"/>
  <c r="E115" i="1" s="1"/>
  <c r="H115" i="1" s="1"/>
  <c r="E92" i="1"/>
  <c r="H92" i="1" s="1"/>
  <c r="E91" i="1" s="1"/>
  <c r="H91" i="1" s="1"/>
  <c r="E90" i="1" s="1"/>
  <c r="H90" i="1" s="1"/>
  <c r="E7" i="1"/>
  <c r="H7" i="1" s="1"/>
  <c r="E6" i="1" s="1"/>
  <c r="H6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<sst xmlns="http://schemas.openxmlformats.org/spreadsheetml/2006/main" count="1720" uniqueCount="463">
  <si>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</si>
  <si>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</si>
  <si>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</si>
  <si>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</si>
  <si>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</si>
  <si>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</si>
  <si>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</si>
  <si>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</si>
  <si>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</si>
  <si>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</si>
  <si>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</si>
  <si>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</si>
  <si>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</si>
  <si>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</si>
  <si>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</si>
  <si>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</si>
  <si>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</si>
  <si>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</si>
  <si>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</si>
  <si>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</si>
  <si>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</si>
  <si>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</si>
  <si>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</si>
  <si>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</si>
  <si>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</si>
  <si>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</si>
  <si>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</si>
  <si>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1.1.1.1. </t>
  </si>
  <si>
    <t>SO 01 Rekonštrukcia chodníkov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</si>
  <si>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</si>
  <si>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</si>
  <si>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</si>
  <si>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</si>
  <si>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</si>
  <si>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</si>
  <si>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</si>
  <si>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travín a tŕstia s príp. premiestnením a uložením na hromady do 5000 m. pri celkovej ploche nad 1000m2</t>
  </si>
  <si>
    <t>1.1.1.1.1.1.2. </t>
  </si>
  <si>
    <t>Rozoberanie zámkovej dlažby všetkých druhov v ploche nad 20 m2.  -0.26000t</t>
  </si>
  <si>
    <t>1.1.1.1.1.1.3. </t>
  </si>
  <si>
    <t>Odstránenie krytu v ploche nad 200 m2 z betónu prostého. hr. vrstvy do 150 mm.  -0.22500t</t>
  </si>
  <si>
    <t>1.1.1.1.1.1.4. </t>
  </si>
  <si>
    <t>Odstránenie krytu asfaltového v ploche nad 200 m2. hr. nad 50 do 100 mm.  -0.18100t</t>
  </si>
  <si>
    <t>1.1.1.1.1.1.5. </t>
  </si>
  <si>
    <t>Odstránenie podkladu asfaltového v ploche do 200 m2. hr.nad 50 do 100 mm.  -0.18100t</t>
  </si>
  <si>
    <t>1.1.1.1.1.1.6. </t>
  </si>
  <si>
    <t>Odstránenie podkladu v ploche do 200 m2 z betónu prostého. hr. vrstvy do 150 mm.  -0.22500t</t>
  </si>
  <si>
    <t>1.1.1.1.1.1.7. </t>
  </si>
  <si>
    <t>m</t>
  </si>
  <si>
    <t>Rozobratie rigolu z betonových kociek na sucho a zelene</t>
  </si>
  <si>
    <t>1.1.1.1.1.1.8. </t>
  </si>
  <si>
    <t>m3</t>
  </si>
  <si>
    <t>Očistenie lomového kameňa alebo betónových tvárnic od hliny alebo piesku</t>
  </si>
  <si>
    <t>1.1.1.1.1.1.9. </t>
  </si>
  <si>
    <t>Odkopávka a prekopávka nezapažená v hornine 3. nad 100 do 1000 m3</t>
  </si>
  <si>
    <t>1.1.1.1.1.1.10. </t>
  </si>
  <si>
    <t>Odkopávky a prekopávky nezapažené. Príplatok k cenám za lepivosť horniny 3</t>
  </si>
  <si>
    <t>1.1.1.1.1.1.11. </t>
  </si>
  <si>
    <t>Vodorovné premiestnenie výkopku po spevnenej ceste z horniny tr.1-4. do 100 m3 na vzdialenosť do 500 m</t>
  </si>
  <si>
    <t>1.1.1.1.1.1.12. </t>
  </si>
  <si>
    <t>Nakladanie neuľahnutého výkopku z hornín tr.1-4 do 100 m3</t>
  </si>
  <si>
    <t>1.1.1.1.1.1.13. </t>
  </si>
  <si>
    <t>t</t>
  </si>
  <si>
    <t>Poplatok za uloženie stavebného odpadu na recykláciu - zemina a kamenivo (17 05 04)</t>
  </si>
  <si>
    <t>1.1.1.1.1.2. </t>
  </si>
  <si>
    <t>Komunikácie</t>
  </si>
  <si>
    <t>1.1.1.1.1.2.1. </t>
  </si>
  <si>
    <t>Kryt cementobetónový cestných komunikácií. do hr. 150 mm - vjazdy</t>
  </si>
  <si>
    <t>1.1.1.1.1.2.2. </t>
  </si>
  <si>
    <t>Kladenie zámkovej dlažby hr. 6 cm pre peších nad 20 m2 so zriadením lôžka zo štrkodrviny fr. 4-8. hr. 4 cm - chodník ozn. A. B</t>
  </si>
  <si>
    <t>1.1.1.1.1.2.3. </t>
  </si>
  <si>
    <t>Dlažba zámková. hr. 6 cm. sivá. napr. GLORIA. UNIVERZÁL (príp. alternatíva)</t>
  </si>
  <si>
    <t>1.1.1.1.1.3. </t>
  </si>
  <si>
    <t>Rúrové vedenie</t>
  </si>
  <si>
    <t>1.1.1.1.1.3.1. </t>
  </si>
  <si>
    <t>Montáž kanalizačného PVC-U potrubia hladkého DN 150</t>
  </si>
  <si>
    <t>1.1.1.1.1.3.2. </t>
  </si>
  <si>
    <t>ks</t>
  </si>
  <si>
    <t>Rúra kanalizačná PVC-U gravitačná. hladká SN4 DN 150. L = 3 m</t>
  </si>
  <si>
    <t>1.1.1.1.1.4. </t>
  </si>
  <si>
    <t>Ostatné konštrukcie a práce-búranie</t>
  </si>
  <si>
    <t>1.1.1.1.1.4.1. </t>
  </si>
  <si>
    <t>Osadenie záhonového alebo parkového obrubníka betón.. do lôžka z bet. pros. tr. C 12/15 s bočnou oporou</t>
  </si>
  <si>
    <t>1.1.1.1.1.4.2. </t>
  </si>
  <si>
    <t>Obrubník betónový parkový 100/20/5 cm. sivá</t>
  </si>
  <si>
    <t>1.1.1.1.1.4.3. </t>
  </si>
  <si>
    <t>Rezanie existujúceho asfaltového krytu alebo podkladu hĺbky nad 50 do 100 mm</t>
  </si>
  <si>
    <t>1.1.1.1.1.4.4. </t>
  </si>
  <si>
    <t>Rezanie existujúceho betónového krytu alebo podkladu hĺbky nad 50 do 100 mm</t>
  </si>
  <si>
    <t>1.1.1.1.1.4.5. </t>
  </si>
  <si>
    <t>Osadenie priekopového žľabu z betónových priekopových tvárnic šírky nad 500 do 800 mm</t>
  </si>
  <si>
    <t>1.1.1.1.1.4.6. </t>
  </si>
  <si>
    <t>Tvárnica priekopová. rozmery podľa projektu</t>
  </si>
  <si>
    <t>1.1.1.1.1.4.7. </t>
  </si>
  <si>
    <t>Čistenie priekop s odstránením trávnatého porastu alebo nánosu. s úpravou dna a svahov do predpísaného profilu. -0.08630 t</t>
  </si>
  <si>
    <t>1.1.1.1.1.4.8. </t>
  </si>
  <si>
    <t>Odvoz sutiny a vybúraných hmôt na skládku do 1 km</t>
  </si>
  <si>
    <t>1.1.1.1.1.4.9. </t>
  </si>
  <si>
    <t>Odvoz sutiny a vybúraných hmôt na skládku za každý ďalší 1 km</t>
  </si>
  <si>
    <t>1.1.1.1.1.4.10. </t>
  </si>
  <si>
    <t>Vnútrostavenisková doprava sutiny a vybúraných hmôt do 10 m</t>
  </si>
  <si>
    <t>1.1.1.1.1.4.11. </t>
  </si>
  <si>
    <t>Vnútrostavenisková doprava sutiny a vybúraných hmôt za každých ďalších 5 m</t>
  </si>
  <si>
    <t>1.1.1.1.1.4.12. </t>
  </si>
  <si>
    <t>Poplatok za uloženie stavebného odpadu na recykláciu - betón bez armovania. veľkosť do 50 x 50 cm (17 01 01)</t>
  </si>
  <si>
    <t>1.1.1.1.1.4.13. </t>
  </si>
  <si>
    <t>Poplatok za uloženie stavebného odpadu na recykláciu - bitúmenové zmesi (17 03 02)</t>
  </si>
  <si>
    <t>1.1.1.1.1.5. </t>
  </si>
  <si>
    <t>Presun hmôt HSV</t>
  </si>
  <si>
    <t>1.1.1.1.1.5.1. </t>
  </si>
  <si>
    <t>Presun hmôt pre pozemnú komunikáciu s krytom asfaltovým akejkoľvek dĺžky objektu</t>
  </si>
  <si>
    <t>1.1.1.1.1.5.2. </t>
  </si>
  <si>
    <t>Príplatok za zväčšený presun pre pozemnú komunikáciu s krytom asfaltovým nad vymedzenú najväčšiu dopravnú vzdialenosť do 5000 m</t>
  </si>
  <si>
    <t>1.1.1.2. </t>
  </si>
  <si>
    <t>SO 2 - Novovybudované chodníky</t>
  </si>
  <si>
    <t>1.1.1.2.1. </t>
  </si>
  <si>
    <t>1.1.1.2.1.1. </t>
  </si>
  <si>
    <t>1.1.1.2.1.1.1. </t>
  </si>
  <si>
    <t>1.1.1.2.1.1.2. </t>
  </si>
  <si>
    <t>1.1.1.2.1.1.3. </t>
  </si>
  <si>
    <t>Odstránenie krytu v ploche do 200 m2 z kameniva hrubého drveného. hr. do 100 mm.  -0.13000t</t>
  </si>
  <si>
    <t>1.1.1.2.1.1.4. </t>
  </si>
  <si>
    <t>1.1.1.2.1.1.5. </t>
  </si>
  <si>
    <t>1.1.1.2.1.1.6. </t>
  </si>
  <si>
    <t>Odstránenie podkladu v ploche do 200 m2 z kameniva hrubého drveného. hr. do 100 mm.  -0.13000t</t>
  </si>
  <si>
    <t>1.1.1.2.1.1.7. </t>
  </si>
  <si>
    <t>1.1.1.2.1.1.8. </t>
  </si>
  <si>
    <t>1.1.1.2.1.1.9. </t>
  </si>
  <si>
    <t>1.1.1.2.1.1.10. </t>
  </si>
  <si>
    <t>1.1.1.2.1.1.11. </t>
  </si>
  <si>
    <t>1.1.1.2.1.1.12. </t>
  </si>
  <si>
    <t>1.1.1.2.1.1.13. </t>
  </si>
  <si>
    <t>1.1.1.2.1.1.14. </t>
  </si>
  <si>
    <t>1.1.1.2.1.1.15. </t>
  </si>
  <si>
    <t>Zásyp potrubia sypaninou z vhodných hornín 1 až 4 bez prehodenia sypaniny</t>
  </si>
  <si>
    <t>1.1.1.2.1.2. </t>
  </si>
  <si>
    <t>Zakladanie</t>
  </si>
  <si>
    <t>1.1.1.2.1.2.1. </t>
  </si>
  <si>
    <t>Zhutnenie podložia z rastlej horniny 1 až 4. z horniny súdržných a nesúdržných. na 45 MPa</t>
  </si>
  <si>
    <t>1.1.1.2.1.3. </t>
  </si>
  <si>
    <t>1.1.1.2.1.3.1. </t>
  </si>
  <si>
    <t>Podklad zo štrkodrviny fr. 8-16 s rozprestretím a zhutnením. po zhutnení hr. 200 mm - chodník ozn. A</t>
  </si>
  <si>
    <t>1.1.1.2.1.3.2. </t>
  </si>
  <si>
    <t>Zhotovenie zemných krajníc z hornín akejkoľvek triedy so zhutnením</t>
  </si>
  <si>
    <t>1.1.1.2.1.3.3. </t>
  </si>
  <si>
    <t>Asfaltový betón vrstva obrusná. ABS tr. II. po zhutnení hr. 40 mm - ul. Hlavná</t>
  </si>
  <si>
    <t>1.1.1.2.1.3.4. </t>
  </si>
  <si>
    <t>1.1.1.2.1.3.5. </t>
  </si>
  <si>
    <t>1.1.1.2.1.3.6. </t>
  </si>
  <si>
    <t>1.1.1.2.1.4. </t>
  </si>
  <si>
    <t>1.1.1.2.1.4.1. </t>
  </si>
  <si>
    <t>1.1.1.2.1.4.2. </t>
  </si>
  <si>
    <t>1.1.1.2.1.5. </t>
  </si>
  <si>
    <t>1.1.1.2.1.5.1. </t>
  </si>
  <si>
    <t>1.1.1.2.1.5.2. </t>
  </si>
  <si>
    <t>1.1.1.2.1.5.3. </t>
  </si>
  <si>
    <t>1.1.1.2.1.5.4. </t>
  </si>
  <si>
    <t>1.1.1.2.1.5.5. </t>
  </si>
  <si>
    <t>1.1.1.2.1.5.6. </t>
  </si>
  <si>
    <t>1.1.1.2.1.5.7. </t>
  </si>
  <si>
    <t>1.1.1.2.1.5.8. </t>
  </si>
  <si>
    <t>1.1.1.2.1.5.9. </t>
  </si>
  <si>
    <t>1.1.1.2.1.5.10. </t>
  </si>
  <si>
    <t>1.1.1.2.1.6. </t>
  </si>
  <si>
    <t>1.1.1.2.1.6.1. </t>
  </si>
  <si>
    <t>1.1.1.2.1.6.2. </t>
  </si>
  <si>
    <t>1.1.1.3. </t>
  </si>
  <si>
    <t>MC 1 - ul. Hlavná</t>
  </si>
  <si>
    <t>1.1.1.3.1. </t>
  </si>
  <si>
    <t>ul.Hlavná</t>
  </si>
  <si>
    <t>1.1.1.3.1.1. </t>
  </si>
  <si>
    <t>1.1.1.3.1.1.1. </t>
  </si>
  <si>
    <t>1.1.1.3.1.1.1.1. </t>
  </si>
  <si>
    <t>Frézovanie asf. podkladu alebo krytu bez prek.. plochy do 500 m2. pruh š. cez 0.5 m do 1 m. hr. 50 mm  0.125 t</t>
  </si>
  <si>
    <t>1.1.1.3.1.1.2. </t>
  </si>
  <si>
    <t>1.1.1.3.1.1.2.1. </t>
  </si>
  <si>
    <t>Spevnenie krajníc alebo komun. pre peších s rozpr. a zhutnením. štrkopieskom alebo kamen. ťaženým hr. 100 mm</t>
  </si>
  <si>
    <t>1.1.1.3.1.1.2.2. </t>
  </si>
  <si>
    <t>Postrek asfaltový infiltračný s posypom kamenivom z cestnej emulzie v množstve 0.80 kg/m2</t>
  </si>
  <si>
    <t>1.1.1.3.1.1.2.3. </t>
  </si>
  <si>
    <t>Postrek asfaltový spojovací bez posypu kamenivom z asfaltu cestného v množstve 0.50 kg/m2</t>
  </si>
  <si>
    <t>1.1.1.3.1.1.2.4. </t>
  </si>
  <si>
    <t>Asfaltový betón vrstva obrusná AC 11 O v pruhu š. nad 3 m z modifik. asfaltu tr. I. po zhutnení hr. 50 mm</t>
  </si>
  <si>
    <t>1.1.1.3.1.1.2.5. </t>
  </si>
  <si>
    <t>Asfaltový betón vrstva obrusná alebo ložná AC 16 v pruhu š. nad 3 m z nemodifik. asfaltu tr. II. po zhutnení hr. 50 mm</t>
  </si>
  <si>
    <t>1.1.1.3.1.1.3. </t>
  </si>
  <si>
    <t>1.1.1.3.1.1.3.1. </t>
  </si>
  <si>
    <t>kpl</t>
  </si>
  <si>
    <t>Dočasné dopravné značenie-montáž. prenájom. demontáž</t>
  </si>
  <si>
    <t>1.1.1.3.1.1.3.2. </t>
  </si>
  <si>
    <t>Rezanie existujúceho asfaltového krytu alebo podkladu hĺbky do 50 mm</t>
  </si>
  <si>
    <t>1.1.1.3.1.1.3.3. </t>
  </si>
  <si>
    <t>Očistenie povrchu krytu alebo podkladu asfaltového. betónového alebo dláždeného tlakom vody</t>
  </si>
  <si>
    <t>1.1.1.3.1.1.3.4. </t>
  </si>
  <si>
    <t>Vodorovná doprava sutiny. so zložením a hrubým urovnaním. na vzdialenosť do 1000 m</t>
  </si>
  <si>
    <t>1.1.1.3.1.1.3.5. </t>
  </si>
  <si>
    <t>Príplatok k cene za každých ďalších i začatých 1000 m nad 1000 m pre vodorovnú dopravu sutiny</t>
  </si>
  <si>
    <t>1.1.1.3.1.1.3.6. </t>
  </si>
  <si>
    <t>Nakladanie na dopravný prostriedok pre vodorovnú dopravu vybúraných hmôt</t>
  </si>
  <si>
    <t>1.1.1.3.1.1.3.7. </t>
  </si>
  <si>
    <t>1.1.1.3.1.1.4. </t>
  </si>
  <si>
    <t>1.1.1.3.1.1.4.1. </t>
  </si>
  <si>
    <t>Presun hmôt pre pozemnú komunikáciu a letisko s krytom asfaltovým akejkoľvek dĺžky objektu</t>
  </si>
  <si>
    <t>1.1.1.3.1.2. </t>
  </si>
  <si>
    <t xml:space="preserve">VRN </t>
  </si>
  <si>
    <t>Investičné náklady neobsiahnuté v cenách</t>
  </si>
  <si>
    <t>1.1.1.3.1.2.1. </t>
  </si>
  <si>
    <t>eur</t>
  </si>
  <si>
    <t>Geodetické práce - vykonávané pred výstavbou určenie priebehu nadzemného alebo podzemného existujúceho aj plánovaného vedenia</t>
  </si>
  <si>
    <t>1.1.1.3.1.2.2. </t>
  </si>
  <si>
    <t>Geodetické práce - vykonávané po výstavbe zameranie skutočného vyhotovenia stavby</t>
  </si>
  <si>
    <t>1.1.1.3.1.2.3. </t>
  </si>
  <si>
    <t>Projektové práce - stavebná časť (stavebné objekty vrátane ich technického vybavenia). náklady na dokumentáciu skutočného zhotovenia stavby</t>
  </si>
  <si>
    <t>1.1.1.3.2. </t>
  </si>
  <si>
    <t>Rekonštrukcia priepustu</t>
  </si>
  <si>
    <t>1.1.1.3.2.1. </t>
  </si>
  <si>
    <t>1.1.1.3.2.1.1. </t>
  </si>
  <si>
    <t>1.1.1.3.2.1.1.1. </t>
  </si>
  <si>
    <t>Odstránenie krovín a stromov s koreňom s priemerom kmeňa do 100 mm. do 1000 m2</t>
  </si>
  <si>
    <t>1.1.1.3.2.1.1.2. </t>
  </si>
  <si>
    <t>Odstránenie krytu v ploche  do 200 m2 z kameniva hrubého drveného. hr.200 do 300 mm.  -0.40000t</t>
  </si>
  <si>
    <t>1.1.1.3.2.1.1.3. </t>
  </si>
  <si>
    <t>Odstránenie krytu v ploche do 200 m2 z betónu prostého. hr. vrstvy do 150 mm.  -0.22500t</t>
  </si>
  <si>
    <t>1.1.1.3.2.1.1.4. </t>
  </si>
  <si>
    <t>Odstránenie krytu v ploche do 200 m2 asfaltového. hr. vrstvy do 50 mm.  -0.12500t</t>
  </si>
  <si>
    <t>1.1.1.3.2.1.1.5. </t>
  </si>
  <si>
    <t>hod</t>
  </si>
  <si>
    <t>Čerpanie vody na dopravnú výšku do 10 m s priemerným prítokom litrov za minútu nad 100 do 500 l</t>
  </si>
  <si>
    <t>1.1.1.3.2.1.1.6. </t>
  </si>
  <si>
    <t>deň</t>
  </si>
  <si>
    <t>Pohotovosť záložnej čerpacej súpravy pre výšku do 10 m. s prítokom litrov za minútu nad 500 do 1000 l</t>
  </si>
  <si>
    <t>1.1.1.3.2.1.1.7. </t>
  </si>
  <si>
    <t>1.1.1.3.2.1.1.8. </t>
  </si>
  <si>
    <t>1.1.1.3.2.1.1.9. </t>
  </si>
  <si>
    <t>Výkop vodotoku do 3 m horn. 3 do 1000 m3</t>
  </si>
  <si>
    <t>1.1.1.3.2.1.1.10. </t>
  </si>
  <si>
    <t>Vykopávky pre korytá vodotokov. Príplatok za lepivosť horniny 3</t>
  </si>
  <si>
    <t>1.1.1.3.2.1.1.11. </t>
  </si>
  <si>
    <t>Výkop ryhy do šírky 600 mm v horn.3 do 100 m3</t>
  </si>
  <si>
    <t>1.1.1.3.2.1.1.12. </t>
  </si>
  <si>
    <t>Príplatok k cene za lepivosť pri hĺbení rýh šírky do 600 mm zapažených i nezapažených s urovnaním dna v hornine 3</t>
  </si>
  <si>
    <t>1.1.1.3.2.1.1.13. </t>
  </si>
  <si>
    <t>1.1.1.3.2.1.1.14. </t>
  </si>
  <si>
    <t>Vodorovné premiestnenie výkopku po spevnenej ceste z horniny tr.1-4. do 100 m3 na vzdialenosť do 3000 m</t>
  </si>
  <si>
    <t>1.1.1.3.2.1.1.15. </t>
  </si>
  <si>
    <t>Vodorovné premiestnenie výkopku po spevnenej ceste z horniny tr.1-4. do 100 m3. príplatok k cene za každých ďalšich a začatých 1000 m</t>
  </si>
  <si>
    <t>1.1.1.3.2.1.1.16. </t>
  </si>
  <si>
    <t>1.1.1.3.2.1.1.17. </t>
  </si>
  <si>
    <t>Uloženie sypaniny na skládky do 100 m3</t>
  </si>
  <si>
    <t>1.1.1.3.2.1.1.18. </t>
  </si>
  <si>
    <t>1.1.1.3.2.1.1.19. </t>
  </si>
  <si>
    <t>Zásyp sypaninou so zhutnením jám. šachiet. rýh. zárezov alebo okolo objektov do 100 m3</t>
  </si>
  <si>
    <t>1.1.1.3.2.1.2. </t>
  </si>
  <si>
    <t>1.1.1.3.2.1.2.1. </t>
  </si>
  <si>
    <t>Zhutnenie podložia z rastlej horniny 1 až 4 pod násypy. z hornina súdržných do 92 % PS a nesúdržných</t>
  </si>
  <si>
    <t>1.1.1.3.2.1.2.2. </t>
  </si>
  <si>
    <t>Betón základových dosiek. železový (bez výstuže). tr. C 25/30</t>
  </si>
  <si>
    <t>1.1.1.3.2.1.2.3. </t>
  </si>
  <si>
    <t>Debnenie stien základových dosiek. zhotovenie-tradičné</t>
  </si>
  <si>
    <t>1.1.1.3.2.1.2.4. </t>
  </si>
  <si>
    <t>Debnenie stien základových dosiek. odstránenie-tradičné</t>
  </si>
  <si>
    <t>1.1.1.3.2.1.2.5. </t>
  </si>
  <si>
    <t>Výstuž základových dosiek zo zvár. sietí KARI</t>
  </si>
  <si>
    <t>1.1.1.3.2.1.2.6. </t>
  </si>
  <si>
    <t>Betón základových pásov. železový (bez výstuže). tr. C 25/30</t>
  </si>
  <si>
    <t>1.1.1.3.2.1.2.7. </t>
  </si>
  <si>
    <t>Debnenie základových pásov pre plochy rovinné zhotovenie</t>
  </si>
  <si>
    <t>1.1.1.3.2.1.2.8. </t>
  </si>
  <si>
    <t>Debnenie základových pásov pre plochy rovinné odstránenie</t>
  </si>
  <si>
    <t>1.1.1.3.2.1.2.9. </t>
  </si>
  <si>
    <t>Výstuž základových pásov z ocele B500 (10505)</t>
  </si>
  <si>
    <t>1.1.1.3.2.1.2.10. </t>
  </si>
  <si>
    <t>Betón základových pätiek. prostý tr. C 25/30</t>
  </si>
  <si>
    <t>1.1.1.3.2.1.3. </t>
  </si>
  <si>
    <t>Zvislé a kompletné konštrukcie</t>
  </si>
  <si>
    <t>1.1.1.3.2.1.3.1. </t>
  </si>
  <si>
    <t>Osadenie  oceľového zábradlia trvalého do betónu</t>
  </si>
  <si>
    <t>1.1.1.3.2.1.3.2. </t>
  </si>
  <si>
    <t>Zábradlie oceľové trojrúrkové</t>
  </si>
  <si>
    <t>1.1.1.3.2.1.4. </t>
  </si>
  <si>
    <t>Vodorovné konštrukcie</t>
  </si>
  <si>
    <t>1.1.1.3.2.1.4.1. </t>
  </si>
  <si>
    <t>Podkladová alebo výplňová vrstva z betónu tr. C 12/15 hr. do 100 mm</t>
  </si>
  <si>
    <t>1.1.1.3.2.1.4.2. </t>
  </si>
  <si>
    <t>Zaisťovací prah z betónu prostého vodostavebného melioračných kanálov s pätkami alebo bez pätiek</t>
  </si>
  <si>
    <t>1.1.1.3.2.1.4.3. </t>
  </si>
  <si>
    <t>Podkladová vrstva z modifikovanej malty cementovej - prvá vrstva hr. do 10 mm</t>
  </si>
  <si>
    <t>1.1.1.3.2.1.4.4. </t>
  </si>
  <si>
    <t>Dlažba z lomového kameňa. na cementovú maltu s vyškárovaním cementovou maltou. hr. kameňa 200 mm</t>
  </si>
  <si>
    <t>1.1.1.3.2.1.5. </t>
  </si>
  <si>
    <t>1.1.1.3.2.1.5.1. </t>
  </si>
  <si>
    <t>Podklad zo štrkodrviny s rozprestretím a zhutnením. po zhutnení hr. 200 mm</t>
  </si>
  <si>
    <t>1.1.1.3.2.1.5.2. </t>
  </si>
  <si>
    <t>Podklad zo štrkodrviny s rozprestretím a zhutnením. po zhutnení hr. 250 mm (ŠD fr. 63/125 mm)</t>
  </si>
  <si>
    <t>1.1.1.3.2.1.5.3. </t>
  </si>
  <si>
    <t>1.1.1.3.2.1.5.4. </t>
  </si>
  <si>
    <t>1.1.1.3.2.1.5.5. </t>
  </si>
  <si>
    <t>Asfaltový betón vrstva obrusná alebo ložná AC 16 v pruhu š. nad 3 m z nemodifik. asfaltu tr. II. po zhutnení hr. 90 mm</t>
  </si>
  <si>
    <t>1.1.1.3.2.1.6. </t>
  </si>
  <si>
    <t>Úpravy povrchov. podlahy. osadenie</t>
  </si>
  <si>
    <t>1.1.1.3.2.1.6.1. </t>
  </si>
  <si>
    <t>Náter betónu mosta epoxidový disperzný 1x impregnačný OS-A</t>
  </si>
  <si>
    <t>1.1.1.3.2.1.6.2. </t>
  </si>
  <si>
    <t>Náter betónu mosta epoxidový disperzný 2x ochranný nepružný OS-B</t>
  </si>
  <si>
    <t>1.1.1.3.2.1.7. </t>
  </si>
  <si>
    <t>1.1.1.3.2.1.7.1. </t>
  </si>
  <si>
    <t>Dočasné dopravné značenie - montáž. prenájom. demontáž</t>
  </si>
  <si>
    <t>1.1.1.3.2.1.7.2. </t>
  </si>
  <si>
    <t>Tabuľa s evidenčným číslom priepustu - dodávka a montáž</t>
  </si>
  <si>
    <t>1.1.1.3.2.1.7.3. </t>
  </si>
  <si>
    <t>Čelo priepustu z betónu prostého z rúr DN 1000 mm - prefabrikované o rozm. 1.60x1.44 m</t>
  </si>
  <si>
    <t>1.1.1.3.2.1.7.4. </t>
  </si>
  <si>
    <t>Zhotovenie priepustu z rúr železobetónových DN 1000</t>
  </si>
  <si>
    <t>1.1.1.3.2.1.7.5. </t>
  </si>
  <si>
    <t>Rúra železobetónová pre dažďové odpadné vody TZP 4-100. DN 1000. dĺ. 1000 mm. zosilená</t>
  </si>
  <si>
    <t>1.1.1.3.2.1.7.6. </t>
  </si>
  <si>
    <t>Tesnenie dilatačnej škáry betónovej konštrukcia polyuretanovým tmelom do pl. 4.0 cm2</t>
  </si>
  <si>
    <t>1.1.1.3.2.1.7.7. </t>
  </si>
  <si>
    <t>Búranie mostných základov. muriva a pilierov alebo nosných konštrukcií zo železobetónu.  -2.40000t</t>
  </si>
  <si>
    <t>1.1.1.3.2.1.7.8. </t>
  </si>
  <si>
    <t>kus</t>
  </si>
  <si>
    <t>Pozorovací bod na moste-čapová značka</t>
  </si>
  <si>
    <t>1.1.1.3.2.1.7.9. </t>
  </si>
  <si>
    <t>Rozobratie cestného zábradlia s betónovými pätkami.  -0.03500t</t>
  </si>
  <si>
    <t>1.1.1.3.2.1.7.10. </t>
  </si>
  <si>
    <t>Búranie rúrového priepustu. z rúr DN 500 do 800 mm.  -2.05500t</t>
  </si>
  <si>
    <t>1.1.1.3.2.1.7.11. </t>
  </si>
  <si>
    <t>1.1.1.3.2.1.7.12. </t>
  </si>
  <si>
    <t>1.1.1.3.2.1.7.13. </t>
  </si>
  <si>
    <t>1.1.1.3.2.1.7.14. </t>
  </si>
  <si>
    <t>1.1.1.3.2.1.7.15. </t>
  </si>
  <si>
    <t>1.1.1.3.2.1.8. </t>
  </si>
  <si>
    <t>1.1.1.3.2.1.8.1. </t>
  </si>
  <si>
    <t>1.1.1.3.2.2. </t>
  </si>
  <si>
    <t xml:space="preserve">PSV </t>
  </si>
  <si>
    <t>Práce a dodávky PSV</t>
  </si>
  <si>
    <t>1.1.1.3.2.2.1. </t>
  </si>
  <si>
    <t>Nátery</t>
  </si>
  <si>
    <t>1.1.1.3.2.2.1.1. </t>
  </si>
  <si>
    <t>Nátery oceľ.konštr. epoxidové ľahkých C. veľmi ľahkých CC základné - 35µm</t>
  </si>
  <si>
    <t>1.1.1.3.2.2.1.2. </t>
  </si>
  <si>
    <t>Nátery oceľ.konštr. polyuretánové ľahkých C. veľmi ľahkých CC dvojnás. 2x s email..- 140µm</t>
  </si>
  <si>
    <t>1.1.1.3.2.3. </t>
  </si>
  <si>
    <t xml:space="preserve">M </t>
  </si>
  <si>
    <t>Práce a dodávky M</t>
  </si>
  <si>
    <t>1.1.1.3.2.3.1. </t>
  </si>
  <si>
    <t xml:space="preserve">25-M </t>
  </si>
  <si>
    <t>Povrchová úprava strojov a zariadení</t>
  </si>
  <si>
    <t>1.1.1.3.2.3.1.1. </t>
  </si>
  <si>
    <t>Metalizácia zinkom /Zn/ 100 mikrometrov tr.III. spotreba kovu 1.264 kg/m2. výška do 1.9 m</t>
  </si>
  <si>
    <t>1.1.1.3.2.3.1.2. </t>
  </si>
  <si>
    <t>Otryskávanie kremičitým pieskom tr.III. spotreba piesku 75 kg/m2. výška do 1.9 m</t>
  </si>
  <si>
    <t>1.1.1.3.2.4. </t>
  </si>
  <si>
    <t>1.1.1.3.2.4.1. </t>
  </si>
  <si>
    <t>1.1.1.3.2.5. </t>
  </si>
  <si>
    <t xml:space="preserve">VRN03 </t>
  </si>
  <si>
    <t>Geodetické práce</t>
  </si>
  <si>
    <t>1.1.1.3.2.5.1. </t>
  </si>
  <si>
    <t>1.1.1.3.2.5.2. </t>
  </si>
  <si>
    <t>1.1.1.4. </t>
  </si>
  <si>
    <t>MC 2 - ul. Blatná</t>
  </si>
  <si>
    <t>1.1.1.4.1. </t>
  </si>
  <si>
    <t>1.1.1.4.1.1. </t>
  </si>
  <si>
    <t>1.1.1.4.1.1.1. </t>
  </si>
  <si>
    <t>1.1.1.4.1.2. </t>
  </si>
  <si>
    <t>1.1.1.4.1.2.1. </t>
  </si>
  <si>
    <t>1.1.1.4.1.2.2. </t>
  </si>
  <si>
    <t>1.1.1.4.1.2.3. </t>
  </si>
  <si>
    <t>1.1.1.4.1.2.4. </t>
  </si>
  <si>
    <t>1.1.1.4.1.2.5. </t>
  </si>
  <si>
    <t>1.1.1.4.1.3. </t>
  </si>
  <si>
    <t>1.1.1.4.1.3.1. </t>
  </si>
  <si>
    <t>1.1.1.4.1.3.2. </t>
  </si>
  <si>
    <t>1.1.1.4.1.3.3. </t>
  </si>
  <si>
    <t>1.1.1.4.1.3.4. </t>
  </si>
  <si>
    <t>1.1.1.4.1.3.5. </t>
  </si>
  <si>
    <t>1.1.1.4.1.3.6. </t>
  </si>
  <si>
    <t>1.1.1.4.1.3.7. </t>
  </si>
  <si>
    <t>1.1.1.4.1.4. </t>
  </si>
  <si>
    <t>1.1.1.4.1.4.1. </t>
  </si>
  <si>
    <t>1.1.1.4.2. </t>
  </si>
  <si>
    <t>1.1.1.4.2.1. </t>
  </si>
  <si>
    <t>1.1.1.4.2.2. </t>
  </si>
  <si>
    <t>1.1.1.4.2.3. </t>
  </si>
  <si>
    <t>1.1.1.5. </t>
  </si>
  <si>
    <t>MC 3 - ul. Cintorínska</t>
  </si>
  <si>
    <t>1.1.1.5.1. </t>
  </si>
  <si>
    <t>1.1.1.5.1.1. </t>
  </si>
  <si>
    <t>1.1.1.5.1.1.1. </t>
  </si>
  <si>
    <t>1.1.1.5.1.2. </t>
  </si>
  <si>
    <t>1.1.1.5.1.2.1. </t>
  </si>
  <si>
    <t>1.1.1.5.1.2.2. </t>
  </si>
  <si>
    <t>1.1.1.5.1.2.3. </t>
  </si>
  <si>
    <t>1.1.1.5.1.2.4. </t>
  </si>
  <si>
    <t>1.1.1.5.1.2.5. </t>
  </si>
  <si>
    <t>1.1.1.5.1.3. </t>
  </si>
  <si>
    <t>1.1.1.5.1.3.1. </t>
  </si>
  <si>
    <t>1.1.1.5.1.3.2. </t>
  </si>
  <si>
    <t>1.1.1.5.1.3.3. </t>
  </si>
  <si>
    <t>1.1.1.5.1.3.4. </t>
  </si>
  <si>
    <t>1.1.1.5.1.3.5. </t>
  </si>
  <si>
    <t>1.1.1.5.1.3.6. </t>
  </si>
  <si>
    <t>1.1.1.5.1.3.7. </t>
  </si>
  <si>
    <t>1.1.1.5.1.4. </t>
  </si>
  <si>
    <t>1.1.1.5.1.4.1. </t>
  </si>
  <si>
    <t>1.1.1.5.2. </t>
  </si>
  <si>
    <t>1.1.1.5.2.1. </t>
  </si>
  <si>
    <t>1.1.1.5.2.2. </t>
  </si>
  <si>
    <t>1.1.1.5.2.3. </t>
  </si>
  <si>
    <t>1.1.1.6. </t>
  </si>
  <si>
    <t>MC 4 - ul. Malý rad</t>
  </si>
  <si>
    <t>1.1.1.6.1. </t>
  </si>
  <si>
    <t>1.1.1.6.1.1. </t>
  </si>
  <si>
    <t>1.1.1.6.1.1.1. </t>
  </si>
  <si>
    <t>1.1.1.6.1.2. </t>
  </si>
  <si>
    <t>1.1.1.6.1.2.1. </t>
  </si>
  <si>
    <t>1.1.1.6.1.2.2. </t>
  </si>
  <si>
    <t>1.1.1.6.1.2.3. </t>
  </si>
  <si>
    <t>1.1.1.6.1.2.4. </t>
  </si>
  <si>
    <t>1.1.1.6.1.2.5. </t>
  </si>
  <si>
    <t>1.1.1.6.1.3. </t>
  </si>
  <si>
    <t>1.1.1.6.1.3.1. </t>
  </si>
  <si>
    <t>1.1.1.6.1.3.2. </t>
  </si>
  <si>
    <t>1.1.1.6.1.3.3. </t>
  </si>
  <si>
    <t>1.1.1.6.1.3.4. </t>
  </si>
  <si>
    <t>1.1.1.6.1.3.5. </t>
  </si>
  <si>
    <t>1.1.1.6.1.3.6. </t>
  </si>
  <si>
    <t>1.1.1.6.1.3.7. </t>
  </si>
  <si>
    <t>1.1.1.6.1.4. </t>
  </si>
  <si>
    <t>1.1.1.6.1.4.1. </t>
  </si>
  <si>
    <t>1.1.1.6.2. </t>
  </si>
  <si>
    <t>1.1.1.6.2.1. </t>
  </si>
  <si>
    <t>1.1.1.6.2.2. </t>
  </si>
  <si>
    <t>1.1.1.6.2.3. </t>
  </si>
  <si>
    <t>1.1.1.7. </t>
  </si>
  <si>
    <t>MC 5 - ul. Malý rad</t>
  </si>
  <si>
    <t>1.1.1.7.1. </t>
  </si>
  <si>
    <t>1.1.1.7.1.1. </t>
  </si>
  <si>
    <t>1.1.1.7.1.1.1. </t>
  </si>
  <si>
    <t>1.1.1.7.1.2. </t>
  </si>
  <si>
    <t>1.1.1.7.1.2.1. </t>
  </si>
  <si>
    <t>1.1.1.7.1.2.2. </t>
  </si>
  <si>
    <t>1.1.1.7.1.2.3. </t>
  </si>
  <si>
    <t>1.1.1.7.1.2.4. </t>
  </si>
  <si>
    <t>1.1.1.7.1.2.5. </t>
  </si>
  <si>
    <t>1.1.1.7.1.3. </t>
  </si>
  <si>
    <t>1.1.1.7.1.3.1. </t>
  </si>
  <si>
    <t>1.1.1.7.1.3.2. </t>
  </si>
  <si>
    <t>1.1.1.7.1.3.3. </t>
  </si>
  <si>
    <t>1.1.1.7.1.3.4. </t>
  </si>
  <si>
    <t>1.1.1.7.1.3.5. </t>
  </si>
  <si>
    <t>1.1.1.7.1.3.6. </t>
  </si>
  <si>
    <t>1.1.1.7.1.3.7. </t>
  </si>
  <si>
    <t>1.1.1.7.1.4. </t>
  </si>
  <si>
    <t>1.1.1.7.1.4.1. </t>
  </si>
  <si>
    <t>1.1.1.7.2. </t>
  </si>
  <si>
    <t>1.1.1.7.2.1. </t>
  </si>
  <si>
    <t>1.1.1.7.2.2. </t>
  </si>
  <si>
    <t>1.1.1.7.2.3. </t>
  </si>
  <si>
    <t>1.2. </t>
  </si>
  <si>
    <t>počet dní</t>
  </si>
  <si>
    <t>Lehota výstavby</t>
  </si>
  <si>
    <t>Boťany, rekonštrukcia miestnych ciest a priepustu a dobudovanie chodníkov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</si>
</sst>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2"/>
  <sheetViews>
    <sheetView tabSelected="1" topLeftCell="B2" workbookViewId="0">
      <selection activeCell="G5" sqref="G5"/>
    </sheetView>
  </sheetViews>
  <sheetFormatPr defaultRowHeight="15" x14ac:dyDescent="0.25"/>
  <cols>
    <col min="1" max="1" width="0" hidden="1" bestFit="1" customWidth="1"/>
    <col min="2" max="2" width="16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idden="1" x14ac:dyDescent="0.25">
      <c r="A3">
        <v>2900109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2900110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2900112</v>
      </c>
      <c r="B5" s="1" t="s">
        <v>26</v>
      </c>
      <c r="C5" s="1" t="s">
        <v>22</v>
      </c>
      <c r="D5" s="1" t="s">
        <v>462</v>
      </c>
      <c r="E5" s="1">
        <f>ROUND(H6+H46+H90+H196+H220+H244+H268,2)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x14ac:dyDescent="0.25">
      <c r="A6" s="1">
        <v>2900113</v>
      </c>
      <c r="B6" s="1" t="s">
        <v>27</v>
      </c>
      <c r="C6" s="1" t="s">
        <v>22</v>
      </c>
      <c r="D6" s="1" t="s">
        <v>28</v>
      </c>
      <c r="E6" s="1">
        <f>ROUND(H7,2)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2900114</v>
      </c>
      <c r="B7" s="1" t="s">
        <v>29</v>
      </c>
      <c r="C7" s="1" t="s">
        <v>30</v>
      </c>
      <c r="D7" s="1" t="s">
        <v>31</v>
      </c>
      <c r="E7" s="1">
        <f>ROUND(H8+H22+H26+H29+H43,2)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2900115</v>
      </c>
      <c r="B8" s="1" t="s">
        <v>32</v>
      </c>
      <c r="C8" s="1">
        <v>1</v>
      </c>
      <c r="D8" s="1" t="s">
        <v>33</v>
      </c>
      <c r="E8" s="1">
        <f>ROUND(H9+H10+H11+H12+H13+H14+H15+H16+H17+H18+H19+H20+H21,2)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45" x14ac:dyDescent="0.25">
      <c r="A9" s="1">
        <v>2900116</v>
      </c>
      <c r="B9" s="1" t="s">
        <v>34</v>
      </c>
      <c r="C9" s="1" t="s">
        <v>22</v>
      </c>
      <c r="D9" s="1" t="s">
        <v>36</v>
      </c>
      <c r="E9" s="2">
        <v>0</v>
      </c>
      <c r="F9" s="1">
        <v>15.9</v>
      </c>
      <c r="G9" s="1" t="s">
        <v>35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2900117</v>
      </c>
      <c r="B10" s="1" t="s">
        <v>37</v>
      </c>
      <c r="C10" s="1" t="s">
        <v>22</v>
      </c>
      <c r="D10" s="1" t="s">
        <v>38</v>
      </c>
      <c r="E10" s="2">
        <v>0</v>
      </c>
      <c r="F10" s="1">
        <v>66.12</v>
      </c>
      <c r="G10" s="1" t="s">
        <v>35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2900118</v>
      </c>
      <c r="B11" s="1" t="s">
        <v>39</v>
      </c>
      <c r="C11" s="1" t="s">
        <v>22</v>
      </c>
      <c r="D11" s="1" t="s">
        <v>40</v>
      </c>
      <c r="E11" s="2">
        <v>0</v>
      </c>
      <c r="F11" s="1">
        <v>8.6999999999999993</v>
      </c>
      <c r="G11" s="1" t="s">
        <v>35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2900119</v>
      </c>
      <c r="B12" s="1" t="s">
        <v>41</v>
      </c>
      <c r="C12" s="1" t="s">
        <v>22</v>
      </c>
      <c r="D12" s="1" t="s">
        <v>42</v>
      </c>
      <c r="E12" s="2">
        <v>0</v>
      </c>
      <c r="F12" s="1">
        <v>1048.3800000000001</v>
      </c>
      <c r="G12" s="1" t="s">
        <v>35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2900120</v>
      </c>
      <c r="B13" s="1" t="s">
        <v>43</v>
      </c>
      <c r="C13" s="1" t="s">
        <v>22</v>
      </c>
      <c r="D13" s="1" t="s">
        <v>44</v>
      </c>
      <c r="E13" s="2">
        <v>0</v>
      </c>
      <c r="F13" s="1">
        <v>1048.3800000000001</v>
      </c>
      <c r="G13" s="1" t="s">
        <v>35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2900121</v>
      </c>
      <c r="B14" s="1" t="s">
        <v>45</v>
      </c>
      <c r="C14" s="1" t="s">
        <v>22</v>
      </c>
      <c r="D14" s="1" t="s">
        <v>46</v>
      </c>
      <c r="E14" s="2">
        <v>0</v>
      </c>
      <c r="F14" s="1">
        <v>8.6999999999999993</v>
      </c>
      <c r="G14" s="1" t="s">
        <v>35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2900122</v>
      </c>
      <c r="B15" s="1" t="s">
        <v>47</v>
      </c>
      <c r="C15" s="1" t="s">
        <v>22</v>
      </c>
      <c r="D15" s="1" t="s">
        <v>49</v>
      </c>
      <c r="E15" s="2">
        <v>0</v>
      </c>
      <c r="F15" s="1">
        <v>867.32</v>
      </c>
      <c r="G15" s="1" t="s">
        <v>48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2900123</v>
      </c>
      <c r="B16" s="1" t="s">
        <v>50</v>
      </c>
      <c r="C16" s="1" t="s">
        <v>22</v>
      </c>
      <c r="D16" s="1" t="s">
        <v>52</v>
      </c>
      <c r="E16" s="2">
        <v>0</v>
      </c>
      <c r="F16" s="1">
        <v>100</v>
      </c>
      <c r="G16" s="1" t="s">
        <v>51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2900124</v>
      </c>
      <c r="B17" s="1" t="s">
        <v>53</v>
      </c>
      <c r="C17" s="1" t="s">
        <v>22</v>
      </c>
      <c r="D17" s="1" t="s">
        <v>54</v>
      </c>
      <c r="E17" s="2">
        <v>0</v>
      </c>
      <c r="F17" s="1">
        <v>195.26</v>
      </c>
      <c r="G17" s="1" t="s">
        <v>51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2900125</v>
      </c>
      <c r="B18" s="1" t="s">
        <v>55</v>
      </c>
      <c r="C18" s="1" t="s">
        <v>22</v>
      </c>
      <c r="D18" s="1" t="s">
        <v>56</v>
      </c>
      <c r="E18" s="2">
        <v>0</v>
      </c>
      <c r="F18" s="1">
        <v>17.573</v>
      </c>
      <c r="G18" s="1" t="s">
        <v>51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2900126</v>
      </c>
      <c r="B19" s="1" t="s">
        <v>57</v>
      </c>
      <c r="C19" s="1" t="s">
        <v>22</v>
      </c>
      <c r="D19" s="1" t="s">
        <v>58</v>
      </c>
      <c r="E19" s="2">
        <v>0</v>
      </c>
      <c r="F19" s="1">
        <v>186.46</v>
      </c>
      <c r="G19" s="1" t="s">
        <v>51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2900127</v>
      </c>
      <c r="B20" s="1" t="s">
        <v>59</v>
      </c>
      <c r="C20" s="1" t="s">
        <v>22</v>
      </c>
      <c r="D20" s="1" t="s">
        <v>60</v>
      </c>
      <c r="E20" s="2">
        <v>0</v>
      </c>
      <c r="F20" s="1">
        <v>186.46</v>
      </c>
      <c r="G20" s="1" t="s">
        <v>51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2900128</v>
      </c>
      <c r="B21" s="1" t="s">
        <v>61</v>
      </c>
      <c r="C21" s="1" t="s">
        <v>22</v>
      </c>
      <c r="D21" s="1" t="s">
        <v>63</v>
      </c>
      <c r="E21" s="2">
        <v>0</v>
      </c>
      <c r="F21" s="1">
        <v>298.33600000000001</v>
      </c>
      <c r="G21" s="1" t="s">
        <v>62</v>
      </c>
      <c r="H21" s="1">
        <f t="shared" si="0"/>
        <v>0</v>
      </c>
      <c r="I21" s="1" t="s">
        <v>22</v>
      </c>
      <c r="J21" s="1" t="s">
        <v>0</v>
      </c>
    </row>
    <row r="22" spans="1:10" x14ac:dyDescent="0.25">
      <c r="A22" s="1">
        <v>2900129</v>
      </c>
      <c r="B22" s="1" t="s">
        <v>64</v>
      </c>
      <c r="C22" s="1">
        <v>5</v>
      </c>
      <c r="D22" s="1" t="s">
        <v>65</v>
      </c>
      <c r="E22" s="1">
        <f>ROUND(H23+H24+H25,2)</f>
        <v>0</v>
      </c>
      <c r="F22" s="1">
        <v>1</v>
      </c>
      <c r="G22" s="1" t="s">
        <v>0</v>
      </c>
      <c r="H22" s="1">
        <f t="shared" si="0"/>
        <v>0</v>
      </c>
      <c r="I22" s="1" t="s">
        <v>22</v>
      </c>
      <c r="J22" s="1" t="s">
        <v>0</v>
      </c>
    </row>
    <row r="23" spans="1:10" ht="30" x14ac:dyDescent="0.25">
      <c r="A23" s="1">
        <v>2900130</v>
      </c>
      <c r="B23" s="1" t="s">
        <v>66</v>
      </c>
      <c r="C23" s="1" t="s">
        <v>22</v>
      </c>
      <c r="D23" s="1" t="s">
        <v>67</v>
      </c>
      <c r="E23" s="2">
        <v>0</v>
      </c>
      <c r="F23" s="1">
        <v>449.02</v>
      </c>
      <c r="G23" s="1" t="s">
        <v>35</v>
      </c>
      <c r="H23" s="1">
        <f t="shared" si="0"/>
        <v>0</v>
      </c>
      <c r="I23" s="1" t="s">
        <v>22</v>
      </c>
      <c r="J23" s="1" t="s">
        <v>0</v>
      </c>
    </row>
    <row r="24" spans="1:10" ht="45" x14ac:dyDescent="0.25">
      <c r="A24" s="1">
        <v>2900131</v>
      </c>
      <c r="B24" s="1" t="s">
        <v>68</v>
      </c>
      <c r="C24" s="1" t="s">
        <v>22</v>
      </c>
      <c r="D24" s="1" t="s">
        <v>69</v>
      </c>
      <c r="E24" s="2">
        <v>0</v>
      </c>
      <c r="F24" s="1">
        <v>2118.9499999999998</v>
      </c>
      <c r="G24" s="1" t="s">
        <v>35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2900132</v>
      </c>
      <c r="B25" s="1" t="s">
        <v>70</v>
      </c>
      <c r="C25" s="1" t="s">
        <v>22</v>
      </c>
      <c r="D25" s="1" t="s">
        <v>71</v>
      </c>
      <c r="E25" s="2">
        <v>0</v>
      </c>
      <c r="F25" s="1">
        <v>2224.8980000000001</v>
      </c>
      <c r="G25" s="1" t="s">
        <v>35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2900133</v>
      </c>
      <c r="B26" s="1" t="s">
        <v>72</v>
      </c>
      <c r="C26" s="1">
        <v>8</v>
      </c>
      <c r="D26" s="1" t="s">
        <v>73</v>
      </c>
      <c r="E26" s="1">
        <f>ROUND(H27+H28,2)</f>
        <v>0</v>
      </c>
      <c r="F26" s="1">
        <v>1</v>
      </c>
      <c r="G26" s="1" t="s">
        <v>0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2900134</v>
      </c>
      <c r="B27" s="1" t="s">
        <v>74</v>
      </c>
      <c r="C27" s="1" t="s">
        <v>22</v>
      </c>
      <c r="D27" s="1" t="s">
        <v>75</v>
      </c>
      <c r="E27" s="2">
        <v>0</v>
      </c>
      <c r="F27" s="1">
        <v>49</v>
      </c>
      <c r="G27" s="1" t="s">
        <v>48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2900135</v>
      </c>
      <c r="B28" s="1" t="s">
        <v>76</v>
      </c>
      <c r="C28" s="1" t="s">
        <v>22</v>
      </c>
      <c r="D28" s="1" t="s">
        <v>78</v>
      </c>
      <c r="E28" s="2">
        <v>0</v>
      </c>
      <c r="F28" s="1">
        <v>17</v>
      </c>
      <c r="G28" s="1" t="s">
        <v>77</v>
      </c>
      <c r="H28" s="1">
        <f t="shared" si="0"/>
        <v>0</v>
      </c>
      <c r="I28" s="1" t="s">
        <v>22</v>
      </c>
      <c r="J28" s="1" t="s">
        <v>0</v>
      </c>
    </row>
    <row r="29" spans="1:10" x14ac:dyDescent="0.25">
      <c r="A29" s="1">
        <v>2900136</v>
      </c>
      <c r="B29" s="1" t="s">
        <v>79</v>
      </c>
      <c r="C29" s="1">
        <v>9</v>
      </c>
      <c r="D29" s="1" t="s">
        <v>80</v>
      </c>
      <c r="E29" s="1">
        <f>ROUND(H30+H31+H32+H33+H34+H35+H36+H37+H38+H39+H40+H41+H42,2)</f>
        <v>0</v>
      </c>
      <c r="F29" s="1">
        <v>1</v>
      </c>
      <c r="G29" s="1" t="s">
        <v>0</v>
      </c>
      <c r="H29" s="1">
        <f t="shared" si="0"/>
        <v>0</v>
      </c>
      <c r="I29" s="1" t="s">
        <v>22</v>
      </c>
      <c r="J29" s="1" t="s">
        <v>0</v>
      </c>
    </row>
    <row r="30" spans="1:10" ht="45" x14ac:dyDescent="0.25">
      <c r="A30" s="1">
        <v>2900137</v>
      </c>
      <c r="B30" s="1" t="s">
        <v>81</v>
      </c>
      <c r="C30" s="1" t="s">
        <v>22</v>
      </c>
      <c r="D30" s="1" t="s">
        <v>82</v>
      </c>
      <c r="E30" s="2">
        <v>0</v>
      </c>
      <c r="F30" s="1">
        <v>2137.6</v>
      </c>
      <c r="G30" s="1" t="s">
        <v>48</v>
      </c>
      <c r="H30" s="1">
        <f t="shared" si="0"/>
        <v>0</v>
      </c>
      <c r="I30" s="1" t="s">
        <v>22</v>
      </c>
      <c r="J30" s="1" t="s">
        <v>0</v>
      </c>
    </row>
    <row r="31" spans="1:10" x14ac:dyDescent="0.25">
      <c r="A31" s="1">
        <v>2900138</v>
      </c>
      <c r="B31" s="1" t="s">
        <v>83</v>
      </c>
      <c r="C31" s="1" t="s">
        <v>22</v>
      </c>
      <c r="D31" s="1" t="s">
        <v>84</v>
      </c>
      <c r="E31" s="2">
        <v>0</v>
      </c>
      <c r="F31" s="1">
        <v>2244.48</v>
      </c>
      <c r="G31" s="1" t="s">
        <v>77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2900139</v>
      </c>
      <c r="B32" s="1" t="s">
        <v>85</v>
      </c>
      <c r="C32" s="1" t="s">
        <v>22</v>
      </c>
      <c r="D32" s="1" t="s">
        <v>86</v>
      </c>
      <c r="E32" s="2">
        <v>0</v>
      </c>
      <c r="F32" s="1">
        <v>103.29</v>
      </c>
      <c r="G32" s="1" t="s">
        <v>48</v>
      </c>
      <c r="H32" s="1">
        <f t="shared" si="0"/>
        <v>0</v>
      </c>
      <c r="I32" s="1" t="s">
        <v>22</v>
      </c>
      <c r="J32" s="1" t="s">
        <v>0</v>
      </c>
    </row>
    <row r="33" spans="1:10" ht="30" x14ac:dyDescent="0.25">
      <c r="A33" s="1">
        <v>2900140</v>
      </c>
      <c r="B33" s="1" t="s">
        <v>87</v>
      </c>
      <c r="C33" s="1" t="s">
        <v>22</v>
      </c>
      <c r="D33" s="1" t="s">
        <v>88</v>
      </c>
      <c r="E33" s="2">
        <v>0</v>
      </c>
      <c r="F33" s="1">
        <v>270.55</v>
      </c>
      <c r="G33" s="1" t="s">
        <v>48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2900141</v>
      </c>
      <c r="B34" s="1" t="s">
        <v>89</v>
      </c>
      <c r="C34" s="1" t="s">
        <v>22</v>
      </c>
      <c r="D34" s="1" t="s">
        <v>90</v>
      </c>
      <c r="E34" s="2">
        <v>0</v>
      </c>
      <c r="F34" s="1">
        <v>866.66</v>
      </c>
      <c r="G34" s="1" t="s">
        <v>48</v>
      </c>
      <c r="H34" s="1">
        <f t="shared" si="0"/>
        <v>0</v>
      </c>
      <c r="I34" s="1" t="s">
        <v>22</v>
      </c>
      <c r="J34" s="1" t="s">
        <v>0</v>
      </c>
    </row>
    <row r="35" spans="1:10" x14ac:dyDescent="0.25">
      <c r="A35" s="1">
        <v>2900142</v>
      </c>
      <c r="B35" s="1" t="s">
        <v>91</v>
      </c>
      <c r="C35" s="1" t="s">
        <v>22</v>
      </c>
      <c r="D35" s="1" t="s">
        <v>92</v>
      </c>
      <c r="E35" s="2">
        <v>0</v>
      </c>
      <c r="F35" s="1">
        <v>3033.31</v>
      </c>
      <c r="G35" s="1" t="s">
        <v>77</v>
      </c>
      <c r="H35" s="1">
        <f t="shared" si="0"/>
        <v>0</v>
      </c>
      <c r="I35" s="1" t="s">
        <v>22</v>
      </c>
      <c r="J35" s="1" t="s">
        <v>0</v>
      </c>
    </row>
    <row r="36" spans="1:10" ht="45" x14ac:dyDescent="0.25">
      <c r="A36" s="1">
        <v>2900143</v>
      </c>
      <c r="B36" s="1" t="s">
        <v>93</v>
      </c>
      <c r="C36" s="1" t="s">
        <v>22</v>
      </c>
      <c r="D36" s="1" t="s">
        <v>94</v>
      </c>
      <c r="E36" s="2">
        <v>0</v>
      </c>
      <c r="F36" s="1">
        <v>100</v>
      </c>
      <c r="G36" s="1" t="s">
        <v>48</v>
      </c>
      <c r="H36" s="1">
        <f t="shared" si="0"/>
        <v>0</v>
      </c>
      <c r="I36" s="1" t="s">
        <v>22</v>
      </c>
      <c r="J36" s="1" t="s">
        <v>0</v>
      </c>
    </row>
    <row r="37" spans="1:10" x14ac:dyDescent="0.25">
      <c r="A37" s="1">
        <v>2900144</v>
      </c>
      <c r="B37" s="1" t="s">
        <v>95</v>
      </c>
      <c r="C37" s="1" t="s">
        <v>22</v>
      </c>
      <c r="D37" s="1" t="s">
        <v>96</v>
      </c>
      <c r="E37" s="2">
        <v>0</v>
      </c>
      <c r="F37" s="1">
        <v>465.86200000000002</v>
      </c>
      <c r="G37" s="1" t="s">
        <v>62</v>
      </c>
      <c r="H37" s="1">
        <f t="shared" si="0"/>
        <v>0</v>
      </c>
      <c r="I37" s="1" t="s">
        <v>22</v>
      </c>
      <c r="J37" s="1" t="s">
        <v>0</v>
      </c>
    </row>
    <row r="38" spans="1:10" ht="30" x14ac:dyDescent="0.25">
      <c r="A38" s="1">
        <v>2900145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465.86200000000002</v>
      </c>
      <c r="G38" s="1" t="s">
        <v>62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2900146</v>
      </c>
      <c r="B39" s="1" t="s">
        <v>99</v>
      </c>
      <c r="C39" s="1" t="s">
        <v>22</v>
      </c>
      <c r="D39" s="1" t="s">
        <v>100</v>
      </c>
      <c r="E39" s="2">
        <v>0</v>
      </c>
      <c r="F39" s="1">
        <v>465.86200000000002</v>
      </c>
      <c r="G39" s="1" t="s">
        <v>62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2900147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465.86200000000002</v>
      </c>
      <c r="G40" s="1" t="s">
        <v>62</v>
      </c>
      <c r="H40" s="1">
        <f t="shared" si="0"/>
        <v>0</v>
      </c>
      <c r="I40" s="1" t="s">
        <v>22</v>
      </c>
      <c r="J40" s="1" t="s">
        <v>0</v>
      </c>
    </row>
    <row r="41" spans="1:10" ht="45" x14ac:dyDescent="0.25">
      <c r="A41" s="1">
        <v>2900148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465.86200000000002</v>
      </c>
      <c r="G41" s="1" t="s">
        <v>62</v>
      </c>
      <c r="H41" s="1">
        <f t="shared" si="0"/>
        <v>0</v>
      </c>
      <c r="I41" s="1" t="s">
        <v>22</v>
      </c>
      <c r="J41" s="1" t="s">
        <v>0</v>
      </c>
    </row>
    <row r="42" spans="1:10" ht="30" x14ac:dyDescent="0.25">
      <c r="A42" s="1">
        <v>2900149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115.322</v>
      </c>
      <c r="G42" s="1" t="s">
        <v>62</v>
      </c>
      <c r="H42" s="1">
        <f t="shared" si="0"/>
        <v>0</v>
      </c>
      <c r="I42" s="1" t="s">
        <v>22</v>
      </c>
      <c r="J42" s="1" t="s">
        <v>0</v>
      </c>
    </row>
    <row r="43" spans="1:10" x14ac:dyDescent="0.25">
      <c r="A43" s="1">
        <v>2900150</v>
      </c>
      <c r="B43" s="1" t="s">
        <v>107</v>
      </c>
      <c r="C43" s="1">
        <v>99</v>
      </c>
      <c r="D43" s="1" t="s">
        <v>108</v>
      </c>
      <c r="E43" s="1">
        <f>ROUND(H44+H45,2)</f>
        <v>0</v>
      </c>
      <c r="F43" s="1">
        <v>1</v>
      </c>
      <c r="G43" s="1" t="s">
        <v>0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2900151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907.83399999999995</v>
      </c>
      <c r="G44" s="1" t="s">
        <v>62</v>
      </c>
      <c r="H44" s="1">
        <f t="shared" si="0"/>
        <v>0</v>
      </c>
      <c r="I44" s="1" t="s">
        <v>22</v>
      </c>
      <c r="J44" s="1" t="s">
        <v>0</v>
      </c>
    </row>
    <row r="45" spans="1:10" ht="45" x14ac:dyDescent="0.25">
      <c r="A45" s="1">
        <v>2900152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907.83399999999995</v>
      </c>
      <c r="G45" s="1" t="s">
        <v>62</v>
      </c>
      <c r="H45" s="1">
        <f t="shared" si="0"/>
        <v>0</v>
      </c>
      <c r="I45" s="1" t="s">
        <v>22</v>
      </c>
      <c r="J45" s="1" t="s">
        <v>0</v>
      </c>
    </row>
    <row r="46" spans="1:10" x14ac:dyDescent="0.25">
      <c r="A46" s="1">
        <v>2900153</v>
      </c>
      <c r="B46" s="1" t="s">
        <v>113</v>
      </c>
      <c r="C46" s="1" t="s">
        <v>22</v>
      </c>
      <c r="D46" s="1" t="s">
        <v>114</v>
      </c>
      <c r="E46" s="1">
        <f>ROUND(H47,2)</f>
        <v>0</v>
      </c>
      <c r="F46" s="1">
        <v>1</v>
      </c>
      <c r="G46" s="1" t="s">
        <v>0</v>
      </c>
      <c r="H46" s="1">
        <f t="shared" si="0"/>
        <v>0</v>
      </c>
      <c r="I46" s="1" t="s">
        <v>22</v>
      </c>
      <c r="J46" s="1" t="s">
        <v>0</v>
      </c>
    </row>
    <row r="47" spans="1:10" x14ac:dyDescent="0.25">
      <c r="A47" s="1">
        <v>2900154</v>
      </c>
      <c r="B47" s="1" t="s">
        <v>115</v>
      </c>
      <c r="C47" s="1" t="s">
        <v>30</v>
      </c>
      <c r="D47" s="1" t="s">
        <v>31</v>
      </c>
      <c r="E47" s="1">
        <f>ROUND(H48+H64+H66+H73+H76+H87,2)</f>
        <v>0</v>
      </c>
      <c r="F47" s="1">
        <v>1</v>
      </c>
      <c r="G47" s="1" t="s">
        <v>0</v>
      </c>
      <c r="H47" s="1">
        <f t="shared" si="0"/>
        <v>0</v>
      </c>
      <c r="I47" s="1" t="s">
        <v>22</v>
      </c>
      <c r="J47" s="1" t="s">
        <v>0</v>
      </c>
    </row>
    <row r="48" spans="1:10" x14ac:dyDescent="0.25">
      <c r="A48" s="1">
        <v>2900155</v>
      </c>
      <c r="B48" s="1" t="s">
        <v>116</v>
      </c>
      <c r="C48" s="1">
        <v>1</v>
      </c>
      <c r="D48" s="1" t="s">
        <v>33</v>
      </c>
      <c r="E48" s="1">
        <f>ROUND(H49+H50+H51+H52+H53+H54+H55+H56+H57+H58+H59+H60+H61+H62+H63,2)</f>
        <v>0</v>
      </c>
      <c r="F48" s="1">
        <v>1</v>
      </c>
      <c r="G48" s="1" t="s">
        <v>0</v>
      </c>
      <c r="H48" s="1">
        <f t="shared" si="0"/>
        <v>0</v>
      </c>
      <c r="I48" s="1" t="s">
        <v>22</v>
      </c>
      <c r="J48" s="1" t="s">
        <v>0</v>
      </c>
    </row>
    <row r="49" spans="1:10" ht="45" x14ac:dyDescent="0.25">
      <c r="A49" s="1">
        <v>2900156</v>
      </c>
      <c r="B49" s="1" t="s">
        <v>117</v>
      </c>
      <c r="C49" s="1" t="s">
        <v>22</v>
      </c>
      <c r="D49" s="1" t="s">
        <v>36</v>
      </c>
      <c r="E49" s="2">
        <v>0</v>
      </c>
      <c r="F49" s="1">
        <v>1192.5</v>
      </c>
      <c r="G49" s="1" t="s">
        <v>35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2900157</v>
      </c>
      <c r="B50" s="1" t="s">
        <v>118</v>
      </c>
      <c r="C50" s="1" t="s">
        <v>22</v>
      </c>
      <c r="D50" s="1" t="s">
        <v>38</v>
      </c>
      <c r="E50" s="2">
        <v>0</v>
      </c>
      <c r="F50" s="1">
        <v>16.899999999999999</v>
      </c>
      <c r="G50" s="1" t="s">
        <v>35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2900158</v>
      </c>
      <c r="B51" s="1" t="s">
        <v>119</v>
      </c>
      <c r="C51" s="1" t="s">
        <v>22</v>
      </c>
      <c r="D51" s="1" t="s">
        <v>120</v>
      </c>
      <c r="E51" s="2">
        <v>0</v>
      </c>
      <c r="F51" s="1">
        <v>20.8</v>
      </c>
      <c r="G51" s="1" t="s">
        <v>35</v>
      </c>
      <c r="H51" s="1">
        <f t="shared" si="0"/>
        <v>0</v>
      </c>
      <c r="I51" s="1" t="s">
        <v>22</v>
      </c>
      <c r="J51" s="1" t="s">
        <v>0</v>
      </c>
    </row>
    <row r="52" spans="1:10" ht="30" x14ac:dyDescent="0.25">
      <c r="A52" s="1">
        <v>2900159</v>
      </c>
      <c r="B52" s="1" t="s">
        <v>121</v>
      </c>
      <c r="C52" s="1" t="s">
        <v>22</v>
      </c>
      <c r="D52" s="1" t="s">
        <v>40</v>
      </c>
      <c r="E52" s="2">
        <v>0</v>
      </c>
      <c r="F52" s="1">
        <v>176.9</v>
      </c>
      <c r="G52" s="1" t="s">
        <v>35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2900160</v>
      </c>
      <c r="B53" s="1" t="s">
        <v>122</v>
      </c>
      <c r="C53" s="1" t="s">
        <v>22</v>
      </c>
      <c r="D53" s="1" t="s">
        <v>42</v>
      </c>
      <c r="E53" s="2">
        <v>0</v>
      </c>
      <c r="F53" s="1">
        <v>29.43</v>
      </c>
      <c r="G53" s="1" t="s">
        <v>35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2900161</v>
      </c>
      <c r="B54" s="1" t="s">
        <v>123</v>
      </c>
      <c r="C54" s="1" t="s">
        <v>22</v>
      </c>
      <c r="D54" s="1" t="s">
        <v>124</v>
      </c>
      <c r="E54" s="2">
        <v>0</v>
      </c>
      <c r="F54" s="1">
        <v>20.8</v>
      </c>
      <c r="G54" s="1" t="s">
        <v>35</v>
      </c>
      <c r="H54" s="1">
        <f t="shared" si="0"/>
        <v>0</v>
      </c>
      <c r="I54" s="1" t="s">
        <v>22</v>
      </c>
      <c r="J54" s="1" t="s">
        <v>0</v>
      </c>
    </row>
    <row r="55" spans="1:10" ht="30" x14ac:dyDescent="0.25">
      <c r="A55" s="1">
        <v>2900162</v>
      </c>
      <c r="B55" s="1" t="s">
        <v>125</v>
      </c>
      <c r="C55" s="1" t="s">
        <v>22</v>
      </c>
      <c r="D55" s="1" t="s">
        <v>44</v>
      </c>
      <c r="E55" s="2">
        <v>0</v>
      </c>
      <c r="F55" s="1">
        <v>29.43</v>
      </c>
      <c r="G55" s="1" t="s">
        <v>35</v>
      </c>
      <c r="H55" s="1">
        <f t="shared" si="0"/>
        <v>0</v>
      </c>
      <c r="I55" s="1" t="s">
        <v>22</v>
      </c>
      <c r="J55" s="1" t="s">
        <v>0</v>
      </c>
    </row>
    <row r="56" spans="1:10" ht="30" x14ac:dyDescent="0.25">
      <c r="A56" s="1">
        <v>2900163</v>
      </c>
      <c r="B56" s="1" t="s">
        <v>126</v>
      </c>
      <c r="C56" s="1" t="s">
        <v>22</v>
      </c>
      <c r="D56" s="1" t="s">
        <v>46</v>
      </c>
      <c r="E56" s="2">
        <v>0</v>
      </c>
      <c r="F56" s="1">
        <v>176.9</v>
      </c>
      <c r="G56" s="1" t="s">
        <v>35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2900164</v>
      </c>
      <c r="B57" s="1" t="s">
        <v>127</v>
      </c>
      <c r="C57" s="1" t="s">
        <v>22</v>
      </c>
      <c r="D57" s="1" t="s">
        <v>49</v>
      </c>
      <c r="E57" s="2">
        <v>0</v>
      </c>
      <c r="F57" s="1">
        <v>252.46</v>
      </c>
      <c r="G57" s="1" t="s">
        <v>48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2900165</v>
      </c>
      <c r="B58" s="1" t="s">
        <v>128</v>
      </c>
      <c r="C58" s="1" t="s">
        <v>22</v>
      </c>
      <c r="D58" s="1" t="s">
        <v>54</v>
      </c>
      <c r="E58" s="2">
        <v>0</v>
      </c>
      <c r="F58" s="1">
        <v>92.292000000000002</v>
      </c>
      <c r="G58" s="1" t="s">
        <v>51</v>
      </c>
      <c r="H58" s="1">
        <f t="shared" si="0"/>
        <v>0</v>
      </c>
      <c r="I58" s="1" t="s">
        <v>22</v>
      </c>
      <c r="J58" s="1" t="s">
        <v>0</v>
      </c>
    </row>
    <row r="59" spans="1:10" ht="30" x14ac:dyDescent="0.25">
      <c r="A59" s="1">
        <v>2900166</v>
      </c>
      <c r="B59" s="1" t="s">
        <v>129</v>
      </c>
      <c r="C59" s="1" t="s">
        <v>22</v>
      </c>
      <c r="D59" s="1" t="s">
        <v>56</v>
      </c>
      <c r="E59" s="2">
        <v>0</v>
      </c>
      <c r="F59" s="1">
        <v>8.3059999999999992</v>
      </c>
      <c r="G59" s="1" t="s">
        <v>51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2900167</v>
      </c>
      <c r="B60" s="1" t="s">
        <v>130</v>
      </c>
      <c r="C60" s="1" t="s">
        <v>22</v>
      </c>
      <c r="D60" s="1" t="s">
        <v>58</v>
      </c>
      <c r="E60" s="2">
        <v>0</v>
      </c>
      <c r="F60" s="1">
        <v>92.292000000000002</v>
      </c>
      <c r="G60" s="1" t="s">
        <v>51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2900168</v>
      </c>
      <c r="B61" s="1" t="s">
        <v>131</v>
      </c>
      <c r="C61" s="1" t="s">
        <v>22</v>
      </c>
      <c r="D61" s="1" t="s">
        <v>60</v>
      </c>
      <c r="E61" s="2">
        <v>0</v>
      </c>
      <c r="F61" s="1">
        <v>92.292000000000002</v>
      </c>
      <c r="G61" s="1" t="s">
        <v>51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2900169</v>
      </c>
      <c r="B62" s="1" t="s">
        <v>132</v>
      </c>
      <c r="C62" s="1" t="s">
        <v>22</v>
      </c>
      <c r="D62" s="1" t="s">
        <v>63</v>
      </c>
      <c r="E62" s="2">
        <v>0</v>
      </c>
      <c r="F62" s="1">
        <v>147.667</v>
      </c>
      <c r="G62" s="1" t="s">
        <v>62</v>
      </c>
      <c r="H62" s="1">
        <f t="shared" si="0"/>
        <v>0</v>
      </c>
      <c r="I62" s="1" t="s">
        <v>22</v>
      </c>
      <c r="J62" s="1" t="s">
        <v>0</v>
      </c>
    </row>
    <row r="63" spans="1:10" ht="30" x14ac:dyDescent="0.25">
      <c r="A63" s="1">
        <v>2900170</v>
      </c>
      <c r="B63" s="1" t="s">
        <v>133</v>
      </c>
      <c r="C63" s="1" t="s">
        <v>22</v>
      </c>
      <c r="D63" s="1" t="s">
        <v>134</v>
      </c>
      <c r="E63" s="2">
        <v>0</v>
      </c>
      <c r="F63" s="1">
        <v>8.8000000000000007</v>
      </c>
      <c r="G63" s="1" t="s">
        <v>51</v>
      </c>
      <c r="H63" s="1">
        <f t="shared" si="0"/>
        <v>0</v>
      </c>
      <c r="I63" s="1" t="s">
        <v>22</v>
      </c>
      <c r="J63" s="1" t="s">
        <v>0</v>
      </c>
    </row>
    <row r="64" spans="1:10" x14ac:dyDescent="0.25">
      <c r="A64" s="1">
        <v>2900171</v>
      </c>
      <c r="B64" s="1" t="s">
        <v>135</v>
      </c>
      <c r="C64" s="1">
        <v>2</v>
      </c>
      <c r="D64" s="1" t="s">
        <v>136</v>
      </c>
      <c r="E64" s="1">
        <f>ROUND(H65,2)</f>
        <v>0</v>
      </c>
      <c r="F64" s="1">
        <v>1</v>
      </c>
      <c r="G64" s="1" t="s">
        <v>0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2900172</v>
      </c>
      <c r="B65" s="1" t="s">
        <v>137</v>
      </c>
      <c r="C65" s="1" t="s">
        <v>22</v>
      </c>
      <c r="D65" s="1" t="s">
        <v>138</v>
      </c>
      <c r="E65" s="2">
        <v>0</v>
      </c>
      <c r="F65" s="1">
        <v>1123.3599999999999</v>
      </c>
      <c r="G65" s="1" t="s">
        <v>35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2900173</v>
      </c>
      <c r="B66" s="1" t="s">
        <v>139</v>
      </c>
      <c r="C66" s="1">
        <v>5</v>
      </c>
      <c r="D66" s="1" t="s">
        <v>65</v>
      </c>
      <c r="E66" s="1">
        <f>ROUND(H67+H68+H69+H70+H71+H72,2)</f>
        <v>0</v>
      </c>
      <c r="F66" s="1">
        <v>1</v>
      </c>
      <c r="G66" s="1" t="s">
        <v>0</v>
      </c>
      <c r="H66" s="1">
        <f t="shared" si="0"/>
        <v>0</v>
      </c>
      <c r="I66" s="1" t="s">
        <v>22</v>
      </c>
      <c r="J66" s="1" t="s">
        <v>0</v>
      </c>
    </row>
    <row r="67" spans="1:10" ht="30" x14ac:dyDescent="0.25">
      <c r="A67" s="1">
        <v>2900174</v>
      </c>
      <c r="B67" s="1" t="s">
        <v>140</v>
      </c>
      <c r="C67" s="1" t="s">
        <v>22</v>
      </c>
      <c r="D67" s="1" t="s">
        <v>141</v>
      </c>
      <c r="E67" s="2">
        <v>0</v>
      </c>
      <c r="F67" s="1">
        <v>1123.3599999999999</v>
      </c>
      <c r="G67" s="1" t="s">
        <v>35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2900175</v>
      </c>
      <c r="B68" s="1" t="s">
        <v>142</v>
      </c>
      <c r="C68" s="1" t="s">
        <v>22</v>
      </c>
      <c r="D68" s="1" t="s">
        <v>143</v>
      </c>
      <c r="E68" s="2">
        <v>0</v>
      </c>
      <c r="F68" s="1">
        <v>26.103000000000002</v>
      </c>
      <c r="G68" s="1" t="s">
        <v>51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2900176</v>
      </c>
      <c r="B69" s="1" t="s">
        <v>144</v>
      </c>
      <c r="C69" s="1" t="s">
        <v>22</v>
      </c>
      <c r="D69" s="1" t="s">
        <v>145</v>
      </c>
      <c r="E69" s="2">
        <v>0</v>
      </c>
      <c r="F69" s="1">
        <v>19.2</v>
      </c>
      <c r="G69" s="1" t="s">
        <v>35</v>
      </c>
      <c r="H69" s="1">
        <f t="shared" si="1"/>
        <v>0</v>
      </c>
      <c r="I69" s="1" t="s">
        <v>22</v>
      </c>
      <c r="J69" s="1" t="s">
        <v>0</v>
      </c>
    </row>
    <row r="70" spans="1:10" ht="30" x14ac:dyDescent="0.25">
      <c r="A70" s="1">
        <v>2900177</v>
      </c>
      <c r="B70" s="1" t="s">
        <v>146</v>
      </c>
      <c r="C70" s="1" t="s">
        <v>22</v>
      </c>
      <c r="D70" s="1" t="s">
        <v>67</v>
      </c>
      <c r="E70" s="2">
        <v>0</v>
      </c>
      <c r="F70" s="1">
        <v>21.12</v>
      </c>
      <c r="G70" s="1" t="s">
        <v>35</v>
      </c>
      <c r="H70" s="1">
        <f t="shared" si="1"/>
        <v>0</v>
      </c>
      <c r="I70" s="1" t="s">
        <v>22</v>
      </c>
      <c r="J70" s="1" t="s">
        <v>0</v>
      </c>
    </row>
    <row r="71" spans="1:10" ht="45" x14ac:dyDescent="0.25">
      <c r="A71" s="1">
        <v>2900178</v>
      </c>
      <c r="B71" s="1" t="s">
        <v>147</v>
      </c>
      <c r="C71" s="1" t="s">
        <v>22</v>
      </c>
      <c r="D71" s="1" t="s">
        <v>69</v>
      </c>
      <c r="E71" s="2">
        <v>0</v>
      </c>
      <c r="F71" s="1">
        <v>1123.3599999999999</v>
      </c>
      <c r="G71" s="1" t="s">
        <v>35</v>
      </c>
      <c r="H71" s="1">
        <f t="shared" si="1"/>
        <v>0</v>
      </c>
      <c r="I71" s="1" t="s">
        <v>22</v>
      </c>
      <c r="J71" s="1" t="s">
        <v>0</v>
      </c>
    </row>
    <row r="72" spans="1:10" ht="30" x14ac:dyDescent="0.25">
      <c r="A72" s="1">
        <v>2900179</v>
      </c>
      <c r="B72" s="1" t="s">
        <v>148</v>
      </c>
      <c r="C72" s="1" t="s">
        <v>22</v>
      </c>
      <c r="D72" s="1" t="s">
        <v>71</v>
      </c>
      <c r="E72" s="2">
        <v>0</v>
      </c>
      <c r="F72" s="1">
        <v>1123.3599999999999</v>
      </c>
      <c r="G72" s="1" t="s">
        <v>35</v>
      </c>
      <c r="H72" s="1">
        <f t="shared" si="1"/>
        <v>0</v>
      </c>
      <c r="I72" s="1" t="s">
        <v>22</v>
      </c>
      <c r="J72" s="1" t="s">
        <v>0</v>
      </c>
    </row>
    <row r="73" spans="1:10" x14ac:dyDescent="0.25">
      <c r="A73" s="1">
        <v>2900180</v>
      </c>
      <c r="B73" s="1" t="s">
        <v>149</v>
      </c>
      <c r="C73" s="1">
        <v>8</v>
      </c>
      <c r="D73" s="1" t="s">
        <v>73</v>
      </c>
      <c r="E73" s="1">
        <f>ROUND(H74+H75,2)</f>
        <v>0</v>
      </c>
      <c r="F73" s="1">
        <v>1</v>
      </c>
      <c r="G73" s="1" t="s">
        <v>0</v>
      </c>
      <c r="H73" s="1">
        <f t="shared" si="1"/>
        <v>0</v>
      </c>
      <c r="I73" s="1" t="s">
        <v>22</v>
      </c>
      <c r="J73" s="1" t="s">
        <v>0</v>
      </c>
    </row>
    <row r="74" spans="1:10" ht="30" x14ac:dyDescent="0.25">
      <c r="A74" s="1">
        <v>2900181</v>
      </c>
      <c r="B74" s="1" t="s">
        <v>150</v>
      </c>
      <c r="C74" s="1" t="s">
        <v>22</v>
      </c>
      <c r="D74" s="1" t="s">
        <v>75</v>
      </c>
      <c r="E74" s="2">
        <v>0</v>
      </c>
      <c r="F74" s="1">
        <v>12</v>
      </c>
      <c r="G74" s="1" t="s">
        <v>48</v>
      </c>
      <c r="H74" s="1">
        <f t="shared" si="1"/>
        <v>0</v>
      </c>
      <c r="I74" s="1" t="s">
        <v>22</v>
      </c>
      <c r="J74" s="1" t="s">
        <v>0</v>
      </c>
    </row>
    <row r="75" spans="1:10" ht="30" x14ac:dyDescent="0.25">
      <c r="A75" s="1">
        <v>2900182</v>
      </c>
      <c r="B75" s="1" t="s">
        <v>151</v>
      </c>
      <c r="C75" s="1" t="s">
        <v>22</v>
      </c>
      <c r="D75" s="1" t="s">
        <v>78</v>
      </c>
      <c r="E75" s="2">
        <v>0</v>
      </c>
      <c r="F75" s="1">
        <v>5</v>
      </c>
      <c r="G75" s="1" t="s">
        <v>77</v>
      </c>
      <c r="H75" s="1">
        <f t="shared" si="1"/>
        <v>0</v>
      </c>
      <c r="I75" s="1" t="s">
        <v>22</v>
      </c>
      <c r="J75" s="1" t="s">
        <v>0</v>
      </c>
    </row>
    <row r="76" spans="1:10" x14ac:dyDescent="0.25">
      <c r="A76" s="1">
        <v>2900183</v>
      </c>
      <c r="B76" s="1" t="s">
        <v>152</v>
      </c>
      <c r="C76" s="1">
        <v>9</v>
      </c>
      <c r="D76" s="1" t="s">
        <v>80</v>
      </c>
      <c r="E76" s="1">
        <f>ROUND(H77+H78+H79+H80+H81+H82+H83+H84+H85+H86,2)</f>
        <v>0</v>
      </c>
      <c r="F76" s="1">
        <v>1</v>
      </c>
      <c r="G76" s="1" t="s">
        <v>0</v>
      </c>
      <c r="H76" s="1">
        <f t="shared" si="1"/>
        <v>0</v>
      </c>
      <c r="I76" s="1" t="s">
        <v>22</v>
      </c>
      <c r="J76" s="1" t="s">
        <v>0</v>
      </c>
    </row>
    <row r="77" spans="1:10" ht="45" x14ac:dyDescent="0.25">
      <c r="A77" s="1">
        <v>2900184</v>
      </c>
      <c r="B77" s="1" t="s">
        <v>153</v>
      </c>
      <c r="C77" s="1" t="s">
        <v>22</v>
      </c>
      <c r="D77" s="1" t="s">
        <v>82</v>
      </c>
      <c r="E77" s="2">
        <v>0</v>
      </c>
      <c r="F77" s="1">
        <v>1467.44</v>
      </c>
      <c r="G77" s="1" t="s">
        <v>48</v>
      </c>
      <c r="H77" s="1">
        <f t="shared" si="1"/>
        <v>0</v>
      </c>
      <c r="I77" s="1" t="s">
        <v>22</v>
      </c>
      <c r="J77" s="1" t="s">
        <v>0</v>
      </c>
    </row>
    <row r="78" spans="1:10" x14ac:dyDescent="0.25">
      <c r="A78" s="1">
        <v>2900185</v>
      </c>
      <c r="B78" s="1" t="s">
        <v>154</v>
      </c>
      <c r="C78" s="1" t="s">
        <v>22</v>
      </c>
      <c r="D78" s="1" t="s">
        <v>84</v>
      </c>
      <c r="E78" s="2">
        <v>0</v>
      </c>
      <c r="F78" s="1">
        <v>1496.789</v>
      </c>
      <c r="G78" s="1" t="s">
        <v>77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2900186</v>
      </c>
      <c r="B79" s="1" t="s">
        <v>155</v>
      </c>
      <c r="C79" s="1" t="s">
        <v>22</v>
      </c>
      <c r="D79" s="1" t="s">
        <v>90</v>
      </c>
      <c r="E79" s="2">
        <v>0</v>
      </c>
      <c r="F79" s="1">
        <v>293.45999999999998</v>
      </c>
      <c r="G79" s="1" t="s">
        <v>48</v>
      </c>
      <c r="H79" s="1">
        <f t="shared" si="1"/>
        <v>0</v>
      </c>
      <c r="I79" s="1" t="s">
        <v>22</v>
      </c>
      <c r="J79" s="1" t="s">
        <v>0</v>
      </c>
    </row>
    <row r="80" spans="1:10" x14ac:dyDescent="0.25">
      <c r="A80" s="1">
        <v>2900187</v>
      </c>
      <c r="B80" s="1" t="s">
        <v>156</v>
      </c>
      <c r="C80" s="1" t="s">
        <v>22</v>
      </c>
      <c r="D80" s="1" t="s">
        <v>92</v>
      </c>
      <c r="E80" s="2">
        <v>0</v>
      </c>
      <c r="F80" s="1">
        <v>815.23199999999997</v>
      </c>
      <c r="G80" s="1" t="s">
        <v>77</v>
      </c>
      <c r="H80" s="1">
        <f t="shared" si="1"/>
        <v>0</v>
      </c>
      <c r="I80" s="1" t="s">
        <v>22</v>
      </c>
      <c r="J80" s="1" t="s">
        <v>0</v>
      </c>
    </row>
    <row r="81" spans="1:10" x14ac:dyDescent="0.25">
      <c r="A81" s="1">
        <v>2900188</v>
      </c>
      <c r="B81" s="1" t="s">
        <v>157</v>
      </c>
      <c r="C81" s="1" t="s">
        <v>22</v>
      </c>
      <c r="D81" s="1" t="s">
        <v>96</v>
      </c>
      <c r="E81" s="2">
        <v>0</v>
      </c>
      <c r="F81" s="1">
        <v>101.65</v>
      </c>
      <c r="G81" s="1" t="s">
        <v>62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2900189</v>
      </c>
      <c r="B82" s="1" t="s">
        <v>158</v>
      </c>
      <c r="C82" s="1" t="s">
        <v>22</v>
      </c>
      <c r="D82" s="1" t="s">
        <v>98</v>
      </c>
      <c r="E82" s="2">
        <v>0</v>
      </c>
      <c r="F82" s="1">
        <v>101.65</v>
      </c>
      <c r="G82" s="1" t="s">
        <v>62</v>
      </c>
      <c r="H82" s="1">
        <f t="shared" si="1"/>
        <v>0</v>
      </c>
      <c r="I82" s="1" t="s">
        <v>22</v>
      </c>
      <c r="J82" s="1" t="s">
        <v>0</v>
      </c>
    </row>
    <row r="83" spans="1:10" ht="30" x14ac:dyDescent="0.25">
      <c r="A83" s="1">
        <v>2900190</v>
      </c>
      <c r="B83" s="1" t="s">
        <v>159</v>
      </c>
      <c r="C83" s="1" t="s">
        <v>22</v>
      </c>
      <c r="D83" s="1" t="s">
        <v>100</v>
      </c>
      <c r="E83" s="2">
        <v>0</v>
      </c>
      <c r="F83" s="1">
        <v>101.65</v>
      </c>
      <c r="G83" s="1" t="s">
        <v>62</v>
      </c>
      <c r="H83" s="1">
        <f t="shared" si="1"/>
        <v>0</v>
      </c>
      <c r="I83" s="1" t="s">
        <v>22</v>
      </c>
      <c r="J83" s="1" t="s">
        <v>0</v>
      </c>
    </row>
    <row r="84" spans="1:10" ht="30" x14ac:dyDescent="0.25">
      <c r="A84" s="1">
        <v>2900191</v>
      </c>
      <c r="B84" s="1" t="s">
        <v>160</v>
      </c>
      <c r="C84" s="1" t="s">
        <v>22</v>
      </c>
      <c r="D84" s="1" t="s">
        <v>102</v>
      </c>
      <c r="E84" s="2">
        <v>0</v>
      </c>
      <c r="F84" s="1">
        <v>101.65</v>
      </c>
      <c r="G84" s="1" t="s">
        <v>62</v>
      </c>
      <c r="H84" s="1">
        <f t="shared" si="1"/>
        <v>0</v>
      </c>
      <c r="I84" s="1" t="s">
        <v>22</v>
      </c>
      <c r="J84" s="1" t="s">
        <v>0</v>
      </c>
    </row>
    <row r="85" spans="1:10" ht="45" x14ac:dyDescent="0.25">
      <c r="A85" s="1">
        <v>2900192</v>
      </c>
      <c r="B85" s="1" t="s">
        <v>161</v>
      </c>
      <c r="C85" s="1" t="s">
        <v>22</v>
      </c>
      <c r="D85" s="1" t="s">
        <v>104</v>
      </c>
      <c r="E85" s="2">
        <v>0</v>
      </c>
      <c r="F85" s="1">
        <v>101.65</v>
      </c>
      <c r="G85" s="1" t="s">
        <v>62</v>
      </c>
      <c r="H85" s="1">
        <f t="shared" si="1"/>
        <v>0</v>
      </c>
      <c r="I85" s="1" t="s">
        <v>22</v>
      </c>
      <c r="J85" s="1" t="s">
        <v>0</v>
      </c>
    </row>
    <row r="86" spans="1:10" ht="30" x14ac:dyDescent="0.25">
      <c r="A86" s="1">
        <v>2900193</v>
      </c>
      <c r="B86" s="1" t="s">
        <v>162</v>
      </c>
      <c r="C86" s="1" t="s">
        <v>22</v>
      </c>
      <c r="D86" s="1" t="s">
        <v>106</v>
      </c>
      <c r="E86" s="2">
        <v>0</v>
      </c>
      <c r="F86" s="1">
        <v>3.2370000000000001</v>
      </c>
      <c r="G86" s="1" t="s">
        <v>62</v>
      </c>
      <c r="H86" s="1">
        <f t="shared" si="1"/>
        <v>0</v>
      </c>
      <c r="I86" s="1" t="s">
        <v>22</v>
      </c>
      <c r="J86" s="1" t="s">
        <v>0</v>
      </c>
    </row>
    <row r="87" spans="1:10" x14ac:dyDescent="0.25">
      <c r="A87" s="1">
        <v>2900194</v>
      </c>
      <c r="B87" s="1" t="s">
        <v>163</v>
      </c>
      <c r="C87" s="1">
        <v>99</v>
      </c>
      <c r="D87" s="1" t="s">
        <v>108</v>
      </c>
      <c r="E87" s="1">
        <f>ROUND(H88+H89,2)</f>
        <v>0</v>
      </c>
      <c r="F87" s="1">
        <v>1</v>
      </c>
      <c r="G87" s="1" t="s">
        <v>0</v>
      </c>
      <c r="H87" s="1">
        <f t="shared" si="1"/>
        <v>0</v>
      </c>
      <c r="I87" s="1" t="s">
        <v>22</v>
      </c>
      <c r="J87" s="1" t="s">
        <v>0</v>
      </c>
    </row>
    <row r="88" spans="1:10" ht="30" x14ac:dyDescent="0.25">
      <c r="A88" s="1">
        <v>2900195</v>
      </c>
      <c r="B88" s="1" t="s">
        <v>164</v>
      </c>
      <c r="C88" s="1" t="s">
        <v>22</v>
      </c>
      <c r="D88" s="1" t="s">
        <v>110</v>
      </c>
      <c r="E88" s="2">
        <v>0</v>
      </c>
      <c r="F88" s="1">
        <v>923.26800000000003</v>
      </c>
      <c r="G88" s="1" t="s">
        <v>62</v>
      </c>
      <c r="H88" s="1">
        <f t="shared" si="1"/>
        <v>0</v>
      </c>
      <c r="I88" s="1" t="s">
        <v>22</v>
      </c>
      <c r="J88" s="1" t="s">
        <v>0</v>
      </c>
    </row>
    <row r="89" spans="1:10" ht="45" x14ac:dyDescent="0.25">
      <c r="A89" s="1">
        <v>2900196</v>
      </c>
      <c r="B89" s="1" t="s">
        <v>165</v>
      </c>
      <c r="C89" s="1" t="s">
        <v>22</v>
      </c>
      <c r="D89" s="1" t="s">
        <v>112</v>
      </c>
      <c r="E89" s="2">
        <v>0</v>
      </c>
      <c r="F89" s="1">
        <v>923.26800000000003</v>
      </c>
      <c r="G89" s="1" t="s">
        <v>62</v>
      </c>
      <c r="H89" s="1">
        <f t="shared" si="1"/>
        <v>0</v>
      </c>
      <c r="I89" s="1" t="s">
        <v>22</v>
      </c>
      <c r="J89" s="1" t="s">
        <v>0</v>
      </c>
    </row>
    <row r="90" spans="1:10" x14ac:dyDescent="0.25">
      <c r="A90" s="1">
        <v>2900197</v>
      </c>
      <c r="B90" s="1" t="s">
        <v>166</v>
      </c>
      <c r="C90" s="1" t="s">
        <v>22</v>
      </c>
      <c r="D90" s="1" t="s">
        <v>167</v>
      </c>
      <c r="E90" s="1">
        <f>ROUND(H91+H115,2)</f>
        <v>0</v>
      </c>
      <c r="F90" s="1">
        <v>1</v>
      </c>
      <c r="G90" s="1" t="s">
        <v>0</v>
      </c>
      <c r="H90" s="1">
        <f t="shared" si="1"/>
        <v>0</v>
      </c>
      <c r="I90" s="1" t="s">
        <v>22</v>
      </c>
      <c r="J90" s="1" t="s">
        <v>0</v>
      </c>
    </row>
    <row r="91" spans="1:10" x14ac:dyDescent="0.25">
      <c r="A91" s="1">
        <v>2900198</v>
      </c>
      <c r="B91" s="1" t="s">
        <v>168</v>
      </c>
      <c r="C91" s="1" t="s">
        <v>22</v>
      </c>
      <c r="D91" s="1" t="s">
        <v>169</v>
      </c>
      <c r="E91" s="1">
        <f>ROUND(H92+H111,2)</f>
        <v>0</v>
      </c>
      <c r="F91" s="1">
        <v>1</v>
      </c>
      <c r="G91" s="1" t="s">
        <v>0</v>
      </c>
      <c r="H91" s="1">
        <f t="shared" si="1"/>
        <v>0</v>
      </c>
      <c r="I91" s="1" t="s">
        <v>22</v>
      </c>
      <c r="J91" s="1" t="s">
        <v>0</v>
      </c>
    </row>
    <row r="92" spans="1:10" x14ac:dyDescent="0.25">
      <c r="A92" s="1">
        <v>2900199</v>
      </c>
      <c r="B92" s="1" t="s">
        <v>170</v>
      </c>
      <c r="C92" s="1" t="s">
        <v>30</v>
      </c>
      <c r="D92" s="1" t="s">
        <v>31</v>
      </c>
      <c r="E92" s="1">
        <f>ROUND(H93+H95+H101+H109,2)</f>
        <v>0</v>
      </c>
      <c r="F92" s="1">
        <v>1</v>
      </c>
      <c r="G92" s="1" t="s">
        <v>0</v>
      </c>
      <c r="H92" s="1">
        <f t="shared" si="1"/>
        <v>0</v>
      </c>
      <c r="I92" s="1" t="s">
        <v>22</v>
      </c>
      <c r="J92" s="1" t="s">
        <v>0</v>
      </c>
    </row>
    <row r="93" spans="1:10" x14ac:dyDescent="0.25">
      <c r="A93" s="1">
        <v>2900200</v>
      </c>
      <c r="B93" s="1" t="s">
        <v>171</v>
      </c>
      <c r="C93" s="1">
        <v>1</v>
      </c>
      <c r="D93" s="1" t="s">
        <v>33</v>
      </c>
      <c r="E93" s="1">
        <f>ROUND(H94,2)</f>
        <v>0</v>
      </c>
      <c r="F93" s="1">
        <v>1</v>
      </c>
      <c r="G93" s="1" t="s">
        <v>0</v>
      </c>
      <c r="H93" s="1">
        <f t="shared" si="1"/>
        <v>0</v>
      </c>
      <c r="I93" s="1" t="s">
        <v>22</v>
      </c>
      <c r="J93" s="1" t="s">
        <v>0</v>
      </c>
    </row>
    <row r="94" spans="1:10" ht="30" x14ac:dyDescent="0.25">
      <c r="A94" s="1">
        <v>2900201</v>
      </c>
      <c r="B94" s="1" t="s">
        <v>172</v>
      </c>
      <c r="C94" s="1" t="s">
        <v>22</v>
      </c>
      <c r="D94" s="1" t="s">
        <v>173</v>
      </c>
      <c r="E94" s="2">
        <v>0</v>
      </c>
      <c r="F94" s="1">
        <v>5890</v>
      </c>
      <c r="G94" s="1" t="s">
        <v>35</v>
      </c>
      <c r="H94" s="1">
        <f t="shared" si="1"/>
        <v>0</v>
      </c>
      <c r="I94" s="1" t="s">
        <v>22</v>
      </c>
      <c r="J94" s="1" t="s">
        <v>0</v>
      </c>
    </row>
    <row r="95" spans="1:10" x14ac:dyDescent="0.25">
      <c r="A95" s="1">
        <v>2900202</v>
      </c>
      <c r="B95" s="1" t="s">
        <v>174</v>
      </c>
      <c r="C95" s="1">
        <v>5</v>
      </c>
      <c r="D95" s="1" t="s">
        <v>65</v>
      </c>
      <c r="E95" s="1">
        <f>ROUND(H96+H97+H98+H99+H100,2)</f>
        <v>0</v>
      </c>
      <c r="F95" s="1">
        <v>1</v>
      </c>
      <c r="G95" s="1" t="s">
        <v>0</v>
      </c>
      <c r="H95" s="1">
        <f t="shared" si="1"/>
        <v>0</v>
      </c>
      <c r="I95" s="1" t="s">
        <v>22</v>
      </c>
      <c r="J95" s="1" t="s">
        <v>0</v>
      </c>
    </row>
    <row r="96" spans="1:10" ht="45" x14ac:dyDescent="0.25">
      <c r="A96" s="1">
        <v>2900203</v>
      </c>
      <c r="B96" s="1" t="s">
        <v>175</v>
      </c>
      <c r="C96" s="1" t="s">
        <v>22</v>
      </c>
      <c r="D96" s="1" t="s">
        <v>176</v>
      </c>
      <c r="E96" s="2">
        <v>0</v>
      </c>
      <c r="F96" s="1">
        <v>1038.8579999999999</v>
      </c>
      <c r="G96" s="1" t="s">
        <v>35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2900204</v>
      </c>
      <c r="B97" s="1" t="s">
        <v>177</v>
      </c>
      <c r="C97" s="1" t="s">
        <v>22</v>
      </c>
      <c r="D97" s="1" t="s">
        <v>178</v>
      </c>
      <c r="E97" s="2">
        <v>0</v>
      </c>
      <c r="F97" s="1">
        <v>5890</v>
      </c>
      <c r="G97" s="1" t="s">
        <v>35</v>
      </c>
      <c r="H97" s="1">
        <f t="shared" si="1"/>
        <v>0</v>
      </c>
      <c r="I97" s="1" t="s">
        <v>22</v>
      </c>
      <c r="J97" s="1" t="s">
        <v>0</v>
      </c>
    </row>
    <row r="98" spans="1:10" ht="30" x14ac:dyDescent="0.25">
      <c r="A98" s="1">
        <v>2900205</v>
      </c>
      <c r="B98" s="1" t="s">
        <v>179</v>
      </c>
      <c r="C98" s="1" t="s">
        <v>22</v>
      </c>
      <c r="D98" s="1" t="s">
        <v>180</v>
      </c>
      <c r="E98" s="2">
        <v>0</v>
      </c>
      <c r="F98" s="1">
        <v>5890</v>
      </c>
      <c r="G98" s="1" t="s">
        <v>35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2900206</v>
      </c>
      <c r="B99" s="1" t="s">
        <v>181</v>
      </c>
      <c r="C99" s="1" t="s">
        <v>22</v>
      </c>
      <c r="D99" s="1" t="s">
        <v>182</v>
      </c>
      <c r="E99" s="2">
        <v>0</v>
      </c>
      <c r="F99" s="1">
        <v>5890</v>
      </c>
      <c r="G99" s="1" t="s">
        <v>35</v>
      </c>
      <c r="H99" s="1">
        <f t="shared" si="1"/>
        <v>0</v>
      </c>
      <c r="I99" s="1" t="s">
        <v>22</v>
      </c>
      <c r="J99" s="1" t="s">
        <v>0</v>
      </c>
    </row>
    <row r="100" spans="1:10" ht="45" x14ac:dyDescent="0.25">
      <c r="A100" s="1">
        <v>2900207</v>
      </c>
      <c r="B100" s="1" t="s">
        <v>183</v>
      </c>
      <c r="C100" s="1" t="s">
        <v>22</v>
      </c>
      <c r="D100" s="1" t="s">
        <v>184</v>
      </c>
      <c r="E100" s="2">
        <v>0</v>
      </c>
      <c r="F100" s="1">
        <v>5890</v>
      </c>
      <c r="G100" s="1" t="s">
        <v>35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2900208</v>
      </c>
      <c r="B101" s="1" t="s">
        <v>185</v>
      </c>
      <c r="C101" s="1">
        <v>9</v>
      </c>
      <c r="D101" s="1" t="s">
        <v>80</v>
      </c>
      <c r="E101" s="1">
        <f>ROUND(H102+H103+H104+H105+H106+H107+H108,2)</f>
        <v>0</v>
      </c>
      <c r="F101" s="1">
        <v>1</v>
      </c>
      <c r="G101" s="1" t="s">
        <v>0</v>
      </c>
      <c r="H101" s="1">
        <f t="shared" si="1"/>
        <v>0</v>
      </c>
      <c r="I101" s="1" t="s">
        <v>22</v>
      </c>
      <c r="J101" s="1" t="s">
        <v>0</v>
      </c>
    </row>
    <row r="102" spans="1:10" ht="30" x14ac:dyDescent="0.25">
      <c r="A102" s="1">
        <v>2900209</v>
      </c>
      <c r="B102" s="1" t="s">
        <v>186</v>
      </c>
      <c r="C102" s="1" t="s">
        <v>22</v>
      </c>
      <c r="D102" s="1" t="s">
        <v>188</v>
      </c>
      <c r="E102" s="2">
        <v>0</v>
      </c>
      <c r="F102" s="1">
        <v>1</v>
      </c>
      <c r="G102" s="1" t="s">
        <v>187</v>
      </c>
      <c r="H102" s="1">
        <f t="shared" si="1"/>
        <v>0</v>
      </c>
      <c r="I102" s="1" t="s">
        <v>22</v>
      </c>
      <c r="J102" s="1" t="s">
        <v>0</v>
      </c>
    </row>
    <row r="103" spans="1:10" ht="30" x14ac:dyDescent="0.25">
      <c r="A103" s="1">
        <v>2900210</v>
      </c>
      <c r="B103" s="1" t="s">
        <v>189</v>
      </c>
      <c r="C103" s="1" t="s">
        <v>22</v>
      </c>
      <c r="D103" s="1" t="s">
        <v>190</v>
      </c>
      <c r="E103" s="2">
        <v>0</v>
      </c>
      <c r="F103" s="1">
        <v>10</v>
      </c>
      <c r="G103" s="1" t="s">
        <v>48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2900211</v>
      </c>
      <c r="B104" s="1" t="s">
        <v>191</v>
      </c>
      <c r="C104" s="1" t="s">
        <v>22</v>
      </c>
      <c r="D104" s="1" t="s">
        <v>192</v>
      </c>
      <c r="E104" s="2">
        <v>0</v>
      </c>
      <c r="F104" s="1">
        <v>5890</v>
      </c>
      <c r="G104" s="1" t="s">
        <v>35</v>
      </c>
      <c r="H104" s="1">
        <f t="shared" si="1"/>
        <v>0</v>
      </c>
      <c r="I104" s="1" t="s">
        <v>22</v>
      </c>
      <c r="J104" s="1" t="s">
        <v>0</v>
      </c>
    </row>
    <row r="105" spans="1:10" ht="30" x14ac:dyDescent="0.25">
      <c r="A105" s="1">
        <v>2900212</v>
      </c>
      <c r="B105" s="1" t="s">
        <v>193</v>
      </c>
      <c r="C105" s="1" t="s">
        <v>22</v>
      </c>
      <c r="D105" s="1" t="s">
        <v>194</v>
      </c>
      <c r="E105" s="2">
        <v>0</v>
      </c>
      <c r="F105" s="1">
        <v>736.25</v>
      </c>
      <c r="G105" s="1" t="s">
        <v>62</v>
      </c>
      <c r="H105" s="1">
        <f t="shared" si="1"/>
        <v>0</v>
      </c>
      <c r="I105" s="1" t="s">
        <v>22</v>
      </c>
      <c r="J105" s="1" t="s">
        <v>0</v>
      </c>
    </row>
    <row r="106" spans="1:10" ht="30" x14ac:dyDescent="0.25">
      <c r="A106" s="1">
        <v>2900213</v>
      </c>
      <c r="B106" s="1" t="s">
        <v>195</v>
      </c>
      <c r="C106" s="1" t="s">
        <v>22</v>
      </c>
      <c r="D106" s="1" t="s">
        <v>196</v>
      </c>
      <c r="E106" s="2">
        <v>0</v>
      </c>
      <c r="F106" s="1">
        <v>13988.75</v>
      </c>
      <c r="G106" s="1" t="s">
        <v>62</v>
      </c>
      <c r="H106" s="1">
        <f t="shared" si="1"/>
        <v>0</v>
      </c>
      <c r="I106" s="1" t="s">
        <v>22</v>
      </c>
      <c r="J106" s="1" t="s">
        <v>0</v>
      </c>
    </row>
    <row r="107" spans="1:10" ht="30" x14ac:dyDescent="0.25">
      <c r="A107" s="1">
        <v>2900214</v>
      </c>
      <c r="B107" s="1" t="s">
        <v>197</v>
      </c>
      <c r="C107" s="1" t="s">
        <v>22</v>
      </c>
      <c r="D107" s="1" t="s">
        <v>198</v>
      </c>
      <c r="E107" s="2">
        <v>0</v>
      </c>
      <c r="F107" s="1">
        <v>736.25</v>
      </c>
      <c r="G107" s="1" t="s">
        <v>62</v>
      </c>
      <c r="H107" s="1">
        <f t="shared" si="1"/>
        <v>0</v>
      </c>
      <c r="I107" s="1" t="s">
        <v>22</v>
      </c>
      <c r="J107" s="1" t="s">
        <v>0</v>
      </c>
    </row>
    <row r="108" spans="1:10" ht="30" x14ac:dyDescent="0.25">
      <c r="A108" s="1">
        <v>2900215</v>
      </c>
      <c r="B108" s="1" t="s">
        <v>199</v>
      </c>
      <c r="C108" s="1" t="s">
        <v>22</v>
      </c>
      <c r="D108" s="1" t="s">
        <v>106</v>
      </c>
      <c r="E108" s="2">
        <v>0</v>
      </c>
      <c r="F108" s="1">
        <v>736.25</v>
      </c>
      <c r="G108" s="1" t="s">
        <v>62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2900216</v>
      </c>
      <c r="B109" s="1" t="s">
        <v>200</v>
      </c>
      <c r="C109" s="1">
        <v>99</v>
      </c>
      <c r="D109" s="1" t="s">
        <v>108</v>
      </c>
      <c r="E109" s="1">
        <f>ROUND(H110,2)</f>
        <v>0</v>
      </c>
      <c r="F109" s="1">
        <v>1</v>
      </c>
      <c r="G109" s="1" t="s">
        <v>0</v>
      </c>
      <c r="H109" s="1">
        <f t="shared" si="1"/>
        <v>0</v>
      </c>
      <c r="I109" s="1" t="s">
        <v>22</v>
      </c>
      <c r="J109" s="1" t="s">
        <v>0</v>
      </c>
    </row>
    <row r="110" spans="1:10" ht="30" x14ac:dyDescent="0.25">
      <c r="A110" s="1">
        <v>2900217</v>
      </c>
      <c r="B110" s="1" t="s">
        <v>201</v>
      </c>
      <c r="C110" s="1" t="s">
        <v>22</v>
      </c>
      <c r="D110" s="1" t="s">
        <v>202</v>
      </c>
      <c r="E110" s="2">
        <v>0</v>
      </c>
      <c r="F110" s="1">
        <v>1775.481</v>
      </c>
      <c r="G110" s="1" t="s">
        <v>62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2900218</v>
      </c>
      <c r="B111" s="1" t="s">
        <v>203</v>
      </c>
      <c r="C111" s="1" t="s">
        <v>204</v>
      </c>
      <c r="D111" s="1" t="s">
        <v>205</v>
      </c>
      <c r="E111" s="1">
        <f>ROUND(H112+H113+H114,2)</f>
        <v>0</v>
      </c>
      <c r="F111" s="1">
        <v>1</v>
      </c>
      <c r="G111" s="1" t="s">
        <v>0</v>
      </c>
      <c r="H111" s="1">
        <f t="shared" si="1"/>
        <v>0</v>
      </c>
      <c r="I111" s="1" t="s">
        <v>22</v>
      </c>
      <c r="J111" s="1" t="s">
        <v>0</v>
      </c>
    </row>
    <row r="112" spans="1:10" ht="45" x14ac:dyDescent="0.25">
      <c r="A112" s="1">
        <v>2900219</v>
      </c>
      <c r="B112" s="1" t="s">
        <v>206</v>
      </c>
      <c r="C112" s="1" t="s">
        <v>22</v>
      </c>
      <c r="D112" s="1" t="s">
        <v>208</v>
      </c>
      <c r="E112" s="2">
        <v>0</v>
      </c>
      <c r="F112" s="1">
        <v>1</v>
      </c>
      <c r="G112" s="1" t="s">
        <v>207</v>
      </c>
      <c r="H112" s="1">
        <f t="shared" si="1"/>
        <v>0</v>
      </c>
      <c r="I112" s="1" t="s">
        <v>22</v>
      </c>
      <c r="J112" s="1" t="s">
        <v>0</v>
      </c>
    </row>
    <row r="113" spans="1:10" ht="30" x14ac:dyDescent="0.25">
      <c r="A113" s="1">
        <v>2900220</v>
      </c>
      <c r="B113" s="1" t="s">
        <v>209</v>
      </c>
      <c r="C113" s="1" t="s">
        <v>22</v>
      </c>
      <c r="D113" s="1" t="s">
        <v>210</v>
      </c>
      <c r="E113" s="2">
        <v>0</v>
      </c>
      <c r="F113" s="1">
        <v>1</v>
      </c>
      <c r="G113" s="1" t="s">
        <v>207</v>
      </c>
      <c r="H113" s="1">
        <f t="shared" si="1"/>
        <v>0</v>
      </c>
      <c r="I113" s="1" t="s">
        <v>22</v>
      </c>
      <c r="J113" s="1" t="s">
        <v>0</v>
      </c>
    </row>
    <row r="114" spans="1:10" ht="45" x14ac:dyDescent="0.25">
      <c r="A114" s="1">
        <v>2900221</v>
      </c>
      <c r="B114" s="1" t="s">
        <v>211</v>
      </c>
      <c r="C114" s="1" t="s">
        <v>22</v>
      </c>
      <c r="D114" s="1" t="s">
        <v>212</v>
      </c>
      <c r="E114" s="2">
        <v>0</v>
      </c>
      <c r="F114" s="1">
        <v>1</v>
      </c>
      <c r="G114" s="1" t="s">
        <v>207</v>
      </c>
      <c r="H114" s="1">
        <f t="shared" si="1"/>
        <v>0</v>
      </c>
      <c r="I114" s="1" t="s">
        <v>22</v>
      </c>
      <c r="J114" s="1" t="s">
        <v>0</v>
      </c>
    </row>
    <row r="115" spans="1:10" x14ac:dyDescent="0.25">
      <c r="A115" s="1">
        <v>2900222</v>
      </c>
      <c r="B115" s="1" t="s">
        <v>213</v>
      </c>
      <c r="C115" s="1" t="s">
        <v>22</v>
      </c>
      <c r="D115" s="1" t="s">
        <v>214</v>
      </c>
      <c r="E115" s="1">
        <f>ROUND(H116+H183+H187+H191+H193,2)</f>
        <v>0</v>
      </c>
      <c r="F115" s="1">
        <v>1</v>
      </c>
      <c r="G115" s="1" t="s">
        <v>0</v>
      </c>
      <c r="H115" s="1">
        <f t="shared" si="1"/>
        <v>0</v>
      </c>
      <c r="I115" s="1" t="s">
        <v>22</v>
      </c>
      <c r="J115" s="1" t="s">
        <v>0</v>
      </c>
    </row>
    <row r="116" spans="1:10" x14ac:dyDescent="0.25">
      <c r="A116" s="1">
        <v>2900223</v>
      </c>
      <c r="B116" s="1" t="s">
        <v>215</v>
      </c>
      <c r="C116" s="1" t="s">
        <v>30</v>
      </c>
      <c r="D116" s="1" t="s">
        <v>31</v>
      </c>
      <c r="E116" s="1">
        <f>ROUND(H117+H137+H148+H151+H156+H162+H165+H181,2)</f>
        <v>0</v>
      </c>
      <c r="F116" s="1">
        <v>1</v>
      </c>
      <c r="G116" s="1" t="s">
        <v>0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2900224</v>
      </c>
      <c r="B117" s="1" t="s">
        <v>216</v>
      </c>
      <c r="C117" s="1">
        <v>1</v>
      </c>
      <c r="D117" s="1" t="s">
        <v>33</v>
      </c>
      <c r="E117" s="1">
        <f>ROUND(H118+H119+H120+H121+H122+H123+H124+H125+H126+H127+H128+H129+H130+H131+H132+H133+H134+H135+H136,2)</f>
        <v>0</v>
      </c>
      <c r="F117" s="1">
        <v>1</v>
      </c>
      <c r="G117" s="1" t="s">
        <v>0</v>
      </c>
      <c r="H117" s="1">
        <f t="shared" si="1"/>
        <v>0</v>
      </c>
      <c r="I117" s="1" t="s">
        <v>22</v>
      </c>
      <c r="J117" s="1" t="s">
        <v>0</v>
      </c>
    </row>
    <row r="118" spans="1:10" ht="30" x14ac:dyDescent="0.25">
      <c r="A118" s="1">
        <v>2900225</v>
      </c>
      <c r="B118" s="1" t="s">
        <v>217</v>
      </c>
      <c r="C118" s="1" t="s">
        <v>22</v>
      </c>
      <c r="D118" s="1" t="s">
        <v>218</v>
      </c>
      <c r="E118" s="2">
        <v>0</v>
      </c>
      <c r="F118" s="1">
        <v>100</v>
      </c>
      <c r="G118" s="1" t="s">
        <v>35</v>
      </c>
      <c r="H118" s="1">
        <f t="shared" si="1"/>
        <v>0</v>
      </c>
      <c r="I118" s="1" t="s">
        <v>22</v>
      </c>
      <c r="J118" s="1" t="s">
        <v>0</v>
      </c>
    </row>
    <row r="119" spans="1:10" ht="30" x14ac:dyDescent="0.25">
      <c r="A119" s="1">
        <v>2900226</v>
      </c>
      <c r="B119" s="1" t="s">
        <v>219</v>
      </c>
      <c r="C119" s="1" t="s">
        <v>22</v>
      </c>
      <c r="D119" s="1" t="s">
        <v>220</v>
      </c>
      <c r="E119" s="2">
        <v>0</v>
      </c>
      <c r="F119" s="1">
        <v>80</v>
      </c>
      <c r="G119" s="1" t="s">
        <v>35</v>
      </c>
      <c r="H119" s="1">
        <f t="shared" si="1"/>
        <v>0</v>
      </c>
      <c r="I119" s="1" t="s">
        <v>22</v>
      </c>
      <c r="J119" s="1" t="s">
        <v>0</v>
      </c>
    </row>
    <row r="120" spans="1:10" ht="30" x14ac:dyDescent="0.25">
      <c r="A120" s="1">
        <v>2900227</v>
      </c>
      <c r="B120" s="1" t="s">
        <v>221</v>
      </c>
      <c r="C120" s="1" t="s">
        <v>22</v>
      </c>
      <c r="D120" s="1" t="s">
        <v>222</v>
      </c>
      <c r="E120" s="2">
        <v>0</v>
      </c>
      <c r="F120" s="1">
        <v>80</v>
      </c>
      <c r="G120" s="1" t="s">
        <v>35</v>
      </c>
      <c r="H120" s="1">
        <f t="shared" si="1"/>
        <v>0</v>
      </c>
      <c r="I120" s="1" t="s">
        <v>22</v>
      </c>
      <c r="J120" s="1" t="s">
        <v>0</v>
      </c>
    </row>
    <row r="121" spans="1:10" ht="30" x14ac:dyDescent="0.25">
      <c r="A121" s="1">
        <v>2900228</v>
      </c>
      <c r="B121" s="1" t="s">
        <v>223</v>
      </c>
      <c r="C121" s="1" t="s">
        <v>22</v>
      </c>
      <c r="D121" s="1" t="s">
        <v>224</v>
      </c>
      <c r="E121" s="2">
        <v>0</v>
      </c>
      <c r="F121" s="1">
        <v>80</v>
      </c>
      <c r="G121" s="1" t="s">
        <v>35</v>
      </c>
      <c r="H121" s="1">
        <f t="shared" si="1"/>
        <v>0</v>
      </c>
      <c r="I121" s="1" t="s">
        <v>22</v>
      </c>
      <c r="J121" s="1" t="s">
        <v>0</v>
      </c>
    </row>
    <row r="122" spans="1:10" ht="30" x14ac:dyDescent="0.25">
      <c r="A122" s="1">
        <v>2900229</v>
      </c>
      <c r="B122" s="1" t="s">
        <v>225</v>
      </c>
      <c r="C122" s="1" t="s">
        <v>22</v>
      </c>
      <c r="D122" s="1" t="s">
        <v>227</v>
      </c>
      <c r="E122" s="2">
        <v>0</v>
      </c>
      <c r="F122" s="1">
        <v>500</v>
      </c>
      <c r="G122" s="1" t="s">
        <v>226</v>
      </c>
      <c r="H122" s="1">
        <f t="shared" si="1"/>
        <v>0</v>
      </c>
      <c r="I122" s="1" t="s">
        <v>22</v>
      </c>
      <c r="J122" s="1" t="s">
        <v>0</v>
      </c>
    </row>
    <row r="123" spans="1:10" ht="30" x14ac:dyDescent="0.25">
      <c r="A123" s="1">
        <v>2900230</v>
      </c>
      <c r="B123" s="1" t="s">
        <v>228</v>
      </c>
      <c r="C123" s="1" t="s">
        <v>22</v>
      </c>
      <c r="D123" s="1" t="s">
        <v>230</v>
      </c>
      <c r="E123" s="2">
        <v>0</v>
      </c>
      <c r="F123" s="1">
        <v>50</v>
      </c>
      <c r="G123" s="1" t="s">
        <v>229</v>
      </c>
      <c r="H123" s="1">
        <f t="shared" si="1"/>
        <v>0</v>
      </c>
      <c r="I123" s="1" t="s">
        <v>22</v>
      </c>
      <c r="J123" s="1" t="s">
        <v>0</v>
      </c>
    </row>
    <row r="124" spans="1:10" ht="30" x14ac:dyDescent="0.25">
      <c r="A124" s="1">
        <v>2900231</v>
      </c>
      <c r="B124" s="1" t="s">
        <v>231</v>
      </c>
      <c r="C124" s="1" t="s">
        <v>22</v>
      </c>
      <c r="D124" s="1" t="s">
        <v>54</v>
      </c>
      <c r="E124" s="2">
        <v>0</v>
      </c>
      <c r="F124" s="1">
        <v>32</v>
      </c>
      <c r="G124" s="1" t="s">
        <v>51</v>
      </c>
      <c r="H124" s="1">
        <f t="shared" si="1"/>
        <v>0</v>
      </c>
      <c r="I124" s="1" t="s">
        <v>22</v>
      </c>
      <c r="J124" s="1" t="s">
        <v>0</v>
      </c>
    </row>
    <row r="125" spans="1:10" ht="30" x14ac:dyDescent="0.25">
      <c r="A125" s="1">
        <v>2900232</v>
      </c>
      <c r="B125" s="1" t="s">
        <v>232</v>
      </c>
      <c r="C125" s="1" t="s">
        <v>22</v>
      </c>
      <c r="D125" s="1" t="s">
        <v>56</v>
      </c>
      <c r="E125" s="2">
        <v>0</v>
      </c>
      <c r="F125" s="1">
        <v>9.6</v>
      </c>
      <c r="G125" s="1" t="s">
        <v>51</v>
      </c>
      <c r="H125" s="1">
        <f t="shared" si="1"/>
        <v>0</v>
      </c>
      <c r="I125" s="1" t="s">
        <v>22</v>
      </c>
      <c r="J125" s="1" t="s">
        <v>0</v>
      </c>
    </row>
    <row r="126" spans="1:10" x14ac:dyDescent="0.25">
      <c r="A126" s="1">
        <v>2900233</v>
      </c>
      <c r="B126" s="1" t="s">
        <v>233</v>
      </c>
      <c r="C126" s="1" t="s">
        <v>22</v>
      </c>
      <c r="D126" s="1" t="s">
        <v>234</v>
      </c>
      <c r="E126" s="2">
        <v>0</v>
      </c>
      <c r="F126" s="1">
        <v>10</v>
      </c>
      <c r="G126" s="1" t="s">
        <v>51</v>
      </c>
      <c r="H126" s="1">
        <f t="shared" si="1"/>
        <v>0</v>
      </c>
      <c r="I126" s="1" t="s">
        <v>22</v>
      </c>
      <c r="J126" s="1" t="s">
        <v>0</v>
      </c>
    </row>
    <row r="127" spans="1:10" ht="30" x14ac:dyDescent="0.25">
      <c r="A127" s="1">
        <v>2900234</v>
      </c>
      <c r="B127" s="1" t="s">
        <v>235</v>
      </c>
      <c r="C127" s="1" t="s">
        <v>22</v>
      </c>
      <c r="D127" s="1" t="s">
        <v>236</v>
      </c>
      <c r="E127" s="2">
        <v>0</v>
      </c>
      <c r="F127" s="1">
        <v>3</v>
      </c>
      <c r="G127" s="1" t="s">
        <v>51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2900235</v>
      </c>
      <c r="B128" s="1" t="s">
        <v>237</v>
      </c>
      <c r="C128" s="1" t="s">
        <v>22</v>
      </c>
      <c r="D128" s="1" t="s">
        <v>238</v>
      </c>
      <c r="E128" s="2">
        <v>0</v>
      </c>
      <c r="F128" s="1">
        <v>1.89</v>
      </c>
      <c r="G128" s="1" t="s">
        <v>51</v>
      </c>
      <c r="H128" s="1">
        <f t="shared" si="1"/>
        <v>0</v>
      </c>
      <c r="I128" s="1" t="s">
        <v>22</v>
      </c>
      <c r="J128" s="1" t="s">
        <v>0</v>
      </c>
    </row>
    <row r="129" spans="1:10" ht="45" x14ac:dyDescent="0.25">
      <c r="A129" s="1">
        <v>2900236</v>
      </c>
      <c r="B129" s="1" t="s">
        <v>239</v>
      </c>
      <c r="C129" s="1" t="s">
        <v>22</v>
      </c>
      <c r="D129" s="1" t="s">
        <v>240</v>
      </c>
      <c r="E129" s="2">
        <v>0</v>
      </c>
      <c r="F129" s="1">
        <v>0.56699999999999995</v>
      </c>
      <c r="G129" s="1" t="s">
        <v>51</v>
      </c>
      <c r="H129" s="1">
        <f t="shared" si="1"/>
        <v>0</v>
      </c>
      <c r="I129" s="1" t="s">
        <v>22</v>
      </c>
      <c r="J129" s="1" t="s">
        <v>0</v>
      </c>
    </row>
    <row r="130" spans="1:10" ht="30" x14ac:dyDescent="0.25">
      <c r="A130" s="1">
        <v>2900237</v>
      </c>
      <c r="B130" s="1" t="s">
        <v>241</v>
      </c>
      <c r="C130" s="1" t="s">
        <v>22</v>
      </c>
      <c r="D130" s="1" t="s">
        <v>58</v>
      </c>
      <c r="E130" s="2">
        <v>0</v>
      </c>
      <c r="F130" s="1">
        <v>45.835000000000001</v>
      </c>
      <c r="G130" s="1" t="s">
        <v>51</v>
      </c>
      <c r="H130" s="1">
        <f t="shared" si="1"/>
        <v>0</v>
      </c>
      <c r="I130" s="1" t="s">
        <v>22</v>
      </c>
      <c r="J130" s="1" t="s">
        <v>0</v>
      </c>
    </row>
    <row r="131" spans="1:10" ht="30" x14ac:dyDescent="0.25">
      <c r="A131" s="1">
        <v>2900238</v>
      </c>
      <c r="B131" s="1" t="s">
        <v>242</v>
      </c>
      <c r="C131" s="1" t="s">
        <v>22</v>
      </c>
      <c r="D131" s="1" t="s">
        <v>243</v>
      </c>
      <c r="E131" s="2">
        <v>0</v>
      </c>
      <c r="F131" s="1">
        <v>40.972000000000001</v>
      </c>
      <c r="G131" s="1" t="s">
        <v>51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45" x14ac:dyDescent="0.25">
      <c r="A132" s="1">
        <v>2900239</v>
      </c>
      <c r="B132" s="1" t="s">
        <v>244</v>
      </c>
      <c r="C132" s="1" t="s">
        <v>22</v>
      </c>
      <c r="D132" s="1" t="s">
        <v>245</v>
      </c>
      <c r="E132" s="2">
        <v>0</v>
      </c>
      <c r="F132" s="1">
        <v>696.524</v>
      </c>
      <c r="G132" s="1" t="s">
        <v>51</v>
      </c>
      <c r="H132" s="1">
        <f t="shared" si="2"/>
        <v>0</v>
      </c>
      <c r="I132" s="1" t="s">
        <v>22</v>
      </c>
      <c r="J132" s="1" t="s">
        <v>0</v>
      </c>
    </row>
    <row r="133" spans="1:10" ht="30" x14ac:dyDescent="0.25">
      <c r="A133" s="1">
        <v>2900240</v>
      </c>
      <c r="B133" s="1" t="s">
        <v>246</v>
      </c>
      <c r="C133" s="1" t="s">
        <v>22</v>
      </c>
      <c r="D133" s="1" t="s">
        <v>60</v>
      </c>
      <c r="E133" s="2">
        <v>0</v>
      </c>
      <c r="F133" s="1">
        <v>63.89</v>
      </c>
      <c r="G133" s="1" t="s">
        <v>51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2900241</v>
      </c>
      <c r="B134" s="1" t="s">
        <v>247</v>
      </c>
      <c r="C134" s="1" t="s">
        <v>22</v>
      </c>
      <c r="D134" s="1" t="s">
        <v>248</v>
      </c>
      <c r="E134" s="2">
        <v>0</v>
      </c>
      <c r="F134" s="1">
        <v>63.89</v>
      </c>
      <c r="G134" s="1" t="s">
        <v>51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2900242</v>
      </c>
      <c r="B135" s="1" t="s">
        <v>249</v>
      </c>
      <c r="C135" s="1" t="s">
        <v>22</v>
      </c>
      <c r="D135" s="1" t="s">
        <v>63</v>
      </c>
      <c r="E135" s="2">
        <v>0</v>
      </c>
      <c r="F135" s="1">
        <v>77.846999999999994</v>
      </c>
      <c r="G135" s="1" t="s">
        <v>62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2900243</v>
      </c>
      <c r="B136" s="1" t="s">
        <v>250</v>
      </c>
      <c r="C136" s="1" t="s">
        <v>22</v>
      </c>
      <c r="D136" s="1" t="s">
        <v>251</v>
      </c>
      <c r="E136" s="2">
        <v>0</v>
      </c>
      <c r="F136" s="1">
        <v>22.917999999999999</v>
      </c>
      <c r="G136" s="1" t="s">
        <v>51</v>
      </c>
      <c r="H136" s="1">
        <f t="shared" si="2"/>
        <v>0</v>
      </c>
      <c r="I136" s="1" t="s">
        <v>22</v>
      </c>
      <c r="J136" s="1" t="s">
        <v>0</v>
      </c>
    </row>
    <row r="137" spans="1:10" x14ac:dyDescent="0.25">
      <c r="A137" s="1">
        <v>2900244</v>
      </c>
      <c r="B137" s="1" t="s">
        <v>252</v>
      </c>
      <c r="C137" s="1">
        <v>2</v>
      </c>
      <c r="D137" s="1" t="s">
        <v>136</v>
      </c>
      <c r="E137" s="1">
        <f>ROUND(H138+H139+H140+H141+H142+H143+H144+H145+H146+H147,2)</f>
        <v>0</v>
      </c>
      <c r="F137" s="1">
        <v>1</v>
      </c>
      <c r="G137" s="1" t="s">
        <v>0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2900245</v>
      </c>
      <c r="B138" s="1" t="s">
        <v>253</v>
      </c>
      <c r="C138" s="1" t="s">
        <v>22</v>
      </c>
      <c r="D138" s="1" t="s">
        <v>254</v>
      </c>
      <c r="E138" s="2">
        <v>0</v>
      </c>
      <c r="F138" s="1">
        <v>210</v>
      </c>
      <c r="G138" s="1" t="s">
        <v>35</v>
      </c>
      <c r="H138" s="1">
        <f t="shared" si="2"/>
        <v>0</v>
      </c>
      <c r="I138" s="1" t="s">
        <v>22</v>
      </c>
      <c r="J138" s="1" t="s">
        <v>0</v>
      </c>
    </row>
    <row r="139" spans="1:10" ht="30" x14ac:dyDescent="0.25">
      <c r="A139" s="1">
        <v>2900246</v>
      </c>
      <c r="B139" s="1" t="s">
        <v>255</v>
      </c>
      <c r="C139" s="1" t="s">
        <v>22</v>
      </c>
      <c r="D139" s="1" t="s">
        <v>256</v>
      </c>
      <c r="E139" s="2">
        <v>0</v>
      </c>
      <c r="F139" s="1">
        <v>4.3310000000000004</v>
      </c>
      <c r="G139" s="1" t="s">
        <v>51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2900247</v>
      </c>
      <c r="B140" s="1" t="s">
        <v>257</v>
      </c>
      <c r="C140" s="1" t="s">
        <v>22</v>
      </c>
      <c r="D140" s="1" t="s">
        <v>258</v>
      </c>
      <c r="E140" s="2">
        <v>0</v>
      </c>
      <c r="F140" s="1">
        <v>6.5250000000000004</v>
      </c>
      <c r="G140" s="1" t="s">
        <v>35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2900248</v>
      </c>
      <c r="B141" s="1" t="s">
        <v>259</v>
      </c>
      <c r="C141" s="1" t="s">
        <v>22</v>
      </c>
      <c r="D141" s="1" t="s">
        <v>260</v>
      </c>
      <c r="E141" s="2">
        <v>0</v>
      </c>
      <c r="F141" s="1">
        <v>6.5250000000000004</v>
      </c>
      <c r="G141" s="1" t="s">
        <v>35</v>
      </c>
      <c r="H141" s="1">
        <f t="shared" si="2"/>
        <v>0</v>
      </c>
      <c r="I141" s="1" t="s">
        <v>22</v>
      </c>
      <c r="J141" s="1" t="s">
        <v>0</v>
      </c>
    </row>
    <row r="142" spans="1:10" x14ac:dyDescent="0.25">
      <c r="A142" s="1">
        <v>2900249</v>
      </c>
      <c r="B142" s="1" t="s">
        <v>261</v>
      </c>
      <c r="C142" s="1" t="s">
        <v>22</v>
      </c>
      <c r="D142" s="1" t="s">
        <v>262</v>
      </c>
      <c r="E142" s="2">
        <v>0</v>
      </c>
      <c r="F142" s="1">
        <v>0.52</v>
      </c>
      <c r="G142" s="1" t="s">
        <v>62</v>
      </c>
      <c r="H142" s="1">
        <f t="shared" si="2"/>
        <v>0</v>
      </c>
      <c r="I142" s="1" t="s">
        <v>22</v>
      </c>
      <c r="J142" s="1" t="s">
        <v>0</v>
      </c>
    </row>
    <row r="143" spans="1:10" ht="30" x14ac:dyDescent="0.25">
      <c r="A143" s="1">
        <v>2900250</v>
      </c>
      <c r="B143" s="1" t="s">
        <v>263</v>
      </c>
      <c r="C143" s="1" t="s">
        <v>22</v>
      </c>
      <c r="D143" s="1" t="s">
        <v>264</v>
      </c>
      <c r="E143" s="2">
        <v>0</v>
      </c>
      <c r="F143" s="1">
        <v>1.1000000000000001</v>
      </c>
      <c r="G143" s="1" t="s">
        <v>51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2900251</v>
      </c>
      <c r="B144" s="1" t="s">
        <v>265</v>
      </c>
      <c r="C144" s="1" t="s">
        <v>22</v>
      </c>
      <c r="D144" s="1" t="s">
        <v>266</v>
      </c>
      <c r="E144" s="2">
        <v>0</v>
      </c>
      <c r="F144" s="1">
        <v>5.5</v>
      </c>
      <c r="G144" s="1" t="s">
        <v>35</v>
      </c>
      <c r="H144" s="1">
        <f t="shared" si="2"/>
        <v>0</v>
      </c>
      <c r="I144" s="1" t="s">
        <v>22</v>
      </c>
      <c r="J144" s="1" t="s">
        <v>0</v>
      </c>
    </row>
    <row r="145" spans="1:10" ht="30" x14ac:dyDescent="0.25">
      <c r="A145" s="1">
        <v>2900252</v>
      </c>
      <c r="B145" s="1" t="s">
        <v>267</v>
      </c>
      <c r="C145" s="1" t="s">
        <v>22</v>
      </c>
      <c r="D145" s="1" t="s">
        <v>268</v>
      </c>
      <c r="E145" s="2">
        <v>0</v>
      </c>
      <c r="F145" s="1">
        <v>5.5</v>
      </c>
      <c r="G145" s="1" t="s">
        <v>35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2900253</v>
      </c>
      <c r="B146" s="1" t="s">
        <v>269</v>
      </c>
      <c r="C146" s="1" t="s">
        <v>22</v>
      </c>
      <c r="D146" s="1" t="s">
        <v>270</v>
      </c>
      <c r="E146" s="2">
        <v>0</v>
      </c>
      <c r="F146" s="1">
        <v>0.11</v>
      </c>
      <c r="G146" s="1" t="s">
        <v>62</v>
      </c>
      <c r="H146" s="1">
        <f t="shared" si="2"/>
        <v>0</v>
      </c>
      <c r="I146" s="1" t="s">
        <v>22</v>
      </c>
      <c r="J146" s="1" t="s">
        <v>0</v>
      </c>
    </row>
    <row r="147" spans="1:10" x14ac:dyDescent="0.25">
      <c r="A147" s="1">
        <v>2900254</v>
      </c>
      <c r="B147" s="1" t="s">
        <v>271</v>
      </c>
      <c r="C147" s="1" t="s">
        <v>22</v>
      </c>
      <c r="D147" s="1" t="s">
        <v>272</v>
      </c>
      <c r="E147" s="2">
        <v>0</v>
      </c>
      <c r="F147" s="1">
        <v>1.1519999999999999</v>
      </c>
      <c r="G147" s="1" t="s">
        <v>51</v>
      </c>
      <c r="H147" s="1">
        <f t="shared" si="2"/>
        <v>0</v>
      </c>
      <c r="I147" s="1" t="s">
        <v>22</v>
      </c>
      <c r="J147" s="1" t="s">
        <v>0</v>
      </c>
    </row>
    <row r="148" spans="1:10" x14ac:dyDescent="0.25">
      <c r="A148" s="1">
        <v>2900255</v>
      </c>
      <c r="B148" s="1" t="s">
        <v>273</v>
      </c>
      <c r="C148" s="1">
        <v>3</v>
      </c>
      <c r="D148" s="1" t="s">
        <v>274</v>
      </c>
      <c r="E148" s="1">
        <f>ROUND(H149+H150,2)</f>
        <v>0</v>
      </c>
      <c r="F148" s="1">
        <v>1</v>
      </c>
      <c r="G148" s="1" t="s">
        <v>0</v>
      </c>
      <c r="H148" s="1">
        <f t="shared" si="2"/>
        <v>0</v>
      </c>
      <c r="I148" s="1" t="s">
        <v>22</v>
      </c>
      <c r="J148" s="1" t="s">
        <v>0</v>
      </c>
    </row>
    <row r="149" spans="1:10" x14ac:dyDescent="0.25">
      <c r="A149" s="1">
        <v>2900256</v>
      </c>
      <c r="B149" s="1" t="s">
        <v>275</v>
      </c>
      <c r="C149" s="1" t="s">
        <v>22</v>
      </c>
      <c r="D149" s="1" t="s">
        <v>276</v>
      </c>
      <c r="E149" s="2">
        <v>0</v>
      </c>
      <c r="F149" s="1">
        <v>20</v>
      </c>
      <c r="G149" s="1" t="s">
        <v>48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2900257</v>
      </c>
      <c r="B150" s="1" t="s">
        <v>277</v>
      </c>
      <c r="C150" s="1" t="s">
        <v>22</v>
      </c>
      <c r="D150" s="1" t="s">
        <v>278</v>
      </c>
      <c r="E150" s="2">
        <v>0</v>
      </c>
      <c r="F150" s="1">
        <v>20</v>
      </c>
      <c r="G150" s="1" t="s">
        <v>48</v>
      </c>
      <c r="H150" s="1">
        <f t="shared" si="2"/>
        <v>0</v>
      </c>
      <c r="I150" s="1" t="s">
        <v>22</v>
      </c>
      <c r="J150" s="1" t="s">
        <v>0</v>
      </c>
    </row>
    <row r="151" spans="1:10" x14ac:dyDescent="0.25">
      <c r="A151" s="1">
        <v>2900258</v>
      </c>
      <c r="B151" s="1" t="s">
        <v>279</v>
      </c>
      <c r="C151" s="1">
        <v>4</v>
      </c>
      <c r="D151" s="1" t="s">
        <v>280</v>
      </c>
      <c r="E151" s="1">
        <f>ROUND(H152+H153+H154+H155,2)</f>
        <v>0</v>
      </c>
      <c r="F151" s="1">
        <v>1</v>
      </c>
      <c r="G151" s="1" t="s">
        <v>0</v>
      </c>
      <c r="H151" s="1">
        <f t="shared" si="2"/>
        <v>0</v>
      </c>
      <c r="I151" s="1" t="s">
        <v>22</v>
      </c>
      <c r="J151" s="1" t="s">
        <v>0</v>
      </c>
    </row>
    <row r="152" spans="1:10" ht="30" x14ac:dyDescent="0.25">
      <c r="A152" s="1">
        <v>2900259</v>
      </c>
      <c r="B152" s="1" t="s">
        <v>281</v>
      </c>
      <c r="C152" s="1" t="s">
        <v>22</v>
      </c>
      <c r="D152" s="1" t="s">
        <v>282</v>
      </c>
      <c r="E152" s="2">
        <v>0</v>
      </c>
      <c r="F152" s="1">
        <v>17.600000000000001</v>
      </c>
      <c r="G152" s="1" t="s">
        <v>35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2900260</v>
      </c>
      <c r="B153" s="1" t="s">
        <v>283</v>
      </c>
      <c r="C153" s="1" t="s">
        <v>22</v>
      </c>
      <c r="D153" s="1" t="s">
        <v>284</v>
      </c>
      <c r="E153" s="2">
        <v>0</v>
      </c>
      <c r="F153" s="1">
        <v>0.94499999999999995</v>
      </c>
      <c r="G153" s="1" t="s">
        <v>51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2900261</v>
      </c>
      <c r="B154" s="1" t="s">
        <v>285</v>
      </c>
      <c r="C154" s="1" t="s">
        <v>22</v>
      </c>
      <c r="D154" s="1" t="s">
        <v>286</v>
      </c>
      <c r="E154" s="2">
        <v>0</v>
      </c>
      <c r="F154" s="1">
        <v>0.30199999999999999</v>
      </c>
      <c r="G154" s="1" t="s">
        <v>35</v>
      </c>
      <c r="H154" s="1">
        <f t="shared" si="2"/>
        <v>0</v>
      </c>
      <c r="I154" s="1" t="s">
        <v>22</v>
      </c>
      <c r="J154" s="1" t="s">
        <v>0</v>
      </c>
    </row>
    <row r="155" spans="1:10" ht="45" x14ac:dyDescent="0.25">
      <c r="A155" s="1">
        <v>2900262</v>
      </c>
      <c r="B155" s="1" t="s">
        <v>287</v>
      </c>
      <c r="C155" s="1" t="s">
        <v>22</v>
      </c>
      <c r="D155" s="1" t="s">
        <v>288</v>
      </c>
      <c r="E155" s="2">
        <v>0</v>
      </c>
      <c r="F155" s="1">
        <v>17.600000000000001</v>
      </c>
      <c r="G155" s="1" t="s">
        <v>35</v>
      </c>
      <c r="H155" s="1">
        <f t="shared" si="2"/>
        <v>0</v>
      </c>
      <c r="I155" s="1" t="s">
        <v>22</v>
      </c>
      <c r="J155" s="1" t="s">
        <v>0</v>
      </c>
    </row>
    <row r="156" spans="1:10" x14ac:dyDescent="0.25">
      <c r="A156" s="1">
        <v>2900263</v>
      </c>
      <c r="B156" s="1" t="s">
        <v>289</v>
      </c>
      <c r="C156" s="1">
        <v>5</v>
      </c>
      <c r="D156" s="1" t="s">
        <v>65</v>
      </c>
      <c r="E156" s="1">
        <f>ROUND(H157+H158+H159+H160+H161,2)</f>
        <v>0</v>
      </c>
      <c r="F156" s="1">
        <v>1</v>
      </c>
      <c r="G156" s="1" t="s">
        <v>0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2900264</v>
      </c>
      <c r="B157" s="1" t="s">
        <v>290</v>
      </c>
      <c r="C157" s="1" t="s">
        <v>22</v>
      </c>
      <c r="D157" s="1" t="s">
        <v>291</v>
      </c>
      <c r="E157" s="2">
        <v>0</v>
      </c>
      <c r="F157" s="1">
        <v>176</v>
      </c>
      <c r="G157" s="1" t="s">
        <v>35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2900265</v>
      </c>
      <c r="B158" s="1" t="s">
        <v>292</v>
      </c>
      <c r="C158" s="1" t="s">
        <v>22</v>
      </c>
      <c r="D158" s="1" t="s">
        <v>293</v>
      </c>
      <c r="E158" s="2">
        <v>0</v>
      </c>
      <c r="F158" s="1">
        <v>31.65</v>
      </c>
      <c r="G158" s="1" t="s">
        <v>35</v>
      </c>
      <c r="H158" s="1">
        <f t="shared" si="2"/>
        <v>0</v>
      </c>
      <c r="I158" s="1" t="s">
        <v>22</v>
      </c>
      <c r="J158" s="1" t="s">
        <v>0</v>
      </c>
    </row>
    <row r="159" spans="1:10" ht="30" x14ac:dyDescent="0.25">
      <c r="A159" s="1">
        <v>2900266</v>
      </c>
      <c r="B159" s="1" t="s">
        <v>294</v>
      </c>
      <c r="C159" s="1" t="s">
        <v>22</v>
      </c>
      <c r="D159" s="1" t="s">
        <v>180</v>
      </c>
      <c r="E159" s="2">
        <v>0</v>
      </c>
      <c r="F159" s="1">
        <v>160</v>
      </c>
      <c r="G159" s="1" t="s">
        <v>35</v>
      </c>
      <c r="H159" s="1">
        <f t="shared" si="2"/>
        <v>0</v>
      </c>
      <c r="I159" s="1" t="s">
        <v>22</v>
      </c>
      <c r="J159" s="1" t="s">
        <v>0</v>
      </c>
    </row>
    <row r="160" spans="1:10" ht="30" x14ac:dyDescent="0.25">
      <c r="A160" s="1">
        <v>2900267</v>
      </c>
      <c r="B160" s="1" t="s">
        <v>295</v>
      </c>
      <c r="C160" s="1" t="s">
        <v>22</v>
      </c>
      <c r="D160" s="1" t="s">
        <v>182</v>
      </c>
      <c r="E160" s="2">
        <v>0</v>
      </c>
      <c r="F160" s="1">
        <v>80</v>
      </c>
      <c r="G160" s="1" t="s">
        <v>35</v>
      </c>
      <c r="H160" s="1">
        <f t="shared" si="2"/>
        <v>0</v>
      </c>
      <c r="I160" s="1" t="s">
        <v>22</v>
      </c>
      <c r="J160" s="1" t="s">
        <v>0</v>
      </c>
    </row>
    <row r="161" spans="1:10" ht="45" x14ac:dyDescent="0.25">
      <c r="A161" s="1">
        <v>2900268</v>
      </c>
      <c r="B161" s="1" t="s">
        <v>296</v>
      </c>
      <c r="C161" s="1" t="s">
        <v>22</v>
      </c>
      <c r="D161" s="1" t="s">
        <v>297</v>
      </c>
      <c r="E161" s="2">
        <v>0</v>
      </c>
      <c r="F161" s="1">
        <v>80</v>
      </c>
      <c r="G161" s="1" t="s">
        <v>35</v>
      </c>
      <c r="H161" s="1">
        <f t="shared" si="2"/>
        <v>0</v>
      </c>
      <c r="I161" s="1" t="s">
        <v>22</v>
      </c>
      <c r="J161" s="1" t="s">
        <v>0</v>
      </c>
    </row>
    <row r="162" spans="1:10" x14ac:dyDescent="0.25">
      <c r="A162" s="1">
        <v>2900269</v>
      </c>
      <c r="B162" s="1" t="s">
        <v>298</v>
      </c>
      <c r="C162" s="1">
        <v>6</v>
      </c>
      <c r="D162" s="1" t="s">
        <v>299</v>
      </c>
      <c r="E162" s="1">
        <f>ROUND(H163+H164,2)</f>
        <v>0</v>
      </c>
      <c r="F162" s="1">
        <v>1</v>
      </c>
      <c r="G162" s="1" t="s">
        <v>0</v>
      </c>
      <c r="H162" s="1">
        <f t="shared" si="2"/>
        <v>0</v>
      </c>
      <c r="I162" s="1" t="s">
        <v>22</v>
      </c>
      <c r="J162" s="1" t="s">
        <v>0</v>
      </c>
    </row>
    <row r="163" spans="1:10" ht="30" x14ac:dyDescent="0.25">
      <c r="A163" s="1">
        <v>2900270</v>
      </c>
      <c r="B163" s="1" t="s">
        <v>300</v>
      </c>
      <c r="C163" s="1" t="s">
        <v>22</v>
      </c>
      <c r="D163" s="1" t="s">
        <v>301</v>
      </c>
      <c r="E163" s="2">
        <v>0</v>
      </c>
      <c r="F163" s="1">
        <v>10</v>
      </c>
      <c r="G163" s="1" t="s">
        <v>35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2900271</v>
      </c>
      <c r="B164" s="1" t="s">
        <v>302</v>
      </c>
      <c r="C164" s="1" t="s">
        <v>22</v>
      </c>
      <c r="D164" s="1" t="s">
        <v>303</v>
      </c>
      <c r="E164" s="2">
        <v>0</v>
      </c>
      <c r="F164" s="1">
        <v>10</v>
      </c>
      <c r="G164" s="1" t="s">
        <v>35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2900272</v>
      </c>
      <c r="B165" s="1" t="s">
        <v>304</v>
      </c>
      <c r="C165" s="1">
        <v>9</v>
      </c>
      <c r="D165" s="1" t="s">
        <v>80</v>
      </c>
      <c r="E165" s="1">
        <f>ROUND(H166+H167+H168+H169+H170+H171+H172+H173+H174+H175+H176+H177+H178+H179+H180,2)</f>
        <v>0</v>
      </c>
      <c r="F165" s="1">
        <v>1</v>
      </c>
      <c r="G165" s="1" t="s">
        <v>0</v>
      </c>
      <c r="H165" s="1">
        <f t="shared" si="2"/>
        <v>0</v>
      </c>
      <c r="I165" s="1" t="s">
        <v>22</v>
      </c>
      <c r="J165" s="1" t="s">
        <v>0</v>
      </c>
    </row>
    <row r="166" spans="1:10" ht="30" x14ac:dyDescent="0.25">
      <c r="A166" s="1">
        <v>2900273</v>
      </c>
      <c r="B166" s="1" t="s">
        <v>305</v>
      </c>
      <c r="C166" s="1" t="s">
        <v>22</v>
      </c>
      <c r="D166" s="1" t="s">
        <v>306</v>
      </c>
      <c r="E166" s="2">
        <v>0</v>
      </c>
      <c r="F166" s="1">
        <v>1</v>
      </c>
      <c r="G166" s="1" t="s">
        <v>187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2900274</v>
      </c>
      <c r="B167" s="1" t="s">
        <v>307</v>
      </c>
      <c r="C167" s="1" t="s">
        <v>22</v>
      </c>
      <c r="D167" s="1" t="s">
        <v>308</v>
      </c>
      <c r="E167" s="2">
        <v>0</v>
      </c>
      <c r="F167" s="1">
        <v>2</v>
      </c>
      <c r="G167" s="1" t="s">
        <v>77</v>
      </c>
      <c r="H167" s="1">
        <f t="shared" si="2"/>
        <v>0</v>
      </c>
      <c r="I167" s="1" t="s">
        <v>22</v>
      </c>
      <c r="J167" s="1" t="s">
        <v>0</v>
      </c>
    </row>
    <row r="168" spans="1:10" ht="30" x14ac:dyDescent="0.25">
      <c r="A168" s="1">
        <v>2900275</v>
      </c>
      <c r="B168" s="1" t="s">
        <v>309</v>
      </c>
      <c r="C168" s="1" t="s">
        <v>22</v>
      </c>
      <c r="D168" s="1" t="s">
        <v>310</v>
      </c>
      <c r="E168" s="2">
        <v>0</v>
      </c>
      <c r="F168" s="1">
        <v>2</v>
      </c>
      <c r="G168" s="1" t="s">
        <v>77</v>
      </c>
      <c r="H168" s="1">
        <f t="shared" si="2"/>
        <v>0</v>
      </c>
      <c r="I168" s="1" t="s">
        <v>22</v>
      </c>
      <c r="J168" s="1" t="s">
        <v>0</v>
      </c>
    </row>
    <row r="169" spans="1:10" x14ac:dyDescent="0.25">
      <c r="A169" s="1">
        <v>2900276</v>
      </c>
      <c r="B169" s="1" t="s">
        <v>311</v>
      </c>
      <c r="C169" s="1" t="s">
        <v>22</v>
      </c>
      <c r="D169" s="1" t="s">
        <v>312</v>
      </c>
      <c r="E169" s="2">
        <v>0</v>
      </c>
      <c r="F169" s="1">
        <v>8</v>
      </c>
      <c r="G169" s="1" t="s">
        <v>48</v>
      </c>
      <c r="H169" s="1">
        <f t="shared" si="2"/>
        <v>0</v>
      </c>
      <c r="I169" s="1" t="s">
        <v>22</v>
      </c>
      <c r="J169" s="1" t="s">
        <v>0</v>
      </c>
    </row>
    <row r="170" spans="1:10" ht="30" x14ac:dyDescent="0.25">
      <c r="A170" s="1">
        <v>2900277</v>
      </c>
      <c r="B170" s="1" t="s">
        <v>313</v>
      </c>
      <c r="C170" s="1" t="s">
        <v>22</v>
      </c>
      <c r="D170" s="1" t="s">
        <v>314</v>
      </c>
      <c r="E170" s="2">
        <v>0</v>
      </c>
      <c r="F170" s="1">
        <v>8.08</v>
      </c>
      <c r="G170" s="1" t="s">
        <v>77</v>
      </c>
      <c r="H170" s="1">
        <f t="shared" si="2"/>
        <v>0</v>
      </c>
      <c r="I170" s="1" t="s">
        <v>22</v>
      </c>
      <c r="J170" s="1" t="s">
        <v>0</v>
      </c>
    </row>
    <row r="171" spans="1:10" ht="30" x14ac:dyDescent="0.25">
      <c r="A171" s="1">
        <v>2900278</v>
      </c>
      <c r="B171" s="1" t="s">
        <v>315</v>
      </c>
      <c r="C171" s="1" t="s">
        <v>22</v>
      </c>
      <c r="D171" s="1" t="s">
        <v>316</v>
      </c>
      <c r="E171" s="2">
        <v>0</v>
      </c>
      <c r="F171" s="1">
        <v>7.68</v>
      </c>
      <c r="G171" s="1" t="s">
        <v>48</v>
      </c>
      <c r="H171" s="1">
        <f t="shared" si="2"/>
        <v>0</v>
      </c>
      <c r="I171" s="1" t="s">
        <v>22</v>
      </c>
      <c r="J171" s="1" t="s">
        <v>0</v>
      </c>
    </row>
    <row r="172" spans="1:10" ht="30" x14ac:dyDescent="0.25">
      <c r="A172" s="1">
        <v>2900279</v>
      </c>
      <c r="B172" s="1" t="s">
        <v>317</v>
      </c>
      <c r="C172" s="1" t="s">
        <v>22</v>
      </c>
      <c r="D172" s="1" t="s">
        <v>318</v>
      </c>
      <c r="E172" s="2">
        <v>0</v>
      </c>
      <c r="F172" s="1">
        <v>6.5</v>
      </c>
      <c r="G172" s="1" t="s">
        <v>51</v>
      </c>
      <c r="H172" s="1">
        <f t="shared" si="2"/>
        <v>0</v>
      </c>
      <c r="I172" s="1" t="s">
        <v>22</v>
      </c>
      <c r="J172" s="1" t="s">
        <v>0</v>
      </c>
    </row>
    <row r="173" spans="1:10" x14ac:dyDescent="0.25">
      <c r="A173" s="1">
        <v>2900280</v>
      </c>
      <c r="B173" s="1" t="s">
        <v>319</v>
      </c>
      <c r="C173" s="1" t="s">
        <v>22</v>
      </c>
      <c r="D173" s="1" t="s">
        <v>321</v>
      </c>
      <c r="E173" s="2">
        <v>0</v>
      </c>
      <c r="F173" s="1">
        <v>2</v>
      </c>
      <c r="G173" s="1" t="s">
        <v>320</v>
      </c>
      <c r="H173" s="1">
        <f t="shared" si="2"/>
        <v>0</v>
      </c>
      <c r="I173" s="1" t="s">
        <v>22</v>
      </c>
      <c r="J173" s="1" t="s">
        <v>0</v>
      </c>
    </row>
    <row r="174" spans="1:10" ht="30" x14ac:dyDescent="0.25">
      <c r="A174" s="1">
        <v>2900281</v>
      </c>
      <c r="B174" s="1" t="s">
        <v>322</v>
      </c>
      <c r="C174" s="1" t="s">
        <v>22</v>
      </c>
      <c r="D174" s="1" t="s">
        <v>323</v>
      </c>
      <c r="E174" s="2">
        <v>0</v>
      </c>
      <c r="F174" s="1">
        <v>20</v>
      </c>
      <c r="G174" s="1" t="s">
        <v>48</v>
      </c>
      <c r="H174" s="1">
        <f t="shared" si="2"/>
        <v>0</v>
      </c>
      <c r="I174" s="1" t="s">
        <v>22</v>
      </c>
      <c r="J174" s="1" t="s">
        <v>0</v>
      </c>
    </row>
    <row r="175" spans="1:10" ht="30" x14ac:dyDescent="0.25">
      <c r="A175" s="1">
        <v>2900282</v>
      </c>
      <c r="B175" s="1" t="s">
        <v>324</v>
      </c>
      <c r="C175" s="1" t="s">
        <v>22</v>
      </c>
      <c r="D175" s="1" t="s">
        <v>325</v>
      </c>
      <c r="E175" s="2">
        <v>0</v>
      </c>
      <c r="F175" s="1">
        <v>11.5</v>
      </c>
      <c r="G175" s="1" t="s">
        <v>48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2900283</v>
      </c>
      <c r="B176" s="1" t="s">
        <v>326</v>
      </c>
      <c r="C176" s="1" t="s">
        <v>22</v>
      </c>
      <c r="D176" s="1" t="s">
        <v>194</v>
      </c>
      <c r="E176" s="2">
        <v>0</v>
      </c>
      <c r="F176" s="1">
        <v>67.933000000000007</v>
      </c>
      <c r="G176" s="1" t="s">
        <v>62</v>
      </c>
      <c r="H176" s="1">
        <f t="shared" si="2"/>
        <v>0</v>
      </c>
      <c r="I176" s="1" t="s">
        <v>22</v>
      </c>
      <c r="J176" s="1" t="s">
        <v>0</v>
      </c>
    </row>
    <row r="177" spans="1:10" ht="30" x14ac:dyDescent="0.25">
      <c r="A177" s="1">
        <v>2900284</v>
      </c>
      <c r="B177" s="1" t="s">
        <v>327</v>
      </c>
      <c r="C177" s="1" t="s">
        <v>22</v>
      </c>
      <c r="D177" s="1" t="s">
        <v>196</v>
      </c>
      <c r="E177" s="2">
        <v>0</v>
      </c>
      <c r="F177" s="1">
        <v>1290.7270000000001</v>
      </c>
      <c r="G177" s="1" t="s">
        <v>62</v>
      </c>
      <c r="H177" s="1">
        <f t="shared" si="2"/>
        <v>0</v>
      </c>
      <c r="I177" s="1" t="s">
        <v>22</v>
      </c>
      <c r="J177" s="1" t="s">
        <v>0</v>
      </c>
    </row>
    <row r="178" spans="1:10" ht="30" x14ac:dyDescent="0.25">
      <c r="A178" s="1">
        <v>2900285</v>
      </c>
      <c r="B178" s="1" t="s">
        <v>328</v>
      </c>
      <c r="C178" s="1" t="s">
        <v>22</v>
      </c>
      <c r="D178" s="1" t="s">
        <v>198</v>
      </c>
      <c r="E178" s="2">
        <v>0</v>
      </c>
      <c r="F178" s="1">
        <v>67.933000000000007</v>
      </c>
      <c r="G178" s="1" t="s">
        <v>62</v>
      </c>
      <c r="H178" s="1">
        <f t="shared" si="2"/>
        <v>0</v>
      </c>
      <c r="I178" s="1" t="s">
        <v>22</v>
      </c>
      <c r="J178" s="1" t="s">
        <v>0</v>
      </c>
    </row>
    <row r="179" spans="1:10" ht="45" x14ac:dyDescent="0.25">
      <c r="A179" s="1">
        <v>2900286</v>
      </c>
      <c r="B179" s="1" t="s">
        <v>329</v>
      </c>
      <c r="C179" s="1" t="s">
        <v>22</v>
      </c>
      <c r="D179" s="1" t="s">
        <v>104</v>
      </c>
      <c r="E179" s="2">
        <v>0</v>
      </c>
      <c r="F179" s="1">
        <v>57.933</v>
      </c>
      <c r="G179" s="1" t="s">
        <v>62</v>
      </c>
      <c r="H179" s="1">
        <f t="shared" si="2"/>
        <v>0</v>
      </c>
      <c r="I179" s="1" t="s">
        <v>22</v>
      </c>
      <c r="J179" s="1" t="s">
        <v>0</v>
      </c>
    </row>
    <row r="180" spans="1:10" ht="30" x14ac:dyDescent="0.25">
      <c r="A180" s="1">
        <v>2900287</v>
      </c>
      <c r="B180" s="1" t="s">
        <v>330</v>
      </c>
      <c r="C180" s="1" t="s">
        <v>22</v>
      </c>
      <c r="D180" s="1" t="s">
        <v>106</v>
      </c>
      <c r="E180" s="2">
        <v>0</v>
      </c>
      <c r="F180" s="1">
        <v>10</v>
      </c>
      <c r="G180" s="1" t="s">
        <v>62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2900288</v>
      </c>
      <c r="B181" s="1" t="s">
        <v>331</v>
      </c>
      <c r="C181" s="1">
        <v>99</v>
      </c>
      <c r="D181" s="1" t="s">
        <v>108</v>
      </c>
      <c r="E181" s="1">
        <f>ROUND(H182,2)</f>
        <v>0</v>
      </c>
      <c r="F181" s="1">
        <v>1</v>
      </c>
      <c r="G181" s="1" t="s">
        <v>0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2900289</v>
      </c>
      <c r="B182" s="1" t="s">
        <v>332</v>
      </c>
      <c r="C182" s="1" t="s">
        <v>22</v>
      </c>
      <c r="D182" s="1" t="s">
        <v>202</v>
      </c>
      <c r="E182" s="2">
        <v>0</v>
      </c>
      <c r="F182" s="1">
        <v>204.44499999999999</v>
      </c>
      <c r="G182" s="1" t="s">
        <v>62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2900290</v>
      </c>
      <c r="B183" s="1" t="s">
        <v>333</v>
      </c>
      <c r="C183" s="1" t="s">
        <v>334</v>
      </c>
      <c r="D183" s="1" t="s">
        <v>335</v>
      </c>
      <c r="E183" s="1">
        <f>ROUND(H184,2)</f>
        <v>0</v>
      </c>
      <c r="F183" s="1">
        <v>1</v>
      </c>
      <c r="G183" s="1" t="s">
        <v>0</v>
      </c>
      <c r="H183" s="1">
        <f t="shared" si="2"/>
        <v>0</v>
      </c>
      <c r="I183" s="1" t="s">
        <v>22</v>
      </c>
      <c r="J183" s="1" t="s">
        <v>0</v>
      </c>
    </row>
    <row r="184" spans="1:10" x14ac:dyDescent="0.25">
      <c r="A184" s="1">
        <v>2900291</v>
      </c>
      <c r="B184" s="1" t="s">
        <v>336</v>
      </c>
      <c r="C184" s="1">
        <v>783</v>
      </c>
      <c r="D184" s="1" t="s">
        <v>337</v>
      </c>
      <c r="E184" s="1">
        <f>ROUND(H185+H186,2)</f>
        <v>0</v>
      </c>
      <c r="F184" s="1">
        <v>1</v>
      </c>
      <c r="G184" s="1" t="s">
        <v>0</v>
      </c>
      <c r="H184" s="1">
        <f t="shared" si="2"/>
        <v>0</v>
      </c>
      <c r="I184" s="1" t="s">
        <v>22</v>
      </c>
      <c r="J184" s="1" t="s">
        <v>0</v>
      </c>
    </row>
    <row r="185" spans="1:10" ht="30" x14ac:dyDescent="0.25">
      <c r="A185" s="1">
        <v>2900292</v>
      </c>
      <c r="B185" s="1" t="s">
        <v>338</v>
      </c>
      <c r="C185" s="1" t="s">
        <v>22</v>
      </c>
      <c r="D185" s="1" t="s">
        <v>339</v>
      </c>
      <c r="E185" s="2">
        <v>0</v>
      </c>
      <c r="F185" s="1">
        <v>22</v>
      </c>
      <c r="G185" s="1" t="s">
        <v>35</v>
      </c>
      <c r="H185" s="1">
        <f t="shared" si="2"/>
        <v>0</v>
      </c>
      <c r="I185" s="1" t="s">
        <v>22</v>
      </c>
      <c r="J185" s="1" t="s">
        <v>0</v>
      </c>
    </row>
    <row r="186" spans="1:10" ht="30" x14ac:dyDescent="0.25">
      <c r="A186" s="1">
        <v>2900293</v>
      </c>
      <c r="B186" s="1" t="s">
        <v>340</v>
      </c>
      <c r="C186" s="1" t="s">
        <v>22</v>
      </c>
      <c r="D186" s="1" t="s">
        <v>341</v>
      </c>
      <c r="E186" s="2">
        <v>0</v>
      </c>
      <c r="F186" s="1">
        <v>22</v>
      </c>
      <c r="G186" s="1" t="s">
        <v>35</v>
      </c>
      <c r="H186" s="1">
        <f t="shared" si="2"/>
        <v>0</v>
      </c>
      <c r="I186" s="1" t="s">
        <v>22</v>
      </c>
      <c r="J186" s="1" t="s">
        <v>0</v>
      </c>
    </row>
    <row r="187" spans="1:10" x14ac:dyDescent="0.25">
      <c r="A187" s="1">
        <v>2900294</v>
      </c>
      <c r="B187" s="1" t="s">
        <v>342</v>
      </c>
      <c r="C187" s="1" t="s">
        <v>343</v>
      </c>
      <c r="D187" s="1" t="s">
        <v>344</v>
      </c>
      <c r="E187" s="1">
        <f>ROUND(H188,2)</f>
        <v>0</v>
      </c>
      <c r="F187" s="1">
        <v>1</v>
      </c>
      <c r="G187" s="1" t="s">
        <v>0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2900295</v>
      </c>
      <c r="B188" s="1" t="s">
        <v>345</v>
      </c>
      <c r="C188" s="1" t="s">
        <v>346</v>
      </c>
      <c r="D188" s="1" t="s">
        <v>347</v>
      </c>
      <c r="E188" s="1">
        <f>ROUND(H189+H190,2)</f>
        <v>0</v>
      </c>
      <c r="F188" s="1">
        <v>1</v>
      </c>
      <c r="G188" s="1" t="s">
        <v>0</v>
      </c>
      <c r="H188" s="1">
        <f t="shared" si="2"/>
        <v>0</v>
      </c>
      <c r="I188" s="1" t="s">
        <v>22</v>
      </c>
      <c r="J188" s="1" t="s">
        <v>0</v>
      </c>
    </row>
    <row r="189" spans="1:10" ht="30" x14ac:dyDescent="0.25">
      <c r="A189" s="1">
        <v>2900296</v>
      </c>
      <c r="B189" s="1" t="s">
        <v>348</v>
      </c>
      <c r="C189" s="1" t="s">
        <v>22</v>
      </c>
      <c r="D189" s="1" t="s">
        <v>349</v>
      </c>
      <c r="E189" s="2">
        <v>0</v>
      </c>
      <c r="F189" s="1">
        <v>22</v>
      </c>
      <c r="G189" s="1" t="s">
        <v>35</v>
      </c>
      <c r="H189" s="1">
        <f t="shared" si="2"/>
        <v>0</v>
      </c>
      <c r="I189" s="1" t="s">
        <v>22</v>
      </c>
      <c r="J189" s="1" t="s">
        <v>0</v>
      </c>
    </row>
    <row r="190" spans="1:10" ht="30" x14ac:dyDescent="0.25">
      <c r="A190" s="1">
        <v>2900297</v>
      </c>
      <c r="B190" s="1" t="s">
        <v>350</v>
      </c>
      <c r="C190" s="1" t="s">
        <v>22</v>
      </c>
      <c r="D190" s="1" t="s">
        <v>351</v>
      </c>
      <c r="E190" s="2">
        <v>0</v>
      </c>
      <c r="F190" s="1">
        <v>22</v>
      </c>
      <c r="G190" s="1" t="s">
        <v>35</v>
      </c>
      <c r="H190" s="1">
        <f t="shared" si="2"/>
        <v>0</v>
      </c>
      <c r="I190" s="1" t="s">
        <v>22</v>
      </c>
      <c r="J190" s="1" t="s">
        <v>0</v>
      </c>
    </row>
    <row r="191" spans="1:10" x14ac:dyDescent="0.25">
      <c r="A191" s="1">
        <v>2900298</v>
      </c>
      <c r="B191" s="1" t="s">
        <v>352</v>
      </c>
      <c r="C191" s="1" t="s">
        <v>204</v>
      </c>
      <c r="D191" s="1" t="s">
        <v>205</v>
      </c>
      <c r="E191" s="1">
        <f>ROUND(H192,2)</f>
        <v>0</v>
      </c>
      <c r="F191" s="1">
        <v>1</v>
      </c>
      <c r="G191" s="1" t="s">
        <v>0</v>
      </c>
      <c r="H191" s="1">
        <f t="shared" si="2"/>
        <v>0</v>
      </c>
      <c r="I191" s="1" t="s">
        <v>22</v>
      </c>
      <c r="J191" s="1" t="s">
        <v>0</v>
      </c>
    </row>
    <row r="192" spans="1:10" ht="45" x14ac:dyDescent="0.25">
      <c r="A192" s="1">
        <v>2900299</v>
      </c>
      <c r="B192" s="1" t="s">
        <v>353</v>
      </c>
      <c r="C192" s="1" t="s">
        <v>22</v>
      </c>
      <c r="D192" s="1" t="s">
        <v>212</v>
      </c>
      <c r="E192" s="2">
        <v>0</v>
      </c>
      <c r="F192" s="1">
        <v>1</v>
      </c>
      <c r="G192" s="1" t="s">
        <v>207</v>
      </c>
      <c r="H192" s="1">
        <f t="shared" si="2"/>
        <v>0</v>
      </c>
      <c r="I192" s="1" t="s">
        <v>22</v>
      </c>
      <c r="J192" s="1" t="s">
        <v>0</v>
      </c>
    </row>
    <row r="193" spans="1:10" x14ac:dyDescent="0.25">
      <c r="A193" s="1">
        <v>2900300</v>
      </c>
      <c r="B193" s="1" t="s">
        <v>354</v>
      </c>
      <c r="C193" s="1" t="s">
        <v>355</v>
      </c>
      <c r="D193" s="1" t="s">
        <v>356</v>
      </c>
      <c r="E193" s="1">
        <f>ROUND(H194+H195,2)</f>
        <v>0</v>
      </c>
      <c r="F193" s="1">
        <v>1</v>
      </c>
      <c r="G193" s="1" t="s">
        <v>0</v>
      </c>
      <c r="H193" s="1">
        <f t="shared" si="2"/>
        <v>0</v>
      </c>
      <c r="I193" s="1" t="s">
        <v>22</v>
      </c>
      <c r="J193" s="1" t="s">
        <v>0</v>
      </c>
    </row>
    <row r="194" spans="1:10" ht="45" x14ac:dyDescent="0.25">
      <c r="A194" s="1">
        <v>2900301</v>
      </c>
      <c r="B194" s="1" t="s">
        <v>357</v>
      </c>
      <c r="C194" s="1" t="s">
        <v>22</v>
      </c>
      <c r="D194" s="1" t="s">
        <v>208</v>
      </c>
      <c r="E194" s="2">
        <v>0</v>
      </c>
      <c r="F194" s="1">
        <v>1</v>
      </c>
      <c r="G194" s="1" t="s">
        <v>207</v>
      </c>
      <c r="H194" s="1">
        <f t="shared" si="2"/>
        <v>0</v>
      </c>
      <c r="I194" s="1" t="s">
        <v>22</v>
      </c>
      <c r="J194" s="1" t="s">
        <v>0</v>
      </c>
    </row>
    <row r="195" spans="1:10" ht="30" x14ac:dyDescent="0.25">
      <c r="A195" s="1">
        <v>2900302</v>
      </c>
      <c r="B195" s="1" t="s">
        <v>358</v>
      </c>
      <c r="C195" s="1" t="s">
        <v>22</v>
      </c>
      <c r="D195" s="1" t="s">
        <v>210</v>
      </c>
      <c r="E195" s="2">
        <v>0</v>
      </c>
      <c r="F195" s="1">
        <v>1</v>
      </c>
      <c r="G195" s="1" t="s">
        <v>207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x14ac:dyDescent="0.25">
      <c r="A196" s="1">
        <v>2900303</v>
      </c>
      <c r="B196" s="1" t="s">
        <v>359</v>
      </c>
      <c r="C196" s="1" t="s">
        <v>22</v>
      </c>
      <c r="D196" s="1" t="s">
        <v>360</v>
      </c>
      <c r="E196" s="1">
        <f>ROUND(H197+H216,2)</f>
        <v>0</v>
      </c>
      <c r="F196" s="1">
        <v>1</v>
      </c>
      <c r="G196" s="1" t="s">
        <v>0</v>
      </c>
      <c r="H196" s="1">
        <f t="shared" si="3"/>
        <v>0</v>
      </c>
      <c r="I196" s="1" t="s">
        <v>22</v>
      </c>
      <c r="J196" s="1" t="s">
        <v>0</v>
      </c>
    </row>
    <row r="197" spans="1:10" x14ac:dyDescent="0.25">
      <c r="A197" s="1">
        <v>2900304</v>
      </c>
      <c r="B197" s="1" t="s">
        <v>361</v>
      </c>
      <c r="C197" s="1" t="s">
        <v>30</v>
      </c>
      <c r="D197" s="1" t="s">
        <v>31</v>
      </c>
      <c r="E197" s="1">
        <f>ROUND(H198+H200+H206+H214,2)</f>
        <v>0</v>
      </c>
      <c r="F197" s="1">
        <v>1</v>
      </c>
      <c r="G197" s="1" t="s">
        <v>0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2900305</v>
      </c>
      <c r="B198" s="1" t="s">
        <v>362</v>
      </c>
      <c r="C198" s="1">
        <v>1</v>
      </c>
      <c r="D198" s="1" t="s">
        <v>33</v>
      </c>
      <c r="E198" s="1">
        <f>ROUND(H199,2)</f>
        <v>0</v>
      </c>
      <c r="F198" s="1">
        <v>1</v>
      </c>
      <c r="G198" s="1" t="s">
        <v>0</v>
      </c>
      <c r="H198" s="1">
        <f t="shared" si="3"/>
        <v>0</v>
      </c>
      <c r="I198" s="1" t="s">
        <v>22</v>
      </c>
      <c r="J198" s="1" t="s">
        <v>0</v>
      </c>
    </row>
    <row r="199" spans="1:10" ht="30" x14ac:dyDescent="0.25">
      <c r="A199" s="1">
        <v>2900306</v>
      </c>
      <c r="B199" s="1" t="s">
        <v>363</v>
      </c>
      <c r="C199" s="1" t="s">
        <v>22</v>
      </c>
      <c r="D199" s="1" t="s">
        <v>173</v>
      </c>
      <c r="E199" s="2">
        <v>0</v>
      </c>
      <c r="F199" s="1">
        <v>1190</v>
      </c>
      <c r="G199" s="1" t="s">
        <v>35</v>
      </c>
      <c r="H199" s="1">
        <f t="shared" si="3"/>
        <v>0</v>
      </c>
      <c r="I199" s="1" t="s">
        <v>22</v>
      </c>
      <c r="J199" s="1" t="s">
        <v>0</v>
      </c>
    </row>
    <row r="200" spans="1:10" x14ac:dyDescent="0.25">
      <c r="A200" s="1">
        <v>2900307</v>
      </c>
      <c r="B200" s="1" t="s">
        <v>364</v>
      </c>
      <c r="C200" s="1">
        <v>5</v>
      </c>
      <c r="D200" s="1" t="s">
        <v>65</v>
      </c>
      <c r="E200" s="1">
        <f>ROUND(H201+H202+H203+H204+H205,2)</f>
        <v>0</v>
      </c>
      <c r="F200" s="1">
        <v>1</v>
      </c>
      <c r="G200" s="1" t="s">
        <v>0</v>
      </c>
      <c r="H200" s="1">
        <f t="shared" si="3"/>
        <v>0</v>
      </c>
      <c r="I200" s="1" t="s">
        <v>22</v>
      </c>
      <c r="J200" s="1" t="s">
        <v>0</v>
      </c>
    </row>
    <row r="201" spans="1:10" ht="45" x14ac:dyDescent="0.25">
      <c r="A201" s="1">
        <v>2900308</v>
      </c>
      <c r="B201" s="1" t="s">
        <v>365</v>
      </c>
      <c r="C201" s="1" t="s">
        <v>22</v>
      </c>
      <c r="D201" s="1" t="s">
        <v>176</v>
      </c>
      <c r="E201" s="2">
        <v>0</v>
      </c>
      <c r="F201" s="1">
        <v>228.34200000000001</v>
      </c>
      <c r="G201" s="1" t="s">
        <v>35</v>
      </c>
      <c r="H201" s="1">
        <f t="shared" si="3"/>
        <v>0</v>
      </c>
      <c r="I201" s="1" t="s">
        <v>22</v>
      </c>
      <c r="J201" s="1" t="s">
        <v>0</v>
      </c>
    </row>
    <row r="202" spans="1:10" ht="30" x14ac:dyDescent="0.25">
      <c r="A202" s="1">
        <v>2900309</v>
      </c>
      <c r="B202" s="1" t="s">
        <v>366</v>
      </c>
      <c r="C202" s="1" t="s">
        <v>22</v>
      </c>
      <c r="D202" s="1" t="s">
        <v>178</v>
      </c>
      <c r="E202" s="2">
        <v>0</v>
      </c>
      <c r="F202" s="1">
        <v>1190</v>
      </c>
      <c r="G202" s="1" t="s">
        <v>35</v>
      </c>
      <c r="H202" s="1">
        <f t="shared" si="3"/>
        <v>0</v>
      </c>
      <c r="I202" s="1" t="s">
        <v>22</v>
      </c>
      <c r="J202" s="1" t="s">
        <v>0</v>
      </c>
    </row>
    <row r="203" spans="1:10" ht="30" x14ac:dyDescent="0.25">
      <c r="A203" s="1">
        <v>2900310</v>
      </c>
      <c r="B203" s="1" t="s">
        <v>367</v>
      </c>
      <c r="C203" s="1" t="s">
        <v>22</v>
      </c>
      <c r="D203" s="1" t="s">
        <v>180</v>
      </c>
      <c r="E203" s="2">
        <v>0</v>
      </c>
      <c r="F203" s="1">
        <v>1190</v>
      </c>
      <c r="G203" s="1" t="s">
        <v>35</v>
      </c>
      <c r="H203" s="1">
        <f t="shared" si="3"/>
        <v>0</v>
      </c>
      <c r="I203" s="1" t="s">
        <v>22</v>
      </c>
      <c r="J203" s="1" t="s">
        <v>0</v>
      </c>
    </row>
    <row r="204" spans="1:10" ht="30" x14ac:dyDescent="0.25">
      <c r="A204" s="1">
        <v>2900311</v>
      </c>
      <c r="B204" s="1" t="s">
        <v>368</v>
      </c>
      <c r="C204" s="1" t="s">
        <v>22</v>
      </c>
      <c r="D204" s="1" t="s">
        <v>182</v>
      </c>
      <c r="E204" s="2">
        <v>0</v>
      </c>
      <c r="F204" s="1">
        <v>1190</v>
      </c>
      <c r="G204" s="1" t="s">
        <v>35</v>
      </c>
      <c r="H204" s="1">
        <f t="shared" si="3"/>
        <v>0</v>
      </c>
      <c r="I204" s="1" t="s">
        <v>22</v>
      </c>
      <c r="J204" s="1" t="s">
        <v>0</v>
      </c>
    </row>
    <row r="205" spans="1:10" ht="45" x14ac:dyDescent="0.25">
      <c r="A205" s="1">
        <v>2900312</v>
      </c>
      <c r="B205" s="1" t="s">
        <v>369</v>
      </c>
      <c r="C205" s="1" t="s">
        <v>22</v>
      </c>
      <c r="D205" s="1" t="s">
        <v>184</v>
      </c>
      <c r="E205" s="2">
        <v>0</v>
      </c>
      <c r="F205" s="1">
        <v>1190</v>
      </c>
      <c r="G205" s="1" t="s">
        <v>35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2900313</v>
      </c>
      <c r="B206" s="1" t="s">
        <v>370</v>
      </c>
      <c r="C206" s="1">
        <v>9</v>
      </c>
      <c r="D206" s="1" t="s">
        <v>80</v>
      </c>
      <c r="E206" s="1">
        <f>ROUND(H207+H208+H209+H210+H211+H212+H213,2)</f>
        <v>0</v>
      </c>
      <c r="F206" s="1">
        <v>1</v>
      </c>
      <c r="G206" s="1" t="s">
        <v>0</v>
      </c>
      <c r="H206" s="1">
        <f t="shared" si="3"/>
        <v>0</v>
      </c>
      <c r="I206" s="1" t="s">
        <v>22</v>
      </c>
      <c r="J206" s="1" t="s">
        <v>0</v>
      </c>
    </row>
    <row r="207" spans="1:10" ht="30" x14ac:dyDescent="0.25">
      <c r="A207" s="1">
        <v>2900314</v>
      </c>
      <c r="B207" s="1" t="s">
        <v>371</v>
      </c>
      <c r="C207" s="1" t="s">
        <v>22</v>
      </c>
      <c r="D207" s="1" t="s">
        <v>188</v>
      </c>
      <c r="E207" s="2">
        <v>0</v>
      </c>
      <c r="F207" s="1">
        <v>1</v>
      </c>
      <c r="G207" s="1" t="s">
        <v>187</v>
      </c>
      <c r="H207" s="1">
        <f t="shared" si="3"/>
        <v>0</v>
      </c>
      <c r="I207" s="1" t="s">
        <v>22</v>
      </c>
      <c r="J207" s="1" t="s">
        <v>0</v>
      </c>
    </row>
    <row r="208" spans="1:10" ht="30" x14ac:dyDescent="0.25">
      <c r="A208" s="1">
        <v>2900315</v>
      </c>
      <c r="B208" s="1" t="s">
        <v>372</v>
      </c>
      <c r="C208" s="1" t="s">
        <v>22</v>
      </c>
      <c r="D208" s="1" t="s">
        <v>190</v>
      </c>
      <c r="E208" s="2">
        <v>0</v>
      </c>
      <c r="F208" s="1">
        <v>10</v>
      </c>
      <c r="G208" s="1" t="s">
        <v>48</v>
      </c>
      <c r="H208" s="1">
        <f t="shared" si="3"/>
        <v>0</v>
      </c>
      <c r="I208" s="1" t="s">
        <v>22</v>
      </c>
      <c r="J208" s="1" t="s">
        <v>0</v>
      </c>
    </row>
    <row r="209" spans="1:10" ht="30" x14ac:dyDescent="0.25">
      <c r="A209" s="1">
        <v>2900316</v>
      </c>
      <c r="B209" s="1" t="s">
        <v>373</v>
      </c>
      <c r="C209" s="1" t="s">
        <v>22</v>
      </c>
      <c r="D209" s="1" t="s">
        <v>192</v>
      </c>
      <c r="E209" s="2">
        <v>0</v>
      </c>
      <c r="F209" s="1">
        <v>1190</v>
      </c>
      <c r="G209" s="1" t="s">
        <v>35</v>
      </c>
      <c r="H209" s="1">
        <f t="shared" si="3"/>
        <v>0</v>
      </c>
      <c r="I209" s="1" t="s">
        <v>22</v>
      </c>
      <c r="J209" s="1" t="s">
        <v>0</v>
      </c>
    </row>
    <row r="210" spans="1:10" ht="30" x14ac:dyDescent="0.25">
      <c r="A210" s="1">
        <v>2900317</v>
      </c>
      <c r="B210" s="1" t="s">
        <v>374</v>
      </c>
      <c r="C210" s="1" t="s">
        <v>22</v>
      </c>
      <c r="D210" s="1" t="s">
        <v>194</v>
      </c>
      <c r="E210" s="2">
        <v>0</v>
      </c>
      <c r="F210" s="1">
        <v>148.75</v>
      </c>
      <c r="G210" s="1" t="s">
        <v>62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2900318</v>
      </c>
      <c r="B211" s="1" t="s">
        <v>375</v>
      </c>
      <c r="C211" s="1" t="s">
        <v>22</v>
      </c>
      <c r="D211" s="1" t="s">
        <v>196</v>
      </c>
      <c r="E211" s="2">
        <v>0</v>
      </c>
      <c r="F211" s="1">
        <v>2826.25</v>
      </c>
      <c r="G211" s="1" t="s">
        <v>62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2900319</v>
      </c>
      <c r="B212" s="1" t="s">
        <v>376</v>
      </c>
      <c r="C212" s="1" t="s">
        <v>22</v>
      </c>
      <c r="D212" s="1" t="s">
        <v>198</v>
      </c>
      <c r="E212" s="2">
        <v>0</v>
      </c>
      <c r="F212" s="1">
        <v>148.75</v>
      </c>
      <c r="G212" s="1" t="s">
        <v>62</v>
      </c>
      <c r="H212" s="1">
        <f t="shared" si="3"/>
        <v>0</v>
      </c>
      <c r="I212" s="1" t="s">
        <v>22</v>
      </c>
      <c r="J212" s="1" t="s">
        <v>0</v>
      </c>
    </row>
    <row r="213" spans="1:10" ht="30" x14ac:dyDescent="0.25">
      <c r="A213" s="1">
        <v>2900320</v>
      </c>
      <c r="B213" s="1" t="s">
        <v>377</v>
      </c>
      <c r="C213" s="1" t="s">
        <v>22</v>
      </c>
      <c r="D213" s="1" t="s">
        <v>106</v>
      </c>
      <c r="E213" s="2">
        <v>0</v>
      </c>
      <c r="F213" s="1">
        <v>148.75</v>
      </c>
      <c r="G213" s="1" t="s">
        <v>62</v>
      </c>
      <c r="H213" s="1">
        <f t="shared" si="3"/>
        <v>0</v>
      </c>
      <c r="I213" s="1" t="s">
        <v>22</v>
      </c>
      <c r="J213" s="1" t="s">
        <v>0</v>
      </c>
    </row>
    <row r="214" spans="1:10" x14ac:dyDescent="0.25">
      <c r="A214" s="1">
        <v>2900321</v>
      </c>
      <c r="B214" s="1" t="s">
        <v>378</v>
      </c>
      <c r="C214" s="1">
        <v>99</v>
      </c>
      <c r="D214" s="1" t="s">
        <v>108</v>
      </c>
      <c r="E214" s="1">
        <f>ROUND(H215,2)</f>
        <v>0</v>
      </c>
      <c r="F214" s="1">
        <v>1</v>
      </c>
      <c r="G214" s="1" t="s">
        <v>0</v>
      </c>
      <c r="H214" s="1">
        <f t="shared" si="3"/>
        <v>0</v>
      </c>
      <c r="I214" s="1" t="s">
        <v>22</v>
      </c>
      <c r="J214" s="1" t="s">
        <v>0</v>
      </c>
    </row>
    <row r="215" spans="1:10" ht="30" x14ac:dyDescent="0.25">
      <c r="A215" s="1">
        <v>2900322</v>
      </c>
      <c r="B215" s="1" t="s">
        <v>379</v>
      </c>
      <c r="C215" s="1" t="s">
        <v>22</v>
      </c>
      <c r="D215" s="1" t="s">
        <v>202</v>
      </c>
      <c r="E215" s="2">
        <v>0</v>
      </c>
      <c r="F215" s="1">
        <v>362.44900000000001</v>
      </c>
      <c r="G215" s="1" t="s">
        <v>62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2900323</v>
      </c>
      <c r="B216" s="1" t="s">
        <v>380</v>
      </c>
      <c r="C216" s="1" t="s">
        <v>204</v>
      </c>
      <c r="D216" s="1" t="s">
        <v>205</v>
      </c>
      <c r="E216" s="1">
        <f>ROUND(H217+H218+H219,2)</f>
        <v>0</v>
      </c>
      <c r="F216" s="1">
        <v>1</v>
      </c>
      <c r="G216" s="1" t="s">
        <v>0</v>
      </c>
      <c r="H216" s="1">
        <f t="shared" si="3"/>
        <v>0</v>
      </c>
      <c r="I216" s="1" t="s">
        <v>22</v>
      </c>
      <c r="J216" s="1" t="s">
        <v>0</v>
      </c>
    </row>
    <row r="217" spans="1:10" ht="45" x14ac:dyDescent="0.25">
      <c r="A217" s="1">
        <v>2900324</v>
      </c>
      <c r="B217" s="1" t="s">
        <v>381</v>
      </c>
      <c r="C217" s="1" t="s">
        <v>22</v>
      </c>
      <c r="D217" s="1" t="s">
        <v>208</v>
      </c>
      <c r="E217" s="2">
        <v>0</v>
      </c>
      <c r="F217" s="1">
        <v>1</v>
      </c>
      <c r="G217" s="1" t="s">
        <v>207</v>
      </c>
      <c r="H217" s="1">
        <f t="shared" si="3"/>
        <v>0</v>
      </c>
      <c r="I217" s="1" t="s">
        <v>22</v>
      </c>
      <c r="J217" s="1" t="s">
        <v>0</v>
      </c>
    </row>
    <row r="218" spans="1:10" ht="30" x14ac:dyDescent="0.25">
      <c r="A218" s="1">
        <v>2900325</v>
      </c>
      <c r="B218" s="1" t="s">
        <v>382</v>
      </c>
      <c r="C218" s="1" t="s">
        <v>22</v>
      </c>
      <c r="D218" s="1" t="s">
        <v>210</v>
      </c>
      <c r="E218" s="2">
        <v>0</v>
      </c>
      <c r="F218" s="1">
        <v>1</v>
      </c>
      <c r="G218" s="1" t="s">
        <v>207</v>
      </c>
      <c r="H218" s="1">
        <f t="shared" si="3"/>
        <v>0</v>
      </c>
      <c r="I218" s="1" t="s">
        <v>22</v>
      </c>
      <c r="J218" s="1" t="s">
        <v>0</v>
      </c>
    </row>
    <row r="219" spans="1:10" ht="45" x14ac:dyDescent="0.25">
      <c r="A219" s="1">
        <v>2900326</v>
      </c>
      <c r="B219" s="1" t="s">
        <v>383</v>
      </c>
      <c r="C219" s="1" t="s">
        <v>22</v>
      </c>
      <c r="D219" s="1" t="s">
        <v>212</v>
      </c>
      <c r="E219" s="2">
        <v>0</v>
      </c>
      <c r="F219" s="1">
        <v>1</v>
      </c>
      <c r="G219" s="1" t="s">
        <v>207</v>
      </c>
      <c r="H219" s="1">
        <f t="shared" si="3"/>
        <v>0</v>
      </c>
      <c r="I219" s="1" t="s">
        <v>22</v>
      </c>
      <c r="J219" s="1" t="s">
        <v>0</v>
      </c>
    </row>
    <row r="220" spans="1:10" x14ac:dyDescent="0.25">
      <c r="A220" s="1">
        <v>2900327</v>
      </c>
      <c r="B220" s="1" t="s">
        <v>384</v>
      </c>
      <c r="C220" s="1" t="s">
        <v>22</v>
      </c>
      <c r="D220" s="1" t="s">
        <v>385</v>
      </c>
      <c r="E220" s="1">
        <f>ROUND(H221+H240,2)</f>
        <v>0</v>
      </c>
      <c r="F220" s="1">
        <v>1</v>
      </c>
      <c r="G220" s="1" t="s">
        <v>0</v>
      </c>
      <c r="H220" s="1">
        <f t="shared" si="3"/>
        <v>0</v>
      </c>
      <c r="I220" s="1" t="s">
        <v>22</v>
      </c>
      <c r="J220" s="1" t="s">
        <v>0</v>
      </c>
    </row>
    <row r="221" spans="1:10" x14ac:dyDescent="0.25">
      <c r="A221" s="1">
        <v>2900328</v>
      </c>
      <c r="B221" s="1" t="s">
        <v>386</v>
      </c>
      <c r="C221" s="1" t="s">
        <v>30</v>
      </c>
      <c r="D221" s="1" t="s">
        <v>31</v>
      </c>
      <c r="E221" s="1">
        <f>ROUND(H222+H224+H230+H238,2)</f>
        <v>0</v>
      </c>
      <c r="F221" s="1">
        <v>1</v>
      </c>
      <c r="G221" s="1" t="s">
        <v>0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2900329</v>
      </c>
      <c r="B222" s="1" t="s">
        <v>387</v>
      </c>
      <c r="C222" s="1">
        <v>1</v>
      </c>
      <c r="D222" s="1" t="s">
        <v>33</v>
      </c>
      <c r="E222" s="1">
        <f>ROUND(H223,2)</f>
        <v>0</v>
      </c>
      <c r="F222" s="1">
        <v>1</v>
      </c>
      <c r="G222" s="1" t="s">
        <v>0</v>
      </c>
      <c r="H222" s="1">
        <f t="shared" si="3"/>
        <v>0</v>
      </c>
      <c r="I222" s="1" t="s">
        <v>22</v>
      </c>
      <c r="J222" s="1" t="s">
        <v>0</v>
      </c>
    </row>
    <row r="223" spans="1:10" ht="30" x14ac:dyDescent="0.25">
      <c r="A223" s="1">
        <v>2900330</v>
      </c>
      <c r="B223" s="1" t="s">
        <v>388</v>
      </c>
      <c r="C223" s="1" t="s">
        <v>22</v>
      </c>
      <c r="D223" s="1" t="s">
        <v>173</v>
      </c>
      <c r="E223" s="2">
        <v>0</v>
      </c>
      <c r="F223" s="1">
        <v>1725</v>
      </c>
      <c r="G223" s="1" t="s">
        <v>35</v>
      </c>
      <c r="H223" s="1">
        <f t="shared" si="3"/>
        <v>0</v>
      </c>
      <c r="I223" s="1" t="s">
        <v>22</v>
      </c>
      <c r="J223" s="1" t="s">
        <v>0</v>
      </c>
    </row>
    <row r="224" spans="1:10" x14ac:dyDescent="0.25">
      <c r="A224" s="1">
        <v>2900331</v>
      </c>
      <c r="B224" s="1" t="s">
        <v>389</v>
      </c>
      <c r="C224" s="1">
        <v>5</v>
      </c>
      <c r="D224" s="1" t="s">
        <v>65</v>
      </c>
      <c r="E224" s="1">
        <f>ROUND(H225+H226+H227+H228+H229,2)</f>
        <v>0</v>
      </c>
      <c r="F224" s="1">
        <v>1</v>
      </c>
      <c r="G224" s="1" t="s">
        <v>0</v>
      </c>
      <c r="H224" s="1">
        <f t="shared" si="3"/>
        <v>0</v>
      </c>
      <c r="I224" s="1" t="s">
        <v>22</v>
      </c>
      <c r="J224" s="1" t="s">
        <v>0</v>
      </c>
    </row>
    <row r="225" spans="1:10" ht="45" x14ac:dyDescent="0.25">
      <c r="A225" s="1">
        <v>2900332</v>
      </c>
      <c r="B225" s="1" t="s">
        <v>390</v>
      </c>
      <c r="C225" s="1" t="s">
        <v>22</v>
      </c>
      <c r="D225" s="1" t="s">
        <v>176</v>
      </c>
      <c r="E225" s="2">
        <v>0</v>
      </c>
      <c r="F225" s="1">
        <v>373.25099999999998</v>
      </c>
      <c r="G225" s="1" t="s">
        <v>35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2900333</v>
      </c>
      <c r="B226" s="1" t="s">
        <v>391</v>
      </c>
      <c r="C226" s="1" t="s">
        <v>22</v>
      </c>
      <c r="D226" s="1" t="s">
        <v>178</v>
      </c>
      <c r="E226" s="2">
        <v>0</v>
      </c>
      <c r="F226" s="1">
        <v>1725</v>
      </c>
      <c r="G226" s="1" t="s">
        <v>35</v>
      </c>
      <c r="H226" s="1">
        <f t="shared" si="3"/>
        <v>0</v>
      </c>
      <c r="I226" s="1" t="s">
        <v>22</v>
      </c>
      <c r="J226" s="1" t="s">
        <v>0</v>
      </c>
    </row>
    <row r="227" spans="1:10" ht="30" x14ac:dyDescent="0.25">
      <c r="A227" s="1">
        <v>2900334</v>
      </c>
      <c r="B227" s="1" t="s">
        <v>392</v>
      </c>
      <c r="C227" s="1" t="s">
        <v>22</v>
      </c>
      <c r="D227" s="1" t="s">
        <v>180</v>
      </c>
      <c r="E227" s="2">
        <v>0</v>
      </c>
      <c r="F227" s="1">
        <v>1725</v>
      </c>
      <c r="G227" s="1" t="s">
        <v>35</v>
      </c>
      <c r="H227" s="1">
        <f t="shared" si="3"/>
        <v>0</v>
      </c>
      <c r="I227" s="1" t="s">
        <v>22</v>
      </c>
      <c r="J227" s="1" t="s">
        <v>0</v>
      </c>
    </row>
    <row r="228" spans="1:10" ht="30" x14ac:dyDescent="0.25">
      <c r="A228" s="1">
        <v>2900335</v>
      </c>
      <c r="B228" s="1" t="s">
        <v>393</v>
      </c>
      <c r="C228" s="1" t="s">
        <v>22</v>
      </c>
      <c r="D228" s="1" t="s">
        <v>182</v>
      </c>
      <c r="E228" s="2">
        <v>0</v>
      </c>
      <c r="F228" s="1">
        <v>1725</v>
      </c>
      <c r="G228" s="1" t="s">
        <v>35</v>
      </c>
      <c r="H228" s="1">
        <f t="shared" si="3"/>
        <v>0</v>
      </c>
      <c r="I228" s="1" t="s">
        <v>22</v>
      </c>
      <c r="J228" s="1" t="s">
        <v>0</v>
      </c>
    </row>
    <row r="229" spans="1:10" ht="45" x14ac:dyDescent="0.25">
      <c r="A229" s="1">
        <v>2900336</v>
      </c>
      <c r="B229" s="1" t="s">
        <v>394</v>
      </c>
      <c r="C229" s="1" t="s">
        <v>22</v>
      </c>
      <c r="D229" s="1" t="s">
        <v>184</v>
      </c>
      <c r="E229" s="2">
        <v>0</v>
      </c>
      <c r="F229" s="1">
        <v>1725</v>
      </c>
      <c r="G229" s="1" t="s">
        <v>35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2900337</v>
      </c>
      <c r="B230" s="1" t="s">
        <v>395</v>
      </c>
      <c r="C230" s="1">
        <v>9</v>
      </c>
      <c r="D230" s="1" t="s">
        <v>80</v>
      </c>
      <c r="E230" s="1">
        <f>ROUND(H231+H232+H233+H234+H235+H236+H237,2)</f>
        <v>0</v>
      </c>
      <c r="F230" s="1">
        <v>1</v>
      </c>
      <c r="G230" s="1" t="s">
        <v>0</v>
      </c>
      <c r="H230" s="1">
        <f t="shared" si="3"/>
        <v>0</v>
      </c>
      <c r="I230" s="1" t="s">
        <v>22</v>
      </c>
      <c r="J230" s="1" t="s">
        <v>0</v>
      </c>
    </row>
    <row r="231" spans="1:10" ht="30" x14ac:dyDescent="0.25">
      <c r="A231" s="1">
        <v>2900338</v>
      </c>
      <c r="B231" s="1" t="s">
        <v>396</v>
      </c>
      <c r="C231" s="1" t="s">
        <v>22</v>
      </c>
      <c r="D231" s="1" t="s">
        <v>188</v>
      </c>
      <c r="E231" s="2">
        <v>0</v>
      </c>
      <c r="F231" s="1">
        <v>1</v>
      </c>
      <c r="G231" s="1" t="s">
        <v>187</v>
      </c>
      <c r="H231" s="1">
        <f t="shared" si="3"/>
        <v>0</v>
      </c>
      <c r="I231" s="1" t="s">
        <v>22</v>
      </c>
      <c r="J231" s="1" t="s">
        <v>0</v>
      </c>
    </row>
    <row r="232" spans="1:10" ht="30" x14ac:dyDescent="0.25">
      <c r="A232" s="1">
        <v>2900339</v>
      </c>
      <c r="B232" s="1" t="s">
        <v>397</v>
      </c>
      <c r="C232" s="1" t="s">
        <v>22</v>
      </c>
      <c r="D232" s="1" t="s">
        <v>190</v>
      </c>
      <c r="E232" s="2">
        <v>0</v>
      </c>
      <c r="F232" s="1">
        <v>10</v>
      </c>
      <c r="G232" s="1" t="s">
        <v>48</v>
      </c>
      <c r="H232" s="1">
        <f t="shared" si="3"/>
        <v>0</v>
      </c>
      <c r="I232" s="1" t="s">
        <v>22</v>
      </c>
      <c r="J232" s="1" t="s">
        <v>0</v>
      </c>
    </row>
    <row r="233" spans="1:10" ht="30" x14ac:dyDescent="0.25">
      <c r="A233" s="1">
        <v>2900340</v>
      </c>
      <c r="B233" s="1" t="s">
        <v>398</v>
      </c>
      <c r="C233" s="1" t="s">
        <v>22</v>
      </c>
      <c r="D233" s="1" t="s">
        <v>192</v>
      </c>
      <c r="E233" s="2">
        <v>0</v>
      </c>
      <c r="F233" s="1">
        <v>1190</v>
      </c>
      <c r="G233" s="1" t="s">
        <v>35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2900341</v>
      </c>
      <c r="B234" s="1" t="s">
        <v>399</v>
      </c>
      <c r="C234" s="1" t="s">
        <v>22</v>
      </c>
      <c r="D234" s="1" t="s">
        <v>194</v>
      </c>
      <c r="E234" s="2">
        <v>0</v>
      </c>
      <c r="F234" s="1">
        <v>215.625</v>
      </c>
      <c r="G234" s="1" t="s">
        <v>62</v>
      </c>
      <c r="H234" s="1">
        <f t="shared" si="3"/>
        <v>0</v>
      </c>
      <c r="I234" s="1" t="s">
        <v>22</v>
      </c>
      <c r="J234" s="1" t="s">
        <v>0</v>
      </c>
    </row>
    <row r="235" spans="1:10" ht="30" x14ac:dyDescent="0.25">
      <c r="A235" s="1">
        <v>2900342</v>
      </c>
      <c r="B235" s="1" t="s">
        <v>400</v>
      </c>
      <c r="C235" s="1" t="s">
        <v>22</v>
      </c>
      <c r="D235" s="1" t="s">
        <v>196</v>
      </c>
      <c r="E235" s="2">
        <v>0</v>
      </c>
      <c r="F235" s="1">
        <v>4096.875</v>
      </c>
      <c r="G235" s="1" t="s">
        <v>62</v>
      </c>
      <c r="H235" s="1">
        <f t="shared" si="3"/>
        <v>0</v>
      </c>
      <c r="I235" s="1" t="s">
        <v>22</v>
      </c>
      <c r="J235" s="1" t="s">
        <v>0</v>
      </c>
    </row>
    <row r="236" spans="1:10" ht="30" x14ac:dyDescent="0.25">
      <c r="A236" s="1">
        <v>2900343</v>
      </c>
      <c r="B236" s="1" t="s">
        <v>401</v>
      </c>
      <c r="C236" s="1" t="s">
        <v>22</v>
      </c>
      <c r="D236" s="1" t="s">
        <v>198</v>
      </c>
      <c r="E236" s="2">
        <v>0</v>
      </c>
      <c r="F236" s="1">
        <v>215.625</v>
      </c>
      <c r="G236" s="1" t="s">
        <v>62</v>
      </c>
      <c r="H236" s="1">
        <f t="shared" si="3"/>
        <v>0</v>
      </c>
      <c r="I236" s="1" t="s">
        <v>22</v>
      </c>
      <c r="J236" s="1" t="s">
        <v>0</v>
      </c>
    </row>
    <row r="237" spans="1:10" ht="30" x14ac:dyDescent="0.25">
      <c r="A237" s="1">
        <v>2900344</v>
      </c>
      <c r="B237" s="1" t="s">
        <v>402</v>
      </c>
      <c r="C237" s="1" t="s">
        <v>22</v>
      </c>
      <c r="D237" s="1" t="s">
        <v>106</v>
      </c>
      <c r="E237" s="2">
        <v>0</v>
      </c>
      <c r="F237" s="1">
        <v>215.625</v>
      </c>
      <c r="G237" s="1" t="s">
        <v>62</v>
      </c>
      <c r="H237" s="1">
        <f t="shared" si="3"/>
        <v>0</v>
      </c>
      <c r="I237" s="1" t="s">
        <v>22</v>
      </c>
      <c r="J237" s="1" t="s">
        <v>0</v>
      </c>
    </row>
    <row r="238" spans="1:10" x14ac:dyDescent="0.25">
      <c r="A238" s="1">
        <v>2900345</v>
      </c>
      <c r="B238" s="1" t="s">
        <v>403</v>
      </c>
      <c r="C238" s="1">
        <v>99</v>
      </c>
      <c r="D238" s="1" t="s">
        <v>108</v>
      </c>
      <c r="E238" s="1">
        <f>ROUND(H239,2)</f>
        <v>0</v>
      </c>
      <c r="F238" s="1">
        <v>1</v>
      </c>
      <c r="G238" s="1" t="s">
        <v>0</v>
      </c>
      <c r="H238" s="1">
        <f t="shared" si="3"/>
        <v>0</v>
      </c>
      <c r="I238" s="1" t="s">
        <v>22</v>
      </c>
      <c r="J238" s="1" t="s">
        <v>0</v>
      </c>
    </row>
    <row r="239" spans="1:10" ht="30" x14ac:dyDescent="0.25">
      <c r="A239" s="1">
        <v>2900346</v>
      </c>
      <c r="B239" s="1" t="s">
        <v>404</v>
      </c>
      <c r="C239" s="1" t="s">
        <v>22</v>
      </c>
      <c r="D239" s="1" t="s">
        <v>202</v>
      </c>
      <c r="E239" s="2">
        <v>0</v>
      </c>
      <c r="F239" s="1">
        <v>533.95000000000005</v>
      </c>
      <c r="G239" s="1" t="s">
        <v>62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2900347</v>
      </c>
      <c r="B240" s="1" t="s">
        <v>405</v>
      </c>
      <c r="C240" s="1" t="s">
        <v>204</v>
      </c>
      <c r="D240" s="1" t="s">
        <v>205</v>
      </c>
      <c r="E240" s="1">
        <f>ROUND(H241+H242+H243,2)</f>
        <v>0</v>
      </c>
      <c r="F240" s="1">
        <v>1</v>
      </c>
      <c r="G240" s="1" t="s">
        <v>0</v>
      </c>
      <c r="H240" s="1">
        <f t="shared" si="3"/>
        <v>0</v>
      </c>
      <c r="I240" s="1" t="s">
        <v>22</v>
      </c>
      <c r="J240" s="1" t="s">
        <v>0</v>
      </c>
    </row>
    <row r="241" spans="1:10" ht="45" x14ac:dyDescent="0.25">
      <c r="A241" s="1">
        <v>2900348</v>
      </c>
      <c r="B241" s="1" t="s">
        <v>406</v>
      </c>
      <c r="C241" s="1" t="s">
        <v>22</v>
      </c>
      <c r="D241" s="1" t="s">
        <v>208</v>
      </c>
      <c r="E241" s="2">
        <v>0</v>
      </c>
      <c r="F241" s="1">
        <v>1</v>
      </c>
      <c r="G241" s="1" t="s">
        <v>207</v>
      </c>
      <c r="H241" s="1">
        <f t="shared" si="3"/>
        <v>0</v>
      </c>
      <c r="I241" s="1" t="s">
        <v>22</v>
      </c>
      <c r="J241" s="1" t="s">
        <v>0</v>
      </c>
    </row>
    <row r="242" spans="1:10" ht="30" x14ac:dyDescent="0.25">
      <c r="A242" s="1">
        <v>2900349</v>
      </c>
      <c r="B242" s="1" t="s">
        <v>407</v>
      </c>
      <c r="C242" s="1" t="s">
        <v>22</v>
      </c>
      <c r="D242" s="1" t="s">
        <v>210</v>
      </c>
      <c r="E242" s="2">
        <v>0</v>
      </c>
      <c r="F242" s="1">
        <v>1</v>
      </c>
      <c r="G242" s="1" t="s">
        <v>207</v>
      </c>
      <c r="H242" s="1">
        <f t="shared" si="3"/>
        <v>0</v>
      </c>
      <c r="I242" s="1" t="s">
        <v>22</v>
      </c>
      <c r="J242" s="1" t="s">
        <v>0</v>
      </c>
    </row>
    <row r="243" spans="1:10" ht="45" x14ac:dyDescent="0.25">
      <c r="A243" s="1">
        <v>2900350</v>
      </c>
      <c r="B243" s="1" t="s">
        <v>408</v>
      </c>
      <c r="C243" s="1" t="s">
        <v>22</v>
      </c>
      <c r="D243" s="1" t="s">
        <v>212</v>
      </c>
      <c r="E243" s="2">
        <v>0</v>
      </c>
      <c r="F243" s="1">
        <v>1</v>
      </c>
      <c r="G243" s="1" t="s">
        <v>207</v>
      </c>
      <c r="H243" s="1">
        <f t="shared" si="3"/>
        <v>0</v>
      </c>
      <c r="I243" s="1" t="s">
        <v>22</v>
      </c>
      <c r="J243" s="1" t="s">
        <v>0</v>
      </c>
    </row>
    <row r="244" spans="1:10" x14ac:dyDescent="0.25">
      <c r="A244" s="1">
        <v>2900351</v>
      </c>
      <c r="B244" s="1" t="s">
        <v>409</v>
      </c>
      <c r="C244" s="1" t="s">
        <v>22</v>
      </c>
      <c r="D244" s="1" t="s">
        <v>410</v>
      </c>
      <c r="E244" s="1">
        <f>ROUND(H245+H264,2)</f>
        <v>0</v>
      </c>
      <c r="F244" s="1">
        <v>1</v>
      </c>
      <c r="G244" s="1" t="s">
        <v>0</v>
      </c>
      <c r="H244" s="1">
        <f t="shared" si="3"/>
        <v>0</v>
      </c>
      <c r="I244" s="1" t="s">
        <v>22</v>
      </c>
      <c r="J244" s="1" t="s">
        <v>0</v>
      </c>
    </row>
    <row r="245" spans="1:10" x14ac:dyDescent="0.25">
      <c r="A245" s="1">
        <v>2900352</v>
      </c>
      <c r="B245" s="1" t="s">
        <v>411</v>
      </c>
      <c r="C245" s="1" t="s">
        <v>30</v>
      </c>
      <c r="D245" s="1" t="s">
        <v>31</v>
      </c>
      <c r="E245" s="1">
        <f>ROUND(H246+H248+H254+H262,2)</f>
        <v>0</v>
      </c>
      <c r="F245" s="1">
        <v>1</v>
      </c>
      <c r="G245" s="1" t="s">
        <v>0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2900353</v>
      </c>
      <c r="B246" s="1" t="s">
        <v>412</v>
      </c>
      <c r="C246" s="1">
        <v>1</v>
      </c>
      <c r="D246" s="1" t="s">
        <v>33</v>
      </c>
      <c r="E246" s="1">
        <f>ROUND(H247,2)</f>
        <v>0</v>
      </c>
      <c r="F246" s="1">
        <v>1</v>
      </c>
      <c r="G246" s="1" t="s">
        <v>0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2900354</v>
      </c>
      <c r="B247" s="1" t="s">
        <v>413</v>
      </c>
      <c r="C247" s="1" t="s">
        <v>22</v>
      </c>
      <c r="D247" s="1" t="s">
        <v>173</v>
      </c>
      <c r="E247" s="2">
        <v>0</v>
      </c>
      <c r="F247" s="1">
        <v>485</v>
      </c>
      <c r="G247" s="1" t="s">
        <v>35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2900355</v>
      </c>
      <c r="B248" s="1" t="s">
        <v>414</v>
      </c>
      <c r="C248" s="1">
        <v>5</v>
      </c>
      <c r="D248" s="1" t="s">
        <v>65</v>
      </c>
      <c r="E248" s="1">
        <f>ROUND(H249+H250+H251+H252+H253,2)</f>
        <v>0</v>
      </c>
      <c r="F248" s="1">
        <v>1</v>
      </c>
      <c r="G248" s="1" t="s">
        <v>0</v>
      </c>
      <c r="H248" s="1">
        <f t="shared" si="3"/>
        <v>0</v>
      </c>
      <c r="I248" s="1" t="s">
        <v>22</v>
      </c>
      <c r="J248" s="1" t="s">
        <v>0</v>
      </c>
    </row>
    <row r="249" spans="1:10" ht="45" x14ac:dyDescent="0.25">
      <c r="A249" s="1">
        <v>2900356</v>
      </c>
      <c r="B249" s="1" t="s">
        <v>415</v>
      </c>
      <c r="C249" s="1" t="s">
        <v>22</v>
      </c>
      <c r="D249" s="1" t="s">
        <v>176</v>
      </c>
      <c r="E249" s="2">
        <v>0</v>
      </c>
      <c r="F249" s="1">
        <v>144.655</v>
      </c>
      <c r="G249" s="1" t="s">
        <v>35</v>
      </c>
      <c r="H249" s="1">
        <f t="shared" si="3"/>
        <v>0</v>
      </c>
      <c r="I249" s="1" t="s">
        <v>22</v>
      </c>
      <c r="J249" s="1" t="s">
        <v>0</v>
      </c>
    </row>
    <row r="250" spans="1:10" ht="30" x14ac:dyDescent="0.25">
      <c r="A250" s="1">
        <v>2900357</v>
      </c>
      <c r="B250" s="1" t="s">
        <v>416</v>
      </c>
      <c r="C250" s="1" t="s">
        <v>22</v>
      </c>
      <c r="D250" s="1" t="s">
        <v>178</v>
      </c>
      <c r="E250" s="2">
        <v>0</v>
      </c>
      <c r="F250" s="1">
        <v>485</v>
      </c>
      <c r="G250" s="1" t="s">
        <v>35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2900358</v>
      </c>
      <c r="B251" s="1" t="s">
        <v>417</v>
      </c>
      <c r="C251" s="1" t="s">
        <v>22</v>
      </c>
      <c r="D251" s="1" t="s">
        <v>180</v>
      </c>
      <c r="E251" s="2">
        <v>0</v>
      </c>
      <c r="F251" s="1">
        <v>485</v>
      </c>
      <c r="G251" s="1" t="s">
        <v>35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2900359</v>
      </c>
      <c r="B252" s="1" t="s">
        <v>418</v>
      </c>
      <c r="C252" s="1" t="s">
        <v>22</v>
      </c>
      <c r="D252" s="1" t="s">
        <v>182</v>
      </c>
      <c r="E252" s="2">
        <v>0</v>
      </c>
      <c r="F252" s="1">
        <v>485</v>
      </c>
      <c r="G252" s="1" t="s">
        <v>35</v>
      </c>
      <c r="H252" s="1">
        <f t="shared" si="3"/>
        <v>0</v>
      </c>
      <c r="I252" s="1" t="s">
        <v>22</v>
      </c>
      <c r="J252" s="1" t="s">
        <v>0</v>
      </c>
    </row>
    <row r="253" spans="1:10" ht="45" x14ac:dyDescent="0.25">
      <c r="A253" s="1">
        <v>2900360</v>
      </c>
      <c r="B253" s="1" t="s">
        <v>419</v>
      </c>
      <c r="C253" s="1" t="s">
        <v>22</v>
      </c>
      <c r="D253" s="1" t="s">
        <v>184</v>
      </c>
      <c r="E253" s="2">
        <v>0</v>
      </c>
      <c r="F253" s="1">
        <v>485</v>
      </c>
      <c r="G253" s="1" t="s">
        <v>35</v>
      </c>
      <c r="H253" s="1">
        <f t="shared" si="3"/>
        <v>0</v>
      </c>
      <c r="I253" s="1" t="s">
        <v>22</v>
      </c>
      <c r="J253" s="1" t="s">
        <v>0</v>
      </c>
    </row>
    <row r="254" spans="1:10" x14ac:dyDescent="0.25">
      <c r="A254" s="1">
        <v>2900361</v>
      </c>
      <c r="B254" s="1" t="s">
        <v>420</v>
      </c>
      <c r="C254" s="1">
        <v>9</v>
      </c>
      <c r="D254" s="1" t="s">
        <v>80</v>
      </c>
      <c r="E254" s="1">
        <f>ROUND(H255+H256+H257+H258+H259+H260+H261,2)</f>
        <v>0</v>
      </c>
      <c r="F254" s="1">
        <v>1</v>
      </c>
      <c r="G254" s="1" t="s">
        <v>0</v>
      </c>
      <c r="H254" s="1">
        <f t="shared" si="3"/>
        <v>0</v>
      </c>
      <c r="I254" s="1" t="s">
        <v>22</v>
      </c>
      <c r="J254" s="1" t="s">
        <v>0</v>
      </c>
    </row>
    <row r="255" spans="1:10" ht="30" x14ac:dyDescent="0.25">
      <c r="A255" s="1">
        <v>2900362</v>
      </c>
      <c r="B255" s="1" t="s">
        <v>421</v>
      </c>
      <c r="C255" s="1" t="s">
        <v>22</v>
      </c>
      <c r="D255" s="1" t="s">
        <v>188</v>
      </c>
      <c r="E255" s="2">
        <v>0</v>
      </c>
      <c r="F255" s="1">
        <v>1</v>
      </c>
      <c r="G255" s="1" t="s">
        <v>187</v>
      </c>
      <c r="H255" s="1">
        <f t="shared" si="3"/>
        <v>0</v>
      </c>
      <c r="I255" s="1" t="s">
        <v>22</v>
      </c>
      <c r="J255" s="1" t="s">
        <v>0</v>
      </c>
    </row>
    <row r="256" spans="1:10" ht="30" x14ac:dyDescent="0.25">
      <c r="A256" s="1">
        <v>2900363</v>
      </c>
      <c r="B256" s="1" t="s">
        <v>422</v>
      </c>
      <c r="C256" s="1" t="s">
        <v>22</v>
      </c>
      <c r="D256" s="1" t="s">
        <v>190</v>
      </c>
      <c r="E256" s="2">
        <v>0</v>
      </c>
      <c r="F256" s="1">
        <v>10</v>
      </c>
      <c r="G256" s="1" t="s">
        <v>48</v>
      </c>
      <c r="H256" s="1">
        <f t="shared" si="3"/>
        <v>0</v>
      </c>
      <c r="I256" s="1" t="s">
        <v>22</v>
      </c>
      <c r="J256" s="1" t="s">
        <v>0</v>
      </c>
    </row>
    <row r="257" spans="1:10" ht="30" x14ac:dyDescent="0.25">
      <c r="A257" s="1">
        <v>2900364</v>
      </c>
      <c r="B257" s="1" t="s">
        <v>423</v>
      </c>
      <c r="C257" s="1" t="s">
        <v>22</v>
      </c>
      <c r="D257" s="1" t="s">
        <v>192</v>
      </c>
      <c r="E257" s="2">
        <v>0</v>
      </c>
      <c r="F257" s="1">
        <v>485</v>
      </c>
      <c r="G257" s="1" t="s">
        <v>35</v>
      </c>
      <c r="H257" s="1">
        <f t="shared" si="3"/>
        <v>0</v>
      </c>
      <c r="I257" s="1" t="s">
        <v>22</v>
      </c>
      <c r="J257" s="1" t="s">
        <v>0</v>
      </c>
    </row>
    <row r="258" spans="1:10" ht="30" x14ac:dyDescent="0.25">
      <c r="A258" s="1">
        <v>2900365</v>
      </c>
      <c r="B258" s="1" t="s">
        <v>424</v>
      </c>
      <c r="C258" s="1" t="s">
        <v>22</v>
      </c>
      <c r="D258" s="1" t="s">
        <v>194</v>
      </c>
      <c r="E258" s="2">
        <v>0</v>
      </c>
      <c r="F258" s="1">
        <v>60.625</v>
      </c>
      <c r="G258" s="1" t="s">
        <v>62</v>
      </c>
      <c r="H258" s="1">
        <f t="shared" si="3"/>
        <v>0</v>
      </c>
      <c r="I258" s="1" t="s">
        <v>22</v>
      </c>
      <c r="J258" s="1" t="s">
        <v>0</v>
      </c>
    </row>
    <row r="259" spans="1:10" ht="30" x14ac:dyDescent="0.25">
      <c r="A259" s="1">
        <v>2900366</v>
      </c>
      <c r="B259" s="1" t="s">
        <v>425</v>
      </c>
      <c r="C259" s="1" t="s">
        <v>22</v>
      </c>
      <c r="D259" s="1" t="s">
        <v>196</v>
      </c>
      <c r="E259" s="2">
        <v>0</v>
      </c>
      <c r="F259" s="1">
        <v>1151.875</v>
      </c>
      <c r="G259" s="1" t="s">
        <v>62</v>
      </c>
      <c r="H259" s="1">
        <f t="shared" ref="H259:H291" si="4">IF(ISNUMBER(VALUE(E259)),ROUND(SUM(ROUND(E259,2)*F259),2),"N")</f>
        <v>0</v>
      </c>
      <c r="I259" s="1" t="s">
        <v>22</v>
      </c>
      <c r="J259" s="1" t="s">
        <v>0</v>
      </c>
    </row>
    <row r="260" spans="1:10" ht="30" x14ac:dyDescent="0.25">
      <c r="A260" s="1">
        <v>2900367</v>
      </c>
      <c r="B260" s="1" t="s">
        <v>426</v>
      </c>
      <c r="C260" s="1" t="s">
        <v>22</v>
      </c>
      <c r="D260" s="1" t="s">
        <v>198</v>
      </c>
      <c r="E260" s="2">
        <v>0</v>
      </c>
      <c r="F260" s="1">
        <v>60.625</v>
      </c>
      <c r="G260" s="1" t="s">
        <v>62</v>
      </c>
      <c r="H260" s="1">
        <f t="shared" si="4"/>
        <v>0</v>
      </c>
      <c r="I260" s="1" t="s">
        <v>22</v>
      </c>
      <c r="J260" s="1" t="s">
        <v>0</v>
      </c>
    </row>
    <row r="261" spans="1:10" ht="30" x14ac:dyDescent="0.25">
      <c r="A261" s="1">
        <v>2900368</v>
      </c>
      <c r="B261" s="1" t="s">
        <v>427</v>
      </c>
      <c r="C261" s="1" t="s">
        <v>22</v>
      </c>
      <c r="D261" s="1" t="s">
        <v>106</v>
      </c>
      <c r="E261" s="2">
        <v>0</v>
      </c>
      <c r="F261" s="1">
        <v>60.625</v>
      </c>
      <c r="G261" s="1" t="s">
        <v>62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2900369</v>
      </c>
      <c r="B262" s="1" t="s">
        <v>428</v>
      </c>
      <c r="C262" s="1">
        <v>99</v>
      </c>
      <c r="D262" s="1" t="s">
        <v>108</v>
      </c>
      <c r="E262" s="1">
        <f>ROUND(H263,2)</f>
        <v>0</v>
      </c>
      <c r="F262" s="1">
        <v>1</v>
      </c>
      <c r="G262" s="1" t="s">
        <v>0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2900370</v>
      </c>
      <c r="B263" s="1" t="s">
        <v>429</v>
      </c>
      <c r="C263" s="1" t="s">
        <v>22</v>
      </c>
      <c r="D263" s="1" t="s">
        <v>202</v>
      </c>
      <c r="E263" s="2">
        <v>0</v>
      </c>
      <c r="F263" s="1">
        <v>158.16300000000001</v>
      </c>
      <c r="G263" s="1" t="s">
        <v>62</v>
      </c>
      <c r="H263" s="1">
        <f t="shared" si="4"/>
        <v>0</v>
      </c>
      <c r="I263" s="1" t="s">
        <v>22</v>
      </c>
      <c r="J263" s="1" t="s">
        <v>0</v>
      </c>
    </row>
    <row r="264" spans="1:10" x14ac:dyDescent="0.25">
      <c r="A264" s="1">
        <v>2900371</v>
      </c>
      <c r="B264" s="1" t="s">
        <v>430</v>
      </c>
      <c r="C264" s="1" t="s">
        <v>204</v>
      </c>
      <c r="D264" s="1" t="s">
        <v>205</v>
      </c>
      <c r="E264" s="1">
        <f>ROUND(H265+H266+H267,2)</f>
        <v>0</v>
      </c>
      <c r="F264" s="1">
        <v>1</v>
      </c>
      <c r="G264" s="1" t="s">
        <v>0</v>
      </c>
      <c r="H264" s="1">
        <f t="shared" si="4"/>
        <v>0</v>
      </c>
      <c r="I264" s="1" t="s">
        <v>22</v>
      </c>
      <c r="J264" s="1" t="s">
        <v>0</v>
      </c>
    </row>
    <row r="265" spans="1:10" ht="45" x14ac:dyDescent="0.25">
      <c r="A265" s="1">
        <v>2900372</v>
      </c>
      <c r="B265" s="1" t="s">
        <v>431</v>
      </c>
      <c r="C265" s="1" t="s">
        <v>22</v>
      </c>
      <c r="D265" s="1" t="s">
        <v>208</v>
      </c>
      <c r="E265" s="2">
        <v>0</v>
      </c>
      <c r="F265" s="1">
        <v>1</v>
      </c>
      <c r="G265" s="1" t="s">
        <v>207</v>
      </c>
      <c r="H265" s="1">
        <f t="shared" si="4"/>
        <v>0</v>
      </c>
      <c r="I265" s="1" t="s">
        <v>22</v>
      </c>
      <c r="J265" s="1" t="s">
        <v>0</v>
      </c>
    </row>
    <row r="266" spans="1:10" ht="30" x14ac:dyDescent="0.25">
      <c r="A266" s="1">
        <v>2900373</v>
      </c>
      <c r="B266" s="1" t="s">
        <v>432</v>
      </c>
      <c r="C266" s="1" t="s">
        <v>22</v>
      </c>
      <c r="D266" s="1" t="s">
        <v>210</v>
      </c>
      <c r="E266" s="2">
        <v>0</v>
      </c>
      <c r="F266" s="1">
        <v>1</v>
      </c>
      <c r="G266" s="1" t="s">
        <v>207</v>
      </c>
      <c r="H266" s="1">
        <f t="shared" si="4"/>
        <v>0</v>
      </c>
      <c r="I266" s="1" t="s">
        <v>22</v>
      </c>
      <c r="J266" s="1" t="s">
        <v>0</v>
      </c>
    </row>
    <row r="267" spans="1:10" ht="45" x14ac:dyDescent="0.25">
      <c r="A267" s="1">
        <v>2900374</v>
      </c>
      <c r="B267" s="1" t="s">
        <v>433</v>
      </c>
      <c r="C267" s="1" t="s">
        <v>22</v>
      </c>
      <c r="D267" s="1" t="s">
        <v>212</v>
      </c>
      <c r="E267" s="2">
        <v>0</v>
      </c>
      <c r="F267" s="1">
        <v>1</v>
      </c>
      <c r="G267" s="1" t="s">
        <v>207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2900375</v>
      </c>
      <c r="B268" s="1" t="s">
        <v>434</v>
      </c>
      <c r="C268" s="1" t="s">
        <v>22</v>
      </c>
      <c r="D268" s="1" t="s">
        <v>435</v>
      </c>
      <c r="E268" s="1">
        <f>ROUND(H269+H288,2)</f>
        <v>0</v>
      </c>
      <c r="F268" s="1">
        <v>1</v>
      </c>
      <c r="G268" s="1" t="s">
        <v>0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2900376</v>
      </c>
      <c r="B269" s="1" t="s">
        <v>436</v>
      </c>
      <c r="C269" s="1" t="s">
        <v>30</v>
      </c>
      <c r="D269" s="1" t="s">
        <v>31</v>
      </c>
      <c r="E269" s="1">
        <f>ROUND(H270+H272+H278+H286,2)</f>
        <v>0</v>
      </c>
      <c r="F269" s="1">
        <v>1</v>
      </c>
      <c r="G269" s="1" t="s">
        <v>0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2900377</v>
      </c>
      <c r="B270" s="1" t="s">
        <v>437</v>
      </c>
      <c r="C270" s="1">
        <v>1</v>
      </c>
      <c r="D270" s="1" t="s">
        <v>33</v>
      </c>
      <c r="E270" s="1">
        <f>ROUND(H271,2)</f>
        <v>0</v>
      </c>
      <c r="F270" s="1">
        <v>1</v>
      </c>
      <c r="G270" s="1" t="s">
        <v>0</v>
      </c>
      <c r="H270" s="1">
        <f t="shared" si="4"/>
        <v>0</v>
      </c>
      <c r="I270" s="1" t="s">
        <v>22</v>
      </c>
      <c r="J270" s="1" t="s">
        <v>0</v>
      </c>
    </row>
    <row r="271" spans="1:10" ht="30" x14ac:dyDescent="0.25">
      <c r="A271" s="1">
        <v>2900378</v>
      </c>
      <c r="B271" s="1" t="s">
        <v>438</v>
      </c>
      <c r="C271" s="1" t="s">
        <v>22</v>
      </c>
      <c r="D271" s="1" t="s">
        <v>173</v>
      </c>
      <c r="E271" s="2">
        <v>0</v>
      </c>
      <c r="F271" s="1">
        <v>1325</v>
      </c>
      <c r="G271" s="1" t="s">
        <v>35</v>
      </c>
      <c r="H271" s="1">
        <f t="shared" si="4"/>
        <v>0</v>
      </c>
      <c r="I271" s="1" t="s">
        <v>22</v>
      </c>
      <c r="J271" s="1" t="s">
        <v>0</v>
      </c>
    </row>
    <row r="272" spans="1:10" x14ac:dyDescent="0.25">
      <c r="A272" s="1">
        <v>2900379</v>
      </c>
      <c r="B272" s="1" t="s">
        <v>439</v>
      </c>
      <c r="C272" s="1">
        <v>5</v>
      </c>
      <c r="D272" s="1" t="s">
        <v>65</v>
      </c>
      <c r="E272" s="1">
        <f>ROUND(H273+H274+H275+H276+H277,2)</f>
        <v>0</v>
      </c>
      <c r="F272" s="1">
        <v>1</v>
      </c>
      <c r="G272" s="1" t="s">
        <v>0</v>
      </c>
      <c r="H272" s="1">
        <f t="shared" si="4"/>
        <v>0</v>
      </c>
      <c r="I272" s="1" t="s">
        <v>22</v>
      </c>
      <c r="J272" s="1" t="s">
        <v>0</v>
      </c>
    </row>
    <row r="273" spans="1:10" ht="45" x14ac:dyDescent="0.25">
      <c r="A273" s="1">
        <v>2900380</v>
      </c>
      <c r="B273" s="1" t="s">
        <v>440</v>
      </c>
      <c r="C273" s="1" t="s">
        <v>22</v>
      </c>
      <c r="D273" s="1" t="s">
        <v>176</v>
      </c>
      <c r="E273" s="2">
        <v>0</v>
      </c>
      <c r="F273" s="1">
        <v>452.19299999999998</v>
      </c>
      <c r="G273" s="1" t="s">
        <v>35</v>
      </c>
      <c r="H273" s="1">
        <f t="shared" si="4"/>
        <v>0</v>
      </c>
      <c r="I273" s="1" t="s">
        <v>22</v>
      </c>
      <c r="J273" s="1" t="s">
        <v>0</v>
      </c>
    </row>
    <row r="274" spans="1:10" ht="30" x14ac:dyDescent="0.25">
      <c r="A274" s="1">
        <v>2900381</v>
      </c>
      <c r="B274" s="1" t="s">
        <v>441</v>
      </c>
      <c r="C274" s="1" t="s">
        <v>22</v>
      </c>
      <c r="D274" s="1" t="s">
        <v>178</v>
      </c>
      <c r="E274" s="2">
        <v>0</v>
      </c>
      <c r="F274" s="1">
        <v>1325</v>
      </c>
      <c r="G274" s="1" t="s">
        <v>35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2900382</v>
      </c>
      <c r="B275" s="1" t="s">
        <v>442</v>
      </c>
      <c r="C275" s="1" t="s">
        <v>22</v>
      </c>
      <c r="D275" s="1" t="s">
        <v>180</v>
      </c>
      <c r="E275" s="2">
        <v>0</v>
      </c>
      <c r="F275" s="1">
        <v>1325</v>
      </c>
      <c r="G275" s="1" t="s">
        <v>35</v>
      </c>
      <c r="H275" s="1">
        <f t="shared" si="4"/>
        <v>0</v>
      </c>
      <c r="I275" s="1" t="s">
        <v>22</v>
      </c>
      <c r="J275" s="1" t="s">
        <v>0</v>
      </c>
    </row>
    <row r="276" spans="1:10" ht="30" x14ac:dyDescent="0.25">
      <c r="A276" s="1">
        <v>2900383</v>
      </c>
      <c r="B276" s="1" t="s">
        <v>443</v>
      </c>
      <c r="C276" s="1" t="s">
        <v>22</v>
      </c>
      <c r="D276" s="1" t="s">
        <v>182</v>
      </c>
      <c r="E276" s="2">
        <v>0</v>
      </c>
      <c r="F276" s="1">
        <v>1325</v>
      </c>
      <c r="G276" s="1" t="s">
        <v>35</v>
      </c>
      <c r="H276" s="1">
        <f t="shared" si="4"/>
        <v>0</v>
      </c>
      <c r="I276" s="1" t="s">
        <v>22</v>
      </c>
      <c r="J276" s="1" t="s">
        <v>0</v>
      </c>
    </row>
    <row r="277" spans="1:10" ht="45" x14ac:dyDescent="0.25">
      <c r="A277" s="1">
        <v>2900384</v>
      </c>
      <c r="B277" s="1" t="s">
        <v>444</v>
      </c>
      <c r="C277" s="1" t="s">
        <v>22</v>
      </c>
      <c r="D277" s="1" t="s">
        <v>184</v>
      </c>
      <c r="E277" s="2">
        <v>0</v>
      </c>
      <c r="F277" s="1">
        <v>1325</v>
      </c>
      <c r="G277" s="1" t="s">
        <v>35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2900385</v>
      </c>
      <c r="B278" s="1" t="s">
        <v>445</v>
      </c>
      <c r="C278" s="1">
        <v>9</v>
      </c>
      <c r="D278" s="1" t="s">
        <v>80</v>
      </c>
      <c r="E278" s="1">
        <f>ROUND(H279+H280+H281+H282+H283+H284+H285,2)</f>
        <v>0</v>
      </c>
      <c r="F278" s="1">
        <v>1</v>
      </c>
      <c r="G278" s="1" t="s">
        <v>0</v>
      </c>
      <c r="H278" s="1">
        <f t="shared" si="4"/>
        <v>0</v>
      </c>
      <c r="I278" s="1" t="s">
        <v>22</v>
      </c>
      <c r="J278" s="1" t="s">
        <v>0</v>
      </c>
    </row>
    <row r="279" spans="1:10" ht="30" x14ac:dyDescent="0.25">
      <c r="A279" s="1">
        <v>2900386</v>
      </c>
      <c r="B279" s="1" t="s">
        <v>446</v>
      </c>
      <c r="C279" s="1" t="s">
        <v>22</v>
      </c>
      <c r="D279" s="1" t="s">
        <v>188</v>
      </c>
      <c r="E279" s="2">
        <v>0</v>
      </c>
      <c r="F279" s="1">
        <v>1</v>
      </c>
      <c r="G279" s="1" t="s">
        <v>187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2900387</v>
      </c>
      <c r="B280" s="1" t="s">
        <v>447</v>
      </c>
      <c r="C280" s="1" t="s">
        <v>22</v>
      </c>
      <c r="D280" s="1" t="s">
        <v>190</v>
      </c>
      <c r="E280" s="2">
        <v>0</v>
      </c>
      <c r="F280" s="1">
        <v>10</v>
      </c>
      <c r="G280" s="1" t="s">
        <v>48</v>
      </c>
      <c r="H280" s="1">
        <f t="shared" si="4"/>
        <v>0</v>
      </c>
      <c r="I280" s="1" t="s">
        <v>22</v>
      </c>
      <c r="J280" s="1" t="s">
        <v>0</v>
      </c>
    </row>
    <row r="281" spans="1:10" ht="30" x14ac:dyDescent="0.25">
      <c r="A281" s="1">
        <v>2900388</v>
      </c>
      <c r="B281" s="1" t="s">
        <v>448</v>
      </c>
      <c r="C281" s="1" t="s">
        <v>22</v>
      </c>
      <c r="D281" s="1" t="s">
        <v>192</v>
      </c>
      <c r="E281" s="2">
        <v>0</v>
      </c>
      <c r="F281" s="1">
        <v>1325</v>
      </c>
      <c r="G281" s="1" t="s">
        <v>35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2900389</v>
      </c>
      <c r="B282" s="1" t="s">
        <v>449</v>
      </c>
      <c r="C282" s="1" t="s">
        <v>22</v>
      </c>
      <c r="D282" s="1" t="s">
        <v>194</v>
      </c>
      <c r="E282" s="2">
        <v>0</v>
      </c>
      <c r="F282" s="1">
        <v>165.625</v>
      </c>
      <c r="G282" s="1" t="s">
        <v>62</v>
      </c>
      <c r="H282" s="1">
        <f t="shared" si="4"/>
        <v>0</v>
      </c>
      <c r="I282" s="1" t="s">
        <v>22</v>
      </c>
      <c r="J282" s="1" t="s">
        <v>0</v>
      </c>
    </row>
    <row r="283" spans="1:10" ht="30" x14ac:dyDescent="0.25">
      <c r="A283" s="1">
        <v>2900390</v>
      </c>
      <c r="B283" s="1" t="s">
        <v>450</v>
      </c>
      <c r="C283" s="1" t="s">
        <v>22</v>
      </c>
      <c r="D283" s="1" t="s">
        <v>196</v>
      </c>
      <c r="E283" s="2">
        <v>0</v>
      </c>
      <c r="F283" s="1">
        <v>3146.875</v>
      </c>
      <c r="G283" s="1" t="s">
        <v>62</v>
      </c>
      <c r="H283" s="1">
        <f t="shared" si="4"/>
        <v>0</v>
      </c>
      <c r="I283" s="1" t="s">
        <v>22</v>
      </c>
      <c r="J283" s="1" t="s">
        <v>0</v>
      </c>
    </row>
    <row r="284" spans="1:10" ht="30" x14ac:dyDescent="0.25">
      <c r="A284" s="1">
        <v>2900391</v>
      </c>
      <c r="B284" s="1" t="s">
        <v>451</v>
      </c>
      <c r="C284" s="1" t="s">
        <v>22</v>
      </c>
      <c r="D284" s="1" t="s">
        <v>198</v>
      </c>
      <c r="E284" s="2">
        <v>0</v>
      </c>
      <c r="F284" s="1">
        <v>165.625</v>
      </c>
      <c r="G284" s="1" t="s">
        <v>62</v>
      </c>
      <c r="H284" s="1">
        <f t="shared" si="4"/>
        <v>0</v>
      </c>
      <c r="I284" s="1" t="s">
        <v>22</v>
      </c>
      <c r="J284" s="1" t="s">
        <v>0</v>
      </c>
    </row>
    <row r="285" spans="1:10" ht="30" x14ac:dyDescent="0.25">
      <c r="A285" s="1">
        <v>2900392</v>
      </c>
      <c r="B285" s="1" t="s">
        <v>452</v>
      </c>
      <c r="C285" s="1" t="s">
        <v>22</v>
      </c>
      <c r="D285" s="1" t="s">
        <v>106</v>
      </c>
      <c r="E285" s="2">
        <v>0</v>
      </c>
      <c r="F285" s="1">
        <v>165.625</v>
      </c>
      <c r="G285" s="1" t="s">
        <v>62</v>
      </c>
      <c r="H285" s="1">
        <f t="shared" si="4"/>
        <v>0</v>
      </c>
      <c r="I285" s="1" t="s">
        <v>22</v>
      </c>
      <c r="J285" s="1" t="s">
        <v>0</v>
      </c>
    </row>
    <row r="286" spans="1:10" x14ac:dyDescent="0.25">
      <c r="A286" s="1">
        <v>2900393</v>
      </c>
      <c r="B286" s="1" t="s">
        <v>453</v>
      </c>
      <c r="C286" s="1">
        <v>99</v>
      </c>
      <c r="D286" s="1" t="s">
        <v>108</v>
      </c>
      <c r="E286" s="1">
        <f>ROUND(H287,2)</f>
        <v>0</v>
      </c>
      <c r="F286" s="1">
        <v>1</v>
      </c>
      <c r="G286" s="1" t="s">
        <v>0</v>
      </c>
      <c r="H286" s="1">
        <f t="shared" si="4"/>
        <v>0</v>
      </c>
      <c r="I286" s="1" t="s">
        <v>22</v>
      </c>
      <c r="J286" s="1" t="s">
        <v>0</v>
      </c>
    </row>
    <row r="287" spans="1:10" ht="30" x14ac:dyDescent="0.25">
      <c r="A287" s="1">
        <v>2900394</v>
      </c>
      <c r="B287" s="1" t="s">
        <v>454</v>
      </c>
      <c r="C287" s="1" t="s">
        <v>22</v>
      </c>
      <c r="D287" s="1" t="s">
        <v>202</v>
      </c>
      <c r="E287" s="2">
        <v>0</v>
      </c>
      <c r="F287" s="1">
        <v>443.63099999999997</v>
      </c>
      <c r="G287" s="1" t="s">
        <v>62</v>
      </c>
      <c r="H287" s="1">
        <f t="shared" si="4"/>
        <v>0</v>
      </c>
      <c r="I287" s="1" t="s">
        <v>22</v>
      </c>
      <c r="J287" s="1" t="s">
        <v>0</v>
      </c>
    </row>
    <row r="288" spans="1:10" x14ac:dyDescent="0.25">
      <c r="A288" s="1">
        <v>2900395</v>
      </c>
      <c r="B288" s="1" t="s">
        <v>455</v>
      </c>
      <c r="C288" s="1" t="s">
        <v>204</v>
      </c>
      <c r="D288" s="1" t="s">
        <v>205</v>
      </c>
      <c r="E288" s="1">
        <f>ROUND(H289+H290+H291,2)</f>
        <v>0</v>
      </c>
      <c r="F288" s="1">
        <v>1</v>
      </c>
      <c r="G288" s="1" t="s">
        <v>0</v>
      </c>
      <c r="H288" s="1">
        <f t="shared" si="4"/>
        <v>0</v>
      </c>
      <c r="I288" s="1" t="s">
        <v>22</v>
      </c>
      <c r="J288" s="1" t="s">
        <v>0</v>
      </c>
    </row>
    <row r="289" spans="1:10" ht="45" x14ac:dyDescent="0.25">
      <c r="A289" s="1">
        <v>2900396</v>
      </c>
      <c r="B289" s="1" t="s">
        <v>456</v>
      </c>
      <c r="C289" s="1" t="s">
        <v>22</v>
      </c>
      <c r="D289" s="1" t="s">
        <v>208</v>
      </c>
      <c r="E289" s="2">
        <v>0</v>
      </c>
      <c r="F289" s="1">
        <v>1</v>
      </c>
      <c r="G289" s="1" t="s">
        <v>207</v>
      </c>
      <c r="H289" s="1">
        <f t="shared" si="4"/>
        <v>0</v>
      </c>
      <c r="I289" s="1" t="s">
        <v>22</v>
      </c>
      <c r="J289" s="1" t="s">
        <v>0</v>
      </c>
    </row>
    <row r="290" spans="1:10" ht="30" x14ac:dyDescent="0.25">
      <c r="A290" s="1">
        <v>2900397</v>
      </c>
      <c r="B290" s="1" t="s">
        <v>457</v>
      </c>
      <c r="C290" s="1" t="s">
        <v>22</v>
      </c>
      <c r="D290" s="1" t="s">
        <v>210</v>
      </c>
      <c r="E290" s="2">
        <v>0</v>
      </c>
      <c r="F290" s="1">
        <v>1</v>
      </c>
      <c r="G290" s="1" t="s">
        <v>207</v>
      </c>
      <c r="H290" s="1">
        <f t="shared" si="4"/>
        <v>0</v>
      </c>
      <c r="I290" s="1" t="s">
        <v>22</v>
      </c>
      <c r="J290" s="1" t="s">
        <v>0</v>
      </c>
    </row>
    <row r="291" spans="1:10" ht="45" x14ac:dyDescent="0.25">
      <c r="A291" s="1">
        <v>2900398</v>
      </c>
      <c r="B291" s="1" t="s">
        <v>458</v>
      </c>
      <c r="C291" s="1" t="s">
        <v>22</v>
      </c>
      <c r="D291" s="1" t="s">
        <v>212</v>
      </c>
      <c r="E291" s="2">
        <v>0</v>
      </c>
      <c r="F291" s="1">
        <v>1</v>
      </c>
      <c r="G291" s="1" t="s">
        <v>207</v>
      </c>
      <c r="H291" s="1">
        <f t="shared" si="4"/>
        <v>0</v>
      </c>
      <c r="I291" s="1" t="s">
        <v>22</v>
      </c>
      <c r="J291" s="1" t="s">
        <v>0</v>
      </c>
    </row>
    <row r="292" spans="1:10" hidden="1" x14ac:dyDescent="0.25">
      <c r="A292" s="1">
        <v>2900111</v>
      </c>
      <c r="B292" s="1" t="s">
        <v>459</v>
      </c>
      <c r="C292" s="1" t="s">
        <v>22</v>
      </c>
      <c r="D292" s="1" t="s">
        <v>461</v>
      </c>
      <c r="E292" s="2">
        <v>0</v>
      </c>
      <c r="F292" s="1">
        <v>1</v>
      </c>
      <c r="G292" s="1" t="s">
        <v>460</v>
      </c>
      <c r="H292" s="1">
        <f>IF(ISNUMBER(VALUE(E292)),ROUND(SUM(ROUND(E292,0)*F292),0),"N")</f>
        <v>0</v>
      </c>
      <c r="I292" s="1" t="s">
        <v>22</v>
      </c>
      <c r="J292" s="1" t="s">
        <v>0</v>
      </c>
    </row>
  </sheetData>
  <pageMargins left="0.7" right="0.7" top="0.75" bottom="0.75" header="0.3" footer="0.3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4BC268-9CFC-4636-80F0-E71B23D14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3DB193-9656-420A-A3CA-B4BD34DBFC4C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3.xml><?xml version="1.0" encoding="utf-8"?>
<ds:datastoreItem xmlns:ds="http://schemas.openxmlformats.org/officeDocument/2006/customXml" ds:itemID="{8922FE0E-86C5-4431-8A7E-B8CC539B3F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2026-05-19T08:43:39Z</dcterms:created>
  <dcterms:modified xsi:type="dcterms:W3CDTF">2026-05-19T13:54:05Z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