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Bytovy podnik mesta Kosice/Urcene-Parkovisko-BPMK/Prílohy/"/>
    </mc:Choice>
  </mc:AlternateContent>
  <xr:revisionPtr revIDLastSave="3" documentId="11_888CB21E82FE391462550726ED8E8629129D12D3" xr6:coauthVersionLast="47" xr6:coauthVersionMax="47" xr10:uidLastSave="{56C9CEE4-C82D-4B59-A38A-A80EDCF70D6D}"/>
  <bookViews>
    <workbookView xWindow="-108" yWindow="-108" windowWidth="23256" windowHeight="12576" xr2:uid="{00000000-000D-0000-FFFF-FFFF00000000}"/>
  </bookViews>
  <sheets>
    <sheet name="ItemPartData" sheetId="1" r:id="rId1"/>
  </sheets>
  <calcPr calcId="191029"/>
</workbook>
</file>

<file path=xl/calcChain.xml><?xml version="1.0" encoding="utf-8"?>
<calcChain xmlns="http://schemas.openxmlformats.org/spreadsheetml/2006/main">
  <c r="H632" i="1" l="1"/>
  <c r="H631" i="1"/>
  <c r="H630" i="1"/>
  <c r="H629" i="1"/>
  <c r="H628" i="1"/>
  <c r="H627" i="1"/>
  <c r="H626" i="1"/>
  <c r="H625" i="1"/>
  <c r="H624" i="1"/>
  <c r="E623" i="1" s="1"/>
  <c r="H623" i="1" s="1"/>
  <c r="E622" i="1" s="1"/>
  <c r="H622" i="1" s="1"/>
  <c r="E621" i="1" s="1"/>
  <c r="H621" i="1" s="1"/>
  <c r="H620" i="1"/>
  <c r="H619" i="1"/>
  <c r="H618" i="1"/>
  <c r="E616" i="1" s="1"/>
  <c r="H616" i="1" s="1"/>
  <c r="E615" i="1" s="1"/>
  <c r="H615" i="1" s="1"/>
  <c r="H617" i="1"/>
  <c r="H614" i="1"/>
  <c r="H613" i="1"/>
  <c r="H612" i="1"/>
  <c r="E610" i="1" s="1"/>
  <c r="H610" i="1" s="1"/>
  <c r="H611" i="1"/>
  <c r="H609" i="1"/>
  <c r="H608" i="1"/>
  <c r="E605" i="1" s="1"/>
  <c r="H605" i="1" s="1"/>
  <c r="H607" i="1"/>
  <c r="H606" i="1"/>
  <c r="H604" i="1"/>
  <c r="E603" i="1"/>
  <c r="H603" i="1" s="1"/>
  <c r="H602" i="1"/>
  <c r="H601" i="1"/>
  <c r="H600" i="1"/>
  <c r="H599" i="1"/>
  <c r="E597" i="1" s="1"/>
  <c r="H597" i="1" s="1"/>
  <c r="H598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E566" i="1"/>
  <c r="H566" i="1" s="1"/>
  <c r="E565" i="1" s="1"/>
  <c r="H565" i="1" s="1"/>
  <c r="H564" i="1"/>
  <c r="E563" i="1" s="1"/>
  <c r="H563" i="1" s="1"/>
  <c r="H562" i="1"/>
  <c r="H561" i="1"/>
  <c r="H560" i="1"/>
  <c r="H559" i="1"/>
  <c r="H558" i="1"/>
  <c r="H557" i="1"/>
  <c r="H556" i="1"/>
  <c r="H555" i="1"/>
  <c r="H554" i="1"/>
  <c r="H553" i="1"/>
  <c r="H552" i="1"/>
  <c r="E549" i="1" s="1"/>
  <c r="H549" i="1" s="1"/>
  <c r="H551" i="1"/>
  <c r="H550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E517" i="1" s="1"/>
  <c r="H517" i="1" s="1"/>
  <c r="E516" i="1" s="1"/>
  <c r="H516" i="1" s="1"/>
  <c r="E515" i="1" s="1"/>
  <c r="H515" i="1" s="1"/>
  <c r="H514" i="1"/>
  <c r="H513" i="1"/>
  <c r="E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E500" i="1" s="1"/>
  <c r="H500" i="1" s="1"/>
  <c r="H499" i="1"/>
  <c r="H498" i="1"/>
  <c r="H497" i="1"/>
  <c r="H496" i="1"/>
  <c r="H495" i="1"/>
  <c r="H494" i="1"/>
  <c r="H493" i="1"/>
  <c r="H492" i="1"/>
  <c r="H491" i="1"/>
  <c r="E490" i="1" s="1"/>
  <c r="H490" i="1" s="1"/>
  <c r="E489" i="1" s="1"/>
  <c r="H489" i="1" s="1"/>
  <c r="E488" i="1" s="1"/>
  <c r="H488" i="1" s="1"/>
  <c r="H487" i="1"/>
  <c r="H486" i="1"/>
  <c r="E485" i="1" s="1"/>
  <c r="H485" i="1" s="1"/>
  <c r="E484" i="1" s="1"/>
  <c r="H484" i="1" s="1"/>
  <c r="H483" i="1"/>
  <c r="H482" i="1"/>
  <c r="H481" i="1"/>
  <c r="H480" i="1"/>
  <c r="H479" i="1"/>
  <c r="H478" i="1"/>
  <c r="H477" i="1"/>
  <c r="H476" i="1"/>
  <c r="H475" i="1"/>
  <c r="E473" i="1" s="1"/>
  <c r="H473" i="1" s="1"/>
  <c r="E472" i="1" s="1"/>
  <c r="H472" i="1" s="1"/>
  <c r="H474" i="1"/>
  <c r="H471" i="1"/>
  <c r="H470" i="1"/>
  <c r="H469" i="1"/>
  <c r="E463" i="1" s="1"/>
  <c r="H463" i="1" s="1"/>
  <c r="H468" i="1"/>
  <c r="H467" i="1"/>
  <c r="H466" i="1"/>
  <c r="H465" i="1"/>
  <c r="H464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E442" i="1" s="1"/>
  <c r="H442" i="1" s="1"/>
  <c r="H441" i="1"/>
  <c r="H440" i="1"/>
  <c r="H439" i="1"/>
  <c r="E438" i="1" s="1"/>
  <c r="H438" i="1" s="1"/>
  <c r="H437" i="1"/>
  <c r="H436" i="1"/>
  <c r="H435" i="1"/>
  <c r="E434" i="1"/>
  <c r="H434" i="1" s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E416" i="1" s="1"/>
  <c r="H416" i="1" s="1"/>
  <c r="E415" i="1" s="1"/>
  <c r="H415" i="1" s="1"/>
  <c r="H413" i="1"/>
  <c r="H412" i="1"/>
  <c r="H411" i="1"/>
  <c r="H410" i="1"/>
  <c r="H409" i="1"/>
  <c r="H408" i="1"/>
  <c r="H407" i="1"/>
  <c r="H406" i="1"/>
  <c r="H405" i="1"/>
  <c r="E404" i="1" s="1"/>
  <c r="H404" i="1" s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E368" i="1" s="1"/>
  <c r="H368" i="1" s="1"/>
  <c r="H372" i="1"/>
  <c r="H371" i="1"/>
  <c r="H370" i="1"/>
  <c r="H369" i="1"/>
  <c r="H367" i="1"/>
  <c r="H366" i="1"/>
  <c r="E363" i="1" s="1"/>
  <c r="H363" i="1" s="1"/>
  <c r="H365" i="1"/>
  <c r="H364" i="1"/>
  <c r="H362" i="1"/>
  <c r="H361" i="1"/>
  <c r="H360" i="1"/>
  <c r="E359" i="1" s="1"/>
  <c r="H359" i="1" s="1"/>
  <c r="H358" i="1"/>
  <c r="H357" i="1"/>
  <c r="H356" i="1"/>
  <c r="H355" i="1"/>
  <c r="H354" i="1"/>
  <c r="H353" i="1"/>
  <c r="E352" i="1" s="1"/>
  <c r="H352" i="1" s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E329" i="1" s="1"/>
  <c r="H329" i="1" s="1"/>
  <c r="H326" i="1"/>
  <c r="E325" i="1"/>
  <c r="H325" i="1" s="1"/>
  <c r="H324" i="1"/>
  <c r="H323" i="1"/>
  <c r="H322" i="1"/>
  <c r="H321" i="1"/>
  <c r="E320" i="1"/>
  <c r="H320" i="1" s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E269" i="1" s="1"/>
  <c r="H269" i="1" s="1"/>
  <c r="E268" i="1" s="1"/>
  <c r="H268" i="1" s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E242" i="1" s="1"/>
  <c r="H242" i="1" s="1"/>
  <c r="H248" i="1"/>
  <c r="H247" i="1"/>
  <c r="H246" i="1"/>
  <c r="H245" i="1"/>
  <c r="H244" i="1"/>
  <c r="H243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E226" i="1" s="1"/>
  <c r="H226" i="1" s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E211" i="1" s="1"/>
  <c r="H211" i="1" s="1"/>
  <c r="H209" i="1"/>
  <c r="H208" i="1"/>
  <c r="E207" i="1"/>
  <c r="H207" i="1" s="1"/>
  <c r="E206" i="1" s="1"/>
  <c r="H206" i="1" s="1"/>
  <c r="H204" i="1"/>
  <c r="E203" i="1"/>
  <c r="H203" i="1" s="1"/>
  <c r="H202" i="1"/>
  <c r="H201" i="1"/>
  <c r="E195" i="1" s="1"/>
  <c r="H195" i="1" s="1"/>
  <c r="H200" i="1"/>
  <c r="H199" i="1"/>
  <c r="H198" i="1"/>
  <c r="H197" i="1"/>
  <c r="H196" i="1"/>
  <c r="H193" i="1"/>
  <c r="H192" i="1"/>
  <c r="H191" i="1"/>
  <c r="H190" i="1"/>
  <c r="H189" i="1"/>
  <c r="H188" i="1"/>
  <c r="E187" i="1" s="1"/>
  <c r="H187" i="1" s="1"/>
  <c r="H186" i="1"/>
  <c r="H185" i="1"/>
  <c r="H184" i="1"/>
  <c r="E183" i="1"/>
  <c r="H183" i="1" s="1"/>
  <c r="H182" i="1"/>
  <c r="E181" i="1" s="1"/>
  <c r="H181" i="1" s="1"/>
  <c r="H180" i="1"/>
  <c r="H179" i="1"/>
  <c r="H178" i="1"/>
  <c r="E177" i="1"/>
  <c r="H177" i="1" s="1"/>
  <c r="E176" i="1" s="1"/>
  <c r="H176" i="1" s="1"/>
  <c r="H174" i="1"/>
  <c r="E173" i="1" s="1"/>
  <c r="H173" i="1" s="1"/>
  <c r="H172" i="1"/>
  <c r="H171" i="1"/>
  <c r="E170" i="1" s="1"/>
  <c r="H170" i="1" s="1"/>
  <c r="H169" i="1"/>
  <c r="H168" i="1"/>
  <c r="E167" i="1" s="1"/>
  <c r="H167" i="1" s="1"/>
  <c r="H166" i="1"/>
  <c r="H165" i="1"/>
  <c r="H164" i="1"/>
  <c r="E162" i="1" s="1"/>
  <c r="H162" i="1" s="1"/>
  <c r="H163" i="1"/>
  <c r="H161" i="1"/>
  <c r="H160" i="1"/>
  <c r="H159" i="1"/>
  <c r="H158" i="1"/>
  <c r="H157" i="1"/>
  <c r="E156" i="1" s="1"/>
  <c r="H156" i="1" s="1"/>
  <c r="H155" i="1"/>
  <c r="H154" i="1"/>
  <c r="H153" i="1"/>
  <c r="H152" i="1"/>
  <c r="H151" i="1"/>
  <c r="H150" i="1"/>
  <c r="E149" i="1" s="1"/>
  <c r="H149" i="1" s="1"/>
  <c r="H148" i="1"/>
  <c r="H147" i="1"/>
  <c r="H146" i="1"/>
  <c r="H145" i="1"/>
  <c r="E144" i="1"/>
  <c r="H144" i="1" s="1"/>
  <c r="H143" i="1"/>
  <c r="H142" i="1"/>
  <c r="E141" i="1"/>
  <c r="H141" i="1" s="1"/>
  <c r="H140" i="1"/>
  <c r="H139" i="1"/>
  <c r="H138" i="1"/>
  <c r="H137" i="1"/>
  <c r="E134" i="1" s="1"/>
  <c r="H134" i="1" s="1"/>
  <c r="H136" i="1"/>
  <c r="H135" i="1"/>
  <c r="H133" i="1"/>
  <c r="H132" i="1"/>
  <c r="H131" i="1"/>
  <c r="H130" i="1"/>
  <c r="E124" i="1" s="1"/>
  <c r="H124" i="1" s="1"/>
  <c r="H129" i="1"/>
  <c r="H128" i="1"/>
  <c r="H127" i="1"/>
  <c r="H126" i="1"/>
  <c r="H125" i="1"/>
  <c r="H123" i="1"/>
  <c r="E118" i="1" s="1"/>
  <c r="H118" i="1" s="1"/>
  <c r="H122" i="1"/>
  <c r="H121" i="1"/>
  <c r="H120" i="1"/>
  <c r="H119" i="1"/>
  <c r="H116" i="1"/>
  <c r="H115" i="1"/>
  <c r="H114" i="1"/>
  <c r="E113" i="1" s="1"/>
  <c r="H113" i="1" s="1"/>
  <c r="H112" i="1"/>
  <c r="H111" i="1"/>
  <c r="H110" i="1"/>
  <c r="H109" i="1"/>
  <c r="H108" i="1"/>
  <c r="H107" i="1"/>
  <c r="H106" i="1"/>
  <c r="H105" i="1"/>
  <c r="H104" i="1"/>
  <c r="H103" i="1"/>
  <c r="E102" i="1" s="1"/>
  <c r="H102" i="1" s="1"/>
  <c r="H101" i="1"/>
  <c r="H100" i="1"/>
  <c r="H99" i="1"/>
  <c r="H98" i="1"/>
  <c r="H97" i="1"/>
  <c r="H96" i="1"/>
  <c r="H95" i="1"/>
  <c r="E89" i="1" s="1"/>
  <c r="H89" i="1" s="1"/>
  <c r="H94" i="1"/>
  <c r="H93" i="1"/>
  <c r="H92" i="1"/>
  <c r="H91" i="1"/>
  <c r="H90" i="1"/>
  <c r="H88" i="1"/>
  <c r="E82" i="1" s="1"/>
  <c r="H82" i="1" s="1"/>
  <c r="H87" i="1"/>
  <c r="H86" i="1"/>
  <c r="H85" i="1"/>
  <c r="H84" i="1"/>
  <c r="H83" i="1"/>
  <c r="H81" i="1"/>
  <c r="E80" i="1" s="1"/>
  <c r="H80" i="1" s="1"/>
  <c r="H79" i="1"/>
  <c r="H78" i="1"/>
  <c r="H77" i="1"/>
  <c r="H76" i="1"/>
  <c r="H75" i="1"/>
  <c r="H74" i="1"/>
  <c r="E72" i="1" s="1"/>
  <c r="H72" i="1" s="1"/>
  <c r="H73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E42" i="1" s="1"/>
  <c r="H42" i="1" s="1"/>
  <c r="H41" i="1"/>
  <c r="H40" i="1"/>
  <c r="H39" i="1"/>
  <c r="E33" i="1" s="1"/>
  <c r="H33" i="1" s="1"/>
  <c r="H38" i="1"/>
  <c r="H37" i="1"/>
  <c r="H36" i="1"/>
  <c r="H35" i="1"/>
  <c r="H34" i="1"/>
  <c r="H32" i="1"/>
  <c r="H31" i="1"/>
  <c r="H30" i="1"/>
  <c r="H29" i="1"/>
  <c r="H28" i="1"/>
  <c r="H27" i="1"/>
  <c r="H26" i="1"/>
  <c r="E25" i="1"/>
  <c r="H25" i="1" s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E8" i="1" s="1"/>
  <c r="H8" i="1" s="1"/>
  <c r="H3" i="1"/>
  <c r="E414" i="1" l="1"/>
  <c r="H414" i="1" s="1"/>
  <c r="E328" i="1"/>
  <c r="H328" i="1" s="1"/>
  <c r="E327" i="1" s="1"/>
  <c r="H327" i="1" s="1"/>
  <c r="E71" i="1"/>
  <c r="H71" i="1" s="1"/>
  <c r="E70" i="1" s="1"/>
  <c r="H70" i="1" s="1"/>
  <c r="E210" i="1"/>
  <c r="H210" i="1" s="1"/>
  <c r="E205" i="1" s="1"/>
  <c r="H205" i="1" s="1"/>
  <c r="E596" i="1"/>
  <c r="H596" i="1" s="1"/>
  <c r="E595" i="1" s="1"/>
  <c r="H595" i="1" s="1"/>
  <c r="E7" i="1"/>
  <c r="H7" i="1" s="1"/>
  <c r="E6" i="1" s="1"/>
  <c r="H6" i="1" s="1"/>
  <c r="E267" i="1"/>
  <c r="H267" i="1" s="1"/>
  <c r="E117" i="1"/>
  <c r="H117" i="1" s="1"/>
  <c r="E194" i="1"/>
  <c r="H194" i="1" s="1"/>
  <c r="E175" i="1" s="1"/>
  <c r="H175" i="1" s="1"/>
  <c r="E69" i="1" l="1"/>
  <c r="H69" i="1" s="1"/>
  <c r="E5" i="1"/>
  <c r="H5" i="1" s="1"/>
  <c r="E4" i="1" s="1"/>
  <c r="H4" i="1" s="1"/>
</calcChain>
</file>

<file path=xl/sharedStrings.xml><?xml version="1.0" encoding="utf-8"?>
<sst xmlns="http://schemas.openxmlformats.org/spreadsheetml/2006/main" count="3800" uniqueCount="1180">
  <si>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</si>
  <si>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</si>
  <si>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</si>
  <si>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</si>
  <si>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</si>
  <si>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</si>
  <si>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</si>
  <si>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</si>
  <si>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</si>
  <si>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</si>
  <si>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</si>
  <si>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</si>
  <si>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</si>
  <si>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</si>
  <si>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</si>
  <si>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</si>
  <si>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</si>
  <si>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</si>
  <si>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</si>
  <si>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</si>
  <si>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</si>
  <si>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</si>
  <si>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</si>
  <si>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</si>
  <si>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</si>
  <si>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</si>
  <si>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</si>
  <si>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Určené parkovisko v areáli BPMK</t>
  </si>
  <si>
    <t>1.1.1.1. </t>
  </si>
  <si>
    <t>SO 01 Parkovisko</t>
  </si>
  <si>
    <t>1.1.1.1.1. </t>
  </si>
  <si>
    <t>PRÁCE A DODÁVKY HSV</t>
  </si>
  <si>
    <t>1.1.1.1.1.1. </t>
  </si>
  <si>
    <t>1 - ZEMNE PRÁCE</t>
  </si>
  <si>
    <t>1.1.1.1.1.1.1. </t>
  </si>
  <si>
    <t>kus</t>
  </si>
  <si>
    <t>Vyrúbanie stromov postupným zrezávaním s priemerom kmeňa do 30 cm. s odstranením pňa a ich likvidáciou</t>
  </si>
  <si>
    <t>1.1.1.1.1.1.2. </t>
  </si>
  <si>
    <t>rezanie konára vo výške 6m s ich likvidáciou</t>
  </si>
  <si>
    <t>1.1.1.1.1.1.3. </t>
  </si>
  <si>
    <t>m2</t>
  </si>
  <si>
    <t>Odstránenie krovín a stromov s koreňmi do 1000 m2</t>
  </si>
  <si>
    <t>1.1.1.1.1.1.4. </t>
  </si>
  <si>
    <t>Odstránenie podkladov alebo krytov z betónu prost. hr. 150-300 mm. nad 200 m2</t>
  </si>
  <si>
    <t>1.1.1.1.1.1.5. </t>
  </si>
  <si>
    <t>m3</t>
  </si>
  <si>
    <t>Odstránenie ornice ručne s vodorov. premiest. na hromady do 50 m hr. do 150 mm</t>
  </si>
  <si>
    <t>1.1.1.1.1.1.6. </t>
  </si>
  <si>
    <t>Odkopávky a prekopávky nezapaž. v horn. tr. 3 do 100 m3</t>
  </si>
  <si>
    <t>1.1.1.1.1.1.7. </t>
  </si>
  <si>
    <t>Hĺbenie rýh šírka do 60 cm v horn. tr. 3 do 100 m3</t>
  </si>
  <si>
    <t>1.1.1.1.1.1.8. </t>
  </si>
  <si>
    <t>Príplatok za lepivosť horniny tr. 3 v rýhach š. do 60 cm</t>
  </si>
  <si>
    <t>1.1.1.1.1.1.9. </t>
  </si>
  <si>
    <t>Vodorovné premiestnenie výkopu do 10000 m horn. tr. 1-4</t>
  </si>
  <si>
    <t>1.1.1.1.1.1.10. </t>
  </si>
  <si>
    <t>Nakladanie výkopku do 100 m3 v horn. tr. 1-4</t>
  </si>
  <si>
    <t>1.1.1.1.1.1.11. </t>
  </si>
  <si>
    <t>Násypy pre diaľnice zhut. z hornín nesúdržných kamenistých</t>
  </si>
  <si>
    <t>1.1.1.1.1.1.12. </t>
  </si>
  <si>
    <t>Kamenivo ťažené hrubé 32-63 B1</t>
  </si>
  <si>
    <t>1.1.1.1.1.1.13. </t>
  </si>
  <si>
    <t>Uloženie sypaniny na skládku poplatok</t>
  </si>
  <si>
    <t>1.1.1.1.1.1.14. </t>
  </si>
  <si>
    <t>Úprava pláne v zárezoch v horn. tr. 1-4 so zhutnením</t>
  </si>
  <si>
    <t>1.1.1.1.1.1.15. </t>
  </si>
  <si>
    <t>Úprava pozemku s rozpoj. a prehrnutím zeminy tr. 3 do 60 m</t>
  </si>
  <si>
    <t>1.1.1.1.1.1.16. </t>
  </si>
  <si>
    <t>Rozprestretie ornice. sklon do 1:5 do 500 m2 hr. do 10 cm</t>
  </si>
  <si>
    <t>1.1.1.1.1.2. </t>
  </si>
  <si>
    <t>5 - KOMUNIKÁCIE</t>
  </si>
  <si>
    <t>1.1.1.1.1.2.1. </t>
  </si>
  <si>
    <t>Podklad zo zeminy stab. cem. S1 ROAD MIX hr. 150 mm</t>
  </si>
  <si>
    <t>1.1.1.1.1.2.2. </t>
  </si>
  <si>
    <t>Podklad z kameniva hrub. drv. 32-63 mm s výpl. kamenivom hr. 270 mm</t>
  </si>
  <si>
    <t>1.1.1.1.1.2.3. </t>
  </si>
  <si>
    <t>Podklad z kameniva spevn. cementom KZC 1. hr. 150 mm</t>
  </si>
  <si>
    <t>1.1.1.1.1.2.4. </t>
  </si>
  <si>
    <t>Postrek živ. infiltračný s posypom kam. z asfaltu 1.0 kg/m2</t>
  </si>
  <si>
    <t>1.1.1.1.1.2.5. </t>
  </si>
  <si>
    <t>Postrek živičný spojovací z cestného asfaltu 0.5-0.7 kg/m2</t>
  </si>
  <si>
    <t>1.1.1.1.1.2.6. </t>
  </si>
  <si>
    <t>Asfaltový betón vrstva obrusná AC 11 obrus  (ABS) z asfaltu tr.I; hr. 40 mm. š. nad 3 m</t>
  </si>
  <si>
    <t>1.1.1.1.1.2.7. </t>
  </si>
  <si>
    <t>Betón asfaltový ložný ACL 22 (ABVH) š. nad 3 m nemodifik. tr. I. hr. 70 mm</t>
  </si>
  <si>
    <t>1.1.1.1.1.3. </t>
  </si>
  <si>
    <t>8 - RÚROVÉ VEDENIA</t>
  </si>
  <si>
    <t>1.1.1.1.1.3.1. </t>
  </si>
  <si>
    <t>Steny šachiet z betónu vodostavebného V 4 tr. C 16/20 nad 200 mm</t>
  </si>
  <si>
    <t>1.1.1.1.1.3.2. </t>
  </si>
  <si>
    <t>Odkalovacia šachta z uličných vpustí trojdielnych</t>
  </si>
  <si>
    <t>1.1.1.1.1.3.3. </t>
  </si>
  <si>
    <t>Vpusť uličná betónová TBV3-60</t>
  </si>
  <si>
    <t>1.1.1.1.1.3.4. </t>
  </si>
  <si>
    <t>Dno s výtokovým otvorom TBV 1A 45x33x5</t>
  </si>
  <si>
    <t>1.1.1.1.1.3.5. </t>
  </si>
  <si>
    <t>Mreža zákrytová BEG 35x16</t>
  </si>
  <si>
    <t>1.1.1.1.1.3.6. </t>
  </si>
  <si>
    <t>Kôš kalový A 4/Z OC 38.5x60</t>
  </si>
  <si>
    <t>1.1.1.1.1.3.7. </t>
  </si>
  <si>
    <t>Osadenie poklopov liatinových. oceľových s rámom</t>
  </si>
  <si>
    <t>1.1.1.1.1.3.8. </t>
  </si>
  <si>
    <t>Poklop vstupný šachtový d 600 D</t>
  </si>
  <si>
    <t>1.1.1.1.1.4. </t>
  </si>
  <si>
    <t>9 - OSTATNÉ KONŠTRUKCIE A PRÁCE</t>
  </si>
  <si>
    <t>1.1.1.1.1.4.1. </t>
  </si>
  <si>
    <t>Montáž a demontáž plastového podstavca dočasnej dopravnej značky</t>
  </si>
  <si>
    <t>1.1.1.1.1.4.2. </t>
  </si>
  <si>
    <t>Montáž a demontáž stĺpika dĺžky do 2 m dočasnej dopravnej značky</t>
  </si>
  <si>
    <t>1.1.1.1.1.4.3. </t>
  </si>
  <si>
    <t>Montáž a demontáž dočasnej dopravnej značky samostatnej základnej</t>
  </si>
  <si>
    <t>1.1.1.1.1.4.4. </t>
  </si>
  <si>
    <t>Príplatok k dočasnému podstavcu plastovému za prvý a ZKD deň použitia</t>
  </si>
  <si>
    <t>1.1.1.1.1.4.5. </t>
  </si>
  <si>
    <t>Príplatok k dočasnému stĺpiku dĺžky do 2 m za prvý a ZKD deň použitia</t>
  </si>
  <si>
    <t>1.1.1.1.1.4.6. </t>
  </si>
  <si>
    <t>Príplatok k dočasnej dopr. značke samost. základnej za prvý a ZKD deň použitia</t>
  </si>
  <si>
    <t>1.1.1.1.1.4.7. </t>
  </si>
  <si>
    <t>Montáž a demontáž dočasnej súpravy smer. dosiek Z 4 s výstr. svetlom 3 dosky</t>
  </si>
  <si>
    <t>1.1.1.1.1.4.8. </t>
  </si>
  <si>
    <t>Prípl. k dočasnej súprave smer. dosiek Z 4 s výstr. svetlom 3 dosky za 1. a ZKD deň použitia</t>
  </si>
  <si>
    <t>1.1.1.1.1.4.9. </t>
  </si>
  <si>
    <t>Montáž a demontáž dočasnej smerovej svetelnej súpravy s 3 svetlami</t>
  </si>
  <si>
    <t>1.1.1.1.1.4.10. </t>
  </si>
  <si>
    <t>Prípl. k dočasnej smer. svetelnej súprave s 3 svetlami za prvý a ZKD deň použitia</t>
  </si>
  <si>
    <t>1.1.1.1.1.4.11. </t>
  </si>
  <si>
    <t>Osadenie zvislých cestných dopravných značiek na stĺpiky. konzoly alebo objekty</t>
  </si>
  <si>
    <t>1.1.1.1.1.4.12. </t>
  </si>
  <si>
    <t>Značka dopravná</t>
  </si>
  <si>
    <t>1.1.1.1.1.4.13. </t>
  </si>
  <si>
    <t>Smerová doska 300x800 mm AL lisovaná</t>
  </si>
  <si>
    <t>1.1.1.1.1.4.14. </t>
  </si>
  <si>
    <t>ks</t>
  </si>
  <si>
    <t>Stĺpik Al 60/5 hladký drážkový + podstavec</t>
  </si>
  <si>
    <t>1.1.1.1.1.4.15. </t>
  </si>
  <si>
    <t>Zhotovenie vodor. značenia krytu náterovými hmotami. čiary. zebry. šípky. nápisy</t>
  </si>
  <si>
    <t>1.1.1.1.1.4.16. </t>
  </si>
  <si>
    <t>Príplatok za reflexnú úpravu balotinovú</t>
  </si>
  <si>
    <t>1.1.1.1.1.4.17. </t>
  </si>
  <si>
    <t>m</t>
  </si>
  <si>
    <t>Osadenie cest. obrubníka bet. stojatého. lôžko betón tr. C 12/15 bez bočnej opory</t>
  </si>
  <si>
    <t>1.1.1.1.1.4.18. </t>
  </si>
  <si>
    <t>Obrubník chodníkový ABO 2-15 100x15x25</t>
  </si>
  <si>
    <t>1.1.1.1.1.4.19. </t>
  </si>
  <si>
    <t>Lôžko pod obrubníky. krajníky. obruby z betónu tr. C 12/15</t>
  </si>
  <si>
    <t>1.1.1.1.1.4.20. </t>
  </si>
  <si>
    <t>Búranie muriva z betónu alebo otvorov nad 4 m2</t>
  </si>
  <si>
    <t>1.1.1.1.1.4.21. </t>
  </si>
  <si>
    <t>t</t>
  </si>
  <si>
    <t>Odvoz sute a vybúraných hmôt na skládku do 1 km</t>
  </si>
  <si>
    <t>1.1.1.1.1.4.22. </t>
  </si>
  <si>
    <t>Odvoz sute a vybúraných hmôt na skládku každý ďalší 1 km</t>
  </si>
  <si>
    <t>1.1.1.1.1.4.23. </t>
  </si>
  <si>
    <t>Vnútrostavenisková doprava sute a vybúraných hmôt do 10 m</t>
  </si>
  <si>
    <t>1.1.1.1.1.4.24. </t>
  </si>
  <si>
    <t>Nakladanie alebo prekladanie sute a vybúraných hmôt</t>
  </si>
  <si>
    <t>1.1.1.1.1.4.25. </t>
  </si>
  <si>
    <t>Poplatok za ulož.a znešk.staveb.sute na vymedzených skládkach "O"-ostatný odpad</t>
  </si>
  <si>
    <t>1.1.1.1.1.4.26. </t>
  </si>
  <si>
    <t>Poplatok za ulož.a znešk.stav.sute na urč.sklád. -z demol.vozoviek "O"-ost.odpad</t>
  </si>
  <si>
    <t>1.1.1.2. </t>
  </si>
  <si>
    <t>SO 02 Vrátnica</t>
  </si>
  <si>
    <t>1.1.1.2.1. </t>
  </si>
  <si>
    <t>Vrátnica</t>
  </si>
  <si>
    <t>1.1.1.2.1.1. </t>
  </si>
  <si>
    <t>1.1.1.2.1.1.1. </t>
  </si>
  <si>
    <t>1.1.1.2.1.1.1.1. </t>
  </si>
  <si>
    <t>Odstránenie ornice premiestnenie do 100m</t>
  </si>
  <si>
    <t>1.1.1.2.1.1.1.2. </t>
  </si>
  <si>
    <t>Hĺbenie jám nezapaž. v horn. tr. 3 do 100 m3</t>
  </si>
  <si>
    <t>1.1.1.2.1.1.1.3. </t>
  </si>
  <si>
    <t>1.1.1.2.1.1.1.4. </t>
  </si>
  <si>
    <t>1.1.1.2.1.1.1.5. </t>
  </si>
  <si>
    <t>Vodorovné premiestnenie výkopu do 20 m horn. tr. 1-4</t>
  </si>
  <si>
    <t>1.1.1.2.1.1.1.6. </t>
  </si>
  <si>
    <t>1.1.1.2.1.1.1.7. </t>
  </si>
  <si>
    <t>poplatok na skládke</t>
  </si>
  <si>
    <t>1.1.1.2.1.1.2. </t>
  </si>
  <si>
    <t>2 - ZÁKLADY</t>
  </si>
  <si>
    <t>1.1.1.2.1.1.2.1. </t>
  </si>
  <si>
    <t>Základové pásy z betónu prostého tr. C16/20</t>
  </si>
  <si>
    <t>1.1.1.2.1.1.3. </t>
  </si>
  <si>
    <t>3 - ZVISLÉ A KOMPLETNÉ KONŠTRUKCIE</t>
  </si>
  <si>
    <t>1.1.1.2.1.1.3.1. </t>
  </si>
  <si>
    <t>Murivo nosné z tehál POROTHERM 25 P+D P12 MVC 2.5</t>
  </si>
  <si>
    <t>1.1.1.2.1.1.3.2. </t>
  </si>
  <si>
    <t>Preklady  120/65/1000 mm</t>
  </si>
  <si>
    <t>1.1.1.2.1.1.3.3. </t>
  </si>
  <si>
    <t>Preklady keramické POROTHERM 120/65/1250 mm</t>
  </si>
  <si>
    <t>1.1.1.2.1.1.3.4. </t>
  </si>
  <si>
    <t>Preklady keramické POROTHERM 238/70/1000 mm</t>
  </si>
  <si>
    <t>1.1.1.2.1.1.3.5. </t>
  </si>
  <si>
    <t>Preklady keramické POROTHERM 238/70/1250 mm</t>
  </si>
  <si>
    <t>1.1.1.2.1.1.3.6. </t>
  </si>
  <si>
    <t>Priečky POROTHERM P8 hr. 80mm 8x50x23.8 P+D</t>
  </si>
  <si>
    <t>1.1.1.2.1.1.4. </t>
  </si>
  <si>
    <t>4 - VODOROVNÉ KONŠTRUKCIE</t>
  </si>
  <si>
    <t>1.1.1.2.1.1.4.1. </t>
  </si>
  <si>
    <t>Stropy doskové zo železobetónu tr. C20/25</t>
  </si>
  <si>
    <t>1.1.1.2.1.1.4.2. </t>
  </si>
  <si>
    <t>Debnenie stropov doskových zhotovenie</t>
  </si>
  <si>
    <t>1.1.1.2.1.1.4.3. </t>
  </si>
  <si>
    <t>Debnenie stropov doskových odstránenie</t>
  </si>
  <si>
    <t>1.1.1.2.1.1.4.4. </t>
  </si>
  <si>
    <t>Prenájom debnenia</t>
  </si>
  <si>
    <t>1.1.1.2.1.1.4.5. </t>
  </si>
  <si>
    <t>Podperná konštr. stropov pre zaťaženie do 12 kPa zhotovenie</t>
  </si>
  <si>
    <t>1.1.1.2.1.1.4.6. </t>
  </si>
  <si>
    <t>Podperná konštr. stropov pre zaťaženie do 12 kPa odstránenie</t>
  </si>
  <si>
    <t>1.1.1.2.1.1.4.7. </t>
  </si>
  <si>
    <t>Výstuž stropov BSt 500 (10505)</t>
  </si>
  <si>
    <t>1.1.1.2.1.1.4.8. </t>
  </si>
  <si>
    <t>Výstuž stropov zo zvarovaných sietí KARI</t>
  </si>
  <si>
    <t>1.1.1.2.1.1.4.9. </t>
  </si>
  <si>
    <t>Stužujúce pásy a vence zo železobetónu tr. C20/25</t>
  </si>
  <si>
    <t>1.1.1.2.1.1.4.10. </t>
  </si>
  <si>
    <t>Debnenie stužujúcich pásov a vencov zhotovenie</t>
  </si>
  <si>
    <t>1.1.1.2.1.1.4.11. </t>
  </si>
  <si>
    <t>Debnenie stužujúcich pásov a vencov odstránenie</t>
  </si>
  <si>
    <t>1.1.1.2.1.1.4.12. </t>
  </si>
  <si>
    <t>Výstuž stužujúcich pásov. vencov BSt 500 (10505)</t>
  </si>
  <si>
    <t>1.1.1.2.1.1.5. </t>
  </si>
  <si>
    <t>6 - ÚPRAVY POVRCHOV. PODLAHY. VÝPLNE</t>
  </si>
  <si>
    <t>1.1.1.2.1.1.5.1. </t>
  </si>
  <si>
    <t>Omietka vnút. váp. stropov rovných štuková</t>
  </si>
  <si>
    <t>1.1.1.2.1.1.5.2. </t>
  </si>
  <si>
    <t>Omietka váp sádrová vnút stien zo such zm  MIP 02 filcovaná strojne</t>
  </si>
  <si>
    <t>1.1.1.2.1.1.5.3. </t>
  </si>
  <si>
    <t>Zatepl. vonk. stien omietka zo such. zmesí a Knauf (Nobasil) FKD S Thermal hr.200 mm</t>
  </si>
  <si>
    <t>1.1.1.2.1.1.5.4. </t>
  </si>
  <si>
    <t>Mazanina z betónu prostého tr. C16/20 hr. 5-8 cm</t>
  </si>
  <si>
    <t>1.1.1.2.1.1.5.5. </t>
  </si>
  <si>
    <t>Mazanina z betónu prostého tr. C16/20 hr. 12-24 cm</t>
  </si>
  <si>
    <t>1.1.1.2.1.1.5.6. </t>
  </si>
  <si>
    <t>Výstuž betónových mazanín zo zvarovaných sietí Kari</t>
  </si>
  <si>
    <t>1.1.1.2.1.1.5.7. </t>
  </si>
  <si>
    <t>Násyp zo štrkopiesku 0-32 spevňujúceho</t>
  </si>
  <si>
    <t>1.1.1.2.1.1.5.8. </t>
  </si>
  <si>
    <t>vegetačná vrstva hr. 50mm - substrát</t>
  </si>
  <si>
    <t>1.1.1.2.1.1.5.9. </t>
  </si>
  <si>
    <t>Koberec rozchodníkový predpeěstovaný na netlejúcej podložke z polyamidu rozmery 1x1m váha cca 30 kg</t>
  </si>
  <si>
    <t>1.1.1.2.1.1.5.10. </t>
  </si>
  <si>
    <t>Fólia Delta - Drain - 1.5x12.5 m</t>
  </si>
  <si>
    <t>1.1.1.2.1.1.6. </t>
  </si>
  <si>
    <t>1.1.1.2.1.1.6.1. </t>
  </si>
  <si>
    <t>Montáž lešenia ľahk. radového s podlahami š. do 1.5 m v. do 10 m</t>
  </si>
  <si>
    <t>1.1.1.2.1.1.6.2. </t>
  </si>
  <si>
    <t>Demontáž lešenia ľahk. radového s podlahami š. do 1.5 m v. do 10 m</t>
  </si>
  <si>
    <t>1.1.1.2.1.1.6.3. </t>
  </si>
  <si>
    <t>Vyčistenie budov byt. alebo občian. výstavby pri výške podlažia do 4 m</t>
  </si>
  <si>
    <t>1.1.1.2.1.2. </t>
  </si>
  <si>
    <t>PRÁCE A DODÁVKY PSV</t>
  </si>
  <si>
    <t>1.1.1.2.1.2.1. </t>
  </si>
  <si>
    <t>711 - Izolácie proti vode a vlhkosti</t>
  </si>
  <si>
    <t>1.1.1.2.1.2.1.1. </t>
  </si>
  <si>
    <t>Zhotovenie izolácie proti vlhkosti za studena vodor. náterom asfalt. penetr.</t>
  </si>
  <si>
    <t>1.1.1.2.1.2.1.2. </t>
  </si>
  <si>
    <t>Lak asfaltový ALP-PENETRAL sudy</t>
  </si>
  <si>
    <t>1.1.1.2.1.2.1.3. </t>
  </si>
  <si>
    <t>Zhotovenie izolácie proti vlhkosti pritavením NAIP vodor.</t>
  </si>
  <si>
    <t>1.1.1.2.1.2.1.4. </t>
  </si>
  <si>
    <t>Pás ťažký asfaltový HYDROBIT V 60 S 35</t>
  </si>
  <si>
    <t>1.1.1.2.1.2.1.5. </t>
  </si>
  <si>
    <t>Pás ťažký asfaltový FOALBIT AL S 40</t>
  </si>
  <si>
    <t>1.1.1.2.1.2.2. </t>
  </si>
  <si>
    <t>712 - Povlakové krytiny</t>
  </si>
  <si>
    <t>1.1.1.2.1.2.2.1. </t>
  </si>
  <si>
    <t>Zhotovenie povlak. krytiny striech plochých do 10° termoplastmi fóliou PVC plnoplošne lepenou</t>
  </si>
  <si>
    <t>1.1.1.2.1.2.2.2. </t>
  </si>
  <si>
    <t>Fólia POCB s odolnosťou prerastaniu koreňov FLL Icopal Universal WS bal.10m2</t>
  </si>
  <si>
    <t>1.1.1.2.1.2.2.3. </t>
  </si>
  <si>
    <t>Fólia izolačná Fatrafol 810 hr.1.5mm strešná</t>
  </si>
  <si>
    <t>1.1.1.2.1.2.2.4. </t>
  </si>
  <si>
    <t>Zhotovenie povl. krytiny striech do 10° na sucho z podkladnej textílie</t>
  </si>
  <si>
    <t>1.1.1.2.1.2.2.5. </t>
  </si>
  <si>
    <t>Zhotovenie povl. krytiny striech do 10° na sucho z ochrannej textílie</t>
  </si>
  <si>
    <t>1.1.1.2.1.2.2.6. </t>
  </si>
  <si>
    <t>Geotextília polypropylénová TATRATEX PP 300g/m2</t>
  </si>
  <si>
    <t>1.1.1.2.1.2.2.7. </t>
  </si>
  <si>
    <t>Geotextília polypropylénová TATRATEX PP 500g/m2</t>
  </si>
  <si>
    <t>1.1.1.2.1.2.2.8. </t>
  </si>
  <si>
    <t>Zhotovenie podklad. konštrukcie z OSB dosiek na atike š. 411 - 620 mm pre klampiarske práce</t>
  </si>
  <si>
    <t>1.1.1.2.1.2.2.9. </t>
  </si>
  <si>
    <t>Doska OSB 3 SE 2500x1250x25 mm</t>
  </si>
  <si>
    <t>1.1.1.2.1.2.3. </t>
  </si>
  <si>
    <t>713 - Izolácie tepelné</t>
  </si>
  <si>
    <t>1.1.1.2.1.2.3.1. </t>
  </si>
  <si>
    <t>Montáž tep. izolácie stropov. položenie na vrch-2 vrtsvy</t>
  </si>
  <si>
    <t>1.1.1.2.1.2.3.2. </t>
  </si>
  <si>
    <t>Doska izolačná polystyrénová penové  EPS 150 .  hr.180mm</t>
  </si>
  <si>
    <t>1.1.1.2.1.2.3.3. </t>
  </si>
  <si>
    <t>Montáž tep. izol. stien a základov lepením celopl. rohoží. pásov dielcov. dosiek</t>
  </si>
  <si>
    <t>1.1.1.2.1.2.3.4. </t>
  </si>
  <si>
    <t>Doska polystyrénová XPS  hr.100mm</t>
  </si>
  <si>
    <t>1.1.1.2.1.2.3.5. </t>
  </si>
  <si>
    <t>Izolácia tepelná podláh. stropov. striech vrchom. položením PE fólia</t>
  </si>
  <si>
    <t>1.1.1.2.1.2.3.6. </t>
  </si>
  <si>
    <t>Doska izolačná polystyrénová penové  - EPS 100 1000x500mm hr.120mm</t>
  </si>
  <si>
    <t>1.1.1.2.1.2.4. </t>
  </si>
  <si>
    <t>721 - Vnútorná kanalizácia</t>
  </si>
  <si>
    <t>1.1.1.2.1.2.4.1. </t>
  </si>
  <si>
    <t>Strešné vtoky polypropylen PP pre ploché strechy zvislý odtok DN 160</t>
  </si>
  <si>
    <t>1.1.1.2.1.2.4.2. </t>
  </si>
  <si>
    <t>Lapače strešných spavenín liatinové DN 150</t>
  </si>
  <si>
    <t>1.1.1.2.1.2.5. </t>
  </si>
  <si>
    <t>725 - Zariaďovacie predmety</t>
  </si>
  <si>
    <t>1.1.1.2.1.2.5.1. </t>
  </si>
  <si>
    <t>súbor</t>
  </si>
  <si>
    <t>Montáž vykur. telesá 0.6 kW</t>
  </si>
  <si>
    <t>1.1.1.2.1.2.5.2. </t>
  </si>
  <si>
    <t>Radiátor elektrický 0.6 kW</t>
  </si>
  <si>
    <t>1.1.1.2.1.2.5.3. </t>
  </si>
  <si>
    <t>Ohrievač prietokový so zásobn 10l</t>
  </si>
  <si>
    <t>1.1.1.2.1.2.5.4. </t>
  </si>
  <si>
    <t>Batéria k prietok. ohrievaču</t>
  </si>
  <si>
    <t>1.1.1.2.1.2.6. </t>
  </si>
  <si>
    <t>764 - Konštrukcie klampiarske</t>
  </si>
  <si>
    <t>1.1.1.2.1.2.6.1. </t>
  </si>
  <si>
    <t>Montáž balkónového chrliča z pozinkovaného PZ plechu jednoduchý s D do 50 mm dĺ. do 500 mm</t>
  </si>
  <si>
    <t>1.1.1.2.1.2.6.2. </t>
  </si>
  <si>
    <t>Chrlič  svetlošedý priemer 90mm</t>
  </si>
  <si>
    <t>1.1.1.2.1.2.6.3. </t>
  </si>
  <si>
    <t>Prepad poistný  svetlošedý priemer 63mm</t>
  </si>
  <si>
    <t>1.1.1.2.1.2.6.4. </t>
  </si>
  <si>
    <t>LINDAB oplechovanie múrov rš 750</t>
  </si>
  <si>
    <t>1.1.1.2.1.2.6.5. </t>
  </si>
  <si>
    <t>Lakopl rúry odkvapové  d 120 mm</t>
  </si>
  <si>
    <t>1.1.1.2.1.2.6.6. </t>
  </si>
  <si>
    <t>Lakopl. výtokové koleno odkvapové d 120 mm</t>
  </si>
  <si>
    <t>1.1.1.2.1.2.7. </t>
  </si>
  <si>
    <t>766 - Konštrukcie stolárske</t>
  </si>
  <si>
    <t>1.1.1.2.1.2.7.1. </t>
  </si>
  <si>
    <t>Montáž dvier kompl. otvár. do zárubne 1-krídl. do 0.8m</t>
  </si>
  <si>
    <t>1.1.1.2.1.2.7.2. </t>
  </si>
  <si>
    <t>Dvere vnútorné plné 60x197 profilované Klasik kpl</t>
  </si>
  <si>
    <t>1.1.1.2.1.2.7.3. </t>
  </si>
  <si>
    <t>Dvere vnútorné plné 80x197 profilované Klasik kpl</t>
  </si>
  <si>
    <t>1.1.1.2.1.2.7.4. </t>
  </si>
  <si>
    <t>Zárubne s obkladovými lištami 60 x 197</t>
  </si>
  <si>
    <t>1.1.1.2.1.2.7.5. </t>
  </si>
  <si>
    <t>Zárubne s obkladovými lištami  80 x 197</t>
  </si>
  <si>
    <t>1.1.1.2.1.2.8. </t>
  </si>
  <si>
    <t>767 - Konštrukcie doplnk. kovové stavebné</t>
  </si>
  <si>
    <t>1.1.1.2.1.2.8.1. </t>
  </si>
  <si>
    <t>Dvere  vstupné.plast 1000x2300 +osad.</t>
  </si>
  <si>
    <t>1.1.1.2.1.2.8.2. </t>
  </si>
  <si>
    <t>Okno plastové 1000x750+par.+osad.</t>
  </si>
  <si>
    <t>1.1.1.2.1.2.8.3. </t>
  </si>
  <si>
    <t>Okno plastové 1000x1400+par.+osad.</t>
  </si>
  <si>
    <t>1.1.1.2.1.2.8.4. </t>
  </si>
  <si>
    <t>Okno plastové 1250x1400+par. +osad.</t>
  </si>
  <si>
    <t>1.1.1.2.1.2.9. </t>
  </si>
  <si>
    <t>771 - Podlahy z dlaždíc  keramických</t>
  </si>
  <si>
    <t>1.1.1.2.1.2.9.1. </t>
  </si>
  <si>
    <t>Montáž podláh z dlaždíc keram.  do tmelu</t>
  </si>
  <si>
    <t>1.1.1.2.1.2.9.2. </t>
  </si>
  <si>
    <t>Dlaž. ker.</t>
  </si>
  <si>
    <t>1.1.1.2.1.2.10. </t>
  </si>
  <si>
    <t>781 - Obklady z obkladačiek a dosiek</t>
  </si>
  <si>
    <t>1.1.1.2.1.2.10.1. </t>
  </si>
  <si>
    <t>Montáž obkladov vnút. z obklad. do tmelu</t>
  </si>
  <si>
    <t>1.1.1.2.1.2.10.2. </t>
  </si>
  <si>
    <t>Obkl. ker.</t>
  </si>
  <si>
    <t>1.1.1.2.1.2.11. </t>
  </si>
  <si>
    <t>784 - Maľby</t>
  </si>
  <si>
    <t>1.1.1.2.1.2.11.1. </t>
  </si>
  <si>
    <t>Maľba zo zmesí tekut. 1 far. dvojnás. v miest. do 3.8m</t>
  </si>
  <si>
    <t>1.1.1.2.2. </t>
  </si>
  <si>
    <t>Vrátnica - internet</t>
  </si>
  <si>
    <t>1.1.1.2.2.1. </t>
  </si>
  <si>
    <t>1.1.1.2.2.1.1. </t>
  </si>
  <si>
    <t>1.1.1.2.2.1.1.1. </t>
  </si>
  <si>
    <t>Odstránenie podkladov alebo krytov z betónu prost. hr. do 100 mm. do 200 m2</t>
  </si>
  <si>
    <t>1.1.1.2.2.1.1.2. </t>
  </si>
  <si>
    <t>1.1.1.2.2.1.1.3. </t>
  </si>
  <si>
    <t>Zásyp zhutnený jám. šachiet. rýh. zárezov alebo okolo objektov do 100 m3</t>
  </si>
  <si>
    <t>1.1.1.2.2.1.2. </t>
  </si>
  <si>
    <t>1.1.1.2.2.1.2.1. </t>
  </si>
  <si>
    <t>Chránička káblov z rúr HDPE  DN 80</t>
  </si>
  <si>
    <t>1.1.1.2.2.1.3. </t>
  </si>
  <si>
    <t>1.1.1.2.2.1.3.1. </t>
  </si>
  <si>
    <t>Povrchová kábelová komora 0.88x0.74x0.41</t>
  </si>
  <si>
    <t>1.1.1.2.2.1.3.2. </t>
  </si>
  <si>
    <t>Uloženie výstražná PVC fólia hr.0.3mm. š.200 mm na obsyp</t>
  </si>
  <si>
    <t>1.1.1.2.2.1.3.3. </t>
  </si>
  <si>
    <t>km</t>
  </si>
  <si>
    <t>porealizačné zameranie trasy kábla</t>
  </si>
  <si>
    <t>1.1.1.2.2.1.4. </t>
  </si>
  <si>
    <t>1.1.1.2.2.1.4.1. </t>
  </si>
  <si>
    <t>1.1.1.2.2.1.4.2. </t>
  </si>
  <si>
    <t>1.1.1.2.2.1.4.3. </t>
  </si>
  <si>
    <t>1.1.1.2.2.1.4.4. </t>
  </si>
  <si>
    <t>Vnútrost. doprava sute a vybúraných hmôt každých ďalších 5 m</t>
  </si>
  <si>
    <t>1.1.1.2.2.1.4.5. </t>
  </si>
  <si>
    <t>1.1.1.2.2.1.4.6. </t>
  </si>
  <si>
    <t>1.1.1.2.2.2. </t>
  </si>
  <si>
    <t>PRÁCE A DODÁVKY M</t>
  </si>
  <si>
    <t>1.1.1.2.2.2.1. </t>
  </si>
  <si>
    <t>M22 - 156 Montáž oznam. signal. a zab. zariadení</t>
  </si>
  <si>
    <t>1.1.1.2.2.2.1.1. </t>
  </si>
  <si>
    <t>Montáž kábla</t>
  </si>
  <si>
    <t>1.1.1.2.2.2.1.2. </t>
  </si>
  <si>
    <t>Kábel optický SM 9/125 24 VL na zasunutie do HDPE chráničky</t>
  </si>
  <si>
    <t>1.1.1.2.2.2.1.3. </t>
  </si>
  <si>
    <t>Kábel FTP 4x2x0.5</t>
  </si>
  <si>
    <t>1.1.1.2.2.2.1.4. </t>
  </si>
  <si>
    <t>chránička kábla FTP</t>
  </si>
  <si>
    <t>1.1.1.2.2.2.1.5. </t>
  </si>
  <si>
    <t>podlahový kanál PUK 38x150  S1</t>
  </si>
  <si>
    <t>1.1.1.2.2.2.1.6. </t>
  </si>
  <si>
    <t>Krabica podlahová + rám</t>
  </si>
  <si>
    <t>1.1.1.2.2.2.1.7. </t>
  </si>
  <si>
    <t>Zásuvka dátová</t>
  </si>
  <si>
    <t>1.1.1.2.2.2.2. </t>
  </si>
  <si>
    <t>OSTATNÉ</t>
  </si>
  <si>
    <t>1.1.1.2.2.2.2.1. </t>
  </si>
  <si>
    <t>hod</t>
  </si>
  <si>
    <t>Ostatné konštrukcie a práce. HZS T5 - vyznačenie podz. sietí a dozor počas montáže</t>
  </si>
  <si>
    <t>1.1.1.2.3. </t>
  </si>
  <si>
    <t>Vrátnica - zdravotechnika</t>
  </si>
  <si>
    <t>1.1.1.2.3.1. </t>
  </si>
  <si>
    <t>1.1.1.2.3.1.1. </t>
  </si>
  <si>
    <t>1.1.1.2.3.1.1.1. </t>
  </si>
  <si>
    <t>Montáž potrubia z tlakových rúrok polyetylénových d 25</t>
  </si>
  <si>
    <t>1.1.1.2.3.1.1.2. </t>
  </si>
  <si>
    <t>Rúra tlaková plastová HDPE D32*3</t>
  </si>
  <si>
    <t>1.1.1.2.3.2. </t>
  </si>
  <si>
    <t>1.1.1.2.3.2.1. </t>
  </si>
  <si>
    <t>1.1.1.2.3.2.1.1. </t>
  </si>
  <si>
    <t>Rúry odpadné hrdlové PP HT D 50</t>
  </si>
  <si>
    <t>1.1.1.2.3.2.1.2. </t>
  </si>
  <si>
    <t>Rúry odpadné hrdlové PP HT D 110</t>
  </si>
  <si>
    <t>1.1.1.2.3.2.1.3. </t>
  </si>
  <si>
    <t>Potrubie kanal. z PVC-U rúr hrdlových odpadné D 75x1.8</t>
  </si>
  <si>
    <t>1.1.1.2.3.2.1.4. </t>
  </si>
  <si>
    <t>Potrubie kanal. z PVC-U rúr hrdlových odpadné D 110x2.2</t>
  </si>
  <si>
    <t>1.1.1.2.3.2.1.5. </t>
  </si>
  <si>
    <t>Potrubie kanal. z PVC-U rúr hrdlových odpadné D 125x3.2</t>
  </si>
  <si>
    <t>1.1.1.2.3.2.1.6. </t>
  </si>
  <si>
    <t>Potrubie kanal. z PVC rúr hrdl. dažďové D 140x2.9</t>
  </si>
  <si>
    <t>1.1.1.2.3.2.1.7. </t>
  </si>
  <si>
    <t>Vyvedenie a upevnenie kanal. výpustiek D 40x1.8</t>
  </si>
  <si>
    <t>1.1.1.2.3.2.1.8. </t>
  </si>
  <si>
    <t>Vyvedenie a upevnenie kanal. výpustiek D 110x2.3</t>
  </si>
  <si>
    <t>1.1.1.2.3.2.1.9. </t>
  </si>
  <si>
    <t>Lapač strešných splavenín HL 600 N</t>
  </si>
  <si>
    <t>1.1.1.2.3.2.1.10. </t>
  </si>
  <si>
    <t>Napojovacie koleno HL 210 P-110</t>
  </si>
  <si>
    <t>1.1.1.2.3.2.1.11. </t>
  </si>
  <si>
    <t>Skúška tesnosti kanalizácie vodou do DN 125</t>
  </si>
  <si>
    <t>1.1.1.2.3.2.1.12. </t>
  </si>
  <si>
    <t>Skúška tesnosti kanalizácie dymom do DN 300</t>
  </si>
  <si>
    <t>1.1.1.2.3.2.1.13. </t>
  </si>
  <si>
    <t>Ventilačná hlavica HL 810-110</t>
  </si>
  <si>
    <t>1.1.1.2.3.2.1.14. </t>
  </si>
  <si>
    <t>KPL</t>
  </si>
  <si>
    <t>Presun hmôt pre vnút. kanalizáciu v objektoch výšky do 6 m</t>
  </si>
  <si>
    <t>1.1.1.2.3.2.2. </t>
  </si>
  <si>
    <t>722 - Vnútorný vodovod</t>
  </si>
  <si>
    <t>1.1.1.2.3.2.2.1. </t>
  </si>
  <si>
    <t>Potrubie vod. z ocel. rúrok závit. pozink. 11353 DN 65</t>
  </si>
  <si>
    <t>1.1.1.2.3.2.2.2. </t>
  </si>
  <si>
    <t>Rúry tlak.plastové PE-RT dn 16</t>
  </si>
  <si>
    <t>1.1.1.2.3.2.2.3. </t>
  </si>
  <si>
    <t>Rúry tlak.plastové PE-RT dn 25</t>
  </si>
  <si>
    <t>1.1.1.2.3.2.2.4. </t>
  </si>
  <si>
    <t>Rúry tlak.plastové PE-RT dn 32</t>
  </si>
  <si>
    <t>1.1.1.2.3.2.2.5. </t>
  </si>
  <si>
    <t>Ochrana potrubia izoláciou Mirelon DN 16</t>
  </si>
  <si>
    <t>1.1.1.2.3.2.2.6. </t>
  </si>
  <si>
    <t>Ochrana potrubia izoláciou Mirelon DN 20</t>
  </si>
  <si>
    <t>1.1.1.2.3.2.2.7. </t>
  </si>
  <si>
    <t>Ochrana potrubia izoláciou Mirelon DN 25</t>
  </si>
  <si>
    <t>1.1.1.2.3.2.2.8. </t>
  </si>
  <si>
    <t>Ochrana potrubia izoláciou Mirelon DN110</t>
  </si>
  <si>
    <t>1.1.1.2.3.2.2.9. </t>
  </si>
  <si>
    <t>Prípojky vod. ocel. rúrky záv. poz. 11353 upev. výpust. DN 15</t>
  </si>
  <si>
    <t>1.1.1.2.3.2.2.10. </t>
  </si>
  <si>
    <t>pár</t>
  </si>
  <si>
    <t>Arm. vod. s 1 závitom. nástenka K 247 pre batériu G 1/2x150mm</t>
  </si>
  <si>
    <t>1.1.1.2.3.2.2.11. </t>
  </si>
  <si>
    <t>Guľový ventil GV-DN25</t>
  </si>
  <si>
    <t>1.1.1.2.3.2.2.12. </t>
  </si>
  <si>
    <t>Montáž vodov. armatúr s 2 závitmi G 1</t>
  </si>
  <si>
    <t>1.1.1.2.3.2.2.13. </t>
  </si>
  <si>
    <t>Tlakové skúšky vodov. potrubia závitového do DN 50</t>
  </si>
  <si>
    <t>1.1.1.2.3.2.2.14. </t>
  </si>
  <si>
    <t>Preplachovanie a dezinfekcia vodov. potrubia do DN 80</t>
  </si>
  <si>
    <t>1.1.1.2.3.2.2.15. </t>
  </si>
  <si>
    <t>Presun hmôt pre vnút. vodovod v objektoch výšky do 6 m</t>
  </si>
  <si>
    <t>1.1.1.2.3.2.3. </t>
  </si>
  <si>
    <t>1.1.1.2.3.2.3.1. </t>
  </si>
  <si>
    <t>WC systém pre závesné záchody č. 895 652+oceľ.rám</t>
  </si>
  <si>
    <t>1.1.1.2.3.2.3.2. </t>
  </si>
  <si>
    <t>Montáž záchodových mís závesných</t>
  </si>
  <si>
    <t>1.1.1.2.3.2.3.3. </t>
  </si>
  <si>
    <t>Príplatok za použitie silikónového tmelu 0.30 kg/kus</t>
  </si>
  <si>
    <t>1.1.1.2.3.2.3.4. </t>
  </si>
  <si>
    <t>Sifon MIO H 374 730 DN 32</t>
  </si>
  <si>
    <t>1.1.1.2.3.2.3.5. </t>
  </si>
  <si>
    <t>Bateria nástenná pákpvá H 351 270 Lyra ramienko 300</t>
  </si>
  <si>
    <t>1.1.1.2.3.2.3.6. </t>
  </si>
  <si>
    <t>Umývadlo DEEP BY H 812 611 (500x410)</t>
  </si>
  <si>
    <t>1.1.1.2.3.2.3.7. </t>
  </si>
  <si>
    <t>Montáž umyvadla polymermramorového</t>
  </si>
  <si>
    <t>1.1.1.2.3.2.3.8. </t>
  </si>
  <si>
    <t>Kryt na sifon sosadou H 819 611</t>
  </si>
  <si>
    <t>1.1.1.2.3.2.3.9. </t>
  </si>
  <si>
    <t>Duroplastová doska s poklopomDEEP BY č. 893 610</t>
  </si>
  <si>
    <t>1.1.1.2.3.2.3.10. </t>
  </si>
  <si>
    <t>Záchodová misa závesná DEEP BY č.820 610</t>
  </si>
  <si>
    <t>1.1.1.2.3.2.3.11. </t>
  </si>
  <si>
    <t>Montáž výleviek keramic.. liat. a i. hmoty bez výtok armat. a splach nádrže</t>
  </si>
  <si>
    <t>1.1.1.2.3.2.3.12. </t>
  </si>
  <si>
    <t>Výlevka závesná MIRA H 851 490</t>
  </si>
  <si>
    <t>1.1.1.2.3.2.3.13. </t>
  </si>
  <si>
    <t>Montáž zásobník elektr. prepadový s batériou do 10L</t>
  </si>
  <si>
    <t>1.1.1.2.3.2.3.14. </t>
  </si>
  <si>
    <t>Montáž poistného ventila k elektr. zásobníkom</t>
  </si>
  <si>
    <t>1.1.1.2.3.2.3.15. </t>
  </si>
  <si>
    <t>El.prietokový ohrievačbtep.vody-pod umyv.HAKL</t>
  </si>
  <si>
    <t>1.1.1.2.3.2.3.16. </t>
  </si>
  <si>
    <t>Bateria páková do 1-otv. HAKL</t>
  </si>
  <si>
    <t>1.1.1.2.3.2.3.17. </t>
  </si>
  <si>
    <t>Rohový ventil MIO 372 420</t>
  </si>
  <si>
    <t>1.1.1.2.3.2.3.18. </t>
  </si>
  <si>
    <t>Montáž ventilov rohových G 1/2</t>
  </si>
  <si>
    <t>1.1.1.2.3.2.3.19. </t>
  </si>
  <si>
    <t>Montáž batérií umýv. a drez. ostatných typov stojank. G 1/2</t>
  </si>
  <si>
    <t>1.1.1.2.3.2.3.20. </t>
  </si>
  <si>
    <t>Montáž batérie drezovej 1-pákovej nástennej</t>
  </si>
  <si>
    <t>1.1.1.2.3.2.3.21. </t>
  </si>
  <si>
    <t>Montáž zápach. uzávierok umývadlových D 40</t>
  </si>
  <si>
    <t>1.1.1.2.3.2.3.22. </t>
  </si>
  <si>
    <t>Montáž zápach. uzávierok U sifónov</t>
  </si>
  <si>
    <t>1.1.1.2.3.2.3.23. </t>
  </si>
  <si>
    <t>Dvierka prístupové k inštaláciám z plastov 30/30</t>
  </si>
  <si>
    <t>1.1.1.2.3.2.3.24. </t>
  </si>
  <si>
    <t>Presun hmôt pre zariaď. predmety v objektoch výšky do 6 m</t>
  </si>
  <si>
    <t>1.1.1.2.4. </t>
  </si>
  <si>
    <t>Vrátnica - elektroinštalácie</t>
  </si>
  <si>
    <t>1.1.1.2.4.1. </t>
  </si>
  <si>
    <t>1.1.1.2.4.1.1. </t>
  </si>
  <si>
    <t>21-M - Elektromontáže</t>
  </si>
  <si>
    <t>1.1.1.2.4.1.1.1. </t>
  </si>
  <si>
    <t>Krabica prístrojová bez zapojenia (1901.KP 68. KZ 3)</t>
  </si>
  <si>
    <t>1.1.1.2.4.1.1.2. </t>
  </si>
  <si>
    <t>Krabica prístrojová KP 68/2HF bezhalogénová z PVC</t>
  </si>
  <si>
    <t>1.1.1.2.4.1.1.3. </t>
  </si>
  <si>
    <t>Krabica (1903. KR 68) odbočná s viečkom . svorkovnicou vrátane zapojenia. kruhová</t>
  </si>
  <si>
    <t>1.1.1.2.4.1.1.4. </t>
  </si>
  <si>
    <t>Krabica inštalačná KU 68-1903 KA 73.5x43.5 mm so svorkovnicou s viečkom biela</t>
  </si>
  <si>
    <t>1.1.1.2.4.1.1.5. </t>
  </si>
  <si>
    <t>Spínač polozapustený a zapustený vrátane zapojenia jednopólový - riadenie 1</t>
  </si>
  <si>
    <t>1.1.1.2.4.1.1.6. </t>
  </si>
  <si>
    <t>Prístroj spínača. riadenie 1. 1 So</t>
  </si>
  <si>
    <t>1.1.1.2.4.1.1.7. </t>
  </si>
  <si>
    <t>Kryt spínača</t>
  </si>
  <si>
    <t>1.1.1.2.4.1.1.8. </t>
  </si>
  <si>
    <t>Rámček 1-násobný</t>
  </si>
  <si>
    <t>1.1.1.2.4.1.1.9. </t>
  </si>
  <si>
    <t>Spínač polozapustený a zapustený vrátane zapojenia sériový - riadenie 5</t>
  </si>
  <si>
    <t>1.1.1.2.4.1.1.10. </t>
  </si>
  <si>
    <t>Spínač sériový polozapustený a zapustený. riadenie 5</t>
  </si>
  <si>
    <t>1.1.1.2.4.1.1.11. </t>
  </si>
  <si>
    <t>Rámik jednoduchý pre spínače a zásuvky</t>
  </si>
  <si>
    <t>1.1.1.2.4.1.1.12. </t>
  </si>
  <si>
    <t>Domová zásuvka polzapustená alebo zapustená. 10/16 A 250 V 2P+Z2x zapojenie</t>
  </si>
  <si>
    <t>1.1.1.2.4.1.1.13. </t>
  </si>
  <si>
    <t>Zásuvka dvojnásobná polozapustená. riadenie 2xä2P+PE). komplet</t>
  </si>
  <si>
    <t>1.1.1.2.4.1.1.14. </t>
  </si>
  <si>
    <t>Poistka nožová veľkosť 000 do 160A 500V</t>
  </si>
  <si>
    <t>1.1.1.2.4.1.1.15. </t>
  </si>
  <si>
    <t>Domová rozvodnica do 28 M pre zapustenú montáž bez sekacích prác</t>
  </si>
  <si>
    <t>1.1.1.2.4.1.1.16. </t>
  </si>
  <si>
    <t>Skrinka so zvodičmi bleskových prúdov RPO</t>
  </si>
  <si>
    <t>1.1.1.2.4.1.1.17. </t>
  </si>
  <si>
    <t>Domová rozvodnica do 144M pre zapustenú montáž bez sekacích prác</t>
  </si>
  <si>
    <t>1.1.1.2.4.1.1.18. </t>
  </si>
  <si>
    <t>Rozvádzač RS</t>
  </si>
  <si>
    <t>1.1.1.2.4.1.1.19. </t>
  </si>
  <si>
    <t>Zapojenie LED svietidla IP66 - nástenné</t>
  </si>
  <si>
    <t>1.1.1.2.4.1.1.20. </t>
  </si>
  <si>
    <t>LED svietidlo vonkajšie IP65. so snímačom pohybu</t>
  </si>
  <si>
    <t>1.1.1.2.4.1.1.21. </t>
  </si>
  <si>
    <t>Montáž a zapojenie LED panelu 600x600 do kazetového stropu</t>
  </si>
  <si>
    <t>1.1.1.2.4.1.1.22. </t>
  </si>
  <si>
    <t>LED svietidlo interiérové V-TAC 6024 V -TAC LED panel 45W IP20 600x600mm 4500K + montážny rám</t>
  </si>
  <si>
    <t>1.1.1.2.4.1.1.23. </t>
  </si>
  <si>
    <t>Montáž a zapojenie LED panelu O180mm</t>
  </si>
  <si>
    <t>1.1.1.2.4.1.1.24. </t>
  </si>
  <si>
    <t>LED panel kruh d 180mm. 2W</t>
  </si>
  <si>
    <t>1.1.1.2.4.1.1.25. </t>
  </si>
  <si>
    <t>ekvipotenciálna svorkovnica EPS 3 v krabici</t>
  </si>
  <si>
    <t>1.1.1.2.4.1.1.26. </t>
  </si>
  <si>
    <t>Krabica elektroinštalačná pre HUS</t>
  </si>
  <si>
    <t>1.1.1.2.4.1.1.27. </t>
  </si>
  <si>
    <t>Svorkovnica ekvipotencionálna EPS 3 . z PP</t>
  </si>
  <si>
    <t>1.1.1.2.4.1.1.28. </t>
  </si>
  <si>
    <t>Uzemňovacie vedenie v zemi 1.4301</t>
  </si>
  <si>
    <t>1.1.1.2.4.1.1.29. </t>
  </si>
  <si>
    <t>Pásovina uzemňovacia akosť1.4301 ozn. 30x3.5 A4</t>
  </si>
  <si>
    <t>1.1.1.2.4.1.1.30. </t>
  </si>
  <si>
    <t>Svorka 1.4301 spojovacia SS</t>
  </si>
  <si>
    <t>1.1.1.2.4.1.1.31. </t>
  </si>
  <si>
    <t>Svorka spojovacia akosť 1.4301 ozn. SS 2 skrutky s príložkou A2</t>
  </si>
  <si>
    <t>1.1.1.2.4.1.1.32. </t>
  </si>
  <si>
    <t>Svorka 1.4301 skušobná SZ</t>
  </si>
  <si>
    <t>1.1.1.2.4.1.1.33. </t>
  </si>
  <si>
    <t>Svorka skušobná akosť 1.4301 ozn. SZ A2</t>
  </si>
  <si>
    <t>1.1.1.2.4.1.1.34. </t>
  </si>
  <si>
    <t>Uzemňovacie vedenie na povrchu AlMgSi drôt zvodový O 8-10mm</t>
  </si>
  <si>
    <t>1.1.1.2.4.1.1.35. </t>
  </si>
  <si>
    <t>kg</t>
  </si>
  <si>
    <t>Drôt bleskotvodový zliatina AlMgSi. d 8mm. Al</t>
  </si>
  <si>
    <t>1.1.1.2.4.1.1.36. </t>
  </si>
  <si>
    <t>Kábel medený uložený pevne CYKY 450/750 V 2x1.5</t>
  </si>
  <si>
    <t>1.1.1.2.4.1.1.37. </t>
  </si>
  <si>
    <t>Kábel medený CYKY2x1.5 mm2</t>
  </si>
  <si>
    <t>1.1.1.2.4.1.1.38. </t>
  </si>
  <si>
    <t>Kábel medený uložený pevne CYKY 450/750 V 3x1.5</t>
  </si>
  <si>
    <t>1.1.1.2.4.1.1.39. </t>
  </si>
  <si>
    <t>Kábel medený CYKY3x1.5 mm2</t>
  </si>
  <si>
    <t>1.1.1.2.4.1.1.40. </t>
  </si>
  <si>
    <t>Kábel medený uložený pevne CYKY 450/750 V 3x2.5</t>
  </si>
  <si>
    <t>1.1.1.2.4.1.1.41. </t>
  </si>
  <si>
    <t>Kábel medený CYKY3x2.5 mm2</t>
  </si>
  <si>
    <t>1.1.1.2.4.1.1.42. </t>
  </si>
  <si>
    <t>Kábel medený uložený pevne CYKY 450/750 V 5x1.5</t>
  </si>
  <si>
    <t>1.1.1.2.4.1.1.43. </t>
  </si>
  <si>
    <t>Kábel medený CYKY5x1.5 mm2</t>
  </si>
  <si>
    <t>1.1.1.2.4.1.1.44. </t>
  </si>
  <si>
    <t>Vodič medený uložený voľne H07V-K (CYA) 450/750 V6</t>
  </si>
  <si>
    <t>1.1.1.2.4.1.1.45. </t>
  </si>
  <si>
    <t>Vodič medený flexibilný H07V-K 6 mm2</t>
  </si>
  <si>
    <t>1.1.1.2.4.1.1.46. </t>
  </si>
  <si>
    <t>Kábel signálny uložený pevne JQTQ 750 V 4x0.8</t>
  </si>
  <si>
    <t>1.1.1.2.4.1.1.47. </t>
  </si>
  <si>
    <t>Kábel medený signálny JQTQ 4x0.8mm2</t>
  </si>
  <si>
    <t>1.1.1.2.4.1.1.48. </t>
  </si>
  <si>
    <t>Murárske výpomoci</t>
  </si>
  <si>
    <t>1.1.1.2.4.1.1.49. </t>
  </si>
  <si>
    <t>Podružný materiál</t>
  </si>
  <si>
    <t>1.1.1.2.4.1.1.50. </t>
  </si>
  <si>
    <t>Podiel pridružených výkonov</t>
  </si>
  <si>
    <t>1.1.1.2.4.1.2. </t>
  </si>
  <si>
    <t>46-M - Zemné práce vykonané v externých montážnych prácach</t>
  </si>
  <si>
    <t>1.1.1.2.4.1.2.1. </t>
  </si>
  <si>
    <t>Hĺbenie káblovej ryhy ručne 35cm širokej a 70 cm hlbokej. v zemine triedy 3</t>
  </si>
  <si>
    <t>1.1.1.2.4.1.2.2. </t>
  </si>
  <si>
    <t>Ručný zásyp nezap. Káblovej ryhy bez zhutn. Zeminy. 35 cm širokej. 70 cm hlbokej v zemine tr. 3</t>
  </si>
  <si>
    <t>1.1.1.2.4.1.2.3. </t>
  </si>
  <si>
    <t>1.1.1.2.4.1.2.4. </t>
  </si>
  <si>
    <t>1.1.1.2.4.2. </t>
  </si>
  <si>
    <t>HZS-Hodinové zúčtovacie sadzby</t>
  </si>
  <si>
    <t>1.1.1.2.4.2.1. </t>
  </si>
  <si>
    <t>Stavebno montážne práce najnáročnejšie na odbornosť - prehliadky pracoviska a revízie (Tr.4) v rozsahu viac ako 8 hodín</t>
  </si>
  <si>
    <t>1.1.1.3. </t>
  </si>
  <si>
    <t>SO 03 Kanalizácia</t>
  </si>
  <si>
    <t>1.1.1.3.1. </t>
  </si>
  <si>
    <t>1.1.1.3.1.1. </t>
  </si>
  <si>
    <t>1.1.1.3.1.1.1. </t>
  </si>
  <si>
    <t>Vytýčenie trasy vodovodu. kanalizácie v rovine</t>
  </si>
  <si>
    <t>1.1.1.3.1.1.2. </t>
  </si>
  <si>
    <t>Rozobratie dlažby vozov. z cestných panelov</t>
  </si>
  <si>
    <t>1.1.1.3.1.1.3. </t>
  </si>
  <si>
    <t>Odstránenie podkladov alebo krytov z kameniva drv. hr. do 100 mm. do 200 m2</t>
  </si>
  <si>
    <t>1.1.1.3.1.1.4. </t>
  </si>
  <si>
    <t>Odstránenie podkladov alebo krytov z betónu prost. hr. do 150 mm. do 200 m2</t>
  </si>
  <si>
    <t>1.1.1.3.1.1.5. </t>
  </si>
  <si>
    <t>Odstránenie podkladov alebo krytov živičných hr. do 50 mm. do 200 m2</t>
  </si>
  <si>
    <t>1.1.1.3.1.1.6. </t>
  </si>
  <si>
    <t>Hĺbenie jám zapaž. v horn. tr. 3 do 100 m3</t>
  </si>
  <si>
    <t>1.1.1.3.1.1.7. </t>
  </si>
  <si>
    <t>Príplatok za lepivosť horn. tr. 3</t>
  </si>
  <si>
    <t>1.1.1.3.1.1.8. </t>
  </si>
  <si>
    <t>Hĺbenie rýh šírka do 2 m v horn. tr. 3 nad 100 do 1 000 m3</t>
  </si>
  <si>
    <t>1.1.1.3.1.1.9. </t>
  </si>
  <si>
    <t>Príplatok za lepivosť horniny tr.3 v rýhach š. do 200 cm</t>
  </si>
  <si>
    <t>1.1.1.3.1.1.10. </t>
  </si>
  <si>
    <t>Zhotovenie paženia rýh pre podz. vedenie príložné hl. do 2 m</t>
  </si>
  <si>
    <t>1.1.1.3.1.1.11. </t>
  </si>
  <si>
    <t>Zhotovenie paženia rýh pre podz. vedenie príložné hl. do 4 m</t>
  </si>
  <si>
    <t>1.1.1.3.1.1.12. </t>
  </si>
  <si>
    <t>Odstránenie paženia rýh pre podz. vedenie príložné hl. do 2 m</t>
  </si>
  <si>
    <t>1.1.1.3.1.1.13. </t>
  </si>
  <si>
    <t>Odstránenie paženia rýh pre podz. vedenie príložné hl. do 4 m</t>
  </si>
  <si>
    <t>1.1.1.3.1.1.14. </t>
  </si>
  <si>
    <t>Zvislé premiestnenie výkopu horn. tr. 1-4 nad 1 m do 2.5 m</t>
  </si>
  <si>
    <t>1.1.1.3.1.1.15. </t>
  </si>
  <si>
    <t>Zvislé premiestnenie výkopu horn. tr. 1-4 do 4 m</t>
  </si>
  <si>
    <t>1.1.1.3.1.1.16. </t>
  </si>
  <si>
    <t>1.1.1.3.1.1.17. </t>
  </si>
  <si>
    <t>Príplatok za každých ďalších 1000 m nad 10000 m horn. tr. 1-4</t>
  </si>
  <si>
    <t>1.1.1.3.1.1.18. </t>
  </si>
  <si>
    <t>1.1.1.3.1.1.19. </t>
  </si>
  <si>
    <t>Zásyp zhutnený jám. rýh. šachiet alebo okolo objektu</t>
  </si>
  <si>
    <t>1.1.1.3.1.1.20. </t>
  </si>
  <si>
    <t>Obsyp potrubia bez prehodenia sypaniny</t>
  </si>
  <si>
    <t>1.1.1.3.1.1.21. </t>
  </si>
  <si>
    <t>Kamenivo na lôžko a obsyp potrubia 0-4</t>
  </si>
  <si>
    <t>1.1.1.3.1.1.22. </t>
  </si>
  <si>
    <t>1.1.1.3.1.2. </t>
  </si>
  <si>
    <t>1.1.1.3.1.2.1. </t>
  </si>
  <si>
    <t>Odlučovač ropných látok ORL-KLARTEC 65l/s</t>
  </si>
  <si>
    <t>1.1.1.3.1.2.2. </t>
  </si>
  <si>
    <t>Retenčná nádrž-KLARTEC RN18-18m3obj.</t>
  </si>
  <si>
    <t>1.1.1.3.1.2.3. </t>
  </si>
  <si>
    <t>Práca so žeriavom</t>
  </si>
  <si>
    <t>1.1.1.3.1.2.4. </t>
  </si>
  <si>
    <t>Montáž odlučovačov tuku veľkosť T 5</t>
  </si>
  <si>
    <t>1.1.1.3.1.2.5. </t>
  </si>
  <si>
    <t>Poklop na odlučovač d 600</t>
  </si>
  <si>
    <t>1.1.1.3.1.2.6. </t>
  </si>
  <si>
    <t>Doprava ORL</t>
  </si>
  <si>
    <t>1.1.1.3.1.3. </t>
  </si>
  <si>
    <t>1.1.1.3.1.3.1. </t>
  </si>
  <si>
    <t>Lôžko pod potrubie. stoky v otvorenom výkope z piesku a štrkopiesku</t>
  </si>
  <si>
    <t>1.1.1.3.1.3.2. </t>
  </si>
  <si>
    <t>Podkladové dosky z betónu prostého tr. C 16/20 v otvorenom výkope pod potrubie</t>
  </si>
  <si>
    <t>1.1.1.3.1.3.3. </t>
  </si>
  <si>
    <t>Debnenie podkladových blokov pod potrubie v otvorenom výkope</t>
  </si>
  <si>
    <t>1.1.1.3.1.4. </t>
  </si>
  <si>
    <t>1.1.1.3.1.4.1. </t>
  </si>
  <si>
    <t>Podklad zo štrkopiesku hr. 100 mm</t>
  </si>
  <si>
    <t>1.1.1.3.1.4.2. </t>
  </si>
  <si>
    <t>Podklad z prostého betónu tr. C 12/15 hr. 150 mm</t>
  </si>
  <si>
    <t>1.1.1.3.1.4.3. </t>
  </si>
  <si>
    <t>Podklad z prostého betónu tr. C 16/20 hr. 200 mm</t>
  </si>
  <si>
    <t>1.1.1.3.1.4.4. </t>
  </si>
  <si>
    <t>Liaty asfalt z kameniva strednozrnný alebo hrubozrnný š. do 3 m. hr. 45 mm</t>
  </si>
  <si>
    <t>1.1.1.3.1.5. </t>
  </si>
  <si>
    <t>1.1.1.3.1.5.1. </t>
  </si>
  <si>
    <t>Príplatok za zhotovenie kanalizačnej prípojky DN 100-300</t>
  </si>
  <si>
    <t>1.1.1.3.1.5.2. </t>
  </si>
  <si>
    <t>Odbočka PVC-U DN 200/200</t>
  </si>
  <si>
    <t>1.1.1.3.1.5.3. </t>
  </si>
  <si>
    <t>Obluk 45°-PVC-U 125</t>
  </si>
  <si>
    <t>1.1.1.3.1.5.4. </t>
  </si>
  <si>
    <t>Koleno 45°-PVC-U 125</t>
  </si>
  <si>
    <t>1.1.1.3.1.5.5. </t>
  </si>
  <si>
    <t>Koleno 45°-PVC-U 200</t>
  </si>
  <si>
    <t>1.1.1.3.1.5.6. </t>
  </si>
  <si>
    <t>Obluk 45°-PVC-U 200</t>
  </si>
  <si>
    <t>1.1.1.3.1.5.7. </t>
  </si>
  <si>
    <t>Odbočka PVC-U DN 300/200</t>
  </si>
  <si>
    <t>1.1.1.3.1.5.8. </t>
  </si>
  <si>
    <t>Rúry odpadné PVC-U-SN 8 DN200/5m</t>
  </si>
  <si>
    <t>1.1.1.3.1.5.9. </t>
  </si>
  <si>
    <t>Rúry odpadné PVC-U-SN 8 DN125/5m</t>
  </si>
  <si>
    <t>1.1.1.3.1.5.10. </t>
  </si>
  <si>
    <t>Montáž potrubia z tlakových rúrok polyetylénových d 125</t>
  </si>
  <si>
    <t>1.1.1.3.1.5.11. </t>
  </si>
  <si>
    <t>Montáž potrubia z kanalizačných rúr z PVC v otvorenom výkope do 20% DN 200. tesnenie gum. krúžkami</t>
  </si>
  <si>
    <t>1.1.1.3.1.5.12. </t>
  </si>
  <si>
    <t>Montáž tvaroviek jednoosových na potrubie z kanalizačných rúr z PVC v otvorenom výkope DN 200</t>
  </si>
  <si>
    <t>1.1.1.3.1.5.13. </t>
  </si>
  <si>
    <t>Výrez a montáž odbočnej tvarovky na potrubie z kanalizačných rúr z PVC DN 200</t>
  </si>
  <si>
    <t>1.1.1.3.1.5.14. </t>
  </si>
  <si>
    <t>Výrez a montáž odbočnej tvarovky na potrubie z kanalizačných rúr z PVC DN 300</t>
  </si>
  <si>
    <t>1.1.1.3.1.5.15. </t>
  </si>
  <si>
    <t>Skúška tesnosti kanalizačného potrubia DN do 200 vodou</t>
  </si>
  <si>
    <t>1.1.1.3.1.5.16. </t>
  </si>
  <si>
    <t>Montáž šachty plastovej D600</t>
  </si>
  <si>
    <t>1.1.1.3.1.5.17. </t>
  </si>
  <si>
    <t>Montáž šachty plastovej D 1000</t>
  </si>
  <si>
    <t>1.1.1.3.1.5.18. </t>
  </si>
  <si>
    <t>Tesnenie DN 1000</t>
  </si>
  <si>
    <t>1.1.1.3.1.5.19. </t>
  </si>
  <si>
    <t>Tegra DN 1000-šachtová skruž h=125mm</t>
  </si>
  <si>
    <t>1.1.1.3.1.5.20. </t>
  </si>
  <si>
    <t>Tegra DN 1000-šachtová skruž h=500mm</t>
  </si>
  <si>
    <t>1.1.1.3.1.5.21. </t>
  </si>
  <si>
    <t>Liatinový poklop D 400</t>
  </si>
  <si>
    <t>1.1.1.3.1.5.22. </t>
  </si>
  <si>
    <t>Tegra 600-h 500 dielec</t>
  </si>
  <si>
    <t>1.1.1.3.1.5.23. </t>
  </si>
  <si>
    <t>Tegra 600-h 125 dielec</t>
  </si>
  <si>
    <t>1.1.1.3.1.5.24. </t>
  </si>
  <si>
    <t>Tegra 600-teleskopický adapter A15/C250</t>
  </si>
  <si>
    <t>1.1.1.3.1.5.25. </t>
  </si>
  <si>
    <t>Tegra 600-šschtové dno</t>
  </si>
  <si>
    <t>1.1.1.3.1.5.26. </t>
  </si>
  <si>
    <t>Poklop plastový A15/600</t>
  </si>
  <si>
    <t>1.1.1.3.1.5.27. </t>
  </si>
  <si>
    <t>Tesnenie 600</t>
  </si>
  <si>
    <t>1.1.1.3.1.5.28. </t>
  </si>
  <si>
    <t>Betonový prstenec</t>
  </si>
  <si>
    <t>1.1.1.3.1.5.29. </t>
  </si>
  <si>
    <t>Betonový prstenec-1000</t>
  </si>
  <si>
    <t>1.1.1.3.1.5.30. </t>
  </si>
  <si>
    <t>Uličná vpusť WAWIN tegra DN 425/200</t>
  </si>
  <si>
    <t>1.1.1.3.1.5.31. </t>
  </si>
  <si>
    <t>Šachtové dno TEGRA 1000/200</t>
  </si>
  <si>
    <t>1.1.1.3.1.5.32. </t>
  </si>
  <si>
    <t>Montáž vpusti uličných</t>
  </si>
  <si>
    <t>1.1.1.3.1.5.33. </t>
  </si>
  <si>
    <t>Liatinová mreža na vpusť  Tegra</t>
  </si>
  <si>
    <t>1.1.1.3.1.5.34. </t>
  </si>
  <si>
    <t>Osadenie poklopov liatinových. oceľových s rámom nad 150 kg</t>
  </si>
  <si>
    <t>1.1.1.3.1.5.35. </t>
  </si>
  <si>
    <t>Osadenie mreží liatinových s rámom nad 150 kg</t>
  </si>
  <si>
    <t>1.1.1.3.1.6. </t>
  </si>
  <si>
    <t>1.1.1.3.1.6.1. </t>
  </si>
  <si>
    <t>Rezanie stávajúceho živičného krytu alebo podkladu hr. do 50 mm</t>
  </si>
  <si>
    <t>1.1.1.3.1.6.2. </t>
  </si>
  <si>
    <t>Rezanie stávajúceho betónového krytu alebo podkladu hr. 150-200 mm</t>
  </si>
  <si>
    <t>1.1.1.3.1.6.3. </t>
  </si>
  <si>
    <t>Vodorovná doprava sute po suchu do 50 m</t>
  </si>
  <si>
    <t>1.1.1.3.1.6.4. </t>
  </si>
  <si>
    <t>Vodorovná doprava sute po suchu do 1 km</t>
  </si>
  <si>
    <t>1.1.1.3.1.6.5. </t>
  </si>
  <si>
    <t>Príplatok za každý ďalší 1 km sute</t>
  </si>
  <si>
    <t>1.1.1.3.1.6.6. </t>
  </si>
  <si>
    <t>1.1.1.3.1.6.7. </t>
  </si>
  <si>
    <t>Poplatok za uloženie vykopanej zeminy</t>
  </si>
  <si>
    <t>1.1.1.3.1.6.8. </t>
  </si>
  <si>
    <t>Presun hmôt pre opravy komunikácií a plôch letísk</t>
  </si>
  <si>
    <t>1.1.1.3.1.6.9. </t>
  </si>
  <si>
    <t>Presun hmôt pre potrubie z rúr plastových alebo sklolaminátových v otvorenom výkope</t>
  </si>
  <si>
    <t>1.1.1.4. </t>
  </si>
  <si>
    <t>SO 04 Vodovodná prípojka</t>
  </si>
  <si>
    <t>1.1.1.4.1. </t>
  </si>
  <si>
    <t>1.1.1.4.1.1. </t>
  </si>
  <si>
    <t>1.1.1.4.1.1.1. </t>
  </si>
  <si>
    <t>1.1.1.4.1.1.2. </t>
  </si>
  <si>
    <t>1.1.1.4.1.1.3. </t>
  </si>
  <si>
    <t>1.1.1.4.1.1.4. </t>
  </si>
  <si>
    <t>1.1.1.4.1.1.5. </t>
  </si>
  <si>
    <t>Dočasné zaist. potrubia bet. želbet. kam. vláknocem.. DN do 500 mm</t>
  </si>
  <si>
    <t>1.1.1.4.1.1.6. </t>
  </si>
  <si>
    <t>Príplatok za sťaženú vykopávku v blízkosti podzem. vedenia</t>
  </si>
  <si>
    <t>1.1.1.4.1.1.7. </t>
  </si>
  <si>
    <t>Hĺbenie rýh šírka do 2 m v horn. tr. 3 do 100 m3</t>
  </si>
  <si>
    <t>1.1.1.4.1.1.8. </t>
  </si>
  <si>
    <t>1.1.1.4.1.1.9. </t>
  </si>
  <si>
    <t>1.1.1.4.1.1.10. </t>
  </si>
  <si>
    <t>1.1.1.4.1.1.11. </t>
  </si>
  <si>
    <t>1.1.1.4.1.1.12. </t>
  </si>
  <si>
    <t>1.1.1.4.1.1.13. </t>
  </si>
  <si>
    <t>1.1.1.4.1.1.14. </t>
  </si>
  <si>
    <t>1.1.1.4.1.1.15. </t>
  </si>
  <si>
    <t>1.1.1.4.1.1.16. </t>
  </si>
  <si>
    <t>1.1.1.4.1.1.17. </t>
  </si>
  <si>
    <t>1.1.1.4.1.2. </t>
  </si>
  <si>
    <t>1.1.1.4.1.2.1. </t>
  </si>
  <si>
    <t>1.1.1.4.1.2.2. </t>
  </si>
  <si>
    <t>1.1.1.4.1.2.3. </t>
  </si>
  <si>
    <t>Debnenie podkladových dosiek a sedlových lôžok pod potrubie v otvorenom výkope</t>
  </si>
  <si>
    <t>1.1.1.4.1.3. </t>
  </si>
  <si>
    <t>1.1.1.4.1.3.1. </t>
  </si>
  <si>
    <t>1.1.1.4.1.3.2. </t>
  </si>
  <si>
    <t>Podklad z prostého betónu tr. C 16/20 hr. 150 mm</t>
  </si>
  <si>
    <t>1.1.1.4.1.3.3. </t>
  </si>
  <si>
    <t>1.1.1.4.1.4. </t>
  </si>
  <si>
    <t>1.1.1.4.1.4.1. </t>
  </si>
  <si>
    <t>Posúvač HAWLE č. 2630-DN25</t>
  </si>
  <si>
    <t>1.1.1.4.1.4.2. </t>
  </si>
  <si>
    <t>Teleskopická zemná súprava HAWLE č.9601</t>
  </si>
  <si>
    <t>1.1.1.4.1.4.3. </t>
  </si>
  <si>
    <t>Teleskopický poklop HAWLE č.1850</t>
  </si>
  <si>
    <t>1.1.1.4.1.4.4. </t>
  </si>
  <si>
    <t>1.1.1.4.1.4.5. </t>
  </si>
  <si>
    <t>1.1.1.4.1.4.6. </t>
  </si>
  <si>
    <t>Príplatok za montáž vodovodných prípojok DN 32-80</t>
  </si>
  <si>
    <t>1.1.1.4.1.4.7. </t>
  </si>
  <si>
    <t>Montáž vodovodných ventilov hlavných pre prípojky DN 25</t>
  </si>
  <si>
    <t>1.1.1.4.1.4.8. </t>
  </si>
  <si>
    <t>Navrtáv.pás HAWLE č.3500-DN 150/25</t>
  </si>
  <si>
    <t>1.1.1.4.1.4.9. </t>
  </si>
  <si>
    <t>Nádstavcový uzáver HAWLE č.3720-Dn 25</t>
  </si>
  <si>
    <t>1.1.1.4.1.4.10. </t>
  </si>
  <si>
    <t>Mechanická spojka ISO č. 6310-DN25/32</t>
  </si>
  <si>
    <t>1.1.1.4.1.4.11. </t>
  </si>
  <si>
    <t>Montáž navrtáv. pásov na potrubí z rúr vláknocementových. liatinových. oceľových. plastových DN 150</t>
  </si>
  <si>
    <t>1.1.1.4.1.4.12. </t>
  </si>
  <si>
    <t>Preplachovanie a dezinfekcia vodovodného potrubia DN 40-70</t>
  </si>
  <si>
    <t>1.1.1.4.1.4.13. </t>
  </si>
  <si>
    <t>Tlaková skúška vodovodného potrubia DN do 80</t>
  </si>
  <si>
    <t>1.1.1.4.1.4.14. </t>
  </si>
  <si>
    <t>Vodomerná plastová šachta D 1000</t>
  </si>
  <si>
    <t>1.1.1.4.1.4.15. </t>
  </si>
  <si>
    <t>MTZ vodovodnej šachty plastovej D 1000</t>
  </si>
  <si>
    <t>1.1.1.4.1.4.16. </t>
  </si>
  <si>
    <t>Osadenie poklopov liatinových. oceľových s rámom nad 100 do 150 kg</t>
  </si>
  <si>
    <t>1.1.1.4.1.4.17. </t>
  </si>
  <si>
    <t>Osadenie poklopov liatinových posúvačových</t>
  </si>
  <si>
    <t>1.1.1.4.1.4.18. </t>
  </si>
  <si>
    <t>Vyhľadávací vodič</t>
  </si>
  <si>
    <t>1.1.1.4.1.4.19. </t>
  </si>
  <si>
    <t>Uloženie výstražná PVC fólia-biela vodovod hr.0.3mm. š.200 mm na obsyp</t>
  </si>
  <si>
    <t>1.1.1.4.1.4.20. </t>
  </si>
  <si>
    <t>Výstražná PVC-P fólia hr.0.60mm.š.50cm s potlačou biela-vodovody</t>
  </si>
  <si>
    <t>1.1.1.4.1.5. </t>
  </si>
  <si>
    <t>1.1.1.4.1.5.1. </t>
  </si>
  <si>
    <t>1.1.1.4.1.5.2. </t>
  </si>
  <si>
    <t>Rezanie stávajúceho betónového krytu alebo podkladu hr. 100-150 mm</t>
  </si>
  <si>
    <t>1.1.1.4.1.5.3. </t>
  </si>
  <si>
    <t>1.1.1.4.1.5.4. </t>
  </si>
  <si>
    <t>1.1.1.4.1.5.5. </t>
  </si>
  <si>
    <t>1.1.1.4.1.5.6. </t>
  </si>
  <si>
    <t>Nakladanie sute na dopravný prostriedok</t>
  </si>
  <si>
    <t>1.1.1.4.1.5.7. </t>
  </si>
  <si>
    <t>1.1.1.4.1.5.8. </t>
  </si>
  <si>
    <t>1.1.1.4.2. </t>
  </si>
  <si>
    <t>1.1.1.4.2.1. </t>
  </si>
  <si>
    <t>1.1.1.4.2.1.1. </t>
  </si>
  <si>
    <t>Potrubie vod. z ocel. rúrok závit. pozink. 11353 DN 25</t>
  </si>
  <si>
    <t>1.1.1.4.2.1.2. </t>
  </si>
  <si>
    <t>Chránička HDPE D 63</t>
  </si>
  <si>
    <t>1.1.1.4.2.1.3. </t>
  </si>
  <si>
    <t>1.1.1.4.2.1.4. </t>
  </si>
  <si>
    <t>Spätný ventil  SV-DN 25</t>
  </si>
  <si>
    <t>1.1.1.4.2.1.5. </t>
  </si>
  <si>
    <t>Guľový ventil GV-DN25 s odvodnením</t>
  </si>
  <si>
    <t>1.1.1.4.2.1.6. </t>
  </si>
  <si>
    <t>1.1.1.4.2.1.7. </t>
  </si>
  <si>
    <t>Spojka ISO HAWLE č. 6100 -D32/DN25</t>
  </si>
  <si>
    <t>1.1.1.4.2.1.8. </t>
  </si>
  <si>
    <t>Montáž vodomera pre vodu do 30° C závitového G 3/4</t>
  </si>
  <si>
    <t>1.1.1.4.2.1.9. </t>
  </si>
  <si>
    <t>Vodomer MN-QN 2.5-DN 20 na studenú vodu</t>
  </si>
  <si>
    <t>1.1.1.4.2.1.10. </t>
  </si>
  <si>
    <t>1.1.1.4.3. </t>
  </si>
  <si>
    <t>1.1.1.4.3.1. </t>
  </si>
  <si>
    <t>272 - Vedenia rúrové vonkajšie - plynovody</t>
  </si>
  <si>
    <t>1.1.1.4.3.1.1. </t>
  </si>
  <si>
    <t>Vyhľadávací vodič na potrubí z PE D do 150</t>
  </si>
  <si>
    <t>1.1.1.4.3.1.2. </t>
  </si>
  <si>
    <t>Upevňovacia páska</t>
  </si>
  <si>
    <t>1.1.1.5. </t>
  </si>
  <si>
    <t>SO 05 Elektrická prípojka</t>
  </si>
  <si>
    <t>1.1.1.5.1. </t>
  </si>
  <si>
    <t>Práce a dodávky M</t>
  </si>
  <si>
    <t>1.1.1.5.1.1. </t>
  </si>
  <si>
    <t>Elektromontáže</t>
  </si>
  <si>
    <t>1.1.1.5.1.1.1. </t>
  </si>
  <si>
    <t>NN koncovky pre 3 a 4-žilové káble s plastovou a papierovou izoláciou do 1kV (4-35 mm2)</t>
  </si>
  <si>
    <t>1.1.1.5.1.1.2. </t>
  </si>
  <si>
    <t>Koncovka NN s polymérovou izoláciou EPKT 0015 4-35</t>
  </si>
  <si>
    <t>1.1.1.5.1.1.3. </t>
  </si>
  <si>
    <t>Svorka nerez 1.4301 uzemňovacia SR03</t>
  </si>
  <si>
    <t>1.1.1.5.1.1.4. </t>
  </si>
  <si>
    <t>Svorka odbočná spojovacia nerez akosť 1.4301 označenie SR 03 A A2</t>
  </si>
  <si>
    <t>1.1.1.5.1.1.5. </t>
  </si>
  <si>
    <t>Kábel medený uložený voľne CYKY 450/750 V 4x16</t>
  </si>
  <si>
    <t>1.1.1.5.1.1.6. </t>
  </si>
  <si>
    <t>Kábel medený CYKY 4x16 mm2</t>
  </si>
  <si>
    <t>1.1.1.5.1.1.7. </t>
  </si>
  <si>
    <t>1.1.1.5.1.1.8. </t>
  </si>
  <si>
    <t>1.1.1.5.1.1.9. </t>
  </si>
  <si>
    <t>1.1.1.5.1.2. </t>
  </si>
  <si>
    <t>Zemné práce vykonávané pri externých montážnych prácach</t>
  </si>
  <si>
    <t>1.1.1.5.1.2.1. </t>
  </si>
  <si>
    <t>Hĺbenie káblovej ryhy ručne 50 cm širokej a 120 cm hlbokej. v zemine triedy 3</t>
  </si>
  <si>
    <t>1.1.1.5.1.2.2. </t>
  </si>
  <si>
    <t>Zriad. káblového lôžka z piesku vrstvy 10 cm. krycími  doskami DEKAB HDPE 300/3</t>
  </si>
  <si>
    <t>1.1.1.5.1.2.3. </t>
  </si>
  <si>
    <t>DOSKA KRYCIA KÁBLOVÁ PLASTOVÁ DEKAB HDPE 300 / 3</t>
  </si>
  <si>
    <t>1.1.1.5.1.2.4. </t>
  </si>
  <si>
    <t>Piesok prírodný jemnozrný</t>
  </si>
  <si>
    <t>1.1.1.5.1.2.5. </t>
  </si>
  <si>
    <t>Úplné zriadenie a osadenie káblového priestupu z PVC rúr svetlosti do 15.0 cm bez zemných prác</t>
  </si>
  <si>
    <t>1.1.1.5.1.2.6. </t>
  </si>
  <si>
    <t>KÁBLOVÁ CHRÁNIČKA OHYBNÁ VLNITÁ HDPE 110. PIPELIFE. typ KSX-PEG 110 P</t>
  </si>
  <si>
    <t>1.1.1.5.1.2.7. </t>
  </si>
  <si>
    <t>Ručný zásyp nezap. káblovej ryhy bez zhutn. zeminy. 50 cm širokej. 120 cm hlbokej v zemine tr. 3</t>
  </si>
  <si>
    <t>1.1.1.5.1.2.8. </t>
  </si>
  <si>
    <t>Mimostavenisková doprava</t>
  </si>
  <si>
    <t>1.1.1.5.1.2.9. </t>
  </si>
  <si>
    <t>1.1.1.5.1.2.10. </t>
  </si>
  <si>
    <t>Presun dodávok</t>
  </si>
  <si>
    <t>1.1.1.5.1.2.11. </t>
  </si>
  <si>
    <t>1.1.1.5.1.2.12. </t>
  </si>
  <si>
    <t>1.1.1.5.2. </t>
  </si>
  <si>
    <t>Hodinové zúčtovacie sadzby</t>
  </si>
  <si>
    <t>1.1.1.5.2.1. </t>
  </si>
  <si>
    <t>Stavebno montážne práce najnáročnejšie na odbornosť - prehliadky pracoviska a revízie (Tr. 4) v rozsahu viac ako 8 hodín</t>
  </si>
  <si>
    <t>1.1.1.6. </t>
  </si>
  <si>
    <t>SO 06 Areálové osvetlenie</t>
  </si>
  <si>
    <t>1.1.1.6.1. </t>
  </si>
  <si>
    <t>1.1.1.6.1.1. </t>
  </si>
  <si>
    <t>1.1.1.6.1.1.1. </t>
  </si>
  <si>
    <t>Ukončenie celoplastových káblov zmrašť. záklopkou alebo páskou do 4 x 10 mm2</t>
  </si>
  <si>
    <t>1.1.1.6.1.1.2. </t>
  </si>
  <si>
    <t>Teplom zmraštiteľná stredne hrubá trubica z polyolefinu MWTM bez lepidla. na cievkach 16/5-A/U 5.5-14.5. dĺ. 1000 mm</t>
  </si>
  <si>
    <t>1.1.1.6.1.1.3. </t>
  </si>
  <si>
    <t>Bužírka zmrašťovacia 4.8x2.4 mm. dĺžka 1 m</t>
  </si>
  <si>
    <t>1.1.1.6.1.1.4. </t>
  </si>
  <si>
    <t>Montáž a zapojenie svietidla 1x svetelný zdroj. uličného. LED</t>
  </si>
  <si>
    <t>1.1.1.6.1.1.5. </t>
  </si>
  <si>
    <t>LED svietidlo uličné 1x36W. IP65.</t>
  </si>
  <si>
    <t>1.1.1.6.1.1.6. </t>
  </si>
  <si>
    <t>Montáž základového roštu pre uličné svietidlá 5-12m</t>
  </si>
  <si>
    <t>1.1.1.6.1.1.7. </t>
  </si>
  <si>
    <t>Rošt základový ZR pre stožiar výšky 5-12 m</t>
  </si>
  <si>
    <t>1.1.1.6.1.1.8. </t>
  </si>
  <si>
    <t>Betónový základ STRADER F100/200</t>
  </si>
  <si>
    <t>1.1.1.6.1.1.9. </t>
  </si>
  <si>
    <t>Betónový základ STRADER F150/200</t>
  </si>
  <si>
    <t>1.1.1.6.1.1.10. </t>
  </si>
  <si>
    <t>Montáž stožiarovej svorkovnice pre 1 poistku</t>
  </si>
  <si>
    <t>1.1.1.6.1.1.11. </t>
  </si>
  <si>
    <t>Svorkovnica stožiarová NTB 1 pre 1 poistku 80/16A</t>
  </si>
  <si>
    <t>1.1.1.6.1.1.12. </t>
  </si>
  <si>
    <t>Montáž stožiarovej svorkovnice pre 2 poistky</t>
  </si>
  <si>
    <t>1.1.1.6.1.1.13. </t>
  </si>
  <si>
    <t>Svorkovnica stožiarová NTB 2 pre 2 poistky 80/16A</t>
  </si>
  <si>
    <t>1.1.1.6.1.1.14. </t>
  </si>
  <si>
    <t>Demontáž stožiara  pre uličné svietidlá</t>
  </si>
  <si>
    <t>1.1.1.6.1.1.15. </t>
  </si>
  <si>
    <t>Osadenie stožiara  výšky do 6 m s prírubou pre uličné svietidlá</t>
  </si>
  <si>
    <t>1.1.1.6.1.1.16. </t>
  </si>
  <si>
    <t>Stožiar prírubovýkúžeľový výšky 5 m.  pre výložník do 0.5 m</t>
  </si>
  <si>
    <t>1.1.1.6.1.1.17. </t>
  </si>
  <si>
    <t>Osadenie stožiara výšky nad 6 do 10 m s prírubou pre uličné svietidlá</t>
  </si>
  <si>
    <t>1.1.1.6.1.1.18. </t>
  </si>
  <si>
    <t>Sstožiar prírubový kúžeľový výšky 8 m. d 178 mm. pre výložník do 1 m</t>
  </si>
  <si>
    <t>1.1.1.6.1.1.19. </t>
  </si>
  <si>
    <t>Uzemňovacie vedenie v zemi nerez 1.4301</t>
  </si>
  <si>
    <t>1.1.1.6.1.1.20. </t>
  </si>
  <si>
    <t>Pásovina uzemňovacia nerez akosť 1.4301 označenie 30 x 3.5 mm A4</t>
  </si>
  <si>
    <t>1.1.1.6.1.1.21. </t>
  </si>
  <si>
    <t>1.1.1.6.1.1.22. </t>
  </si>
  <si>
    <t>1.1.1.6.1.1.23. </t>
  </si>
  <si>
    <t>1.1.1.6.1.1.24. </t>
  </si>
  <si>
    <t>Kábel medený CYKY 3x1.5 mm2</t>
  </si>
  <si>
    <t>1.1.1.6.1.1.25. </t>
  </si>
  <si>
    <t>Kábel medený uložený v rúrke CYKY 450/750 V 3x6</t>
  </si>
  <si>
    <t>1.1.1.6.1.1.26. </t>
  </si>
  <si>
    <t>Kábel medený CYKY 3x6 mm2</t>
  </si>
  <si>
    <t>1.1.1.6.1.1.27. </t>
  </si>
  <si>
    <t>Kábel hliníkový silový. uložený pevne AYKY 450/750 V 4x16</t>
  </si>
  <si>
    <t>1.1.1.6.1.1.28. </t>
  </si>
  <si>
    <t>Kábel hliníkový AYKY 4x16 mm2</t>
  </si>
  <si>
    <t>1.1.1.6.1.1.29. </t>
  </si>
  <si>
    <t>1.1.1.6.1.1.30. </t>
  </si>
  <si>
    <t>1.1.1.6.1.1.31. </t>
  </si>
  <si>
    <t>1.1.1.6.1.2. </t>
  </si>
  <si>
    <t>1.1.1.6.1.2.1. </t>
  </si>
  <si>
    <t>Jama pre jednoduchý stožiar  dĺžky 6-8 m. v rovine.zemina tr.3</t>
  </si>
  <si>
    <t>1.1.1.6.1.2.2. </t>
  </si>
  <si>
    <t>1.1.1.6.1.2.3. </t>
  </si>
  <si>
    <t>1.1.1.6.1.2.4. </t>
  </si>
  <si>
    <t>1.1.1.6.1.2.5. </t>
  </si>
  <si>
    <t>1.1.1.6.1.2.6. </t>
  </si>
  <si>
    <t>1.1.1.6.1.2.7. </t>
  </si>
  <si>
    <t>1.1.1.6.1.2.8. </t>
  </si>
  <si>
    <t>1.1.1.6.1.2.9. </t>
  </si>
  <si>
    <t>1.1.1.6.1.2.10. </t>
  </si>
  <si>
    <t>1.1.1.6.1.2.11. </t>
  </si>
  <si>
    <t>1.1.1.6.1.2.12. </t>
  </si>
  <si>
    <t>1.1.1.6.1.2.13. </t>
  </si>
  <si>
    <t>1.1.1.6.2. </t>
  </si>
  <si>
    <t>1.1.1.6.2.1. </t>
  </si>
  <si>
    <t>1.1.1.7. </t>
  </si>
  <si>
    <t>SO 07 Kamerový systém</t>
  </si>
  <si>
    <t>1.1.1.7.1. </t>
  </si>
  <si>
    <t>Kamerový systém</t>
  </si>
  <si>
    <t>1.1.1.7.1.1. </t>
  </si>
  <si>
    <t>5MPx válcová kamera  IP - 3000i s IR prisvietením do 30m. true D/N. 5.3MP@20fps/4.1MP@25fps. 1/2.9" CMOS. rozlíšenie 3072 × 1728.  H.265; H.264; M- JPEG. Kompresia H.265-úspora dátového toku a uložného miesta až o 80% oproti bežným H.264 kamerám. automati</t>
  </si>
  <si>
    <t>obojsmerné audio a audio alarm, citlivosť 0,0379x (color), 0,042lx (bw), 0lx (IR), podpora micro SD karty až do 2TB, 12VDC(3,1W/9,5W)/ POE(3,5W/10,5W),IP66, IK10, Pracovná teplota -30 °C až +50 °C,  s montážnou na povrch, Rozmery ?101,5mm x dĺžka 307mm, hmotnosť 1630g</t>
  </si>
  <si>
    <t>1.1.1.7.1.2. </t>
  </si>
  <si>
    <t>Adaptér pre montáž na stĺp. malý. pre stĺpy s priemerom od 76mm do 381mm. rozmery 129 x 152 mm</t>
  </si>
  <si>
    <t>1.1.1.7.1.3. </t>
  </si>
  <si>
    <t>Šestnásť RM 3U konštrukcia all-in-one 5000  mini veža. riadiace zariadenie 4x4TB. (všetko v jednom) AiO. záznamové. sledovacie a manažovacie riešenie pre sieťové dohľadové systémy. Pre až 42 kanálov (vopred je licencovaných 8 kanálov (max.42). 2WS (max. 5</t>
  </si>
  <si>
    <t>Dátová priepustnosť 170 Mbit/s, Windows úložné zariadenie 2016, 64?bit; Systém správy videa; Video nahrávanie, video -  manažér - vrátane brány živého prenosu videa; Dynamické prekódovanie. 4 x USB 3.0 (rear) 2 x USB 2.0 /front) 2 x USB 2.0 Type A, Rozmery 240 x 210 x 279 mm</t>
  </si>
  <si>
    <t>1.1.1.7.1.4. </t>
  </si>
  <si>
    <t>Inteligentný riadený prepínač. 8 Port 10/100Tx With IEEE 802.3at PoE+ (240w Max). 2 Port 10/100/1000Tx or 1000Fx SFP komerčná úroveň 0-50?C. PSU a rackové konzoly  so súčasťou</t>
  </si>
  <si>
    <t>1.1.1.7.1.5. </t>
  </si>
  <si>
    <t>Inteligentné. samostatne spravované prepínače. 4 Ports 10/100TX. 2 Ports 1000FX SFP Slot. PSU vrátane</t>
  </si>
  <si>
    <t>1.1.1.7.1.6. </t>
  </si>
  <si>
    <t>Dvojdielny rozvádzač. výška 18U. 600x450</t>
  </si>
  <si>
    <t>1.1.1.7.1.7. </t>
  </si>
  <si>
    <t>19˝ prepjovací panel tienený do rozvádzača s 24 portmi CAT 5e s držiakom pre kabeláž. horné osadzovanie. zarezávacia svorkovnica typu LSA+</t>
  </si>
  <si>
    <t>1.1.1.7.1.8. </t>
  </si>
  <si>
    <t>Napájací panel 6x230V + poistka</t>
  </si>
  <si>
    <t>1.1.1.7.1.9. </t>
  </si>
  <si>
    <t>Prepojovací cábel 1m sivý Cat 5e Tienený</t>
  </si>
  <si>
    <t>1.1.1.7.1.10. </t>
  </si>
  <si>
    <t>Zdroj zalohovany UPS 2200VA. akubaterie</t>
  </si>
  <si>
    <t>1.1.1.7.1.11. </t>
  </si>
  <si>
    <t>PC Pracovná stanica. jadro i7?10700.Quadro T600 (4 GB) .8GB.256GB SSD.WS 10. klávesnica. myš</t>
  </si>
  <si>
    <t>1.1.1.7.1.12. </t>
  </si>
  <si>
    <t>Profesionálny 27" LED monitor. určený na prevádzku 24/7. rozlíšenie 2160 x 3840 Ultra HD.4K.</t>
  </si>
  <si>
    <t>1.1.1.7.1.13. </t>
  </si>
  <si>
    <t>profesionálny video manažment systém 
Rozšírenie licencie Kamera - dekodér</t>
  </si>
  <si>
    <t>1.1.1.7.1.14. </t>
  </si>
  <si>
    <t>profesionálny video manažment systém  - nádstavba pre profesionálnu pracovnú stanica</t>
  </si>
  <si>
    <t>1.1.1.7.1.15. </t>
  </si>
  <si>
    <t>Kábel FTP pre vonkajšie použitie - Nízka dymová nula. halogén - Cat 5e tienený</t>
  </si>
  <si>
    <t>1.1.1.7.1.16. </t>
  </si>
  <si>
    <t>Elektroinštalačná rúrka FXP 50</t>
  </si>
  <si>
    <t>1.1.1.7.1.17. </t>
  </si>
  <si>
    <t>Prieraz  steny. vodná zábrana</t>
  </si>
  <si>
    <t>1.1.1.7.1.18. </t>
  </si>
  <si>
    <t>Ukončenie káblov</t>
  </si>
  <si>
    <t>1.1.1.7.1.19. </t>
  </si>
  <si>
    <t>Ukončenie vodičov</t>
  </si>
  <si>
    <t>1.1.1.7.1.20. </t>
  </si>
  <si>
    <t>Elektroinštalačný materiál</t>
  </si>
  <si>
    <t>1.1.1.7.1.21. </t>
  </si>
  <si>
    <t>konfigurácia kamery. nastavenie a zaostrenie. kamerová skúška</t>
  </si>
  <si>
    <t>1.1.1.7.1.22. </t>
  </si>
  <si>
    <t>implementácia licencií. pridanie kamier do profesionálneho  systému</t>
  </si>
  <si>
    <t>1.1.1.7.1.23. </t>
  </si>
  <si>
    <t>implementácia kamier a nastavenie kamier. priradenie do mapových podkladov</t>
  </si>
  <si>
    <t>1.1.1.7.1.24. </t>
  </si>
  <si>
    <t>nastavenie iSCSI diskového poľa a systému VRM pre 1 CH</t>
  </si>
  <si>
    <t>1.1.1.7.1.25. </t>
  </si>
  <si>
    <t>Montáž ELEKTRO - hodinová sadzba pracovných činnosti</t>
  </si>
  <si>
    <t>1.1.1.7.1.26. </t>
  </si>
  <si>
    <t>kpl</t>
  </si>
  <si>
    <t>Projekt skut. Vyhotovenia</t>
  </si>
  <si>
    <t>1.1.1.7.1.27. </t>
  </si>
  <si>
    <t>Revízia. revízna správa</t>
  </si>
  <si>
    <t>1.1.1.7.1.28. </t>
  </si>
  <si>
    <t>deň</t>
  </si>
  <si>
    <t>Prenájom pojazdnej plošiny . práce vo výškach</t>
  </si>
  <si>
    <t>1.1.1.8. </t>
  </si>
  <si>
    <t>SO 08 Oplotenie</t>
  </si>
  <si>
    <t>1.1.1.8.1. </t>
  </si>
  <si>
    <t>1.1.1.8.1.1. </t>
  </si>
  <si>
    <t>1.1.1.8.1.1.1. </t>
  </si>
  <si>
    <t>Hĺbenie šachiet v horn. tr.3 ručné do 1.00 m2 pôdorys. plochy</t>
  </si>
  <si>
    <t>1.1.1.8.1.1.2. </t>
  </si>
  <si>
    <t>1.1.1.8.1.1.3. </t>
  </si>
  <si>
    <t>1.1.1.8.1.1.4. </t>
  </si>
  <si>
    <t>1.1.1.8.1.1.5. </t>
  </si>
  <si>
    <t>Uloženie sypaniny bez zhut. na skl.-poplatok</t>
  </si>
  <si>
    <t>1.1.1.8.1.2. </t>
  </si>
  <si>
    <t>1.1.1.8.1.2.1. </t>
  </si>
  <si>
    <t>Základové pätky z betónu prostého tr. C20/25</t>
  </si>
  <si>
    <t>1.1.1.8.1.3. </t>
  </si>
  <si>
    <t>1.1.1.8.1.3.1. </t>
  </si>
  <si>
    <t>Osadenie stĺpa prefabrikovaného profilu H. hmotnosti do 1 t do želbet. pätky</t>
  </si>
  <si>
    <t>1.1.1.8.1.3.2. </t>
  </si>
  <si>
    <t>Osadenie plotových ŽB dosiek do drážok ŽB stĺpikov na MC do 1 m2</t>
  </si>
  <si>
    <t>1.1.1.8.1.3.3. </t>
  </si>
  <si>
    <t>Doska plotová Prefa 2000/500/60mm</t>
  </si>
  <si>
    <t>1.1.1.8.1.3.4. </t>
  </si>
  <si>
    <t>Stĺp H profil 20x20cm výška do 300cm</t>
  </si>
  <si>
    <t>1.1.1.8.1.4. </t>
  </si>
  <si>
    <t>1.1.1.8.1.4.1. </t>
  </si>
  <si>
    <t>1.1.1.8.1.4.2. </t>
  </si>
  <si>
    <t>1.1.1.8.1.4.3. </t>
  </si>
  <si>
    <t>1.1.1.8.1.4.4. </t>
  </si>
  <si>
    <t>1.1.1.8.2. </t>
  </si>
  <si>
    <t>1.1.1.8.2.1. </t>
  </si>
  <si>
    <t>1.1.1.8.2.1.1. </t>
  </si>
  <si>
    <t>Montáž brány posúvnej. koľajnicovej. vedenie bočné prejazd š. 6.5 m</t>
  </si>
  <si>
    <t>1.1.1.8.2.1.2. </t>
  </si>
  <si>
    <t>Brána  posuv.na koľ..  šír.7.5 m. výš.1.5 m</t>
  </si>
  <si>
    <t>1.1.1.8.2.1.3. </t>
  </si>
  <si>
    <t>Hrebeň ozubený - 2.975m. poplastovaný</t>
  </si>
  <si>
    <t>1.1.1.8.2.1.4. </t>
  </si>
  <si>
    <t>Demontáž ostatných doplnkov. do 100 kg</t>
  </si>
  <si>
    <t>1.1.1.9. </t>
  </si>
  <si>
    <t>SO 09 Sadové úpravy</t>
  </si>
  <si>
    <t>1.1.1.9.1. </t>
  </si>
  <si>
    <t>1.1.1.9.1.1. </t>
  </si>
  <si>
    <t>1.1.1.9.1.1.1. </t>
  </si>
  <si>
    <t>Založenie parkového trávnika výsevom v rovine</t>
  </si>
  <si>
    <t>1.1.1.9.1.1.2. </t>
  </si>
  <si>
    <t>Zmes trávna parková rekreačná</t>
  </si>
  <si>
    <t>1.1.1.9.1.1.3. </t>
  </si>
  <si>
    <t>Rozprestretie ornice. sklon do 1:5 do 500 m2 hr. do 20 cm</t>
  </si>
  <si>
    <t>1.1.1.9.1.1.4. </t>
  </si>
  <si>
    <t>Substrát záhradnícky B VL</t>
  </si>
  <si>
    <t>1.1.1.9.1.1.5. </t>
  </si>
  <si>
    <t>Výkop jamiek v výmenou pôdy do 50%. objemu 0.125-0.40 m3 v rovine</t>
  </si>
  <si>
    <t>1.1.1.9.1.1.6. </t>
  </si>
  <si>
    <t>Výsadba kríkov bez balu výška nad 600 mm. do jamky priem. 500 mm hl. 500 mm</t>
  </si>
  <si>
    <t>1.1.1.9.1.1.7. </t>
  </si>
  <si>
    <t>Príplatok za donesenie hliny do 10 m pre jamku priem. 500 mm hl. 500 mm</t>
  </si>
  <si>
    <t>1.1.1.9.1.1.8. </t>
  </si>
  <si>
    <t>Vysadenie krov výšky do 2 m do jamky v rovine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</si>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</sst>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2"/>
  <sheetViews>
    <sheetView tabSelected="1" topLeftCell="B2" workbookViewId="0"/>
  </sheetViews>
  <sheetFormatPr defaultRowHeight="14.4" x14ac:dyDescent="0.3"/>
  <cols>
    <col min="1" max="1" width="0" hidden="1" bestFit="1" customWidth="1"/>
    <col min="2" max="2" width="16" bestFit="1" customWidth="1"/>
    <col min="3" max="3" width="13.332031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21875" bestFit="1" customWidth="1"/>
    <col min="10" max="10" width="253.77734375" bestFit="1" customWidth="1"/>
  </cols>
  <sheetData>
    <row r="1" spans="1:10" ht="0" hidden="1" customHeight="1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3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3">
      <c r="A3">
        <v>2137165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3">
      <c r="A4" s="2">
        <v>2137166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3">
      <c r="A5" s="2">
        <v>2137168</v>
      </c>
      <c r="B5" s="2" t="s">
        <v>26</v>
      </c>
      <c r="C5" s="2" t="s">
        <v>22</v>
      </c>
      <c r="D5" s="2" t="s">
        <v>27</v>
      </c>
      <c r="E5" s="2">
        <f>ROUND(H6+H69+H327+H414+H488+H515+H565+H595+H621,2)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3">
      <c r="A6" s="2">
        <v>2137169</v>
      </c>
      <c r="B6" s="2" t="s">
        <v>28</v>
      </c>
      <c r="C6" s="2" t="s">
        <v>22</v>
      </c>
      <c r="D6" s="2" t="s">
        <v>29</v>
      </c>
      <c r="E6" s="2">
        <f>ROUND(H7,2)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3">
      <c r="A7" s="2">
        <v>2137170</v>
      </c>
      <c r="B7" s="2" t="s">
        <v>30</v>
      </c>
      <c r="C7" s="2" t="s">
        <v>22</v>
      </c>
      <c r="D7" s="2" t="s">
        <v>31</v>
      </c>
      <c r="E7" s="2">
        <f>ROUND(H8+H25+H33+H42,2)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3">
      <c r="A8" s="2">
        <v>2137171</v>
      </c>
      <c r="B8" s="2" t="s">
        <v>32</v>
      </c>
      <c r="C8" s="2" t="s">
        <v>22</v>
      </c>
      <c r="D8" s="2" t="s">
        <v>33</v>
      </c>
      <c r="E8" s="2">
        <f>ROUND(H9+H10+H11+H12+H13+H14+H15+H16+H17+H18+H19+H20+H21+H22+H23+H24,2)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28.8" x14ac:dyDescent="0.3">
      <c r="A9" s="2">
        <v>2137172</v>
      </c>
      <c r="B9" s="2" t="s">
        <v>34</v>
      </c>
      <c r="C9" s="2" t="s">
        <v>22</v>
      </c>
      <c r="D9" s="2" t="s">
        <v>36</v>
      </c>
      <c r="E9" s="3">
        <v>0</v>
      </c>
      <c r="F9" s="2">
        <v>35</v>
      </c>
      <c r="G9" s="2" t="s">
        <v>35</v>
      </c>
      <c r="H9" s="2">
        <f t="shared" si="0"/>
        <v>0</v>
      </c>
      <c r="I9" s="2" t="s">
        <v>22</v>
      </c>
      <c r="J9" s="2" t="s">
        <v>0</v>
      </c>
    </row>
    <row r="10" spans="1:10" x14ac:dyDescent="0.3">
      <c r="A10" s="2">
        <v>2137173</v>
      </c>
      <c r="B10" s="2" t="s">
        <v>37</v>
      </c>
      <c r="C10" s="2" t="s">
        <v>22</v>
      </c>
      <c r="D10" s="2" t="s">
        <v>38</v>
      </c>
      <c r="E10" s="3">
        <v>0</v>
      </c>
      <c r="F10" s="2">
        <v>8</v>
      </c>
      <c r="G10" s="2" t="s">
        <v>35</v>
      </c>
      <c r="H10" s="2">
        <f t="shared" si="0"/>
        <v>0</v>
      </c>
      <c r="I10" s="2" t="s">
        <v>22</v>
      </c>
      <c r="J10" s="2" t="s">
        <v>0</v>
      </c>
    </row>
    <row r="11" spans="1:10" x14ac:dyDescent="0.3">
      <c r="A11" s="2">
        <v>2137174</v>
      </c>
      <c r="B11" s="2" t="s">
        <v>39</v>
      </c>
      <c r="C11" s="2" t="s">
        <v>22</v>
      </c>
      <c r="D11" s="2" t="s">
        <v>41</v>
      </c>
      <c r="E11" s="3">
        <v>0</v>
      </c>
      <c r="F11" s="2">
        <v>50</v>
      </c>
      <c r="G11" s="2" t="s">
        <v>40</v>
      </c>
      <c r="H11" s="2">
        <f t="shared" si="0"/>
        <v>0</v>
      </c>
      <c r="I11" s="2" t="s">
        <v>22</v>
      </c>
      <c r="J11" s="2" t="s">
        <v>0</v>
      </c>
    </row>
    <row r="12" spans="1:10" ht="28.8" x14ac:dyDescent="0.3">
      <c r="A12" s="2">
        <v>2137175</v>
      </c>
      <c r="B12" s="2" t="s">
        <v>42</v>
      </c>
      <c r="C12" s="2" t="s">
        <v>22</v>
      </c>
      <c r="D12" s="2" t="s">
        <v>43</v>
      </c>
      <c r="E12" s="3">
        <v>0</v>
      </c>
      <c r="F12" s="2">
        <v>238.83799999999999</v>
      </c>
      <c r="G12" s="2" t="s">
        <v>40</v>
      </c>
      <c r="H12" s="2">
        <f t="shared" si="0"/>
        <v>0</v>
      </c>
      <c r="I12" s="2" t="s">
        <v>22</v>
      </c>
      <c r="J12" s="2" t="s">
        <v>0</v>
      </c>
    </row>
    <row r="13" spans="1:10" ht="28.8" x14ac:dyDescent="0.3">
      <c r="A13" s="2">
        <v>2137176</v>
      </c>
      <c r="B13" s="2" t="s">
        <v>44</v>
      </c>
      <c r="C13" s="2" t="s">
        <v>22</v>
      </c>
      <c r="D13" s="2" t="s">
        <v>46</v>
      </c>
      <c r="E13" s="3">
        <v>0</v>
      </c>
      <c r="F13" s="2">
        <v>70.599999999999994</v>
      </c>
      <c r="G13" s="2" t="s">
        <v>45</v>
      </c>
      <c r="H13" s="2">
        <f t="shared" si="0"/>
        <v>0</v>
      </c>
      <c r="I13" s="2" t="s">
        <v>22</v>
      </c>
      <c r="J13" s="2" t="s">
        <v>0</v>
      </c>
    </row>
    <row r="14" spans="1:10" x14ac:dyDescent="0.3">
      <c r="A14" s="2">
        <v>2137177</v>
      </c>
      <c r="B14" s="2" t="s">
        <v>47</v>
      </c>
      <c r="C14" s="2" t="s">
        <v>22</v>
      </c>
      <c r="D14" s="2" t="s">
        <v>48</v>
      </c>
      <c r="E14" s="3">
        <v>0</v>
      </c>
      <c r="F14" s="2">
        <v>1274.5319999999999</v>
      </c>
      <c r="G14" s="2" t="s">
        <v>45</v>
      </c>
      <c r="H14" s="2">
        <f t="shared" si="0"/>
        <v>0</v>
      </c>
      <c r="I14" s="2" t="s">
        <v>22</v>
      </c>
      <c r="J14" s="2" t="s">
        <v>0</v>
      </c>
    </row>
    <row r="15" spans="1:10" x14ac:dyDescent="0.3">
      <c r="A15" s="2">
        <v>2137178</v>
      </c>
      <c r="B15" s="2" t="s">
        <v>49</v>
      </c>
      <c r="C15" s="2" t="s">
        <v>22</v>
      </c>
      <c r="D15" s="2" t="s">
        <v>50</v>
      </c>
      <c r="E15" s="3">
        <v>0</v>
      </c>
      <c r="F15" s="2">
        <v>11.538</v>
      </c>
      <c r="G15" s="2" t="s">
        <v>45</v>
      </c>
      <c r="H15" s="2">
        <f t="shared" si="0"/>
        <v>0</v>
      </c>
      <c r="I15" s="2" t="s">
        <v>22</v>
      </c>
      <c r="J15" s="2" t="s">
        <v>0</v>
      </c>
    </row>
    <row r="16" spans="1:10" x14ac:dyDescent="0.3">
      <c r="A16" s="2">
        <v>2137179</v>
      </c>
      <c r="B16" s="2" t="s">
        <v>51</v>
      </c>
      <c r="C16" s="2" t="s">
        <v>22</v>
      </c>
      <c r="D16" s="2" t="s">
        <v>52</v>
      </c>
      <c r="E16" s="3">
        <v>0</v>
      </c>
      <c r="F16" s="2">
        <v>11.538</v>
      </c>
      <c r="G16" s="2" t="s">
        <v>45</v>
      </c>
      <c r="H16" s="2">
        <f t="shared" si="0"/>
        <v>0</v>
      </c>
      <c r="I16" s="2" t="s">
        <v>22</v>
      </c>
      <c r="J16" s="2" t="s">
        <v>0</v>
      </c>
    </row>
    <row r="17" spans="1:10" x14ac:dyDescent="0.3">
      <c r="A17" s="2">
        <v>2137180</v>
      </c>
      <c r="B17" s="2" t="s">
        <v>53</v>
      </c>
      <c r="C17" s="2" t="s">
        <v>22</v>
      </c>
      <c r="D17" s="2" t="s">
        <v>54</v>
      </c>
      <c r="E17" s="3">
        <v>0</v>
      </c>
      <c r="F17" s="2">
        <v>1356.67</v>
      </c>
      <c r="G17" s="2" t="s">
        <v>45</v>
      </c>
      <c r="H17" s="2">
        <f t="shared" si="0"/>
        <v>0</v>
      </c>
      <c r="I17" s="2" t="s">
        <v>22</v>
      </c>
      <c r="J17" s="2" t="s">
        <v>0</v>
      </c>
    </row>
    <row r="18" spans="1:10" x14ac:dyDescent="0.3">
      <c r="A18" s="2">
        <v>2137181</v>
      </c>
      <c r="B18" s="2" t="s">
        <v>55</v>
      </c>
      <c r="C18" s="2" t="s">
        <v>22</v>
      </c>
      <c r="D18" s="2" t="s">
        <v>56</v>
      </c>
      <c r="E18" s="3">
        <v>0</v>
      </c>
      <c r="F18" s="2">
        <v>1356.67</v>
      </c>
      <c r="G18" s="2" t="s">
        <v>45</v>
      </c>
      <c r="H18" s="2">
        <f t="shared" si="0"/>
        <v>0</v>
      </c>
      <c r="I18" s="2" t="s">
        <v>22</v>
      </c>
      <c r="J18" s="2" t="s">
        <v>0</v>
      </c>
    </row>
    <row r="19" spans="1:10" ht="28.8" x14ac:dyDescent="0.3">
      <c r="A19" s="2">
        <v>2137182</v>
      </c>
      <c r="B19" s="2" t="s">
        <v>57</v>
      </c>
      <c r="C19" s="2" t="s">
        <v>22</v>
      </c>
      <c r="D19" s="2" t="s">
        <v>58</v>
      </c>
      <c r="E19" s="3">
        <v>0</v>
      </c>
      <c r="F19" s="2">
        <v>15.135999999999999</v>
      </c>
      <c r="G19" s="2" t="s">
        <v>45</v>
      </c>
      <c r="H19" s="2">
        <f t="shared" si="0"/>
        <v>0</v>
      </c>
      <c r="I19" s="2" t="s">
        <v>22</v>
      </c>
      <c r="J19" s="2" t="s">
        <v>0</v>
      </c>
    </row>
    <row r="20" spans="1:10" x14ac:dyDescent="0.3">
      <c r="A20" s="2">
        <v>2137183</v>
      </c>
      <c r="B20" s="2" t="s">
        <v>59</v>
      </c>
      <c r="C20" s="2" t="s">
        <v>22</v>
      </c>
      <c r="D20" s="2" t="s">
        <v>60</v>
      </c>
      <c r="E20" s="3">
        <v>0</v>
      </c>
      <c r="F20" s="2">
        <v>15.135999999999999</v>
      </c>
      <c r="G20" s="2" t="s">
        <v>45</v>
      </c>
      <c r="H20" s="2">
        <f t="shared" si="0"/>
        <v>0</v>
      </c>
      <c r="I20" s="2" t="s">
        <v>22</v>
      </c>
      <c r="J20" s="2" t="s">
        <v>0</v>
      </c>
    </row>
    <row r="21" spans="1:10" x14ac:dyDescent="0.3">
      <c r="A21" s="2">
        <v>2137184</v>
      </c>
      <c r="B21" s="2" t="s">
        <v>61</v>
      </c>
      <c r="C21" s="2" t="s">
        <v>22</v>
      </c>
      <c r="D21" s="2" t="s">
        <v>62</v>
      </c>
      <c r="E21" s="3">
        <v>0</v>
      </c>
      <c r="F21" s="2">
        <v>1356.67</v>
      </c>
      <c r="G21" s="2" t="s">
        <v>45</v>
      </c>
      <c r="H21" s="2">
        <f t="shared" si="0"/>
        <v>0</v>
      </c>
      <c r="I21" s="2" t="s">
        <v>22</v>
      </c>
      <c r="J21" s="2" t="s">
        <v>0</v>
      </c>
    </row>
    <row r="22" spans="1:10" x14ac:dyDescent="0.3">
      <c r="A22" s="2">
        <v>2137185</v>
      </c>
      <c r="B22" s="2" t="s">
        <v>63</v>
      </c>
      <c r="C22" s="2" t="s">
        <v>22</v>
      </c>
      <c r="D22" s="2" t="s">
        <v>64</v>
      </c>
      <c r="E22" s="3">
        <v>0</v>
      </c>
      <c r="F22" s="2">
        <v>2829</v>
      </c>
      <c r="G22" s="2" t="s">
        <v>40</v>
      </c>
      <c r="H22" s="2">
        <f t="shared" si="0"/>
        <v>0</v>
      </c>
      <c r="I22" s="2" t="s">
        <v>22</v>
      </c>
      <c r="J22" s="2" t="s">
        <v>0</v>
      </c>
    </row>
    <row r="23" spans="1:10" ht="28.8" x14ac:dyDescent="0.3">
      <c r="A23" s="2">
        <v>2137186</v>
      </c>
      <c r="B23" s="2" t="s">
        <v>65</v>
      </c>
      <c r="C23" s="2" t="s">
        <v>22</v>
      </c>
      <c r="D23" s="2" t="s">
        <v>66</v>
      </c>
      <c r="E23" s="3">
        <v>0</v>
      </c>
      <c r="F23" s="2">
        <v>2829</v>
      </c>
      <c r="G23" s="2" t="s">
        <v>45</v>
      </c>
      <c r="H23" s="2">
        <f t="shared" si="0"/>
        <v>0</v>
      </c>
      <c r="I23" s="2" t="s">
        <v>22</v>
      </c>
      <c r="J23" s="2" t="s">
        <v>0</v>
      </c>
    </row>
    <row r="24" spans="1:10" x14ac:dyDescent="0.3">
      <c r="A24" s="2">
        <v>2137187</v>
      </c>
      <c r="B24" s="2" t="s">
        <v>67</v>
      </c>
      <c r="C24" s="2" t="s">
        <v>22</v>
      </c>
      <c r="D24" s="2" t="s">
        <v>68</v>
      </c>
      <c r="E24" s="3">
        <v>0</v>
      </c>
      <c r="F24" s="2">
        <v>706</v>
      </c>
      <c r="G24" s="2" t="s">
        <v>40</v>
      </c>
      <c r="H24" s="2">
        <f t="shared" si="0"/>
        <v>0</v>
      </c>
      <c r="I24" s="2" t="s">
        <v>22</v>
      </c>
      <c r="J24" s="2" t="s">
        <v>0</v>
      </c>
    </row>
    <row r="25" spans="1:10" x14ac:dyDescent="0.3">
      <c r="A25" s="2">
        <v>2137188</v>
      </c>
      <c r="B25" s="2" t="s">
        <v>69</v>
      </c>
      <c r="C25" s="2" t="s">
        <v>22</v>
      </c>
      <c r="D25" s="2" t="s">
        <v>70</v>
      </c>
      <c r="E25" s="2">
        <f>ROUND(H26+H27+H28+H29+H30+H31+H32,2)</f>
        <v>0</v>
      </c>
      <c r="F25" s="2">
        <v>1</v>
      </c>
      <c r="G25" s="2" t="s">
        <v>0</v>
      </c>
      <c r="H25" s="2">
        <f t="shared" si="0"/>
        <v>0</v>
      </c>
      <c r="I25" s="2" t="s">
        <v>22</v>
      </c>
      <c r="J25" s="2" t="s">
        <v>0</v>
      </c>
    </row>
    <row r="26" spans="1:10" x14ac:dyDescent="0.3">
      <c r="A26" s="2">
        <v>2137189</v>
      </c>
      <c r="B26" s="2" t="s">
        <v>71</v>
      </c>
      <c r="C26" s="2" t="s">
        <v>22</v>
      </c>
      <c r="D26" s="2" t="s">
        <v>72</v>
      </c>
      <c r="E26" s="3">
        <v>0</v>
      </c>
      <c r="F26" s="2">
        <v>2123</v>
      </c>
      <c r="G26" s="2" t="s">
        <v>40</v>
      </c>
      <c r="H26" s="2">
        <f t="shared" si="0"/>
        <v>0</v>
      </c>
      <c r="I26" s="2" t="s">
        <v>22</v>
      </c>
      <c r="J26" s="2" t="s">
        <v>0</v>
      </c>
    </row>
    <row r="27" spans="1:10" ht="28.8" x14ac:dyDescent="0.3">
      <c r="A27" s="2">
        <v>2137190</v>
      </c>
      <c r="B27" s="2" t="s">
        <v>73</v>
      </c>
      <c r="C27" s="2" t="s">
        <v>22</v>
      </c>
      <c r="D27" s="2" t="s">
        <v>74</v>
      </c>
      <c r="E27" s="3">
        <v>0</v>
      </c>
      <c r="F27" s="2">
        <v>2123</v>
      </c>
      <c r="G27" s="2" t="s">
        <v>40</v>
      </c>
      <c r="H27" s="2">
        <f t="shared" si="0"/>
        <v>0</v>
      </c>
      <c r="I27" s="2" t="s">
        <v>22</v>
      </c>
      <c r="J27" s="2" t="s">
        <v>0</v>
      </c>
    </row>
    <row r="28" spans="1:10" x14ac:dyDescent="0.3">
      <c r="A28" s="2">
        <v>2137191</v>
      </c>
      <c r="B28" s="2" t="s">
        <v>75</v>
      </c>
      <c r="C28" s="2" t="s">
        <v>22</v>
      </c>
      <c r="D28" s="2" t="s">
        <v>76</v>
      </c>
      <c r="E28" s="3">
        <v>0</v>
      </c>
      <c r="F28" s="2">
        <v>2123</v>
      </c>
      <c r="G28" s="2" t="s">
        <v>40</v>
      </c>
      <c r="H28" s="2">
        <f t="shared" si="0"/>
        <v>0</v>
      </c>
      <c r="I28" s="2" t="s">
        <v>22</v>
      </c>
      <c r="J28" s="2" t="s">
        <v>0</v>
      </c>
    </row>
    <row r="29" spans="1:10" x14ac:dyDescent="0.3">
      <c r="A29" s="2">
        <v>2137192</v>
      </c>
      <c r="B29" s="2" t="s">
        <v>77</v>
      </c>
      <c r="C29" s="2" t="s">
        <v>22</v>
      </c>
      <c r="D29" s="2" t="s">
        <v>78</v>
      </c>
      <c r="E29" s="3">
        <v>0</v>
      </c>
      <c r="F29" s="2">
        <v>2123</v>
      </c>
      <c r="G29" s="2" t="s">
        <v>40</v>
      </c>
      <c r="H29" s="2">
        <f t="shared" si="0"/>
        <v>0</v>
      </c>
      <c r="I29" s="2" t="s">
        <v>22</v>
      </c>
      <c r="J29" s="2" t="s">
        <v>0</v>
      </c>
    </row>
    <row r="30" spans="1:10" x14ac:dyDescent="0.3">
      <c r="A30" s="2">
        <v>2137193</v>
      </c>
      <c r="B30" s="2" t="s">
        <v>79</v>
      </c>
      <c r="C30" s="2" t="s">
        <v>22</v>
      </c>
      <c r="D30" s="2" t="s">
        <v>80</v>
      </c>
      <c r="E30" s="3">
        <v>0</v>
      </c>
      <c r="F30" s="2">
        <v>2123</v>
      </c>
      <c r="G30" s="2" t="s">
        <v>40</v>
      </c>
      <c r="H30" s="2">
        <f t="shared" si="0"/>
        <v>0</v>
      </c>
      <c r="I30" s="2" t="s">
        <v>22</v>
      </c>
      <c r="J30" s="2" t="s">
        <v>0</v>
      </c>
    </row>
    <row r="31" spans="1:10" ht="28.8" x14ac:dyDescent="0.3">
      <c r="A31" s="2">
        <v>2137194</v>
      </c>
      <c r="B31" s="2" t="s">
        <v>81</v>
      </c>
      <c r="C31" s="2" t="s">
        <v>22</v>
      </c>
      <c r="D31" s="2" t="s">
        <v>82</v>
      </c>
      <c r="E31" s="3">
        <v>0</v>
      </c>
      <c r="F31" s="2">
        <v>2123</v>
      </c>
      <c r="G31" s="2" t="s">
        <v>40</v>
      </c>
      <c r="H31" s="2">
        <f t="shared" si="0"/>
        <v>0</v>
      </c>
      <c r="I31" s="2" t="s">
        <v>22</v>
      </c>
      <c r="J31" s="2" t="s">
        <v>0</v>
      </c>
    </row>
    <row r="32" spans="1:10" ht="28.8" x14ac:dyDescent="0.3">
      <c r="A32" s="2">
        <v>2137195</v>
      </c>
      <c r="B32" s="2" t="s">
        <v>83</v>
      </c>
      <c r="C32" s="2" t="s">
        <v>22</v>
      </c>
      <c r="D32" s="2" t="s">
        <v>84</v>
      </c>
      <c r="E32" s="3">
        <v>0</v>
      </c>
      <c r="F32" s="2">
        <v>2123</v>
      </c>
      <c r="G32" s="2" t="s">
        <v>40</v>
      </c>
      <c r="H32" s="2">
        <f t="shared" si="0"/>
        <v>0</v>
      </c>
      <c r="I32" s="2" t="s">
        <v>22</v>
      </c>
      <c r="J32" s="2" t="s">
        <v>0</v>
      </c>
    </row>
    <row r="33" spans="1:10" x14ac:dyDescent="0.3">
      <c r="A33" s="2">
        <v>2137196</v>
      </c>
      <c r="B33" s="2" t="s">
        <v>85</v>
      </c>
      <c r="C33" s="2" t="s">
        <v>22</v>
      </c>
      <c r="D33" s="2" t="s">
        <v>86</v>
      </c>
      <c r="E33" s="2">
        <f>ROUND(H34+H35+H36+H37+H38+H39+H40+H41,2)</f>
        <v>0</v>
      </c>
      <c r="F33" s="2">
        <v>1</v>
      </c>
      <c r="G33" s="2" t="s">
        <v>0</v>
      </c>
      <c r="H33" s="2">
        <f t="shared" si="0"/>
        <v>0</v>
      </c>
      <c r="I33" s="2" t="s">
        <v>22</v>
      </c>
      <c r="J33" s="2" t="s">
        <v>0</v>
      </c>
    </row>
    <row r="34" spans="1:10" ht="28.8" x14ac:dyDescent="0.3">
      <c r="A34" s="2">
        <v>2137197</v>
      </c>
      <c r="B34" s="2" t="s">
        <v>87</v>
      </c>
      <c r="C34" s="2" t="s">
        <v>22</v>
      </c>
      <c r="D34" s="2" t="s">
        <v>88</v>
      </c>
      <c r="E34" s="3">
        <v>0</v>
      </c>
      <c r="F34" s="2">
        <v>2.5910000000000002</v>
      </c>
      <c r="G34" s="2" t="s">
        <v>45</v>
      </c>
      <c r="H34" s="2">
        <f t="shared" si="0"/>
        <v>0</v>
      </c>
      <c r="I34" s="2" t="s">
        <v>22</v>
      </c>
      <c r="J34" s="2" t="s">
        <v>0</v>
      </c>
    </row>
    <row r="35" spans="1:10" x14ac:dyDescent="0.3">
      <c r="A35" s="2">
        <v>2137198</v>
      </c>
      <c r="B35" s="2" t="s">
        <v>89</v>
      </c>
      <c r="C35" s="2" t="s">
        <v>22</v>
      </c>
      <c r="D35" s="2" t="s">
        <v>90</v>
      </c>
      <c r="E35" s="3">
        <v>0</v>
      </c>
      <c r="F35" s="2">
        <v>10</v>
      </c>
      <c r="G35" s="2" t="s">
        <v>35</v>
      </c>
      <c r="H35" s="2">
        <f t="shared" si="0"/>
        <v>0</v>
      </c>
      <c r="I35" s="2" t="s">
        <v>22</v>
      </c>
      <c r="J35" s="2" t="s">
        <v>0</v>
      </c>
    </row>
    <row r="36" spans="1:10" x14ac:dyDescent="0.3">
      <c r="A36" s="2">
        <v>2137199</v>
      </c>
      <c r="B36" s="2" t="s">
        <v>91</v>
      </c>
      <c r="C36" s="2" t="s">
        <v>22</v>
      </c>
      <c r="D36" s="2" t="s">
        <v>92</v>
      </c>
      <c r="E36" s="3">
        <v>0</v>
      </c>
      <c r="F36" s="2">
        <v>10</v>
      </c>
      <c r="G36" s="2" t="s">
        <v>35</v>
      </c>
      <c r="H36" s="2">
        <f t="shared" si="0"/>
        <v>0</v>
      </c>
      <c r="I36" s="2" t="s">
        <v>22</v>
      </c>
      <c r="J36" s="2" t="s">
        <v>0</v>
      </c>
    </row>
    <row r="37" spans="1:10" x14ac:dyDescent="0.3">
      <c r="A37" s="2">
        <v>2137200</v>
      </c>
      <c r="B37" s="2" t="s">
        <v>93</v>
      </c>
      <c r="C37" s="2" t="s">
        <v>22</v>
      </c>
      <c r="D37" s="2" t="s">
        <v>94</v>
      </c>
      <c r="E37" s="3">
        <v>0</v>
      </c>
      <c r="F37" s="2">
        <v>10</v>
      </c>
      <c r="G37" s="2" t="s">
        <v>35</v>
      </c>
      <c r="H37" s="2">
        <f t="shared" si="0"/>
        <v>0</v>
      </c>
      <c r="I37" s="2" t="s">
        <v>22</v>
      </c>
      <c r="J37" s="2" t="s">
        <v>0</v>
      </c>
    </row>
    <row r="38" spans="1:10" x14ac:dyDescent="0.3">
      <c r="A38" s="2">
        <v>2137201</v>
      </c>
      <c r="B38" s="2" t="s">
        <v>95</v>
      </c>
      <c r="C38" s="2" t="s">
        <v>22</v>
      </c>
      <c r="D38" s="2" t="s">
        <v>96</v>
      </c>
      <c r="E38" s="3">
        <v>0</v>
      </c>
      <c r="F38" s="2">
        <v>10</v>
      </c>
      <c r="G38" s="2" t="s">
        <v>35</v>
      </c>
      <c r="H38" s="2">
        <f t="shared" si="0"/>
        <v>0</v>
      </c>
      <c r="I38" s="2" t="s">
        <v>22</v>
      </c>
      <c r="J38" s="2" t="s">
        <v>0</v>
      </c>
    </row>
    <row r="39" spans="1:10" x14ac:dyDescent="0.3">
      <c r="A39" s="2">
        <v>2137202</v>
      </c>
      <c r="B39" s="2" t="s">
        <v>97</v>
      </c>
      <c r="C39" s="2" t="s">
        <v>22</v>
      </c>
      <c r="D39" s="2" t="s">
        <v>98</v>
      </c>
      <c r="E39" s="3">
        <v>0</v>
      </c>
      <c r="F39" s="2">
        <v>10</v>
      </c>
      <c r="G39" s="2" t="s">
        <v>35</v>
      </c>
      <c r="H39" s="2">
        <f t="shared" si="0"/>
        <v>0</v>
      </c>
      <c r="I39" s="2" t="s">
        <v>22</v>
      </c>
      <c r="J39" s="2" t="s">
        <v>0</v>
      </c>
    </row>
    <row r="40" spans="1:10" x14ac:dyDescent="0.3">
      <c r="A40" s="2">
        <v>2137203</v>
      </c>
      <c r="B40" s="2" t="s">
        <v>99</v>
      </c>
      <c r="C40" s="2" t="s">
        <v>22</v>
      </c>
      <c r="D40" s="2" t="s">
        <v>100</v>
      </c>
      <c r="E40" s="3">
        <v>0</v>
      </c>
      <c r="F40" s="2">
        <v>5</v>
      </c>
      <c r="G40" s="2" t="s">
        <v>35</v>
      </c>
      <c r="H40" s="2">
        <f t="shared" si="0"/>
        <v>0</v>
      </c>
      <c r="I40" s="2" t="s">
        <v>22</v>
      </c>
      <c r="J40" s="2" t="s">
        <v>0</v>
      </c>
    </row>
    <row r="41" spans="1:10" x14ac:dyDescent="0.3">
      <c r="A41" s="2">
        <v>2137204</v>
      </c>
      <c r="B41" s="2" t="s">
        <v>101</v>
      </c>
      <c r="C41" s="2" t="s">
        <v>22</v>
      </c>
      <c r="D41" s="2" t="s">
        <v>102</v>
      </c>
      <c r="E41" s="3">
        <v>0</v>
      </c>
      <c r="F41" s="2">
        <v>5</v>
      </c>
      <c r="G41" s="2" t="s">
        <v>35</v>
      </c>
      <c r="H41" s="2">
        <f t="shared" si="0"/>
        <v>0</v>
      </c>
      <c r="I41" s="2" t="s">
        <v>22</v>
      </c>
      <c r="J41" s="2" t="s">
        <v>0</v>
      </c>
    </row>
    <row r="42" spans="1:10" x14ac:dyDescent="0.3">
      <c r="A42" s="2">
        <v>2137205</v>
      </c>
      <c r="B42" s="2" t="s">
        <v>103</v>
      </c>
      <c r="C42" s="2" t="s">
        <v>22</v>
      </c>
      <c r="D42" s="2" t="s">
        <v>104</v>
      </c>
      <c r="E42" s="2">
        <f>ROUND(H43+H44+H45+H46+H47+H48+H49+H50+H51+H52+H53+H54+H55+H56+H57+H58+H59+H60+H61+H62+H63+H64+H65+H66+H67+H68,2)</f>
        <v>0</v>
      </c>
      <c r="F42" s="2">
        <v>1</v>
      </c>
      <c r="G42" s="2" t="s">
        <v>0</v>
      </c>
      <c r="H42" s="2">
        <f t="shared" si="0"/>
        <v>0</v>
      </c>
      <c r="I42" s="2" t="s">
        <v>22</v>
      </c>
      <c r="J42" s="2" t="s">
        <v>0</v>
      </c>
    </row>
    <row r="43" spans="1:10" ht="28.8" x14ac:dyDescent="0.3">
      <c r="A43" s="2">
        <v>2137206</v>
      </c>
      <c r="B43" s="2" t="s">
        <v>105</v>
      </c>
      <c r="C43" s="2" t="s">
        <v>22</v>
      </c>
      <c r="D43" s="2" t="s">
        <v>106</v>
      </c>
      <c r="E43" s="3">
        <v>0</v>
      </c>
      <c r="F43" s="2">
        <v>9</v>
      </c>
      <c r="G43" s="2" t="s">
        <v>35</v>
      </c>
      <c r="H43" s="2">
        <f t="shared" si="0"/>
        <v>0</v>
      </c>
      <c r="I43" s="2" t="s">
        <v>22</v>
      </c>
      <c r="J43" s="2" t="s">
        <v>0</v>
      </c>
    </row>
    <row r="44" spans="1:10" ht="28.8" x14ac:dyDescent="0.3">
      <c r="A44" s="2">
        <v>2137207</v>
      </c>
      <c r="B44" s="2" t="s">
        <v>107</v>
      </c>
      <c r="C44" s="2" t="s">
        <v>22</v>
      </c>
      <c r="D44" s="2" t="s">
        <v>108</v>
      </c>
      <c r="E44" s="3">
        <v>0</v>
      </c>
      <c r="F44" s="2">
        <v>9</v>
      </c>
      <c r="G44" s="2" t="s">
        <v>35</v>
      </c>
      <c r="H44" s="2">
        <f t="shared" si="0"/>
        <v>0</v>
      </c>
      <c r="I44" s="2" t="s">
        <v>22</v>
      </c>
      <c r="J44" s="2" t="s">
        <v>0</v>
      </c>
    </row>
    <row r="45" spans="1:10" ht="28.8" x14ac:dyDescent="0.3">
      <c r="A45" s="2">
        <v>2137208</v>
      </c>
      <c r="B45" s="2" t="s">
        <v>109</v>
      </c>
      <c r="C45" s="2" t="s">
        <v>22</v>
      </c>
      <c r="D45" s="2" t="s">
        <v>110</v>
      </c>
      <c r="E45" s="3">
        <v>0</v>
      </c>
      <c r="F45" s="2">
        <v>9</v>
      </c>
      <c r="G45" s="2" t="s">
        <v>35</v>
      </c>
      <c r="H45" s="2">
        <f t="shared" si="0"/>
        <v>0</v>
      </c>
      <c r="I45" s="2" t="s">
        <v>22</v>
      </c>
      <c r="J45" s="2" t="s">
        <v>0</v>
      </c>
    </row>
    <row r="46" spans="1:10" ht="28.8" x14ac:dyDescent="0.3">
      <c r="A46" s="2">
        <v>2137209</v>
      </c>
      <c r="B46" s="2" t="s">
        <v>111</v>
      </c>
      <c r="C46" s="2" t="s">
        <v>22</v>
      </c>
      <c r="D46" s="2" t="s">
        <v>112</v>
      </c>
      <c r="E46" s="3">
        <v>0</v>
      </c>
      <c r="F46" s="2">
        <v>135</v>
      </c>
      <c r="G46" s="2" t="s">
        <v>35</v>
      </c>
      <c r="H46" s="2">
        <f t="shared" si="0"/>
        <v>0</v>
      </c>
      <c r="I46" s="2" t="s">
        <v>22</v>
      </c>
      <c r="J46" s="2" t="s">
        <v>0</v>
      </c>
    </row>
    <row r="47" spans="1:10" ht="28.8" x14ac:dyDescent="0.3">
      <c r="A47" s="2">
        <v>2137210</v>
      </c>
      <c r="B47" s="2" t="s">
        <v>113</v>
      </c>
      <c r="C47" s="2" t="s">
        <v>22</v>
      </c>
      <c r="D47" s="2" t="s">
        <v>114</v>
      </c>
      <c r="E47" s="3">
        <v>0</v>
      </c>
      <c r="F47" s="2">
        <v>135</v>
      </c>
      <c r="G47" s="2" t="s">
        <v>35</v>
      </c>
      <c r="H47" s="2">
        <f t="shared" si="0"/>
        <v>0</v>
      </c>
      <c r="I47" s="2" t="s">
        <v>22</v>
      </c>
      <c r="J47" s="2" t="s">
        <v>0</v>
      </c>
    </row>
    <row r="48" spans="1:10" ht="28.8" x14ac:dyDescent="0.3">
      <c r="A48" s="2">
        <v>2137211</v>
      </c>
      <c r="B48" s="2" t="s">
        <v>115</v>
      </c>
      <c r="C48" s="2" t="s">
        <v>22</v>
      </c>
      <c r="D48" s="2" t="s">
        <v>116</v>
      </c>
      <c r="E48" s="3">
        <v>0</v>
      </c>
      <c r="F48" s="2">
        <v>135</v>
      </c>
      <c r="G48" s="2" t="s">
        <v>35</v>
      </c>
      <c r="H48" s="2">
        <f t="shared" si="0"/>
        <v>0</v>
      </c>
      <c r="I48" s="2" t="s">
        <v>22</v>
      </c>
      <c r="J48" s="2" t="s">
        <v>0</v>
      </c>
    </row>
    <row r="49" spans="1:10" ht="28.8" x14ac:dyDescent="0.3">
      <c r="A49" s="2">
        <v>2137212</v>
      </c>
      <c r="B49" s="2" t="s">
        <v>117</v>
      </c>
      <c r="C49" s="2" t="s">
        <v>22</v>
      </c>
      <c r="D49" s="2" t="s">
        <v>118</v>
      </c>
      <c r="E49" s="3">
        <v>0</v>
      </c>
      <c r="F49" s="2">
        <v>1</v>
      </c>
      <c r="G49" s="2" t="s">
        <v>35</v>
      </c>
      <c r="H49" s="2">
        <f t="shared" si="0"/>
        <v>0</v>
      </c>
      <c r="I49" s="2" t="s">
        <v>22</v>
      </c>
      <c r="J49" s="2" t="s">
        <v>0</v>
      </c>
    </row>
    <row r="50" spans="1:10" ht="28.8" x14ac:dyDescent="0.3">
      <c r="A50" s="2">
        <v>2137213</v>
      </c>
      <c r="B50" s="2" t="s">
        <v>119</v>
      </c>
      <c r="C50" s="2" t="s">
        <v>22</v>
      </c>
      <c r="D50" s="2" t="s">
        <v>120</v>
      </c>
      <c r="E50" s="3">
        <v>0</v>
      </c>
      <c r="F50" s="2">
        <v>15</v>
      </c>
      <c r="G50" s="2" t="s">
        <v>35</v>
      </c>
      <c r="H50" s="2">
        <f t="shared" si="0"/>
        <v>0</v>
      </c>
      <c r="I50" s="2" t="s">
        <v>22</v>
      </c>
      <c r="J50" s="2" t="s">
        <v>0</v>
      </c>
    </row>
    <row r="51" spans="1:10" ht="28.8" x14ac:dyDescent="0.3">
      <c r="A51" s="2">
        <v>2137214</v>
      </c>
      <c r="B51" s="2" t="s">
        <v>121</v>
      </c>
      <c r="C51" s="2" t="s">
        <v>22</v>
      </c>
      <c r="D51" s="2" t="s">
        <v>122</v>
      </c>
      <c r="E51" s="3">
        <v>0</v>
      </c>
      <c r="F51" s="2">
        <v>1</v>
      </c>
      <c r="G51" s="2" t="s">
        <v>35</v>
      </c>
      <c r="H51" s="2">
        <f t="shared" si="0"/>
        <v>0</v>
      </c>
      <c r="I51" s="2" t="s">
        <v>22</v>
      </c>
      <c r="J51" s="2" t="s">
        <v>0</v>
      </c>
    </row>
    <row r="52" spans="1:10" ht="28.8" x14ac:dyDescent="0.3">
      <c r="A52" s="2">
        <v>2137215</v>
      </c>
      <c r="B52" s="2" t="s">
        <v>123</v>
      </c>
      <c r="C52" s="2" t="s">
        <v>22</v>
      </c>
      <c r="D52" s="2" t="s">
        <v>124</v>
      </c>
      <c r="E52" s="3">
        <v>0</v>
      </c>
      <c r="F52" s="2">
        <v>15</v>
      </c>
      <c r="G52" s="2" t="s">
        <v>35</v>
      </c>
      <c r="H52" s="2">
        <f t="shared" si="0"/>
        <v>0</v>
      </c>
      <c r="I52" s="2" t="s">
        <v>22</v>
      </c>
      <c r="J52" s="2" t="s">
        <v>0</v>
      </c>
    </row>
    <row r="53" spans="1:10" ht="28.8" x14ac:dyDescent="0.3">
      <c r="A53" s="2">
        <v>2137216</v>
      </c>
      <c r="B53" s="2" t="s">
        <v>125</v>
      </c>
      <c r="C53" s="2" t="s">
        <v>22</v>
      </c>
      <c r="D53" s="2" t="s">
        <v>126</v>
      </c>
      <c r="E53" s="3">
        <v>0</v>
      </c>
      <c r="F53" s="2">
        <v>4</v>
      </c>
      <c r="G53" s="2" t="s">
        <v>35</v>
      </c>
      <c r="H53" s="2">
        <f t="shared" si="0"/>
        <v>0</v>
      </c>
      <c r="I53" s="2" t="s">
        <v>22</v>
      </c>
      <c r="J53" s="2" t="s">
        <v>0</v>
      </c>
    </row>
    <row r="54" spans="1:10" x14ac:dyDescent="0.3">
      <c r="A54" s="2">
        <v>2137217</v>
      </c>
      <c r="B54" s="2" t="s">
        <v>127</v>
      </c>
      <c r="C54" s="2" t="s">
        <v>22</v>
      </c>
      <c r="D54" s="2" t="s">
        <v>128</v>
      </c>
      <c r="E54" s="3">
        <v>0</v>
      </c>
      <c r="F54" s="2">
        <v>4</v>
      </c>
      <c r="G54" s="2" t="s">
        <v>35</v>
      </c>
      <c r="H54" s="2">
        <f t="shared" si="0"/>
        <v>0</v>
      </c>
      <c r="I54" s="2" t="s">
        <v>22</v>
      </c>
      <c r="J54" s="2" t="s">
        <v>0</v>
      </c>
    </row>
    <row r="55" spans="1:10" x14ac:dyDescent="0.3">
      <c r="A55" s="2">
        <v>2137218</v>
      </c>
      <c r="B55" s="2" t="s">
        <v>129</v>
      </c>
      <c r="C55" s="2" t="s">
        <v>22</v>
      </c>
      <c r="D55" s="2" t="s">
        <v>130</v>
      </c>
      <c r="E55" s="3">
        <v>0</v>
      </c>
      <c r="F55" s="2">
        <v>5</v>
      </c>
      <c r="G55" s="2" t="s">
        <v>35</v>
      </c>
      <c r="H55" s="2">
        <f t="shared" si="0"/>
        <v>0</v>
      </c>
      <c r="I55" s="2" t="s">
        <v>22</v>
      </c>
      <c r="J55" s="2" t="s">
        <v>0</v>
      </c>
    </row>
    <row r="56" spans="1:10" x14ac:dyDescent="0.3">
      <c r="A56" s="2">
        <v>2137219</v>
      </c>
      <c r="B56" s="2" t="s">
        <v>131</v>
      </c>
      <c r="C56" s="2" t="s">
        <v>22</v>
      </c>
      <c r="D56" s="2" t="s">
        <v>133</v>
      </c>
      <c r="E56" s="3">
        <v>0</v>
      </c>
      <c r="F56" s="2">
        <v>9</v>
      </c>
      <c r="G56" s="2" t="s">
        <v>132</v>
      </c>
      <c r="H56" s="2">
        <f t="shared" si="0"/>
        <v>0</v>
      </c>
      <c r="I56" s="2" t="s">
        <v>22</v>
      </c>
      <c r="J56" s="2" t="s">
        <v>0</v>
      </c>
    </row>
    <row r="57" spans="1:10" ht="28.8" x14ac:dyDescent="0.3">
      <c r="A57" s="2">
        <v>2137220</v>
      </c>
      <c r="B57" s="2" t="s">
        <v>134</v>
      </c>
      <c r="C57" s="2" t="s">
        <v>22</v>
      </c>
      <c r="D57" s="2" t="s">
        <v>135</v>
      </c>
      <c r="E57" s="3">
        <v>0</v>
      </c>
      <c r="F57" s="2">
        <v>2123</v>
      </c>
      <c r="G57" s="2" t="s">
        <v>40</v>
      </c>
      <c r="H57" s="2">
        <f t="shared" si="0"/>
        <v>0</v>
      </c>
      <c r="I57" s="2" t="s">
        <v>22</v>
      </c>
      <c r="J57" s="2" t="s">
        <v>0</v>
      </c>
    </row>
    <row r="58" spans="1:10" x14ac:dyDescent="0.3">
      <c r="A58" s="2">
        <v>2137221</v>
      </c>
      <c r="B58" s="2" t="s">
        <v>136</v>
      </c>
      <c r="C58" s="2" t="s">
        <v>22</v>
      </c>
      <c r="D58" s="2" t="s">
        <v>137</v>
      </c>
      <c r="E58" s="3">
        <v>0</v>
      </c>
      <c r="F58" s="2">
        <v>2123</v>
      </c>
      <c r="G58" s="2" t="s">
        <v>40</v>
      </c>
      <c r="H58" s="2">
        <f t="shared" si="0"/>
        <v>0</v>
      </c>
      <c r="I58" s="2" t="s">
        <v>22</v>
      </c>
      <c r="J58" s="2" t="s">
        <v>0</v>
      </c>
    </row>
    <row r="59" spans="1:10" ht="28.8" x14ac:dyDescent="0.3">
      <c r="A59" s="2">
        <v>2137222</v>
      </c>
      <c r="B59" s="2" t="s">
        <v>138</v>
      </c>
      <c r="C59" s="2" t="s">
        <v>22</v>
      </c>
      <c r="D59" s="2" t="s">
        <v>140</v>
      </c>
      <c r="E59" s="3">
        <v>0</v>
      </c>
      <c r="F59" s="2">
        <v>128.5</v>
      </c>
      <c r="G59" s="2" t="s">
        <v>139</v>
      </c>
      <c r="H59" s="2">
        <f t="shared" si="0"/>
        <v>0</v>
      </c>
      <c r="I59" s="2" t="s">
        <v>22</v>
      </c>
      <c r="J59" s="2" t="s">
        <v>0</v>
      </c>
    </row>
    <row r="60" spans="1:10" x14ac:dyDescent="0.3">
      <c r="A60" s="2">
        <v>2137223</v>
      </c>
      <c r="B60" s="2" t="s">
        <v>141</v>
      </c>
      <c r="C60" s="2" t="s">
        <v>22</v>
      </c>
      <c r="D60" s="2" t="s">
        <v>142</v>
      </c>
      <c r="E60" s="3">
        <v>0</v>
      </c>
      <c r="F60" s="2">
        <v>129.785</v>
      </c>
      <c r="G60" s="2" t="s">
        <v>35</v>
      </c>
      <c r="H60" s="2">
        <f t="shared" si="0"/>
        <v>0</v>
      </c>
      <c r="I60" s="2" t="s">
        <v>22</v>
      </c>
      <c r="J60" s="2" t="s">
        <v>0</v>
      </c>
    </row>
    <row r="61" spans="1:10" x14ac:dyDescent="0.3">
      <c r="A61" s="2">
        <v>2137224</v>
      </c>
      <c r="B61" s="2" t="s">
        <v>143</v>
      </c>
      <c r="C61" s="2" t="s">
        <v>22</v>
      </c>
      <c r="D61" s="2" t="s">
        <v>144</v>
      </c>
      <c r="E61" s="3">
        <v>0</v>
      </c>
      <c r="F61" s="2">
        <v>11.565</v>
      </c>
      <c r="G61" s="2" t="s">
        <v>45</v>
      </c>
      <c r="H61" s="2">
        <f t="shared" si="0"/>
        <v>0</v>
      </c>
      <c r="I61" s="2" t="s">
        <v>22</v>
      </c>
      <c r="J61" s="2" t="s">
        <v>0</v>
      </c>
    </row>
    <row r="62" spans="1:10" x14ac:dyDescent="0.3">
      <c r="A62" s="2">
        <v>2137225</v>
      </c>
      <c r="B62" s="2" t="s">
        <v>145</v>
      </c>
      <c r="C62" s="2" t="s">
        <v>22</v>
      </c>
      <c r="D62" s="2" t="s">
        <v>146</v>
      </c>
      <c r="E62" s="3">
        <v>0</v>
      </c>
      <c r="F62" s="2">
        <v>16.335000000000001</v>
      </c>
      <c r="G62" s="2" t="s">
        <v>45</v>
      </c>
      <c r="H62" s="2">
        <f t="shared" si="0"/>
        <v>0</v>
      </c>
      <c r="I62" s="2" t="s">
        <v>22</v>
      </c>
      <c r="J62" s="2" t="s">
        <v>0</v>
      </c>
    </row>
    <row r="63" spans="1:10" x14ac:dyDescent="0.3">
      <c r="A63" s="2">
        <v>2137226</v>
      </c>
      <c r="B63" s="2" t="s">
        <v>147</v>
      </c>
      <c r="C63" s="2" t="s">
        <v>22</v>
      </c>
      <c r="D63" s="2" t="s">
        <v>149</v>
      </c>
      <c r="E63" s="3">
        <v>0</v>
      </c>
      <c r="F63" s="2">
        <v>155.35599999999999</v>
      </c>
      <c r="G63" s="2" t="s">
        <v>148</v>
      </c>
      <c r="H63" s="2">
        <f t="shared" si="0"/>
        <v>0</v>
      </c>
      <c r="I63" s="2" t="s">
        <v>22</v>
      </c>
      <c r="J63" s="2" t="s">
        <v>0</v>
      </c>
    </row>
    <row r="64" spans="1:10" x14ac:dyDescent="0.3">
      <c r="A64" s="2">
        <v>2137227</v>
      </c>
      <c r="B64" s="2" t="s">
        <v>150</v>
      </c>
      <c r="C64" s="2" t="s">
        <v>22</v>
      </c>
      <c r="D64" s="2" t="s">
        <v>151</v>
      </c>
      <c r="E64" s="3">
        <v>0</v>
      </c>
      <c r="F64" s="2">
        <v>2330.34</v>
      </c>
      <c r="G64" s="2" t="s">
        <v>148</v>
      </c>
      <c r="H64" s="2">
        <f t="shared" si="0"/>
        <v>0</v>
      </c>
      <c r="I64" s="2" t="s">
        <v>22</v>
      </c>
      <c r="J64" s="2" t="s">
        <v>0</v>
      </c>
    </row>
    <row r="65" spans="1:10" ht="28.8" x14ac:dyDescent="0.3">
      <c r="A65" s="2">
        <v>2137228</v>
      </c>
      <c r="B65" s="2" t="s">
        <v>152</v>
      </c>
      <c r="C65" s="2" t="s">
        <v>22</v>
      </c>
      <c r="D65" s="2" t="s">
        <v>153</v>
      </c>
      <c r="E65" s="3">
        <v>0</v>
      </c>
      <c r="F65" s="2">
        <v>155.35599999999999</v>
      </c>
      <c r="G65" s="2" t="s">
        <v>148</v>
      </c>
      <c r="H65" s="2">
        <f t="shared" si="0"/>
        <v>0</v>
      </c>
      <c r="I65" s="2" t="s">
        <v>22</v>
      </c>
      <c r="J65" s="2" t="s">
        <v>0</v>
      </c>
    </row>
    <row r="66" spans="1:10" x14ac:dyDescent="0.3">
      <c r="A66" s="2">
        <v>2137229</v>
      </c>
      <c r="B66" s="2" t="s">
        <v>154</v>
      </c>
      <c r="C66" s="2" t="s">
        <v>22</v>
      </c>
      <c r="D66" s="2" t="s">
        <v>155</v>
      </c>
      <c r="E66" s="3">
        <v>0</v>
      </c>
      <c r="F66" s="2">
        <v>155.35599999999999</v>
      </c>
      <c r="G66" s="2" t="s">
        <v>148</v>
      </c>
      <c r="H66" s="2">
        <f t="shared" si="0"/>
        <v>0</v>
      </c>
      <c r="I66" s="2" t="s">
        <v>22</v>
      </c>
      <c r="J66" s="2" t="s">
        <v>0</v>
      </c>
    </row>
    <row r="67" spans="1:10" ht="28.8" x14ac:dyDescent="0.3">
      <c r="A67" s="2">
        <v>2137230</v>
      </c>
      <c r="B67" s="2" t="s">
        <v>156</v>
      </c>
      <c r="C67" s="2" t="s">
        <v>22</v>
      </c>
      <c r="D67" s="2" t="s">
        <v>157</v>
      </c>
      <c r="E67" s="3">
        <v>0</v>
      </c>
      <c r="F67" s="2">
        <v>35.936999999999998</v>
      </c>
      <c r="G67" s="2" t="s">
        <v>148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ht="28.8" x14ac:dyDescent="0.3">
      <c r="A68" s="2">
        <v>2137231</v>
      </c>
      <c r="B68" s="2" t="s">
        <v>158</v>
      </c>
      <c r="C68" s="2" t="s">
        <v>22</v>
      </c>
      <c r="D68" s="2" t="s">
        <v>159</v>
      </c>
      <c r="E68" s="3">
        <v>0</v>
      </c>
      <c r="F68" s="2">
        <v>119.416</v>
      </c>
      <c r="G68" s="2" t="s">
        <v>148</v>
      </c>
      <c r="H68" s="2">
        <f t="shared" si="1"/>
        <v>0</v>
      </c>
      <c r="I68" s="2" t="s">
        <v>22</v>
      </c>
      <c r="J68" s="2" t="s">
        <v>0</v>
      </c>
    </row>
    <row r="69" spans="1:10" x14ac:dyDescent="0.3">
      <c r="A69" s="2">
        <v>2137232</v>
      </c>
      <c r="B69" s="2" t="s">
        <v>160</v>
      </c>
      <c r="C69" s="2" t="s">
        <v>22</v>
      </c>
      <c r="D69" s="2" t="s">
        <v>161</v>
      </c>
      <c r="E69" s="2">
        <f>ROUND(H70+H175+H205+H267,2)</f>
        <v>0</v>
      </c>
      <c r="F69" s="2">
        <v>1</v>
      </c>
      <c r="G69" s="2" t="s">
        <v>0</v>
      </c>
      <c r="H69" s="2">
        <f t="shared" si="1"/>
        <v>0</v>
      </c>
      <c r="I69" s="2" t="s">
        <v>22</v>
      </c>
      <c r="J69" s="2" t="s">
        <v>0</v>
      </c>
    </row>
    <row r="70" spans="1:10" x14ac:dyDescent="0.3">
      <c r="A70" s="2">
        <v>2137233</v>
      </c>
      <c r="B70" s="2" t="s">
        <v>162</v>
      </c>
      <c r="C70" s="2" t="s">
        <v>22</v>
      </c>
      <c r="D70" s="2" t="s">
        <v>163</v>
      </c>
      <c r="E70" s="2">
        <f>ROUND(H71+H117,2)</f>
        <v>0</v>
      </c>
      <c r="F70" s="2">
        <v>1</v>
      </c>
      <c r="G70" s="2" t="s">
        <v>0</v>
      </c>
      <c r="H70" s="2">
        <f t="shared" si="1"/>
        <v>0</v>
      </c>
      <c r="I70" s="2" t="s">
        <v>22</v>
      </c>
      <c r="J70" s="2" t="s">
        <v>0</v>
      </c>
    </row>
    <row r="71" spans="1:10" x14ac:dyDescent="0.3">
      <c r="A71" s="2">
        <v>2137234</v>
      </c>
      <c r="B71" s="2" t="s">
        <v>164</v>
      </c>
      <c r="C71" s="2" t="s">
        <v>22</v>
      </c>
      <c r="D71" s="2" t="s">
        <v>31</v>
      </c>
      <c r="E71" s="2">
        <f>ROUND(H72+H80+H82+H89+H102+H113,2)</f>
        <v>0</v>
      </c>
      <c r="F71" s="2">
        <v>1</v>
      </c>
      <c r="G71" s="2" t="s">
        <v>0</v>
      </c>
      <c r="H71" s="2">
        <f t="shared" si="1"/>
        <v>0</v>
      </c>
      <c r="I71" s="2" t="s">
        <v>22</v>
      </c>
      <c r="J71" s="2" t="s">
        <v>0</v>
      </c>
    </row>
    <row r="72" spans="1:10" x14ac:dyDescent="0.3">
      <c r="A72" s="2">
        <v>2137235</v>
      </c>
      <c r="B72" s="2" t="s">
        <v>165</v>
      </c>
      <c r="C72" s="2" t="s">
        <v>22</v>
      </c>
      <c r="D72" s="2" t="s">
        <v>33</v>
      </c>
      <c r="E72" s="2">
        <f>ROUND(H73+H74+H75+H76+H77+H78+H79,2)</f>
        <v>0</v>
      </c>
      <c r="F72" s="2">
        <v>1</v>
      </c>
      <c r="G72" s="2" t="s">
        <v>0</v>
      </c>
      <c r="H72" s="2">
        <f t="shared" si="1"/>
        <v>0</v>
      </c>
      <c r="I72" s="2" t="s">
        <v>22</v>
      </c>
      <c r="J72" s="2" t="s">
        <v>0</v>
      </c>
    </row>
    <row r="73" spans="1:10" x14ac:dyDescent="0.3">
      <c r="A73" s="2">
        <v>2137236</v>
      </c>
      <c r="B73" s="2" t="s">
        <v>166</v>
      </c>
      <c r="C73" s="2" t="s">
        <v>22</v>
      </c>
      <c r="D73" s="2" t="s">
        <v>167</v>
      </c>
      <c r="E73" s="3">
        <v>0</v>
      </c>
      <c r="F73" s="2">
        <v>2.6469999999999998</v>
      </c>
      <c r="G73" s="2" t="s">
        <v>45</v>
      </c>
      <c r="H73" s="2">
        <f t="shared" si="1"/>
        <v>0</v>
      </c>
      <c r="I73" s="2" t="s">
        <v>22</v>
      </c>
      <c r="J73" s="2" t="s">
        <v>0</v>
      </c>
    </row>
    <row r="74" spans="1:10" x14ac:dyDescent="0.3">
      <c r="A74" s="2">
        <v>2137237</v>
      </c>
      <c r="B74" s="2" t="s">
        <v>168</v>
      </c>
      <c r="C74" s="2" t="s">
        <v>22</v>
      </c>
      <c r="D74" s="2" t="s">
        <v>169</v>
      </c>
      <c r="E74" s="3">
        <v>0</v>
      </c>
      <c r="F74" s="2">
        <v>10.586</v>
      </c>
      <c r="G74" s="2" t="s">
        <v>45</v>
      </c>
      <c r="H74" s="2">
        <f t="shared" si="1"/>
        <v>0</v>
      </c>
      <c r="I74" s="2" t="s">
        <v>22</v>
      </c>
      <c r="J74" s="2" t="s">
        <v>0</v>
      </c>
    </row>
    <row r="75" spans="1:10" x14ac:dyDescent="0.3">
      <c r="A75" s="2">
        <v>2137238</v>
      </c>
      <c r="B75" s="2" t="s">
        <v>170</v>
      </c>
      <c r="C75" s="2" t="s">
        <v>22</v>
      </c>
      <c r="D75" s="2" t="s">
        <v>50</v>
      </c>
      <c r="E75" s="3">
        <v>0</v>
      </c>
      <c r="F75" s="2">
        <v>3.9489999999999998</v>
      </c>
      <c r="G75" s="2" t="s">
        <v>45</v>
      </c>
      <c r="H75" s="2">
        <f t="shared" si="1"/>
        <v>0</v>
      </c>
      <c r="I75" s="2" t="s">
        <v>22</v>
      </c>
      <c r="J75" s="2" t="s">
        <v>0</v>
      </c>
    </row>
    <row r="76" spans="1:10" x14ac:dyDescent="0.3">
      <c r="A76" s="2">
        <v>2137239</v>
      </c>
      <c r="B76" s="2" t="s">
        <v>171</v>
      </c>
      <c r="C76" s="2" t="s">
        <v>22</v>
      </c>
      <c r="D76" s="2" t="s">
        <v>52</v>
      </c>
      <c r="E76" s="3">
        <v>0</v>
      </c>
      <c r="F76" s="2">
        <v>1.9750000000000001</v>
      </c>
      <c r="G76" s="2" t="s">
        <v>45</v>
      </c>
      <c r="H76" s="2">
        <f t="shared" si="1"/>
        <v>0</v>
      </c>
      <c r="I76" s="2" t="s">
        <v>22</v>
      </c>
      <c r="J76" s="2" t="s">
        <v>0</v>
      </c>
    </row>
    <row r="77" spans="1:10" x14ac:dyDescent="0.3">
      <c r="A77" s="2">
        <v>2137240</v>
      </c>
      <c r="B77" s="2" t="s">
        <v>172</v>
      </c>
      <c r="C77" s="2" t="s">
        <v>22</v>
      </c>
      <c r="D77" s="2" t="s">
        <v>173</v>
      </c>
      <c r="E77" s="3">
        <v>0</v>
      </c>
      <c r="F77" s="2">
        <v>17.181999999999999</v>
      </c>
      <c r="G77" s="2" t="s">
        <v>45</v>
      </c>
      <c r="H77" s="2">
        <f t="shared" si="1"/>
        <v>0</v>
      </c>
      <c r="I77" s="2" t="s">
        <v>22</v>
      </c>
      <c r="J77" s="2" t="s">
        <v>0</v>
      </c>
    </row>
    <row r="78" spans="1:10" x14ac:dyDescent="0.3">
      <c r="A78" s="2">
        <v>2137241</v>
      </c>
      <c r="B78" s="2" t="s">
        <v>174</v>
      </c>
      <c r="C78" s="2" t="s">
        <v>22</v>
      </c>
      <c r="D78" s="2" t="s">
        <v>54</v>
      </c>
      <c r="E78" s="3">
        <v>0</v>
      </c>
      <c r="F78" s="2">
        <v>17.181999999999999</v>
      </c>
      <c r="G78" s="2" t="s">
        <v>45</v>
      </c>
      <c r="H78" s="2">
        <f t="shared" si="1"/>
        <v>0</v>
      </c>
      <c r="I78" s="2" t="s">
        <v>22</v>
      </c>
      <c r="J78" s="2" t="s">
        <v>0</v>
      </c>
    </row>
    <row r="79" spans="1:10" x14ac:dyDescent="0.3">
      <c r="A79" s="2">
        <v>2137242</v>
      </c>
      <c r="B79" s="2" t="s">
        <v>175</v>
      </c>
      <c r="C79" s="2" t="s">
        <v>22</v>
      </c>
      <c r="D79" s="2" t="s">
        <v>176</v>
      </c>
      <c r="E79" s="3">
        <v>0</v>
      </c>
      <c r="F79" s="2">
        <v>17.181999999999999</v>
      </c>
      <c r="G79" s="2" t="s">
        <v>45</v>
      </c>
      <c r="H79" s="2">
        <f t="shared" si="1"/>
        <v>0</v>
      </c>
      <c r="I79" s="2" t="s">
        <v>22</v>
      </c>
      <c r="J79" s="2" t="s">
        <v>0</v>
      </c>
    </row>
    <row r="80" spans="1:10" x14ac:dyDescent="0.3">
      <c r="A80" s="2">
        <v>2137243</v>
      </c>
      <c r="B80" s="2" t="s">
        <v>177</v>
      </c>
      <c r="C80" s="2" t="s">
        <v>22</v>
      </c>
      <c r="D80" s="2" t="s">
        <v>178</v>
      </c>
      <c r="E80" s="2">
        <f>ROUND(H81,2)</f>
        <v>0</v>
      </c>
      <c r="F80" s="2">
        <v>1</v>
      </c>
      <c r="G80" s="2" t="s">
        <v>0</v>
      </c>
      <c r="H80" s="2">
        <f t="shared" si="1"/>
        <v>0</v>
      </c>
      <c r="I80" s="2" t="s">
        <v>22</v>
      </c>
      <c r="J80" s="2" t="s">
        <v>0</v>
      </c>
    </row>
    <row r="81" spans="1:10" x14ac:dyDescent="0.3">
      <c r="A81" s="2">
        <v>2137244</v>
      </c>
      <c r="B81" s="2" t="s">
        <v>179</v>
      </c>
      <c r="C81" s="2" t="s">
        <v>22</v>
      </c>
      <c r="D81" s="2" t="s">
        <v>180</v>
      </c>
      <c r="E81" s="3">
        <v>0</v>
      </c>
      <c r="F81" s="2">
        <v>5.2649999999999997</v>
      </c>
      <c r="G81" s="2" t="s">
        <v>45</v>
      </c>
      <c r="H81" s="2">
        <f t="shared" si="1"/>
        <v>0</v>
      </c>
      <c r="I81" s="2" t="s">
        <v>22</v>
      </c>
      <c r="J81" s="2" t="s">
        <v>0</v>
      </c>
    </row>
    <row r="82" spans="1:10" x14ac:dyDescent="0.3">
      <c r="A82" s="2">
        <v>2137245</v>
      </c>
      <c r="B82" s="2" t="s">
        <v>181</v>
      </c>
      <c r="C82" s="2" t="s">
        <v>22</v>
      </c>
      <c r="D82" s="2" t="s">
        <v>182</v>
      </c>
      <c r="E82" s="2">
        <f>ROUND(H83+H84+H85+H86+H87+H88,2)</f>
        <v>0</v>
      </c>
      <c r="F82" s="2">
        <v>1</v>
      </c>
      <c r="G82" s="2" t="s">
        <v>0</v>
      </c>
      <c r="H82" s="2">
        <f t="shared" si="1"/>
        <v>0</v>
      </c>
      <c r="I82" s="2" t="s">
        <v>22</v>
      </c>
      <c r="J82" s="2" t="s">
        <v>0</v>
      </c>
    </row>
    <row r="83" spans="1:10" x14ac:dyDescent="0.3">
      <c r="A83" s="2">
        <v>2137246</v>
      </c>
      <c r="B83" s="2" t="s">
        <v>183</v>
      </c>
      <c r="C83" s="2" t="s">
        <v>22</v>
      </c>
      <c r="D83" s="2" t="s">
        <v>184</v>
      </c>
      <c r="E83" s="3">
        <v>0</v>
      </c>
      <c r="F83" s="2">
        <v>12.163</v>
      </c>
      <c r="G83" s="2" t="s">
        <v>45</v>
      </c>
      <c r="H83" s="2">
        <f t="shared" si="1"/>
        <v>0</v>
      </c>
      <c r="I83" s="2" t="s">
        <v>22</v>
      </c>
      <c r="J83" s="2" t="s">
        <v>0</v>
      </c>
    </row>
    <row r="84" spans="1:10" x14ac:dyDescent="0.3">
      <c r="A84" s="2">
        <v>2137247</v>
      </c>
      <c r="B84" s="2" t="s">
        <v>185</v>
      </c>
      <c r="C84" s="2" t="s">
        <v>22</v>
      </c>
      <c r="D84" s="2" t="s">
        <v>186</v>
      </c>
      <c r="E84" s="3">
        <v>0</v>
      </c>
      <c r="F84" s="2">
        <v>5</v>
      </c>
      <c r="G84" s="2" t="s">
        <v>35</v>
      </c>
      <c r="H84" s="2">
        <f t="shared" si="1"/>
        <v>0</v>
      </c>
      <c r="I84" s="2" t="s">
        <v>22</v>
      </c>
      <c r="J84" s="2" t="s">
        <v>0</v>
      </c>
    </row>
    <row r="85" spans="1:10" x14ac:dyDescent="0.3">
      <c r="A85" s="2">
        <v>2137248</v>
      </c>
      <c r="B85" s="2" t="s">
        <v>187</v>
      </c>
      <c r="C85" s="2" t="s">
        <v>22</v>
      </c>
      <c r="D85" s="2" t="s">
        <v>188</v>
      </c>
      <c r="E85" s="3">
        <v>0</v>
      </c>
      <c r="F85" s="2">
        <v>2</v>
      </c>
      <c r="G85" s="2" t="s">
        <v>35</v>
      </c>
      <c r="H85" s="2">
        <f t="shared" si="1"/>
        <v>0</v>
      </c>
      <c r="I85" s="2" t="s">
        <v>22</v>
      </c>
      <c r="J85" s="2" t="s">
        <v>0</v>
      </c>
    </row>
    <row r="86" spans="1:10" x14ac:dyDescent="0.3">
      <c r="A86" s="2">
        <v>2137249</v>
      </c>
      <c r="B86" s="2" t="s">
        <v>189</v>
      </c>
      <c r="C86" s="2" t="s">
        <v>22</v>
      </c>
      <c r="D86" s="2" t="s">
        <v>190</v>
      </c>
      <c r="E86" s="3">
        <v>0</v>
      </c>
      <c r="F86" s="2">
        <v>21</v>
      </c>
      <c r="G86" s="2" t="s">
        <v>35</v>
      </c>
      <c r="H86" s="2">
        <f t="shared" si="1"/>
        <v>0</v>
      </c>
      <c r="I86" s="2" t="s">
        <v>22</v>
      </c>
      <c r="J86" s="2" t="s">
        <v>0</v>
      </c>
    </row>
    <row r="87" spans="1:10" x14ac:dyDescent="0.3">
      <c r="A87" s="2">
        <v>2137250</v>
      </c>
      <c r="B87" s="2" t="s">
        <v>191</v>
      </c>
      <c r="C87" s="2" t="s">
        <v>22</v>
      </c>
      <c r="D87" s="2" t="s">
        <v>192</v>
      </c>
      <c r="E87" s="3">
        <v>0</v>
      </c>
      <c r="F87" s="2">
        <v>3</v>
      </c>
      <c r="G87" s="2" t="s">
        <v>35</v>
      </c>
      <c r="H87" s="2">
        <f t="shared" si="1"/>
        <v>0</v>
      </c>
      <c r="I87" s="2" t="s">
        <v>22</v>
      </c>
      <c r="J87" s="2" t="s">
        <v>0</v>
      </c>
    </row>
    <row r="88" spans="1:10" x14ac:dyDescent="0.3">
      <c r="A88" s="2">
        <v>2137251</v>
      </c>
      <c r="B88" s="2" t="s">
        <v>193</v>
      </c>
      <c r="C88" s="2" t="s">
        <v>22</v>
      </c>
      <c r="D88" s="2" t="s">
        <v>194</v>
      </c>
      <c r="E88" s="3">
        <v>0</v>
      </c>
      <c r="F88" s="2">
        <v>18.065999999999999</v>
      </c>
      <c r="G88" s="2" t="s">
        <v>40</v>
      </c>
      <c r="H88" s="2">
        <f t="shared" si="1"/>
        <v>0</v>
      </c>
      <c r="I88" s="2" t="s">
        <v>22</v>
      </c>
      <c r="J88" s="2" t="s">
        <v>0</v>
      </c>
    </row>
    <row r="89" spans="1:10" x14ac:dyDescent="0.3">
      <c r="A89" s="2">
        <v>2137252</v>
      </c>
      <c r="B89" s="2" t="s">
        <v>195</v>
      </c>
      <c r="C89" s="2" t="s">
        <v>22</v>
      </c>
      <c r="D89" s="2" t="s">
        <v>196</v>
      </c>
      <c r="E89" s="2">
        <f>ROUND(H90+H91+H92+H93+H94+H95+H96+H97+H98+H99+H100+H101,2)</f>
        <v>0</v>
      </c>
      <c r="F89" s="2">
        <v>1</v>
      </c>
      <c r="G89" s="2" t="s">
        <v>0</v>
      </c>
      <c r="H89" s="2">
        <f t="shared" si="1"/>
        <v>0</v>
      </c>
      <c r="I89" s="2" t="s">
        <v>22</v>
      </c>
      <c r="J89" s="2" t="s">
        <v>0</v>
      </c>
    </row>
    <row r="90" spans="1:10" x14ac:dyDescent="0.3">
      <c r="A90" s="2">
        <v>2137253</v>
      </c>
      <c r="B90" s="2" t="s">
        <v>197</v>
      </c>
      <c r="C90" s="2" t="s">
        <v>22</v>
      </c>
      <c r="D90" s="2" t="s">
        <v>198</v>
      </c>
      <c r="E90" s="3">
        <v>0</v>
      </c>
      <c r="F90" s="2">
        <v>2.9249999999999998</v>
      </c>
      <c r="G90" s="2" t="s">
        <v>45</v>
      </c>
      <c r="H90" s="2">
        <f t="shared" si="1"/>
        <v>0</v>
      </c>
      <c r="I90" s="2" t="s">
        <v>22</v>
      </c>
      <c r="J90" s="2" t="s">
        <v>0</v>
      </c>
    </row>
    <row r="91" spans="1:10" x14ac:dyDescent="0.3">
      <c r="A91" s="2">
        <v>2137254</v>
      </c>
      <c r="B91" s="2" t="s">
        <v>199</v>
      </c>
      <c r="C91" s="2" t="s">
        <v>22</v>
      </c>
      <c r="D91" s="2" t="s">
        <v>200</v>
      </c>
      <c r="E91" s="3">
        <v>0</v>
      </c>
      <c r="F91" s="2">
        <v>24.375</v>
      </c>
      <c r="G91" s="2" t="s">
        <v>40</v>
      </c>
      <c r="H91" s="2">
        <f t="shared" si="1"/>
        <v>0</v>
      </c>
      <c r="I91" s="2" t="s">
        <v>22</v>
      </c>
      <c r="J91" s="2" t="s">
        <v>0</v>
      </c>
    </row>
    <row r="92" spans="1:10" x14ac:dyDescent="0.3">
      <c r="A92" s="2">
        <v>2137255</v>
      </c>
      <c r="B92" s="2" t="s">
        <v>201</v>
      </c>
      <c r="C92" s="2" t="s">
        <v>22</v>
      </c>
      <c r="D92" s="2" t="s">
        <v>202</v>
      </c>
      <c r="E92" s="3">
        <v>0</v>
      </c>
      <c r="F92" s="2">
        <v>24.375</v>
      </c>
      <c r="G92" s="2" t="s">
        <v>40</v>
      </c>
      <c r="H92" s="2">
        <f t="shared" si="1"/>
        <v>0</v>
      </c>
      <c r="I92" s="2" t="s">
        <v>22</v>
      </c>
      <c r="J92" s="2" t="s">
        <v>0</v>
      </c>
    </row>
    <row r="93" spans="1:10" x14ac:dyDescent="0.3">
      <c r="A93" s="2">
        <v>2137256</v>
      </c>
      <c r="B93" s="2" t="s">
        <v>203</v>
      </c>
      <c r="C93" s="2" t="s">
        <v>22</v>
      </c>
      <c r="D93" s="2" t="s">
        <v>204</v>
      </c>
      <c r="E93" s="3">
        <v>0</v>
      </c>
      <c r="F93" s="2">
        <v>24.375</v>
      </c>
      <c r="G93" s="2" t="s">
        <v>40</v>
      </c>
      <c r="H93" s="2">
        <f t="shared" si="1"/>
        <v>0</v>
      </c>
      <c r="I93" s="2" t="s">
        <v>22</v>
      </c>
      <c r="J93" s="2" t="s">
        <v>0</v>
      </c>
    </row>
    <row r="94" spans="1:10" ht="28.8" x14ac:dyDescent="0.3">
      <c r="A94" s="2">
        <v>2137257</v>
      </c>
      <c r="B94" s="2" t="s">
        <v>205</v>
      </c>
      <c r="C94" s="2" t="s">
        <v>22</v>
      </c>
      <c r="D94" s="2" t="s">
        <v>206</v>
      </c>
      <c r="E94" s="3">
        <v>0</v>
      </c>
      <c r="F94" s="2">
        <v>24.375</v>
      </c>
      <c r="G94" s="2" t="s">
        <v>40</v>
      </c>
      <c r="H94" s="2">
        <f t="shared" si="1"/>
        <v>0</v>
      </c>
      <c r="I94" s="2" t="s">
        <v>22</v>
      </c>
      <c r="J94" s="2" t="s">
        <v>0</v>
      </c>
    </row>
    <row r="95" spans="1:10" ht="28.8" x14ac:dyDescent="0.3">
      <c r="A95" s="2">
        <v>2137258</v>
      </c>
      <c r="B95" s="2" t="s">
        <v>207</v>
      </c>
      <c r="C95" s="2" t="s">
        <v>22</v>
      </c>
      <c r="D95" s="2" t="s">
        <v>208</v>
      </c>
      <c r="E95" s="3">
        <v>0</v>
      </c>
      <c r="F95" s="2">
        <v>24.375</v>
      </c>
      <c r="G95" s="2" t="s">
        <v>40</v>
      </c>
      <c r="H95" s="2">
        <f t="shared" si="1"/>
        <v>0</v>
      </c>
      <c r="I95" s="2" t="s">
        <v>22</v>
      </c>
      <c r="J95" s="2" t="s">
        <v>0</v>
      </c>
    </row>
    <row r="96" spans="1:10" x14ac:dyDescent="0.3">
      <c r="A96" s="2">
        <v>2137259</v>
      </c>
      <c r="B96" s="2" t="s">
        <v>209</v>
      </c>
      <c r="C96" s="2" t="s">
        <v>22</v>
      </c>
      <c r="D96" s="2" t="s">
        <v>210</v>
      </c>
      <c r="E96" s="3">
        <v>0</v>
      </c>
      <c r="F96" s="2">
        <v>0.157</v>
      </c>
      <c r="G96" s="2" t="s">
        <v>148</v>
      </c>
      <c r="H96" s="2">
        <f t="shared" si="1"/>
        <v>0</v>
      </c>
      <c r="I96" s="2" t="s">
        <v>22</v>
      </c>
      <c r="J96" s="2" t="s">
        <v>0</v>
      </c>
    </row>
    <row r="97" spans="1:10" x14ac:dyDescent="0.3">
      <c r="A97" s="2">
        <v>2137260</v>
      </c>
      <c r="B97" s="2" t="s">
        <v>211</v>
      </c>
      <c r="C97" s="2" t="s">
        <v>22</v>
      </c>
      <c r="D97" s="2" t="s">
        <v>212</v>
      </c>
      <c r="E97" s="3">
        <v>0</v>
      </c>
      <c r="F97" s="2">
        <v>0.107</v>
      </c>
      <c r="G97" s="2" t="s">
        <v>148</v>
      </c>
      <c r="H97" s="2">
        <f t="shared" si="1"/>
        <v>0</v>
      </c>
      <c r="I97" s="2" t="s">
        <v>22</v>
      </c>
      <c r="J97" s="2" t="s">
        <v>0</v>
      </c>
    </row>
    <row r="98" spans="1:10" x14ac:dyDescent="0.3">
      <c r="A98" s="2">
        <v>2137261</v>
      </c>
      <c r="B98" s="2" t="s">
        <v>213</v>
      </c>
      <c r="C98" s="2" t="s">
        <v>22</v>
      </c>
      <c r="D98" s="2" t="s">
        <v>214</v>
      </c>
      <c r="E98" s="3">
        <v>0</v>
      </c>
      <c r="F98" s="2">
        <v>1.1559999999999999</v>
      </c>
      <c r="G98" s="2" t="s">
        <v>45</v>
      </c>
      <c r="H98" s="2">
        <f t="shared" si="1"/>
        <v>0</v>
      </c>
      <c r="I98" s="2" t="s">
        <v>22</v>
      </c>
      <c r="J98" s="2" t="s">
        <v>0</v>
      </c>
    </row>
    <row r="99" spans="1:10" x14ac:dyDescent="0.3">
      <c r="A99" s="2">
        <v>2137262</v>
      </c>
      <c r="B99" s="2" t="s">
        <v>215</v>
      </c>
      <c r="C99" s="2" t="s">
        <v>22</v>
      </c>
      <c r="D99" s="2" t="s">
        <v>216</v>
      </c>
      <c r="E99" s="3">
        <v>0</v>
      </c>
      <c r="F99" s="2">
        <v>11.47</v>
      </c>
      <c r="G99" s="2" t="s">
        <v>40</v>
      </c>
      <c r="H99" s="2">
        <f t="shared" si="1"/>
        <v>0</v>
      </c>
      <c r="I99" s="2" t="s">
        <v>22</v>
      </c>
      <c r="J99" s="2" t="s">
        <v>0</v>
      </c>
    </row>
    <row r="100" spans="1:10" x14ac:dyDescent="0.3">
      <c r="A100" s="2">
        <v>2137263</v>
      </c>
      <c r="B100" s="2" t="s">
        <v>217</v>
      </c>
      <c r="C100" s="2" t="s">
        <v>22</v>
      </c>
      <c r="D100" s="2" t="s">
        <v>218</v>
      </c>
      <c r="E100" s="3">
        <v>0</v>
      </c>
      <c r="F100" s="2">
        <v>11.47</v>
      </c>
      <c r="G100" s="2" t="s">
        <v>40</v>
      </c>
      <c r="H100" s="2">
        <f t="shared" si="1"/>
        <v>0</v>
      </c>
      <c r="I100" s="2" t="s">
        <v>22</v>
      </c>
      <c r="J100" s="2" t="s">
        <v>0</v>
      </c>
    </row>
    <row r="101" spans="1:10" x14ac:dyDescent="0.3">
      <c r="A101" s="2">
        <v>2137264</v>
      </c>
      <c r="B101" s="2" t="s">
        <v>219</v>
      </c>
      <c r="C101" s="2" t="s">
        <v>22</v>
      </c>
      <c r="D101" s="2" t="s">
        <v>220</v>
      </c>
      <c r="E101" s="3">
        <v>0</v>
      </c>
      <c r="F101" s="2">
        <v>8.3000000000000004E-2</v>
      </c>
      <c r="G101" s="2" t="s">
        <v>148</v>
      </c>
      <c r="H101" s="2">
        <f t="shared" si="1"/>
        <v>0</v>
      </c>
      <c r="I101" s="2" t="s">
        <v>22</v>
      </c>
      <c r="J101" s="2" t="s">
        <v>0</v>
      </c>
    </row>
    <row r="102" spans="1:10" x14ac:dyDescent="0.3">
      <c r="A102" s="2">
        <v>2137265</v>
      </c>
      <c r="B102" s="2" t="s">
        <v>221</v>
      </c>
      <c r="C102" s="2" t="s">
        <v>22</v>
      </c>
      <c r="D102" s="2" t="s">
        <v>222</v>
      </c>
      <c r="E102" s="2">
        <f>ROUND(H103+H104+H105+H106+H107+H108+H109+H110+H111+H112,2)</f>
        <v>0</v>
      </c>
      <c r="F102" s="2">
        <v>1</v>
      </c>
      <c r="G102" s="2" t="s">
        <v>0</v>
      </c>
      <c r="H102" s="2">
        <f t="shared" si="1"/>
        <v>0</v>
      </c>
      <c r="I102" s="2" t="s">
        <v>22</v>
      </c>
      <c r="J102" s="2" t="s">
        <v>0</v>
      </c>
    </row>
    <row r="103" spans="1:10" x14ac:dyDescent="0.3">
      <c r="A103" s="2">
        <v>2137266</v>
      </c>
      <c r="B103" s="2" t="s">
        <v>223</v>
      </c>
      <c r="C103" s="2" t="s">
        <v>22</v>
      </c>
      <c r="D103" s="2" t="s">
        <v>224</v>
      </c>
      <c r="E103" s="3">
        <v>0</v>
      </c>
      <c r="F103" s="2">
        <v>18.71</v>
      </c>
      <c r="G103" s="2" t="s">
        <v>40</v>
      </c>
      <c r="H103" s="2">
        <f t="shared" si="1"/>
        <v>0</v>
      </c>
      <c r="I103" s="2" t="s">
        <v>22</v>
      </c>
      <c r="J103" s="2" t="s">
        <v>0</v>
      </c>
    </row>
    <row r="104" spans="1:10" ht="28.8" x14ac:dyDescent="0.3">
      <c r="A104" s="2">
        <v>2137267</v>
      </c>
      <c r="B104" s="2" t="s">
        <v>225</v>
      </c>
      <c r="C104" s="2" t="s">
        <v>22</v>
      </c>
      <c r="D104" s="2" t="s">
        <v>226</v>
      </c>
      <c r="E104" s="3">
        <v>0</v>
      </c>
      <c r="F104" s="2">
        <v>75.031999999999996</v>
      </c>
      <c r="G104" s="2" t="s">
        <v>40</v>
      </c>
      <c r="H104" s="2">
        <f t="shared" si="1"/>
        <v>0</v>
      </c>
      <c r="I104" s="2" t="s">
        <v>22</v>
      </c>
      <c r="J104" s="2" t="s">
        <v>0</v>
      </c>
    </row>
    <row r="105" spans="1:10" ht="28.8" x14ac:dyDescent="0.3">
      <c r="A105" s="2">
        <v>2137268</v>
      </c>
      <c r="B105" s="2" t="s">
        <v>227</v>
      </c>
      <c r="C105" s="2" t="s">
        <v>22</v>
      </c>
      <c r="D105" s="2" t="s">
        <v>228</v>
      </c>
      <c r="E105" s="3">
        <v>0</v>
      </c>
      <c r="F105" s="2">
        <v>68.227000000000004</v>
      </c>
      <c r="G105" s="2" t="s">
        <v>40</v>
      </c>
      <c r="H105" s="2">
        <f t="shared" si="1"/>
        <v>0</v>
      </c>
      <c r="I105" s="2" t="s">
        <v>22</v>
      </c>
      <c r="J105" s="2" t="s">
        <v>0</v>
      </c>
    </row>
    <row r="106" spans="1:10" x14ac:dyDescent="0.3">
      <c r="A106" s="2">
        <v>2137269</v>
      </c>
      <c r="B106" s="2" t="s">
        <v>229</v>
      </c>
      <c r="C106" s="2" t="s">
        <v>22</v>
      </c>
      <c r="D106" s="2" t="s">
        <v>230</v>
      </c>
      <c r="E106" s="3">
        <v>0</v>
      </c>
      <c r="F106" s="2">
        <v>1.222</v>
      </c>
      <c r="G106" s="2" t="s">
        <v>45</v>
      </c>
      <c r="H106" s="2">
        <f t="shared" si="1"/>
        <v>0</v>
      </c>
      <c r="I106" s="2" t="s">
        <v>22</v>
      </c>
      <c r="J106" s="2" t="s">
        <v>0</v>
      </c>
    </row>
    <row r="107" spans="1:10" x14ac:dyDescent="0.3">
      <c r="A107" s="2">
        <v>2137270</v>
      </c>
      <c r="B107" s="2" t="s">
        <v>231</v>
      </c>
      <c r="C107" s="2" t="s">
        <v>22</v>
      </c>
      <c r="D107" s="2" t="s">
        <v>232</v>
      </c>
      <c r="E107" s="3">
        <v>0</v>
      </c>
      <c r="F107" s="2">
        <v>3.6560000000000001</v>
      </c>
      <c r="G107" s="2" t="s">
        <v>45</v>
      </c>
      <c r="H107" s="2">
        <f t="shared" si="1"/>
        <v>0</v>
      </c>
      <c r="I107" s="2" t="s">
        <v>22</v>
      </c>
      <c r="J107" s="2" t="s">
        <v>0</v>
      </c>
    </row>
    <row r="108" spans="1:10" x14ac:dyDescent="0.3">
      <c r="A108" s="2">
        <v>2137271</v>
      </c>
      <c r="B108" s="2" t="s">
        <v>233</v>
      </c>
      <c r="C108" s="2" t="s">
        <v>22</v>
      </c>
      <c r="D108" s="2" t="s">
        <v>234</v>
      </c>
      <c r="E108" s="3">
        <v>0</v>
      </c>
      <c r="F108" s="2">
        <v>0.14599999999999999</v>
      </c>
      <c r="G108" s="2" t="s">
        <v>148</v>
      </c>
      <c r="H108" s="2">
        <f t="shared" si="1"/>
        <v>0</v>
      </c>
      <c r="I108" s="2" t="s">
        <v>22</v>
      </c>
      <c r="J108" s="2" t="s">
        <v>0</v>
      </c>
    </row>
    <row r="109" spans="1:10" x14ac:dyDescent="0.3">
      <c r="A109" s="2">
        <v>2137272</v>
      </c>
      <c r="B109" s="2" t="s">
        <v>235</v>
      </c>
      <c r="C109" s="2" t="s">
        <v>22</v>
      </c>
      <c r="D109" s="2" t="s">
        <v>236</v>
      </c>
      <c r="E109" s="3">
        <v>0</v>
      </c>
      <c r="F109" s="2">
        <v>2.6539999999999999</v>
      </c>
      <c r="G109" s="2" t="s">
        <v>45</v>
      </c>
      <c r="H109" s="2">
        <f t="shared" si="1"/>
        <v>0</v>
      </c>
      <c r="I109" s="2" t="s">
        <v>22</v>
      </c>
      <c r="J109" s="2" t="s">
        <v>0</v>
      </c>
    </row>
    <row r="110" spans="1:10" x14ac:dyDescent="0.3">
      <c r="A110" s="2">
        <v>2137273</v>
      </c>
      <c r="B110" s="2" t="s">
        <v>237</v>
      </c>
      <c r="C110" s="2" t="s">
        <v>22</v>
      </c>
      <c r="D110" s="2" t="s">
        <v>238</v>
      </c>
      <c r="E110" s="3">
        <v>0</v>
      </c>
      <c r="F110" s="2">
        <v>0.88500000000000001</v>
      </c>
      <c r="G110" s="2" t="s">
        <v>45</v>
      </c>
      <c r="H110" s="2">
        <f t="shared" si="1"/>
        <v>0</v>
      </c>
      <c r="I110" s="2" t="s">
        <v>22</v>
      </c>
      <c r="J110" s="2" t="s">
        <v>0</v>
      </c>
    </row>
    <row r="111" spans="1:10" ht="28.8" x14ac:dyDescent="0.3">
      <c r="A111" s="2">
        <v>2137274</v>
      </c>
      <c r="B111" s="2" t="s">
        <v>239</v>
      </c>
      <c r="C111" s="2" t="s">
        <v>22</v>
      </c>
      <c r="D111" s="2" t="s">
        <v>240</v>
      </c>
      <c r="E111" s="3">
        <v>0</v>
      </c>
      <c r="F111" s="2">
        <v>17.690000000000001</v>
      </c>
      <c r="G111" s="2" t="s">
        <v>40</v>
      </c>
      <c r="H111" s="2">
        <f t="shared" si="1"/>
        <v>0</v>
      </c>
      <c r="I111" s="2" t="s">
        <v>22</v>
      </c>
      <c r="J111" s="2" t="s">
        <v>0</v>
      </c>
    </row>
    <row r="112" spans="1:10" x14ac:dyDescent="0.3">
      <c r="A112" s="2">
        <v>2137275</v>
      </c>
      <c r="B112" s="2" t="s">
        <v>241</v>
      </c>
      <c r="C112" s="2" t="s">
        <v>22</v>
      </c>
      <c r="D112" s="2" t="s">
        <v>242</v>
      </c>
      <c r="E112" s="3">
        <v>0</v>
      </c>
      <c r="F112" s="2">
        <v>17.690000000000001</v>
      </c>
      <c r="G112" s="2" t="s">
        <v>40</v>
      </c>
      <c r="H112" s="2">
        <f t="shared" si="1"/>
        <v>0</v>
      </c>
      <c r="I112" s="2" t="s">
        <v>22</v>
      </c>
      <c r="J112" s="2" t="s">
        <v>0</v>
      </c>
    </row>
    <row r="113" spans="1:10" x14ac:dyDescent="0.3">
      <c r="A113" s="2">
        <v>2137276</v>
      </c>
      <c r="B113" s="2" t="s">
        <v>243</v>
      </c>
      <c r="C113" s="2" t="s">
        <v>22</v>
      </c>
      <c r="D113" s="2" t="s">
        <v>104</v>
      </c>
      <c r="E113" s="2">
        <f>ROUND(H114+H115+H116,2)</f>
        <v>0</v>
      </c>
      <c r="F113" s="2">
        <v>1</v>
      </c>
      <c r="G113" s="2" t="s">
        <v>0</v>
      </c>
      <c r="H113" s="2">
        <f t="shared" si="1"/>
        <v>0</v>
      </c>
      <c r="I113" s="2" t="s">
        <v>22</v>
      </c>
      <c r="J113" s="2" t="s">
        <v>0</v>
      </c>
    </row>
    <row r="114" spans="1:10" ht="28.8" x14ac:dyDescent="0.3">
      <c r="A114" s="2">
        <v>2137277</v>
      </c>
      <c r="B114" s="2" t="s">
        <v>244</v>
      </c>
      <c r="C114" s="2" t="s">
        <v>22</v>
      </c>
      <c r="D114" s="2" t="s">
        <v>245</v>
      </c>
      <c r="E114" s="3">
        <v>0</v>
      </c>
      <c r="F114" s="2">
        <v>66.3</v>
      </c>
      <c r="G114" s="2" t="s">
        <v>40</v>
      </c>
      <c r="H114" s="2">
        <f t="shared" si="1"/>
        <v>0</v>
      </c>
      <c r="I114" s="2" t="s">
        <v>22</v>
      </c>
      <c r="J114" s="2" t="s">
        <v>0</v>
      </c>
    </row>
    <row r="115" spans="1:10" ht="28.8" x14ac:dyDescent="0.3">
      <c r="A115" s="2">
        <v>2137278</v>
      </c>
      <c r="B115" s="2" t="s">
        <v>246</v>
      </c>
      <c r="C115" s="2" t="s">
        <v>22</v>
      </c>
      <c r="D115" s="2" t="s">
        <v>247</v>
      </c>
      <c r="E115" s="3">
        <v>0</v>
      </c>
      <c r="F115" s="2">
        <v>66.3</v>
      </c>
      <c r="G115" s="2" t="s">
        <v>40</v>
      </c>
      <c r="H115" s="2">
        <f t="shared" si="1"/>
        <v>0</v>
      </c>
      <c r="I115" s="2" t="s">
        <v>22</v>
      </c>
      <c r="J115" s="2" t="s">
        <v>0</v>
      </c>
    </row>
    <row r="116" spans="1:10" ht="28.8" x14ac:dyDescent="0.3">
      <c r="A116" s="2">
        <v>2137279</v>
      </c>
      <c r="B116" s="2" t="s">
        <v>248</v>
      </c>
      <c r="C116" s="2" t="s">
        <v>22</v>
      </c>
      <c r="D116" s="2" t="s">
        <v>249</v>
      </c>
      <c r="E116" s="3">
        <v>0</v>
      </c>
      <c r="F116" s="2">
        <v>20.36</v>
      </c>
      <c r="G116" s="2" t="s">
        <v>40</v>
      </c>
      <c r="H116" s="2">
        <f t="shared" si="1"/>
        <v>0</v>
      </c>
      <c r="I116" s="2" t="s">
        <v>22</v>
      </c>
      <c r="J116" s="2" t="s">
        <v>0</v>
      </c>
    </row>
    <row r="117" spans="1:10" x14ac:dyDescent="0.3">
      <c r="A117" s="2">
        <v>2137280</v>
      </c>
      <c r="B117" s="2" t="s">
        <v>250</v>
      </c>
      <c r="C117" s="2" t="s">
        <v>22</v>
      </c>
      <c r="D117" s="2" t="s">
        <v>251</v>
      </c>
      <c r="E117" s="2">
        <f>ROUND(H118+H124+H134+H141+H144+H149+H156+H162+H167+H170+H173,2)</f>
        <v>0</v>
      </c>
      <c r="F117" s="2">
        <v>1</v>
      </c>
      <c r="G117" s="2" t="s">
        <v>0</v>
      </c>
      <c r="H117" s="2">
        <f t="shared" si="1"/>
        <v>0</v>
      </c>
      <c r="I117" s="2" t="s">
        <v>22</v>
      </c>
      <c r="J117" s="2" t="s">
        <v>0</v>
      </c>
    </row>
    <row r="118" spans="1:10" x14ac:dyDescent="0.3">
      <c r="A118" s="2">
        <v>2137281</v>
      </c>
      <c r="B118" s="2" t="s">
        <v>252</v>
      </c>
      <c r="C118" s="2" t="s">
        <v>22</v>
      </c>
      <c r="D118" s="2" t="s">
        <v>253</v>
      </c>
      <c r="E118" s="2">
        <f>ROUND(H119+H120+H121+H122+H123,2)</f>
        <v>0</v>
      </c>
      <c r="F118" s="2">
        <v>1</v>
      </c>
      <c r="G118" s="2" t="s">
        <v>0</v>
      </c>
      <c r="H118" s="2">
        <f t="shared" si="1"/>
        <v>0</v>
      </c>
      <c r="I118" s="2" t="s">
        <v>22</v>
      </c>
      <c r="J118" s="2" t="s">
        <v>0</v>
      </c>
    </row>
    <row r="119" spans="1:10" ht="28.8" x14ac:dyDescent="0.3">
      <c r="A119" s="2">
        <v>2137282</v>
      </c>
      <c r="B119" s="2" t="s">
        <v>254</v>
      </c>
      <c r="C119" s="2" t="s">
        <v>22</v>
      </c>
      <c r="D119" s="2" t="s">
        <v>255</v>
      </c>
      <c r="E119" s="3">
        <v>0</v>
      </c>
      <c r="F119" s="2">
        <v>24.375</v>
      </c>
      <c r="G119" s="2" t="s">
        <v>40</v>
      </c>
      <c r="H119" s="2">
        <f t="shared" si="1"/>
        <v>0</v>
      </c>
      <c r="I119" s="2" t="s">
        <v>22</v>
      </c>
      <c r="J119" s="2" t="s">
        <v>0</v>
      </c>
    </row>
    <row r="120" spans="1:10" x14ac:dyDescent="0.3">
      <c r="A120" s="2">
        <v>2137283</v>
      </c>
      <c r="B120" s="2" t="s">
        <v>256</v>
      </c>
      <c r="C120" s="2" t="s">
        <v>22</v>
      </c>
      <c r="D120" s="2" t="s">
        <v>257</v>
      </c>
      <c r="E120" s="3">
        <v>0</v>
      </c>
      <c r="F120" s="2">
        <v>7.0000000000000001E-3</v>
      </c>
      <c r="G120" s="2" t="s">
        <v>148</v>
      </c>
      <c r="H120" s="2">
        <f t="shared" si="1"/>
        <v>0</v>
      </c>
      <c r="I120" s="2" t="s">
        <v>22</v>
      </c>
      <c r="J120" s="2" t="s">
        <v>0</v>
      </c>
    </row>
    <row r="121" spans="1:10" x14ac:dyDescent="0.3">
      <c r="A121" s="2">
        <v>2137284</v>
      </c>
      <c r="B121" s="2" t="s">
        <v>258</v>
      </c>
      <c r="C121" s="2" t="s">
        <v>22</v>
      </c>
      <c r="D121" s="2" t="s">
        <v>259</v>
      </c>
      <c r="E121" s="3">
        <v>0</v>
      </c>
      <c r="F121" s="2">
        <v>48.75</v>
      </c>
      <c r="G121" s="2" t="s">
        <v>40</v>
      </c>
      <c r="H121" s="2">
        <f t="shared" si="1"/>
        <v>0</v>
      </c>
      <c r="I121" s="2" t="s">
        <v>22</v>
      </c>
      <c r="J121" s="2" t="s">
        <v>0</v>
      </c>
    </row>
    <row r="122" spans="1:10" x14ac:dyDescent="0.3">
      <c r="A122" s="2">
        <v>2137285</v>
      </c>
      <c r="B122" s="2" t="s">
        <v>260</v>
      </c>
      <c r="C122" s="2" t="s">
        <v>22</v>
      </c>
      <c r="D122" s="2" t="s">
        <v>261</v>
      </c>
      <c r="E122" s="3">
        <v>0</v>
      </c>
      <c r="F122" s="2">
        <v>28.030999999999999</v>
      </c>
      <c r="G122" s="2" t="s">
        <v>40</v>
      </c>
      <c r="H122" s="2">
        <f t="shared" si="1"/>
        <v>0</v>
      </c>
      <c r="I122" s="2" t="s">
        <v>22</v>
      </c>
      <c r="J122" s="2" t="s">
        <v>0</v>
      </c>
    </row>
    <row r="123" spans="1:10" x14ac:dyDescent="0.3">
      <c r="A123" s="2">
        <v>2137286</v>
      </c>
      <c r="B123" s="2" t="s">
        <v>262</v>
      </c>
      <c r="C123" s="2" t="s">
        <v>22</v>
      </c>
      <c r="D123" s="2" t="s">
        <v>263</v>
      </c>
      <c r="E123" s="3">
        <v>0</v>
      </c>
      <c r="F123" s="2">
        <v>28.030999999999999</v>
      </c>
      <c r="G123" s="2" t="s">
        <v>40</v>
      </c>
      <c r="H123" s="2">
        <f t="shared" si="1"/>
        <v>0</v>
      </c>
      <c r="I123" s="2" t="s">
        <v>22</v>
      </c>
      <c r="J123" s="2" t="s">
        <v>0</v>
      </c>
    </row>
    <row r="124" spans="1:10" x14ac:dyDescent="0.3">
      <c r="A124" s="2">
        <v>2137287</v>
      </c>
      <c r="B124" s="2" t="s">
        <v>264</v>
      </c>
      <c r="C124" s="2" t="s">
        <v>22</v>
      </c>
      <c r="D124" s="2" t="s">
        <v>265</v>
      </c>
      <c r="E124" s="2">
        <f>ROUND(H125+H126+H127+H128+H129+H130+H131+H132+H133,2)</f>
        <v>0</v>
      </c>
      <c r="F124" s="2">
        <v>1</v>
      </c>
      <c r="G124" s="2" t="s">
        <v>0</v>
      </c>
      <c r="H124" s="2">
        <f t="shared" si="1"/>
        <v>0</v>
      </c>
      <c r="I124" s="2" t="s">
        <v>22</v>
      </c>
      <c r="J124" s="2" t="s">
        <v>0</v>
      </c>
    </row>
    <row r="125" spans="1:10" ht="28.8" x14ac:dyDescent="0.3">
      <c r="A125" s="2">
        <v>2137288</v>
      </c>
      <c r="B125" s="2" t="s">
        <v>266</v>
      </c>
      <c r="C125" s="2" t="s">
        <v>22</v>
      </c>
      <c r="D125" s="2" t="s">
        <v>267</v>
      </c>
      <c r="E125" s="3">
        <v>0</v>
      </c>
      <c r="F125" s="2">
        <v>79.48</v>
      </c>
      <c r="G125" s="2" t="s">
        <v>40</v>
      </c>
      <c r="H125" s="2">
        <f t="shared" si="1"/>
        <v>0</v>
      </c>
      <c r="I125" s="2" t="s">
        <v>22</v>
      </c>
      <c r="J125" s="2" t="s">
        <v>0</v>
      </c>
    </row>
    <row r="126" spans="1:10" ht="28.8" x14ac:dyDescent="0.3">
      <c r="A126" s="2">
        <v>2137289</v>
      </c>
      <c r="B126" s="2" t="s">
        <v>268</v>
      </c>
      <c r="C126" s="2" t="s">
        <v>22</v>
      </c>
      <c r="D126" s="2" t="s">
        <v>269</v>
      </c>
      <c r="E126" s="3">
        <v>0</v>
      </c>
      <c r="F126" s="2">
        <v>44.509</v>
      </c>
      <c r="G126" s="2" t="s">
        <v>40</v>
      </c>
      <c r="H126" s="2">
        <f t="shared" si="1"/>
        <v>0</v>
      </c>
      <c r="I126" s="2" t="s">
        <v>22</v>
      </c>
      <c r="J126" s="2" t="s">
        <v>0</v>
      </c>
    </row>
    <row r="127" spans="1:10" x14ac:dyDescent="0.3">
      <c r="A127" s="2">
        <v>2137290</v>
      </c>
      <c r="B127" s="2" t="s">
        <v>270</v>
      </c>
      <c r="C127" s="2" t="s">
        <v>22</v>
      </c>
      <c r="D127" s="2" t="s">
        <v>271</v>
      </c>
      <c r="E127" s="3">
        <v>0</v>
      </c>
      <c r="F127" s="2">
        <v>44.509</v>
      </c>
      <c r="G127" s="2" t="s">
        <v>40</v>
      </c>
      <c r="H127" s="2">
        <f t="shared" si="1"/>
        <v>0</v>
      </c>
      <c r="I127" s="2" t="s">
        <v>22</v>
      </c>
      <c r="J127" s="2" t="s">
        <v>0</v>
      </c>
    </row>
    <row r="128" spans="1:10" ht="28.8" x14ac:dyDescent="0.3">
      <c r="A128" s="2">
        <v>2137291</v>
      </c>
      <c r="B128" s="2" t="s">
        <v>272</v>
      </c>
      <c r="C128" s="2" t="s">
        <v>22</v>
      </c>
      <c r="D128" s="2" t="s">
        <v>273</v>
      </c>
      <c r="E128" s="3">
        <v>0</v>
      </c>
      <c r="F128" s="2">
        <v>79.48</v>
      </c>
      <c r="G128" s="2" t="s">
        <v>40</v>
      </c>
      <c r="H128" s="2">
        <f t="shared" si="1"/>
        <v>0</v>
      </c>
      <c r="I128" s="2" t="s">
        <v>22</v>
      </c>
      <c r="J128" s="2" t="s">
        <v>0</v>
      </c>
    </row>
    <row r="129" spans="1:10" ht="28.8" x14ac:dyDescent="0.3">
      <c r="A129" s="2">
        <v>2137292</v>
      </c>
      <c r="B129" s="2" t="s">
        <v>274</v>
      </c>
      <c r="C129" s="2" t="s">
        <v>22</v>
      </c>
      <c r="D129" s="2" t="s">
        <v>275</v>
      </c>
      <c r="E129" s="3">
        <v>0</v>
      </c>
      <c r="F129" s="2">
        <v>79.48</v>
      </c>
      <c r="G129" s="2" t="s">
        <v>40</v>
      </c>
      <c r="H129" s="2">
        <f t="shared" si="1"/>
        <v>0</v>
      </c>
      <c r="I129" s="2" t="s">
        <v>22</v>
      </c>
      <c r="J129" s="2" t="s">
        <v>0</v>
      </c>
    </row>
    <row r="130" spans="1:10" x14ac:dyDescent="0.3">
      <c r="A130" s="2">
        <v>2137293</v>
      </c>
      <c r="B130" s="2" t="s">
        <v>276</v>
      </c>
      <c r="C130" s="2" t="s">
        <v>22</v>
      </c>
      <c r="D130" s="2" t="s">
        <v>277</v>
      </c>
      <c r="E130" s="3">
        <v>0</v>
      </c>
      <c r="F130" s="2">
        <v>125.181</v>
      </c>
      <c r="G130" s="2" t="s">
        <v>40</v>
      </c>
      <c r="H130" s="2">
        <f t="shared" si="1"/>
        <v>0</v>
      </c>
      <c r="I130" s="2" t="s">
        <v>22</v>
      </c>
      <c r="J130" s="2" t="s">
        <v>0</v>
      </c>
    </row>
    <row r="131" spans="1:10" x14ac:dyDescent="0.3">
      <c r="A131" s="2">
        <v>2137294</v>
      </c>
      <c r="B131" s="2" t="s">
        <v>278</v>
      </c>
      <c r="C131" s="2" t="s">
        <v>22</v>
      </c>
      <c r="D131" s="2" t="s">
        <v>279</v>
      </c>
      <c r="E131" s="3">
        <v>0</v>
      </c>
      <c r="F131" s="2">
        <v>41.726999999999997</v>
      </c>
      <c r="G131" s="2" t="s">
        <v>40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28.8" x14ac:dyDescent="0.3">
      <c r="A132" s="2">
        <v>2137295</v>
      </c>
      <c r="B132" s="2" t="s">
        <v>280</v>
      </c>
      <c r="C132" s="2" t="s">
        <v>22</v>
      </c>
      <c r="D132" s="2" t="s">
        <v>281</v>
      </c>
      <c r="E132" s="3">
        <v>0</v>
      </c>
      <c r="F132" s="2">
        <v>19.899999999999999</v>
      </c>
      <c r="G132" s="2" t="s">
        <v>139</v>
      </c>
      <c r="H132" s="2">
        <f t="shared" si="2"/>
        <v>0</v>
      </c>
      <c r="I132" s="2" t="s">
        <v>22</v>
      </c>
      <c r="J132" s="2" t="s">
        <v>0</v>
      </c>
    </row>
    <row r="133" spans="1:10" x14ac:dyDescent="0.3">
      <c r="A133" s="2">
        <v>2137296</v>
      </c>
      <c r="B133" s="2" t="s">
        <v>282</v>
      </c>
      <c r="C133" s="2" t="s">
        <v>22</v>
      </c>
      <c r="D133" s="2" t="s">
        <v>283</v>
      </c>
      <c r="E133" s="3">
        <v>0</v>
      </c>
      <c r="F133" s="2">
        <v>10.945</v>
      </c>
      <c r="G133" s="2" t="s">
        <v>40</v>
      </c>
      <c r="H133" s="2">
        <f t="shared" si="2"/>
        <v>0</v>
      </c>
      <c r="I133" s="2" t="s">
        <v>22</v>
      </c>
      <c r="J133" s="2" t="s">
        <v>0</v>
      </c>
    </row>
    <row r="134" spans="1:10" x14ac:dyDescent="0.3">
      <c r="A134" s="2">
        <v>2137297</v>
      </c>
      <c r="B134" s="2" t="s">
        <v>284</v>
      </c>
      <c r="C134" s="2" t="s">
        <v>22</v>
      </c>
      <c r="D134" s="2" t="s">
        <v>285</v>
      </c>
      <c r="E134" s="2">
        <f>ROUND(H135+H136+H137+H138+H139+H140,2)</f>
        <v>0</v>
      </c>
      <c r="F134" s="2">
        <v>1</v>
      </c>
      <c r="G134" s="2" t="s">
        <v>0</v>
      </c>
      <c r="H134" s="2">
        <f t="shared" si="2"/>
        <v>0</v>
      </c>
      <c r="I134" s="2" t="s">
        <v>22</v>
      </c>
      <c r="J134" s="2" t="s">
        <v>0</v>
      </c>
    </row>
    <row r="135" spans="1:10" x14ac:dyDescent="0.3">
      <c r="A135" s="2">
        <v>2137298</v>
      </c>
      <c r="B135" s="2" t="s">
        <v>286</v>
      </c>
      <c r="C135" s="2" t="s">
        <v>22</v>
      </c>
      <c r="D135" s="2" t="s">
        <v>287</v>
      </c>
      <c r="E135" s="3">
        <v>0</v>
      </c>
      <c r="F135" s="2">
        <v>19.5</v>
      </c>
      <c r="G135" s="2" t="s">
        <v>40</v>
      </c>
      <c r="H135" s="2">
        <f t="shared" si="2"/>
        <v>0</v>
      </c>
      <c r="I135" s="2" t="s">
        <v>22</v>
      </c>
      <c r="J135" s="2" t="s">
        <v>0</v>
      </c>
    </row>
    <row r="136" spans="1:10" x14ac:dyDescent="0.3">
      <c r="A136" s="2">
        <v>2137299</v>
      </c>
      <c r="B136" s="2" t="s">
        <v>288</v>
      </c>
      <c r="C136" s="2" t="s">
        <v>22</v>
      </c>
      <c r="D136" s="2" t="s">
        <v>289</v>
      </c>
      <c r="E136" s="3">
        <v>0</v>
      </c>
      <c r="F136" s="2">
        <v>39.78</v>
      </c>
      <c r="G136" s="2" t="s">
        <v>40</v>
      </c>
      <c r="H136" s="2">
        <f t="shared" si="2"/>
        <v>0</v>
      </c>
      <c r="I136" s="2" t="s">
        <v>22</v>
      </c>
      <c r="J136" s="2" t="s">
        <v>0</v>
      </c>
    </row>
    <row r="137" spans="1:10" ht="28.8" x14ac:dyDescent="0.3">
      <c r="A137" s="2">
        <v>2137300</v>
      </c>
      <c r="B137" s="2" t="s">
        <v>290</v>
      </c>
      <c r="C137" s="2" t="s">
        <v>22</v>
      </c>
      <c r="D137" s="2" t="s">
        <v>291</v>
      </c>
      <c r="E137" s="3">
        <v>0</v>
      </c>
      <c r="F137" s="2">
        <v>26.355</v>
      </c>
      <c r="G137" s="2" t="s">
        <v>40</v>
      </c>
      <c r="H137" s="2">
        <f t="shared" si="2"/>
        <v>0</v>
      </c>
      <c r="I137" s="2" t="s">
        <v>22</v>
      </c>
      <c r="J137" s="2" t="s">
        <v>0</v>
      </c>
    </row>
    <row r="138" spans="1:10" x14ac:dyDescent="0.3">
      <c r="A138" s="2">
        <v>2137301</v>
      </c>
      <c r="B138" s="2" t="s">
        <v>292</v>
      </c>
      <c r="C138" s="2" t="s">
        <v>22</v>
      </c>
      <c r="D138" s="2" t="s">
        <v>293</v>
      </c>
      <c r="E138" s="3">
        <v>0</v>
      </c>
      <c r="F138" s="2">
        <v>26.882000000000001</v>
      </c>
      <c r="G138" s="2" t="s">
        <v>40</v>
      </c>
      <c r="H138" s="2">
        <f t="shared" si="2"/>
        <v>0</v>
      </c>
      <c r="I138" s="2" t="s">
        <v>22</v>
      </c>
      <c r="J138" s="2" t="s">
        <v>0</v>
      </c>
    </row>
    <row r="139" spans="1:10" ht="28.8" x14ac:dyDescent="0.3">
      <c r="A139" s="2">
        <v>2137302</v>
      </c>
      <c r="B139" s="2" t="s">
        <v>294</v>
      </c>
      <c r="C139" s="2" t="s">
        <v>22</v>
      </c>
      <c r="D139" s="2" t="s">
        <v>295</v>
      </c>
      <c r="E139" s="3">
        <v>0</v>
      </c>
      <c r="F139" s="2">
        <v>18.71</v>
      </c>
      <c r="G139" s="2" t="s">
        <v>40</v>
      </c>
      <c r="H139" s="2">
        <f t="shared" si="2"/>
        <v>0</v>
      </c>
      <c r="I139" s="2" t="s">
        <v>22</v>
      </c>
      <c r="J139" s="2" t="s">
        <v>0</v>
      </c>
    </row>
    <row r="140" spans="1:10" ht="28.8" x14ac:dyDescent="0.3">
      <c r="A140" s="2">
        <v>2137303</v>
      </c>
      <c r="B140" s="2" t="s">
        <v>296</v>
      </c>
      <c r="C140" s="2" t="s">
        <v>22</v>
      </c>
      <c r="D140" s="2" t="s">
        <v>297</v>
      </c>
      <c r="E140" s="3">
        <v>0</v>
      </c>
      <c r="F140" s="2">
        <v>19.084</v>
      </c>
      <c r="G140" s="2" t="s">
        <v>40</v>
      </c>
      <c r="H140" s="2">
        <f t="shared" si="2"/>
        <v>0</v>
      </c>
      <c r="I140" s="2" t="s">
        <v>22</v>
      </c>
      <c r="J140" s="2" t="s">
        <v>0</v>
      </c>
    </row>
    <row r="141" spans="1:10" x14ac:dyDescent="0.3">
      <c r="A141" s="2">
        <v>2137304</v>
      </c>
      <c r="B141" s="2" t="s">
        <v>298</v>
      </c>
      <c r="C141" s="2" t="s">
        <v>22</v>
      </c>
      <c r="D141" s="2" t="s">
        <v>299</v>
      </c>
      <c r="E141" s="2">
        <f>ROUND(H142+H143,2)</f>
        <v>0</v>
      </c>
      <c r="F141" s="2">
        <v>1</v>
      </c>
      <c r="G141" s="2" t="s">
        <v>0</v>
      </c>
      <c r="H141" s="2">
        <f t="shared" si="2"/>
        <v>0</v>
      </c>
      <c r="I141" s="2" t="s">
        <v>22</v>
      </c>
      <c r="J141" s="2" t="s">
        <v>0</v>
      </c>
    </row>
    <row r="142" spans="1:10" ht="28.8" x14ac:dyDescent="0.3">
      <c r="A142" s="2">
        <v>2137305</v>
      </c>
      <c r="B142" s="2" t="s">
        <v>300</v>
      </c>
      <c r="C142" s="2" t="s">
        <v>22</v>
      </c>
      <c r="D142" s="2" t="s">
        <v>301</v>
      </c>
      <c r="E142" s="3">
        <v>0</v>
      </c>
      <c r="F142" s="2">
        <v>1</v>
      </c>
      <c r="G142" s="2" t="s">
        <v>35</v>
      </c>
      <c r="H142" s="2">
        <f t="shared" si="2"/>
        <v>0</v>
      </c>
      <c r="I142" s="2" t="s">
        <v>22</v>
      </c>
      <c r="J142" s="2" t="s">
        <v>0</v>
      </c>
    </row>
    <row r="143" spans="1:10" x14ac:dyDescent="0.3">
      <c r="A143" s="2">
        <v>2137306</v>
      </c>
      <c r="B143" s="2" t="s">
        <v>302</v>
      </c>
      <c r="C143" s="2" t="s">
        <v>22</v>
      </c>
      <c r="D143" s="2" t="s">
        <v>303</v>
      </c>
      <c r="E143" s="3">
        <v>0</v>
      </c>
      <c r="F143" s="2">
        <v>1</v>
      </c>
      <c r="G143" s="2" t="s">
        <v>35</v>
      </c>
      <c r="H143" s="2">
        <f t="shared" si="2"/>
        <v>0</v>
      </c>
      <c r="I143" s="2" t="s">
        <v>22</v>
      </c>
      <c r="J143" s="2" t="s">
        <v>0</v>
      </c>
    </row>
    <row r="144" spans="1:10" x14ac:dyDescent="0.3">
      <c r="A144" s="2">
        <v>2137307</v>
      </c>
      <c r="B144" s="2" t="s">
        <v>304</v>
      </c>
      <c r="C144" s="2" t="s">
        <v>22</v>
      </c>
      <c r="D144" s="2" t="s">
        <v>305</v>
      </c>
      <c r="E144" s="2">
        <f>ROUND(H145+H146+H147+H148,2)</f>
        <v>0</v>
      </c>
      <c r="F144" s="2">
        <v>1</v>
      </c>
      <c r="G144" s="2" t="s">
        <v>0</v>
      </c>
      <c r="H144" s="2">
        <f t="shared" si="2"/>
        <v>0</v>
      </c>
      <c r="I144" s="2" t="s">
        <v>22</v>
      </c>
      <c r="J144" s="2" t="s">
        <v>0</v>
      </c>
    </row>
    <row r="145" spans="1:10" x14ac:dyDescent="0.3">
      <c r="A145" s="2">
        <v>2137308</v>
      </c>
      <c r="B145" s="2" t="s">
        <v>306</v>
      </c>
      <c r="C145" s="2" t="s">
        <v>22</v>
      </c>
      <c r="D145" s="2" t="s">
        <v>308</v>
      </c>
      <c r="E145" s="3">
        <v>0</v>
      </c>
      <c r="F145" s="2">
        <v>4</v>
      </c>
      <c r="G145" s="2" t="s">
        <v>307</v>
      </c>
      <c r="H145" s="2">
        <f t="shared" si="2"/>
        <v>0</v>
      </c>
      <c r="I145" s="2" t="s">
        <v>22</v>
      </c>
      <c r="J145" s="2" t="s">
        <v>0</v>
      </c>
    </row>
    <row r="146" spans="1:10" x14ac:dyDescent="0.3">
      <c r="A146" s="2">
        <v>2137309</v>
      </c>
      <c r="B146" s="2" t="s">
        <v>309</v>
      </c>
      <c r="C146" s="2" t="s">
        <v>22</v>
      </c>
      <c r="D146" s="2" t="s">
        <v>310</v>
      </c>
      <c r="E146" s="3">
        <v>0</v>
      </c>
      <c r="F146" s="2">
        <v>3</v>
      </c>
      <c r="G146" s="2" t="s">
        <v>35</v>
      </c>
      <c r="H146" s="2">
        <f t="shared" si="2"/>
        <v>0</v>
      </c>
      <c r="I146" s="2" t="s">
        <v>22</v>
      </c>
      <c r="J146" s="2" t="s">
        <v>0</v>
      </c>
    </row>
    <row r="147" spans="1:10" x14ac:dyDescent="0.3">
      <c r="A147" s="2">
        <v>2137310</v>
      </c>
      <c r="B147" s="2" t="s">
        <v>311</v>
      </c>
      <c r="C147" s="2" t="s">
        <v>22</v>
      </c>
      <c r="D147" s="2" t="s">
        <v>312</v>
      </c>
      <c r="E147" s="3">
        <v>0</v>
      </c>
      <c r="F147" s="2">
        <v>1</v>
      </c>
      <c r="G147" s="2" t="s">
        <v>35</v>
      </c>
      <c r="H147" s="2">
        <f t="shared" si="2"/>
        <v>0</v>
      </c>
      <c r="I147" s="2" t="s">
        <v>22</v>
      </c>
      <c r="J147" s="2" t="s">
        <v>0</v>
      </c>
    </row>
    <row r="148" spans="1:10" x14ac:dyDescent="0.3">
      <c r="A148" s="2">
        <v>2137311</v>
      </c>
      <c r="B148" s="2" t="s">
        <v>313</v>
      </c>
      <c r="C148" s="2" t="s">
        <v>22</v>
      </c>
      <c r="D148" s="2" t="s">
        <v>314</v>
      </c>
      <c r="E148" s="3">
        <v>0</v>
      </c>
      <c r="F148" s="2">
        <v>1</v>
      </c>
      <c r="G148" s="2" t="s">
        <v>35</v>
      </c>
      <c r="H148" s="2">
        <f t="shared" si="2"/>
        <v>0</v>
      </c>
      <c r="I148" s="2" t="s">
        <v>22</v>
      </c>
      <c r="J148" s="2" t="s">
        <v>0</v>
      </c>
    </row>
    <row r="149" spans="1:10" x14ac:dyDescent="0.3">
      <c r="A149" s="2">
        <v>2137312</v>
      </c>
      <c r="B149" s="2" t="s">
        <v>315</v>
      </c>
      <c r="C149" s="2" t="s">
        <v>22</v>
      </c>
      <c r="D149" s="2" t="s">
        <v>316</v>
      </c>
      <c r="E149" s="2">
        <f>ROUND(H150+H151+H152+H153+H154+H155,2)</f>
        <v>0</v>
      </c>
      <c r="F149" s="2">
        <v>1</v>
      </c>
      <c r="G149" s="2" t="s">
        <v>0</v>
      </c>
      <c r="H149" s="2">
        <f t="shared" si="2"/>
        <v>0</v>
      </c>
      <c r="I149" s="2" t="s">
        <v>22</v>
      </c>
      <c r="J149" s="2" t="s">
        <v>0</v>
      </c>
    </row>
    <row r="150" spans="1:10" ht="28.8" x14ac:dyDescent="0.3">
      <c r="A150" s="2">
        <v>2137313</v>
      </c>
      <c r="B150" s="2" t="s">
        <v>317</v>
      </c>
      <c r="C150" s="2" t="s">
        <v>22</v>
      </c>
      <c r="D150" s="2" t="s">
        <v>318</v>
      </c>
      <c r="E150" s="3">
        <v>0</v>
      </c>
      <c r="F150" s="2">
        <v>1</v>
      </c>
      <c r="G150" s="2" t="s">
        <v>35</v>
      </c>
      <c r="H150" s="2">
        <f t="shared" si="2"/>
        <v>0</v>
      </c>
      <c r="I150" s="2" t="s">
        <v>22</v>
      </c>
      <c r="J150" s="2" t="s">
        <v>0</v>
      </c>
    </row>
    <row r="151" spans="1:10" x14ac:dyDescent="0.3">
      <c r="A151" s="2">
        <v>2137314</v>
      </c>
      <c r="B151" s="2" t="s">
        <v>319</v>
      </c>
      <c r="C151" s="2" t="s">
        <v>22</v>
      </c>
      <c r="D151" s="2" t="s">
        <v>320</v>
      </c>
      <c r="E151" s="3">
        <v>0</v>
      </c>
      <c r="F151" s="2">
        <v>1</v>
      </c>
      <c r="G151" s="2" t="s">
        <v>35</v>
      </c>
      <c r="H151" s="2">
        <f t="shared" si="2"/>
        <v>0</v>
      </c>
      <c r="I151" s="2" t="s">
        <v>22</v>
      </c>
      <c r="J151" s="2" t="s">
        <v>0</v>
      </c>
    </row>
    <row r="152" spans="1:10" x14ac:dyDescent="0.3">
      <c r="A152" s="2">
        <v>2137315</v>
      </c>
      <c r="B152" s="2" t="s">
        <v>321</v>
      </c>
      <c r="C152" s="2" t="s">
        <v>22</v>
      </c>
      <c r="D152" s="2" t="s">
        <v>322</v>
      </c>
      <c r="E152" s="3">
        <v>0</v>
      </c>
      <c r="F152" s="2">
        <v>1</v>
      </c>
      <c r="G152" s="2" t="s">
        <v>35</v>
      </c>
      <c r="H152" s="2">
        <f t="shared" si="2"/>
        <v>0</v>
      </c>
      <c r="I152" s="2" t="s">
        <v>22</v>
      </c>
      <c r="J152" s="2" t="s">
        <v>0</v>
      </c>
    </row>
    <row r="153" spans="1:10" x14ac:dyDescent="0.3">
      <c r="A153" s="2">
        <v>2137316</v>
      </c>
      <c r="B153" s="2" t="s">
        <v>323</v>
      </c>
      <c r="C153" s="2" t="s">
        <v>22</v>
      </c>
      <c r="D153" s="2" t="s">
        <v>324</v>
      </c>
      <c r="E153" s="3">
        <v>0</v>
      </c>
      <c r="F153" s="2">
        <v>19.899999999999999</v>
      </c>
      <c r="G153" s="2" t="s">
        <v>139</v>
      </c>
      <c r="H153" s="2">
        <f t="shared" si="2"/>
        <v>0</v>
      </c>
      <c r="I153" s="2" t="s">
        <v>22</v>
      </c>
      <c r="J153" s="2" t="s">
        <v>0</v>
      </c>
    </row>
    <row r="154" spans="1:10" x14ac:dyDescent="0.3">
      <c r="A154" s="2">
        <v>2137317</v>
      </c>
      <c r="B154" s="2" t="s">
        <v>325</v>
      </c>
      <c r="C154" s="2" t="s">
        <v>22</v>
      </c>
      <c r="D154" s="2" t="s">
        <v>326</v>
      </c>
      <c r="E154" s="3">
        <v>0</v>
      </c>
      <c r="F154" s="2">
        <v>3.5</v>
      </c>
      <c r="G154" s="2" t="s">
        <v>139</v>
      </c>
      <c r="H154" s="2">
        <f t="shared" si="2"/>
        <v>0</v>
      </c>
      <c r="I154" s="2" t="s">
        <v>22</v>
      </c>
      <c r="J154" s="2" t="s">
        <v>0</v>
      </c>
    </row>
    <row r="155" spans="1:10" x14ac:dyDescent="0.3">
      <c r="A155" s="2">
        <v>2137318</v>
      </c>
      <c r="B155" s="2" t="s">
        <v>327</v>
      </c>
      <c r="C155" s="2" t="s">
        <v>22</v>
      </c>
      <c r="D155" s="2" t="s">
        <v>328</v>
      </c>
      <c r="E155" s="3">
        <v>0</v>
      </c>
      <c r="F155" s="2">
        <v>1</v>
      </c>
      <c r="G155" s="2" t="s">
        <v>35</v>
      </c>
      <c r="H155" s="2">
        <f t="shared" si="2"/>
        <v>0</v>
      </c>
      <c r="I155" s="2" t="s">
        <v>22</v>
      </c>
      <c r="J155" s="2" t="s">
        <v>0</v>
      </c>
    </row>
    <row r="156" spans="1:10" x14ac:dyDescent="0.3">
      <c r="A156" s="2">
        <v>2137319</v>
      </c>
      <c r="B156" s="2" t="s">
        <v>329</v>
      </c>
      <c r="C156" s="2" t="s">
        <v>22</v>
      </c>
      <c r="D156" s="2" t="s">
        <v>330</v>
      </c>
      <c r="E156" s="2">
        <f>ROUND(H157+H158+H159+H160+H161,2)</f>
        <v>0</v>
      </c>
      <c r="F156" s="2">
        <v>1</v>
      </c>
      <c r="G156" s="2" t="s">
        <v>0</v>
      </c>
      <c r="H156" s="2">
        <f t="shared" si="2"/>
        <v>0</v>
      </c>
      <c r="I156" s="2" t="s">
        <v>22</v>
      </c>
      <c r="J156" s="2" t="s">
        <v>0</v>
      </c>
    </row>
    <row r="157" spans="1:10" x14ac:dyDescent="0.3">
      <c r="A157" s="2">
        <v>2137320</v>
      </c>
      <c r="B157" s="2" t="s">
        <v>331</v>
      </c>
      <c r="C157" s="2" t="s">
        <v>22</v>
      </c>
      <c r="D157" s="2" t="s">
        <v>332</v>
      </c>
      <c r="E157" s="3">
        <v>0</v>
      </c>
      <c r="F157" s="2">
        <v>3</v>
      </c>
      <c r="G157" s="2" t="s">
        <v>35</v>
      </c>
      <c r="H157" s="2">
        <f t="shared" si="2"/>
        <v>0</v>
      </c>
      <c r="I157" s="2" t="s">
        <v>22</v>
      </c>
      <c r="J157" s="2" t="s">
        <v>0</v>
      </c>
    </row>
    <row r="158" spans="1:10" x14ac:dyDescent="0.3">
      <c r="A158" s="2">
        <v>2137321</v>
      </c>
      <c r="B158" s="2" t="s">
        <v>333</v>
      </c>
      <c r="C158" s="2" t="s">
        <v>22</v>
      </c>
      <c r="D158" s="2" t="s">
        <v>334</v>
      </c>
      <c r="E158" s="3">
        <v>0</v>
      </c>
      <c r="F158" s="2">
        <v>1</v>
      </c>
      <c r="G158" s="2" t="s">
        <v>35</v>
      </c>
      <c r="H158" s="2">
        <f t="shared" si="2"/>
        <v>0</v>
      </c>
      <c r="I158" s="2" t="s">
        <v>22</v>
      </c>
      <c r="J158" s="2" t="s">
        <v>0</v>
      </c>
    </row>
    <row r="159" spans="1:10" x14ac:dyDescent="0.3">
      <c r="A159" s="2">
        <v>2137322</v>
      </c>
      <c r="B159" s="2" t="s">
        <v>335</v>
      </c>
      <c r="C159" s="2" t="s">
        <v>22</v>
      </c>
      <c r="D159" s="2" t="s">
        <v>336</v>
      </c>
      <c r="E159" s="3">
        <v>0</v>
      </c>
      <c r="F159" s="2">
        <v>2</v>
      </c>
      <c r="G159" s="2" t="s">
        <v>35</v>
      </c>
      <c r="H159" s="2">
        <f t="shared" si="2"/>
        <v>0</v>
      </c>
      <c r="I159" s="2" t="s">
        <v>22</v>
      </c>
      <c r="J159" s="2" t="s">
        <v>0</v>
      </c>
    </row>
    <row r="160" spans="1:10" x14ac:dyDescent="0.3">
      <c r="A160" s="2">
        <v>2137323</v>
      </c>
      <c r="B160" s="2" t="s">
        <v>337</v>
      </c>
      <c r="C160" s="2" t="s">
        <v>22</v>
      </c>
      <c r="D160" s="2" t="s">
        <v>338</v>
      </c>
      <c r="E160" s="3">
        <v>0</v>
      </c>
      <c r="F160" s="2">
        <v>1</v>
      </c>
      <c r="G160" s="2" t="s">
        <v>35</v>
      </c>
      <c r="H160" s="2">
        <f t="shared" si="2"/>
        <v>0</v>
      </c>
      <c r="I160" s="2" t="s">
        <v>22</v>
      </c>
      <c r="J160" s="2" t="s">
        <v>0</v>
      </c>
    </row>
    <row r="161" spans="1:10" x14ac:dyDescent="0.3">
      <c r="A161" s="2">
        <v>2137324</v>
      </c>
      <c r="B161" s="2" t="s">
        <v>339</v>
      </c>
      <c r="C161" s="2" t="s">
        <v>22</v>
      </c>
      <c r="D161" s="2" t="s">
        <v>340</v>
      </c>
      <c r="E161" s="3">
        <v>0</v>
      </c>
      <c r="F161" s="2">
        <v>2</v>
      </c>
      <c r="G161" s="2" t="s">
        <v>35</v>
      </c>
      <c r="H161" s="2">
        <f t="shared" si="2"/>
        <v>0</v>
      </c>
      <c r="I161" s="2" t="s">
        <v>22</v>
      </c>
      <c r="J161" s="2" t="s">
        <v>0</v>
      </c>
    </row>
    <row r="162" spans="1:10" x14ac:dyDescent="0.3">
      <c r="A162" s="2">
        <v>2137325</v>
      </c>
      <c r="B162" s="2" t="s">
        <v>341</v>
      </c>
      <c r="C162" s="2" t="s">
        <v>22</v>
      </c>
      <c r="D162" s="2" t="s">
        <v>342</v>
      </c>
      <c r="E162" s="2">
        <f>ROUND(H163+H164+H165+H166,2)</f>
        <v>0</v>
      </c>
      <c r="F162" s="2">
        <v>1</v>
      </c>
      <c r="G162" s="2" t="s">
        <v>0</v>
      </c>
      <c r="H162" s="2">
        <f t="shared" si="2"/>
        <v>0</v>
      </c>
      <c r="I162" s="2" t="s">
        <v>22</v>
      </c>
      <c r="J162" s="2" t="s">
        <v>0</v>
      </c>
    </row>
    <row r="163" spans="1:10" x14ac:dyDescent="0.3">
      <c r="A163" s="2">
        <v>2137326</v>
      </c>
      <c r="B163" s="2" t="s">
        <v>343</v>
      </c>
      <c r="C163" s="2" t="s">
        <v>22</v>
      </c>
      <c r="D163" s="2" t="s">
        <v>344</v>
      </c>
      <c r="E163" s="3">
        <v>0</v>
      </c>
      <c r="F163" s="2">
        <v>1</v>
      </c>
      <c r="G163" s="2" t="s">
        <v>35</v>
      </c>
      <c r="H163" s="2">
        <f t="shared" si="2"/>
        <v>0</v>
      </c>
      <c r="I163" s="2" t="s">
        <v>22</v>
      </c>
      <c r="J163" s="2" t="s">
        <v>0</v>
      </c>
    </row>
    <row r="164" spans="1:10" x14ac:dyDescent="0.3">
      <c r="A164" s="2">
        <v>2137327</v>
      </c>
      <c r="B164" s="2" t="s">
        <v>345</v>
      </c>
      <c r="C164" s="2" t="s">
        <v>22</v>
      </c>
      <c r="D164" s="2" t="s">
        <v>346</v>
      </c>
      <c r="E164" s="3">
        <v>0</v>
      </c>
      <c r="F164" s="2">
        <v>4</v>
      </c>
      <c r="G164" s="2" t="s">
        <v>35</v>
      </c>
      <c r="H164" s="2">
        <f t="shared" si="2"/>
        <v>0</v>
      </c>
      <c r="I164" s="2" t="s">
        <v>22</v>
      </c>
      <c r="J164" s="2" t="s">
        <v>0</v>
      </c>
    </row>
    <row r="165" spans="1:10" x14ac:dyDescent="0.3">
      <c r="A165" s="2">
        <v>2137328</v>
      </c>
      <c r="B165" s="2" t="s">
        <v>347</v>
      </c>
      <c r="C165" s="2" t="s">
        <v>22</v>
      </c>
      <c r="D165" s="2" t="s">
        <v>348</v>
      </c>
      <c r="E165" s="3">
        <v>0</v>
      </c>
      <c r="F165" s="2">
        <v>2</v>
      </c>
      <c r="G165" s="2" t="s">
        <v>35</v>
      </c>
      <c r="H165" s="2">
        <f t="shared" si="2"/>
        <v>0</v>
      </c>
      <c r="I165" s="2" t="s">
        <v>22</v>
      </c>
      <c r="J165" s="2" t="s">
        <v>0</v>
      </c>
    </row>
    <row r="166" spans="1:10" x14ac:dyDescent="0.3">
      <c r="A166" s="2">
        <v>2137329</v>
      </c>
      <c r="B166" s="2" t="s">
        <v>349</v>
      </c>
      <c r="C166" s="2" t="s">
        <v>22</v>
      </c>
      <c r="D166" s="2" t="s">
        <v>350</v>
      </c>
      <c r="E166" s="3">
        <v>0</v>
      </c>
      <c r="F166" s="2">
        <v>1</v>
      </c>
      <c r="G166" s="2" t="s">
        <v>35</v>
      </c>
      <c r="H166" s="2">
        <f t="shared" si="2"/>
        <v>0</v>
      </c>
      <c r="I166" s="2" t="s">
        <v>22</v>
      </c>
      <c r="J166" s="2" t="s">
        <v>0</v>
      </c>
    </row>
    <row r="167" spans="1:10" x14ac:dyDescent="0.3">
      <c r="A167" s="2">
        <v>2137330</v>
      </c>
      <c r="B167" s="2" t="s">
        <v>351</v>
      </c>
      <c r="C167" s="2" t="s">
        <v>22</v>
      </c>
      <c r="D167" s="2" t="s">
        <v>352</v>
      </c>
      <c r="E167" s="2">
        <f>ROUND(H168+H169,2)</f>
        <v>0</v>
      </c>
      <c r="F167" s="2">
        <v>1</v>
      </c>
      <c r="G167" s="2" t="s">
        <v>0</v>
      </c>
      <c r="H167" s="2">
        <f t="shared" si="2"/>
        <v>0</v>
      </c>
      <c r="I167" s="2" t="s">
        <v>22</v>
      </c>
      <c r="J167" s="2" t="s">
        <v>0</v>
      </c>
    </row>
    <row r="168" spans="1:10" x14ac:dyDescent="0.3">
      <c r="A168" s="2">
        <v>2137331</v>
      </c>
      <c r="B168" s="2" t="s">
        <v>353</v>
      </c>
      <c r="C168" s="2" t="s">
        <v>22</v>
      </c>
      <c r="D168" s="2" t="s">
        <v>354</v>
      </c>
      <c r="E168" s="3">
        <v>0</v>
      </c>
      <c r="F168" s="2">
        <v>18.71</v>
      </c>
      <c r="G168" s="2" t="s">
        <v>40</v>
      </c>
      <c r="H168" s="2">
        <f t="shared" si="2"/>
        <v>0</v>
      </c>
      <c r="I168" s="2" t="s">
        <v>22</v>
      </c>
      <c r="J168" s="2" t="s">
        <v>0</v>
      </c>
    </row>
    <row r="169" spans="1:10" x14ac:dyDescent="0.3">
      <c r="A169" s="2">
        <v>2137332</v>
      </c>
      <c r="B169" s="2" t="s">
        <v>355</v>
      </c>
      <c r="C169" s="2" t="s">
        <v>22</v>
      </c>
      <c r="D169" s="2" t="s">
        <v>356</v>
      </c>
      <c r="E169" s="3">
        <v>0</v>
      </c>
      <c r="F169" s="2">
        <v>19.084</v>
      </c>
      <c r="G169" s="2" t="s">
        <v>40</v>
      </c>
      <c r="H169" s="2">
        <f t="shared" si="2"/>
        <v>0</v>
      </c>
      <c r="I169" s="2" t="s">
        <v>22</v>
      </c>
      <c r="J169" s="2" t="s">
        <v>0</v>
      </c>
    </row>
    <row r="170" spans="1:10" x14ac:dyDescent="0.3">
      <c r="A170" s="2">
        <v>2137333</v>
      </c>
      <c r="B170" s="2" t="s">
        <v>357</v>
      </c>
      <c r="C170" s="2" t="s">
        <v>22</v>
      </c>
      <c r="D170" s="2" t="s">
        <v>358</v>
      </c>
      <c r="E170" s="2">
        <f>ROUND(H171+H172,2)</f>
        <v>0</v>
      </c>
      <c r="F170" s="2">
        <v>1</v>
      </c>
      <c r="G170" s="2" t="s">
        <v>0</v>
      </c>
      <c r="H170" s="2">
        <f t="shared" si="2"/>
        <v>0</v>
      </c>
      <c r="I170" s="2" t="s">
        <v>22</v>
      </c>
      <c r="J170" s="2" t="s">
        <v>0</v>
      </c>
    </row>
    <row r="171" spans="1:10" x14ac:dyDescent="0.3">
      <c r="A171" s="2">
        <v>2137334</v>
      </c>
      <c r="B171" s="2" t="s">
        <v>359</v>
      </c>
      <c r="C171" s="2" t="s">
        <v>22</v>
      </c>
      <c r="D171" s="2" t="s">
        <v>360</v>
      </c>
      <c r="E171" s="3">
        <v>0</v>
      </c>
      <c r="F171" s="2">
        <v>8.8179999999999996</v>
      </c>
      <c r="G171" s="2" t="s">
        <v>40</v>
      </c>
      <c r="H171" s="2">
        <f t="shared" si="2"/>
        <v>0</v>
      </c>
      <c r="I171" s="2" t="s">
        <v>22</v>
      </c>
      <c r="J171" s="2" t="s">
        <v>0</v>
      </c>
    </row>
    <row r="172" spans="1:10" x14ac:dyDescent="0.3">
      <c r="A172" s="2">
        <v>2137335</v>
      </c>
      <c r="B172" s="2" t="s">
        <v>361</v>
      </c>
      <c r="C172" s="2" t="s">
        <v>22</v>
      </c>
      <c r="D172" s="2" t="s">
        <v>362</v>
      </c>
      <c r="E172" s="3">
        <v>0</v>
      </c>
      <c r="F172" s="2">
        <v>8.9939999999999998</v>
      </c>
      <c r="G172" s="2" t="s">
        <v>40</v>
      </c>
      <c r="H172" s="2">
        <f t="shared" si="2"/>
        <v>0</v>
      </c>
      <c r="I172" s="2" t="s">
        <v>22</v>
      </c>
      <c r="J172" s="2" t="s">
        <v>0</v>
      </c>
    </row>
    <row r="173" spans="1:10" x14ac:dyDescent="0.3">
      <c r="A173" s="2">
        <v>2137336</v>
      </c>
      <c r="B173" s="2" t="s">
        <v>363</v>
      </c>
      <c r="C173" s="2" t="s">
        <v>22</v>
      </c>
      <c r="D173" s="2" t="s">
        <v>364</v>
      </c>
      <c r="E173" s="2">
        <f>ROUND(H174,2)</f>
        <v>0</v>
      </c>
      <c r="F173" s="2">
        <v>1</v>
      </c>
      <c r="G173" s="2" t="s">
        <v>0</v>
      </c>
      <c r="H173" s="2">
        <f t="shared" si="2"/>
        <v>0</v>
      </c>
      <c r="I173" s="2" t="s">
        <v>22</v>
      </c>
      <c r="J173" s="2" t="s">
        <v>0</v>
      </c>
    </row>
    <row r="174" spans="1:10" x14ac:dyDescent="0.3">
      <c r="A174" s="2">
        <v>2137337</v>
      </c>
      <c r="B174" s="2" t="s">
        <v>365</v>
      </c>
      <c r="C174" s="2" t="s">
        <v>22</v>
      </c>
      <c r="D174" s="2" t="s">
        <v>366</v>
      </c>
      <c r="E174" s="3">
        <v>0</v>
      </c>
      <c r="F174" s="2">
        <v>93.742000000000004</v>
      </c>
      <c r="G174" s="2" t="s">
        <v>40</v>
      </c>
      <c r="H174" s="2">
        <f t="shared" si="2"/>
        <v>0</v>
      </c>
      <c r="I174" s="2" t="s">
        <v>22</v>
      </c>
      <c r="J174" s="2" t="s">
        <v>0</v>
      </c>
    </row>
    <row r="175" spans="1:10" x14ac:dyDescent="0.3">
      <c r="A175" s="2">
        <v>2137338</v>
      </c>
      <c r="B175" s="2" t="s">
        <v>367</v>
      </c>
      <c r="C175" s="2" t="s">
        <v>22</v>
      </c>
      <c r="D175" s="2" t="s">
        <v>368</v>
      </c>
      <c r="E175" s="2">
        <f>ROUND(H176+H194,2)</f>
        <v>0</v>
      </c>
      <c r="F175" s="2">
        <v>1</v>
      </c>
      <c r="G175" s="2" t="s">
        <v>0</v>
      </c>
      <c r="H175" s="2">
        <f t="shared" si="2"/>
        <v>0</v>
      </c>
      <c r="I175" s="2" t="s">
        <v>22</v>
      </c>
      <c r="J175" s="2" t="s">
        <v>0</v>
      </c>
    </row>
    <row r="176" spans="1:10" x14ac:dyDescent="0.3">
      <c r="A176" s="2">
        <v>2137339</v>
      </c>
      <c r="B176" s="2" t="s">
        <v>369</v>
      </c>
      <c r="C176" s="2" t="s">
        <v>22</v>
      </c>
      <c r="D176" s="2" t="s">
        <v>31</v>
      </c>
      <c r="E176" s="2">
        <f>ROUND(H177+H181+H183+H187,2)</f>
        <v>0</v>
      </c>
      <c r="F176" s="2">
        <v>1</v>
      </c>
      <c r="G176" s="2" t="s">
        <v>0</v>
      </c>
      <c r="H176" s="2">
        <f t="shared" si="2"/>
        <v>0</v>
      </c>
      <c r="I176" s="2" t="s">
        <v>22</v>
      </c>
      <c r="J176" s="2" t="s">
        <v>0</v>
      </c>
    </row>
    <row r="177" spans="1:10" x14ac:dyDescent="0.3">
      <c r="A177" s="2">
        <v>2137340</v>
      </c>
      <c r="B177" s="2" t="s">
        <v>370</v>
      </c>
      <c r="C177" s="2" t="s">
        <v>22</v>
      </c>
      <c r="D177" s="2" t="s">
        <v>33</v>
      </c>
      <c r="E177" s="2">
        <f>ROUND(H178+H179+H180,2)</f>
        <v>0</v>
      </c>
      <c r="F177" s="2">
        <v>1</v>
      </c>
      <c r="G177" s="2" t="s">
        <v>0</v>
      </c>
      <c r="H177" s="2">
        <f t="shared" si="2"/>
        <v>0</v>
      </c>
      <c r="I177" s="2" t="s">
        <v>22</v>
      </c>
      <c r="J177" s="2" t="s">
        <v>0</v>
      </c>
    </row>
    <row r="178" spans="1:10" ht="28.8" x14ac:dyDescent="0.3">
      <c r="A178" s="2">
        <v>2137341</v>
      </c>
      <c r="B178" s="2" t="s">
        <v>371</v>
      </c>
      <c r="C178" s="2" t="s">
        <v>22</v>
      </c>
      <c r="D178" s="2" t="s">
        <v>372</v>
      </c>
      <c r="E178" s="3">
        <v>0</v>
      </c>
      <c r="F178" s="2">
        <v>13.65</v>
      </c>
      <c r="G178" s="2" t="s">
        <v>40</v>
      </c>
      <c r="H178" s="2">
        <f t="shared" si="2"/>
        <v>0</v>
      </c>
      <c r="I178" s="2" t="s">
        <v>22</v>
      </c>
      <c r="J178" s="2" t="s">
        <v>0</v>
      </c>
    </row>
    <row r="179" spans="1:10" x14ac:dyDescent="0.3">
      <c r="A179" s="2">
        <v>2137342</v>
      </c>
      <c r="B179" s="2" t="s">
        <v>373</v>
      </c>
      <c r="C179" s="2" t="s">
        <v>22</v>
      </c>
      <c r="D179" s="2" t="s">
        <v>50</v>
      </c>
      <c r="E179" s="3">
        <v>0</v>
      </c>
      <c r="F179" s="2">
        <v>6.8250000000000002</v>
      </c>
      <c r="G179" s="2" t="s">
        <v>45</v>
      </c>
      <c r="H179" s="2">
        <f t="shared" si="2"/>
        <v>0</v>
      </c>
      <c r="I179" s="2" t="s">
        <v>22</v>
      </c>
      <c r="J179" s="2" t="s">
        <v>0</v>
      </c>
    </row>
    <row r="180" spans="1:10" ht="28.8" x14ac:dyDescent="0.3">
      <c r="A180" s="2">
        <v>2137343</v>
      </c>
      <c r="B180" s="2" t="s">
        <v>374</v>
      </c>
      <c r="C180" s="2" t="s">
        <v>22</v>
      </c>
      <c r="D180" s="2" t="s">
        <v>375</v>
      </c>
      <c r="E180" s="3">
        <v>0</v>
      </c>
      <c r="F180" s="2">
        <v>6.8250000000000002</v>
      </c>
      <c r="G180" s="2" t="s">
        <v>45</v>
      </c>
      <c r="H180" s="2">
        <f t="shared" si="2"/>
        <v>0</v>
      </c>
      <c r="I180" s="2" t="s">
        <v>22</v>
      </c>
      <c r="J180" s="2" t="s">
        <v>0</v>
      </c>
    </row>
    <row r="181" spans="1:10" x14ac:dyDescent="0.3">
      <c r="A181" s="2">
        <v>2137344</v>
      </c>
      <c r="B181" s="2" t="s">
        <v>376</v>
      </c>
      <c r="C181" s="2" t="s">
        <v>22</v>
      </c>
      <c r="D181" s="2" t="s">
        <v>182</v>
      </c>
      <c r="E181" s="2">
        <f>ROUND(H182,2)</f>
        <v>0</v>
      </c>
      <c r="F181" s="2">
        <v>1</v>
      </c>
      <c r="G181" s="2" t="s">
        <v>0</v>
      </c>
      <c r="H181" s="2">
        <f t="shared" si="2"/>
        <v>0</v>
      </c>
      <c r="I181" s="2" t="s">
        <v>22</v>
      </c>
      <c r="J181" s="2" t="s">
        <v>0</v>
      </c>
    </row>
    <row r="182" spans="1:10" x14ac:dyDescent="0.3">
      <c r="A182" s="2">
        <v>2137345</v>
      </c>
      <c r="B182" s="2" t="s">
        <v>377</v>
      </c>
      <c r="C182" s="2" t="s">
        <v>22</v>
      </c>
      <c r="D182" s="2" t="s">
        <v>378</v>
      </c>
      <c r="E182" s="3">
        <v>0</v>
      </c>
      <c r="F182" s="2">
        <v>39</v>
      </c>
      <c r="G182" s="2" t="s">
        <v>139</v>
      </c>
      <c r="H182" s="2">
        <f t="shared" si="2"/>
        <v>0</v>
      </c>
      <c r="I182" s="2" t="s">
        <v>22</v>
      </c>
      <c r="J182" s="2" t="s">
        <v>0</v>
      </c>
    </row>
    <row r="183" spans="1:10" x14ac:dyDescent="0.3">
      <c r="A183" s="2">
        <v>2137346</v>
      </c>
      <c r="B183" s="2" t="s">
        <v>379</v>
      </c>
      <c r="C183" s="2" t="s">
        <v>22</v>
      </c>
      <c r="D183" s="2" t="s">
        <v>86</v>
      </c>
      <c r="E183" s="2">
        <f>ROUND(H184+H185+H186,2)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x14ac:dyDescent="0.3">
      <c r="A184" s="2">
        <v>2137347</v>
      </c>
      <c r="B184" s="2" t="s">
        <v>380</v>
      </c>
      <c r="C184" s="2" t="s">
        <v>22</v>
      </c>
      <c r="D184" s="2" t="s">
        <v>381</v>
      </c>
      <c r="E184" s="3">
        <v>0</v>
      </c>
      <c r="F184" s="2">
        <v>1</v>
      </c>
      <c r="G184" s="2" t="s">
        <v>35</v>
      </c>
      <c r="H184" s="2">
        <f t="shared" si="2"/>
        <v>0</v>
      </c>
      <c r="I184" s="2" t="s">
        <v>22</v>
      </c>
      <c r="J184" s="2" t="s">
        <v>0</v>
      </c>
    </row>
    <row r="185" spans="1:10" x14ac:dyDescent="0.3">
      <c r="A185" s="2">
        <v>2137348</v>
      </c>
      <c r="B185" s="2" t="s">
        <v>382</v>
      </c>
      <c r="C185" s="2" t="s">
        <v>22</v>
      </c>
      <c r="D185" s="2" t="s">
        <v>383</v>
      </c>
      <c r="E185" s="3">
        <v>0</v>
      </c>
      <c r="F185" s="2">
        <v>39</v>
      </c>
      <c r="G185" s="2" t="s">
        <v>139</v>
      </c>
      <c r="H185" s="2">
        <f t="shared" si="2"/>
        <v>0</v>
      </c>
      <c r="I185" s="2" t="s">
        <v>22</v>
      </c>
      <c r="J185" s="2" t="s">
        <v>0</v>
      </c>
    </row>
    <row r="186" spans="1:10" x14ac:dyDescent="0.3">
      <c r="A186" s="2">
        <v>2137349</v>
      </c>
      <c r="B186" s="2" t="s">
        <v>384</v>
      </c>
      <c r="C186" s="2" t="s">
        <v>22</v>
      </c>
      <c r="D186" s="2" t="s">
        <v>386</v>
      </c>
      <c r="E186" s="3">
        <v>0</v>
      </c>
      <c r="F186" s="2">
        <v>3.9E-2</v>
      </c>
      <c r="G186" s="2" t="s">
        <v>385</v>
      </c>
      <c r="H186" s="2">
        <f t="shared" si="2"/>
        <v>0</v>
      </c>
      <c r="I186" s="2" t="s">
        <v>22</v>
      </c>
      <c r="J186" s="2" t="s">
        <v>0</v>
      </c>
    </row>
    <row r="187" spans="1:10" x14ac:dyDescent="0.3">
      <c r="A187" s="2">
        <v>2137350</v>
      </c>
      <c r="B187" s="2" t="s">
        <v>387</v>
      </c>
      <c r="C187" s="2" t="s">
        <v>22</v>
      </c>
      <c r="D187" s="2" t="s">
        <v>104</v>
      </c>
      <c r="E187" s="2">
        <f>ROUND(H188+H189+H190+H191+H192+H193,2)</f>
        <v>0</v>
      </c>
      <c r="F187" s="2">
        <v>1</v>
      </c>
      <c r="G187" s="2" t="s">
        <v>0</v>
      </c>
      <c r="H187" s="2">
        <f t="shared" si="2"/>
        <v>0</v>
      </c>
      <c r="I187" s="2" t="s">
        <v>22</v>
      </c>
      <c r="J187" s="2" t="s">
        <v>0</v>
      </c>
    </row>
    <row r="188" spans="1:10" x14ac:dyDescent="0.3">
      <c r="A188" s="2">
        <v>2137351</v>
      </c>
      <c r="B188" s="2" t="s">
        <v>388</v>
      </c>
      <c r="C188" s="2" t="s">
        <v>22</v>
      </c>
      <c r="D188" s="2" t="s">
        <v>149</v>
      </c>
      <c r="E188" s="3">
        <v>0</v>
      </c>
      <c r="F188" s="2">
        <v>2.1840000000000002</v>
      </c>
      <c r="G188" s="2" t="s">
        <v>148</v>
      </c>
      <c r="H188" s="2">
        <f t="shared" si="2"/>
        <v>0</v>
      </c>
      <c r="I188" s="2" t="s">
        <v>22</v>
      </c>
      <c r="J188" s="2" t="s">
        <v>0</v>
      </c>
    </row>
    <row r="189" spans="1:10" x14ac:dyDescent="0.3">
      <c r="A189" s="2">
        <v>2137352</v>
      </c>
      <c r="B189" s="2" t="s">
        <v>389</v>
      </c>
      <c r="C189" s="2" t="s">
        <v>22</v>
      </c>
      <c r="D189" s="2" t="s">
        <v>151</v>
      </c>
      <c r="E189" s="3">
        <v>0</v>
      </c>
      <c r="F189" s="2">
        <v>32.76</v>
      </c>
      <c r="G189" s="2" t="s">
        <v>148</v>
      </c>
      <c r="H189" s="2">
        <f t="shared" si="2"/>
        <v>0</v>
      </c>
      <c r="I189" s="2" t="s">
        <v>22</v>
      </c>
      <c r="J189" s="2" t="s">
        <v>0</v>
      </c>
    </row>
    <row r="190" spans="1:10" ht="28.8" x14ac:dyDescent="0.3">
      <c r="A190" s="2">
        <v>2137353</v>
      </c>
      <c r="B190" s="2" t="s">
        <v>390</v>
      </c>
      <c r="C190" s="2" t="s">
        <v>22</v>
      </c>
      <c r="D190" s="2" t="s">
        <v>153</v>
      </c>
      <c r="E190" s="3">
        <v>0</v>
      </c>
      <c r="F190" s="2">
        <v>2.1840000000000002</v>
      </c>
      <c r="G190" s="2" t="s">
        <v>148</v>
      </c>
      <c r="H190" s="2">
        <f t="shared" si="2"/>
        <v>0</v>
      </c>
      <c r="I190" s="2" t="s">
        <v>22</v>
      </c>
      <c r="J190" s="2" t="s">
        <v>0</v>
      </c>
    </row>
    <row r="191" spans="1:10" ht="28.8" x14ac:dyDescent="0.3">
      <c r="A191" s="2">
        <v>2137354</v>
      </c>
      <c r="B191" s="2" t="s">
        <v>391</v>
      </c>
      <c r="C191" s="2" t="s">
        <v>22</v>
      </c>
      <c r="D191" s="2" t="s">
        <v>392</v>
      </c>
      <c r="E191" s="3">
        <v>0</v>
      </c>
      <c r="F191" s="2">
        <v>2.1840000000000002</v>
      </c>
      <c r="G191" s="2" t="s">
        <v>148</v>
      </c>
      <c r="H191" s="2">
        <f t="shared" si="2"/>
        <v>0</v>
      </c>
      <c r="I191" s="2" t="s">
        <v>22</v>
      </c>
      <c r="J191" s="2" t="s">
        <v>0</v>
      </c>
    </row>
    <row r="192" spans="1:10" x14ac:dyDescent="0.3">
      <c r="A192" s="2">
        <v>2137355</v>
      </c>
      <c r="B192" s="2" t="s">
        <v>393</v>
      </c>
      <c r="C192" s="2" t="s">
        <v>22</v>
      </c>
      <c r="D192" s="2" t="s">
        <v>155</v>
      </c>
      <c r="E192" s="3">
        <v>0</v>
      </c>
      <c r="F192" s="2">
        <v>2.1840000000000002</v>
      </c>
      <c r="G192" s="2" t="s">
        <v>148</v>
      </c>
      <c r="H192" s="2">
        <f t="shared" si="2"/>
        <v>0</v>
      </c>
      <c r="I192" s="2" t="s">
        <v>22</v>
      </c>
      <c r="J192" s="2" t="s">
        <v>0</v>
      </c>
    </row>
    <row r="193" spans="1:10" ht="28.8" x14ac:dyDescent="0.3">
      <c r="A193" s="2">
        <v>2137356</v>
      </c>
      <c r="B193" s="2" t="s">
        <v>394</v>
      </c>
      <c r="C193" s="2" t="s">
        <v>22</v>
      </c>
      <c r="D193" s="2" t="s">
        <v>157</v>
      </c>
      <c r="E193" s="3">
        <v>0</v>
      </c>
      <c r="F193" s="2">
        <v>2.1840000000000002</v>
      </c>
      <c r="G193" s="2" t="s">
        <v>148</v>
      </c>
      <c r="H193" s="2">
        <f t="shared" si="2"/>
        <v>0</v>
      </c>
      <c r="I193" s="2" t="s">
        <v>22</v>
      </c>
      <c r="J193" s="2" t="s">
        <v>0</v>
      </c>
    </row>
    <row r="194" spans="1:10" x14ac:dyDescent="0.3">
      <c r="A194" s="2">
        <v>2137357</v>
      </c>
      <c r="B194" s="2" t="s">
        <v>395</v>
      </c>
      <c r="C194" s="2" t="s">
        <v>22</v>
      </c>
      <c r="D194" s="2" t="s">
        <v>396</v>
      </c>
      <c r="E194" s="2">
        <f>ROUND(H195+H203,2)</f>
        <v>0</v>
      </c>
      <c r="F194" s="2">
        <v>1</v>
      </c>
      <c r="G194" s="2" t="s">
        <v>0</v>
      </c>
      <c r="H194" s="2">
        <f t="shared" si="2"/>
        <v>0</v>
      </c>
      <c r="I194" s="2" t="s">
        <v>22</v>
      </c>
      <c r="J194" s="2" t="s">
        <v>0</v>
      </c>
    </row>
    <row r="195" spans="1:10" x14ac:dyDescent="0.3">
      <c r="A195" s="2">
        <v>2137358</v>
      </c>
      <c r="B195" s="2" t="s">
        <v>397</v>
      </c>
      <c r="C195" s="2" t="s">
        <v>22</v>
      </c>
      <c r="D195" s="2" t="s">
        <v>398</v>
      </c>
      <c r="E195" s="2">
        <f>ROUND(H196+H197+H198+H199+H200+H201+H202,2)</f>
        <v>0</v>
      </c>
      <c r="F195" s="2">
        <v>1</v>
      </c>
      <c r="G195" s="2" t="s">
        <v>0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3">
      <c r="A196" s="2">
        <v>2137359</v>
      </c>
      <c r="B196" s="2" t="s">
        <v>399</v>
      </c>
      <c r="C196" s="2" t="s">
        <v>22</v>
      </c>
      <c r="D196" s="2" t="s">
        <v>400</v>
      </c>
      <c r="E196" s="3">
        <v>0</v>
      </c>
      <c r="F196" s="2">
        <v>49</v>
      </c>
      <c r="G196" s="2" t="s">
        <v>139</v>
      </c>
      <c r="H196" s="2">
        <f t="shared" si="3"/>
        <v>0</v>
      </c>
      <c r="I196" s="2" t="s">
        <v>22</v>
      </c>
      <c r="J196" s="2" t="s">
        <v>0</v>
      </c>
    </row>
    <row r="197" spans="1:10" ht="28.8" x14ac:dyDescent="0.3">
      <c r="A197" s="2">
        <v>2137360</v>
      </c>
      <c r="B197" s="2" t="s">
        <v>401</v>
      </c>
      <c r="C197" s="2" t="s">
        <v>22</v>
      </c>
      <c r="D197" s="2" t="s">
        <v>402</v>
      </c>
      <c r="E197" s="3">
        <v>0</v>
      </c>
      <c r="F197" s="2">
        <v>39</v>
      </c>
      <c r="G197" s="2" t="s">
        <v>139</v>
      </c>
      <c r="H197" s="2">
        <f t="shared" si="3"/>
        <v>0</v>
      </c>
      <c r="I197" s="2" t="s">
        <v>22</v>
      </c>
      <c r="J197" s="2" t="s">
        <v>0</v>
      </c>
    </row>
    <row r="198" spans="1:10" x14ac:dyDescent="0.3">
      <c r="A198" s="2">
        <v>2137361</v>
      </c>
      <c r="B198" s="2" t="s">
        <v>403</v>
      </c>
      <c r="C198" s="2" t="s">
        <v>22</v>
      </c>
      <c r="D198" s="2" t="s">
        <v>404</v>
      </c>
      <c r="E198" s="3">
        <v>0</v>
      </c>
      <c r="F198" s="2">
        <v>10</v>
      </c>
      <c r="G198" s="2" t="s">
        <v>139</v>
      </c>
      <c r="H198" s="2">
        <f t="shared" si="3"/>
        <v>0</v>
      </c>
      <c r="I198" s="2" t="s">
        <v>22</v>
      </c>
      <c r="J198" s="2" t="s">
        <v>0</v>
      </c>
    </row>
    <row r="199" spans="1:10" x14ac:dyDescent="0.3">
      <c r="A199" s="2">
        <v>2137362</v>
      </c>
      <c r="B199" s="2" t="s">
        <v>405</v>
      </c>
      <c r="C199" s="2" t="s">
        <v>22</v>
      </c>
      <c r="D199" s="2" t="s">
        <v>406</v>
      </c>
      <c r="E199" s="3">
        <v>0</v>
      </c>
      <c r="F199" s="2">
        <v>10</v>
      </c>
      <c r="G199" s="2" t="s">
        <v>139</v>
      </c>
      <c r="H199" s="2">
        <f t="shared" si="3"/>
        <v>0</v>
      </c>
      <c r="I199" s="2" t="s">
        <v>22</v>
      </c>
      <c r="J199" s="2" t="s">
        <v>0</v>
      </c>
    </row>
    <row r="200" spans="1:10" x14ac:dyDescent="0.3">
      <c r="A200" s="2">
        <v>2137363</v>
      </c>
      <c r="B200" s="2" t="s">
        <v>407</v>
      </c>
      <c r="C200" s="2" t="s">
        <v>22</v>
      </c>
      <c r="D200" s="2" t="s">
        <v>408</v>
      </c>
      <c r="E200" s="3">
        <v>0</v>
      </c>
      <c r="F200" s="2">
        <v>3</v>
      </c>
      <c r="G200" s="2" t="s">
        <v>139</v>
      </c>
      <c r="H200" s="2">
        <f t="shared" si="3"/>
        <v>0</v>
      </c>
      <c r="I200" s="2" t="s">
        <v>22</v>
      </c>
      <c r="J200" s="2" t="s">
        <v>0</v>
      </c>
    </row>
    <row r="201" spans="1:10" x14ac:dyDescent="0.3">
      <c r="A201" s="2">
        <v>2137364</v>
      </c>
      <c r="B201" s="2" t="s">
        <v>409</v>
      </c>
      <c r="C201" s="2" t="s">
        <v>22</v>
      </c>
      <c r="D201" s="2" t="s">
        <v>410</v>
      </c>
      <c r="E201" s="3">
        <v>0</v>
      </c>
      <c r="F201" s="2">
        <v>1</v>
      </c>
      <c r="G201" s="2" t="s">
        <v>35</v>
      </c>
      <c r="H201" s="2">
        <f t="shared" si="3"/>
        <v>0</v>
      </c>
      <c r="I201" s="2" t="s">
        <v>22</v>
      </c>
      <c r="J201" s="2" t="s">
        <v>0</v>
      </c>
    </row>
    <row r="202" spans="1:10" x14ac:dyDescent="0.3">
      <c r="A202" s="2">
        <v>2137365</v>
      </c>
      <c r="B202" s="2" t="s">
        <v>411</v>
      </c>
      <c r="C202" s="2" t="s">
        <v>22</v>
      </c>
      <c r="D202" s="2" t="s">
        <v>412</v>
      </c>
      <c r="E202" s="3">
        <v>0</v>
      </c>
      <c r="F202" s="2">
        <v>1</v>
      </c>
      <c r="G202" s="2" t="s">
        <v>35</v>
      </c>
      <c r="H202" s="2">
        <f t="shared" si="3"/>
        <v>0</v>
      </c>
      <c r="I202" s="2" t="s">
        <v>22</v>
      </c>
      <c r="J202" s="2" t="s">
        <v>0</v>
      </c>
    </row>
    <row r="203" spans="1:10" x14ac:dyDescent="0.3">
      <c r="A203" s="2">
        <v>2137366</v>
      </c>
      <c r="B203" s="2" t="s">
        <v>413</v>
      </c>
      <c r="C203" s="2" t="s">
        <v>22</v>
      </c>
      <c r="D203" s="2" t="s">
        <v>414</v>
      </c>
      <c r="E203" s="2">
        <f>ROUND(H204,2)</f>
        <v>0</v>
      </c>
      <c r="F203" s="2">
        <v>1</v>
      </c>
      <c r="G203" s="2" t="s">
        <v>0</v>
      </c>
      <c r="H203" s="2">
        <f t="shared" si="3"/>
        <v>0</v>
      </c>
      <c r="I203" s="2" t="s">
        <v>22</v>
      </c>
      <c r="J203" s="2" t="s">
        <v>0</v>
      </c>
    </row>
    <row r="204" spans="1:10" ht="28.8" x14ac:dyDescent="0.3">
      <c r="A204" s="2">
        <v>2137367</v>
      </c>
      <c r="B204" s="2" t="s">
        <v>415</v>
      </c>
      <c r="C204" s="2" t="s">
        <v>22</v>
      </c>
      <c r="D204" s="2" t="s">
        <v>417</v>
      </c>
      <c r="E204" s="3">
        <v>0</v>
      </c>
      <c r="F204" s="2">
        <v>5</v>
      </c>
      <c r="G204" s="2" t="s">
        <v>416</v>
      </c>
      <c r="H204" s="2">
        <f t="shared" si="3"/>
        <v>0</v>
      </c>
      <c r="I204" s="2" t="s">
        <v>22</v>
      </c>
      <c r="J204" s="2" t="s">
        <v>0</v>
      </c>
    </row>
    <row r="205" spans="1:10" x14ac:dyDescent="0.3">
      <c r="A205" s="2">
        <v>2137368</v>
      </c>
      <c r="B205" s="2" t="s">
        <v>418</v>
      </c>
      <c r="C205" s="2" t="s">
        <v>22</v>
      </c>
      <c r="D205" s="2" t="s">
        <v>419</v>
      </c>
      <c r="E205" s="2">
        <f>ROUND(H206+H210,2)</f>
        <v>0</v>
      </c>
      <c r="F205" s="2">
        <v>1</v>
      </c>
      <c r="G205" s="2" t="s">
        <v>0</v>
      </c>
      <c r="H205" s="2">
        <f t="shared" si="3"/>
        <v>0</v>
      </c>
      <c r="I205" s="2" t="s">
        <v>22</v>
      </c>
      <c r="J205" s="2" t="s">
        <v>0</v>
      </c>
    </row>
    <row r="206" spans="1:10" x14ac:dyDescent="0.3">
      <c r="A206" s="2">
        <v>2137369</v>
      </c>
      <c r="B206" s="2" t="s">
        <v>420</v>
      </c>
      <c r="C206" s="2" t="s">
        <v>22</v>
      </c>
      <c r="D206" s="2" t="s">
        <v>31</v>
      </c>
      <c r="E206" s="2">
        <f>ROUND(H207,2)</f>
        <v>0</v>
      </c>
      <c r="F206" s="2">
        <v>1</v>
      </c>
      <c r="G206" s="2" t="s">
        <v>0</v>
      </c>
      <c r="H206" s="2">
        <f t="shared" si="3"/>
        <v>0</v>
      </c>
      <c r="I206" s="2" t="s">
        <v>22</v>
      </c>
      <c r="J206" s="2" t="s">
        <v>0</v>
      </c>
    </row>
    <row r="207" spans="1:10" x14ac:dyDescent="0.3">
      <c r="A207" s="2">
        <v>2137370</v>
      </c>
      <c r="B207" s="2" t="s">
        <v>421</v>
      </c>
      <c r="C207" s="2" t="s">
        <v>22</v>
      </c>
      <c r="D207" s="2" t="s">
        <v>86</v>
      </c>
      <c r="E207" s="2">
        <f>ROUND(H208+H209,2)</f>
        <v>0</v>
      </c>
      <c r="F207" s="2">
        <v>1</v>
      </c>
      <c r="G207" s="2" t="s">
        <v>0</v>
      </c>
      <c r="H207" s="2">
        <f t="shared" si="3"/>
        <v>0</v>
      </c>
      <c r="I207" s="2" t="s">
        <v>22</v>
      </c>
      <c r="J207" s="2" t="s">
        <v>0</v>
      </c>
    </row>
    <row r="208" spans="1:10" x14ac:dyDescent="0.3">
      <c r="A208" s="2">
        <v>2137371</v>
      </c>
      <c r="B208" s="2" t="s">
        <v>422</v>
      </c>
      <c r="C208" s="2" t="s">
        <v>22</v>
      </c>
      <c r="D208" s="2" t="s">
        <v>423</v>
      </c>
      <c r="E208" s="3">
        <v>0</v>
      </c>
      <c r="F208" s="2">
        <v>3</v>
      </c>
      <c r="G208" s="2" t="s">
        <v>139</v>
      </c>
      <c r="H208" s="2">
        <f t="shared" si="3"/>
        <v>0</v>
      </c>
      <c r="I208" s="2" t="s">
        <v>22</v>
      </c>
      <c r="J208" s="2" t="s">
        <v>0</v>
      </c>
    </row>
    <row r="209" spans="1:10" x14ac:dyDescent="0.3">
      <c r="A209" s="2">
        <v>2137372</v>
      </c>
      <c r="B209" s="2" t="s">
        <v>424</v>
      </c>
      <c r="C209" s="2" t="s">
        <v>22</v>
      </c>
      <c r="D209" s="2" t="s">
        <v>425</v>
      </c>
      <c r="E209" s="3">
        <v>0</v>
      </c>
      <c r="F209" s="2">
        <v>3.03</v>
      </c>
      <c r="G209" s="2" t="s">
        <v>139</v>
      </c>
      <c r="H209" s="2">
        <f t="shared" si="3"/>
        <v>0</v>
      </c>
      <c r="I209" s="2" t="s">
        <v>22</v>
      </c>
      <c r="J209" s="2" t="s">
        <v>0</v>
      </c>
    </row>
    <row r="210" spans="1:10" x14ac:dyDescent="0.3">
      <c r="A210" s="2">
        <v>2137373</v>
      </c>
      <c r="B210" s="2" t="s">
        <v>426</v>
      </c>
      <c r="C210" s="2" t="s">
        <v>22</v>
      </c>
      <c r="D210" s="2" t="s">
        <v>251</v>
      </c>
      <c r="E210" s="2">
        <f>ROUND(H211+H226+H242,2)</f>
        <v>0</v>
      </c>
      <c r="F210" s="2">
        <v>1</v>
      </c>
      <c r="G210" s="2" t="s">
        <v>0</v>
      </c>
      <c r="H210" s="2">
        <f t="shared" si="3"/>
        <v>0</v>
      </c>
      <c r="I210" s="2" t="s">
        <v>22</v>
      </c>
      <c r="J210" s="2" t="s">
        <v>0</v>
      </c>
    </row>
    <row r="211" spans="1:10" x14ac:dyDescent="0.3">
      <c r="A211" s="2">
        <v>2137374</v>
      </c>
      <c r="B211" s="2" t="s">
        <v>427</v>
      </c>
      <c r="C211" s="2" t="s">
        <v>22</v>
      </c>
      <c r="D211" s="2" t="s">
        <v>299</v>
      </c>
      <c r="E211" s="2">
        <f>ROUND(H212+H213+H214+H215+H216+H217+H218+H219+H220+H221+H222+H223+H224+H225,2)</f>
        <v>0</v>
      </c>
      <c r="F211" s="2">
        <v>1</v>
      </c>
      <c r="G211" s="2" t="s">
        <v>0</v>
      </c>
      <c r="H211" s="2">
        <f t="shared" si="3"/>
        <v>0</v>
      </c>
      <c r="I211" s="2" t="s">
        <v>22</v>
      </c>
      <c r="J211" s="2" t="s">
        <v>0</v>
      </c>
    </row>
    <row r="212" spans="1:10" x14ac:dyDescent="0.3">
      <c r="A212" s="2">
        <v>2137375</v>
      </c>
      <c r="B212" s="2" t="s">
        <v>428</v>
      </c>
      <c r="C212" s="2" t="s">
        <v>22</v>
      </c>
      <c r="D212" s="2" t="s">
        <v>429</v>
      </c>
      <c r="E212" s="3">
        <v>0</v>
      </c>
      <c r="F212" s="2">
        <v>2</v>
      </c>
      <c r="G212" s="2" t="s">
        <v>139</v>
      </c>
      <c r="H212" s="2">
        <f t="shared" si="3"/>
        <v>0</v>
      </c>
      <c r="I212" s="2" t="s">
        <v>22</v>
      </c>
      <c r="J212" s="2" t="s">
        <v>0</v>
      </c>
    </row>
    <row r="213" spans="1:10" x14ac:dyDescent="0.3">
      <c r="A213" s="2">
        <v>2137376</v>
      </c>
      <c r="B213" s="2" t="s">
        <v>430</v>
      </c>
      <c r="C213" s="2" t="s">
        <v>22</v>
      </c>
      <c r="D213" s="2" t="s">
        <v>431</v>
      </c>
      <c r="E213" s="3">
        <v>0</v>
      </c>
      <c r="F213" s="2">
        <v>7</v>
      </c>
      <c r="G213" s="2" t="s">
        <v>139</v>
      </c>
      <c r="H213" s="2">
        <f t="shared" si="3"/>
        <v>0</v>
      </c>
      <c r="I213" s="2" t="s">
        <v>22</v>
      </c>
      <c r="J213" s="2" t="s">
        <v>0</v>
      </c>
    </row>
    <row r="214" spans="1:10" x14ac:dyDescent="0.3">
      <c r="A214" s="2">
        <v>2137377</v>
      </c>
      <c r="B214" s="2" t="s">
        <v>432</v>
      </c>
      <c r="C214" s="2" t="s">
        <v>22</v>
      </c>
      <c r="D214" s="2" t="s">
        <v>433</v>
      </c>
      <c r="E214" s="3">
        <v>0</v>
      </c>
      <c r="F214" s="2">
        <v>4</v>
      </c>
      <c r="G214" s="2" t="s">
        <v>139</v>
      </c>
      <c r="H214" s="2">
        <f t="shared" si="3"/>
        <v>0</v>
      </c>
      <c r="I214" s="2" t="s">
        <v>22</v>
      </c>
      <c r="J214" s="2" t="s">
        <v>0</v>
      </c>
    </row>
    <row r="215" spans="1:10" x14ac:dyDescent="0.3">
      <c r="A215" s="2">
        <v>2137378</v>
      </c>
      <c r="B215" s="2" t="s">
        <v>434</v>
      </c>
      <c r="C215" s="2" t="s">
        <v>22</v>
      </c>
      <c r="D215" s="2" t="s">
        <v>435</v>
      </c>
      <c r="E215" s="3">
        <v>0</v>
      </c>
      <c r="F215" s="2">
        <v>1</v>
      </c>
      <c r="G215" s="2" t="s">
        <v>139</v>
      </c>
      <c r="H215" s="2">
        <f t="shared" si="3"/>
        <v>0</v>
      </c>
      <c r="I215" s="2" t="s">
        <v>22</v>
      </c>
      <c r="J215" s="2" t="s">
        <v>0</v>
      </c>
    </row>
    <row r="216" spans="1:10" x14ac:dyDescent="0.3">
      <c r="A216" s="2">
        <v>2137379</v>
      </c>
      <c r="B216" s="2" t="s">
        <v>436</v>
      </c>
      <c r="C216" s="2" t="s">
        <v>22</v>
      </c>
      <c r="D216" s="2" t="s">
        <v>437</v>
      </c>
      <c r="E216" s="3">
        <v>0</v>
      </c>
      <c r="F216" s="2">
        <v>3</v>
      </c>
      <c r="G216" s="2" t="s">
        <v>139</v>
      </c>
      <c r="H216" s="2">
        <f t="shared" si="3"/>
        <v>0</v>
      </c>
      <c r="I216" s="2" t="s">
        <v>22</v>
      </c>
      <c r="J216" s="2" t="s">
        <v>0</v>
      </c>
    </row>
    <row r="217" spans="1:10" x14ac:dyDescent="0.3">
      <c r="A217" s="2">
        <v>2137380</v>
      </c>
      <c r="B217" s="2" t="s">
        <v>438</v>
      </c>
      <c r="C217" s="2" t="s">
        <v>22</v>
      </c>
      <c r="D217" s="2" t="s">
        <v>439</v>
      </c>
      <c r="E217" s="3">
        <v>0</v>
      </c>
      <c r="F217" s="2">
        <v>3</v>
      </c>
      <c r="G217" s="2" t="s">
        <v>139</v>
      </c>
      <c r="H217" s="2">
        <f t="shared" si="3"/>
        <v>0</v>
      </c>
      <c r="I217" s="2" t="s">
        <v>22</v>
      </c>
      <c r="J217" s="2" t="s">
        <v>0</v>
      </c>
    </row>
    <row r="218" spans="1:10" x14ac:dyDescent="0.3">
      <c r="A218" s="2">
        <v>2137381</v>
      </c>
      <c r="B218" s="2" t="s">
        <v>440</v>
      </c>
      <c r="C218" s="2" t="s">
        <v>22</v>
      </c>
      <c r="D218" s="2" t="s">
        <v>441</v>
      </c>
      <c r="E218" s="3">
        <v>0</v>
      </c>
      <c r="F218" s="2">
        <v>1</v>
      </c>
      <c r="G218" s="2" t="s">
        <v>35</v>
      </c>
      <c r="H218" s="2">
        <f t="shared" si="3"/>
        <v>0</v>
      </c>
      <c r="I218" s="2" t="s">
        <v>22</v>
      </c>
      <c r="J218" s="2" t="s">
        <v>0</v>
      </c>
    </row>
    <row r="219" spans="1:10" x14ac:dyDescent="0.3">
      <c r="A219" s="2">
        <v>2137382</v>
      </c>
      <c r="B219" s="2" t="s">
        <v>442</v>
      </c>
      <c r="C219" s="2" t="s">
        <v>22</v>
      </c>
      <c r="D219" s="2" t="s">
        <v>443</v>
      </c>
      <c r="E219" s="3">
        <v>0</v>
      </c>
      <c r="F219" s="2">
        <v>4</v>
      </c>
      <c r="G219" s="2" t="s">
        <v>35</v>
      </c>
      <c r="H219" s="2">
        <f t="shared" si="3"/>
        <v>0</v>
      </c>
      <c r="I219" s="2" t="s">
        <v>22</v>
      </c>
      <c r="J219" s="2" t="s">
        <v>0</v>
      </c>
    </row>
    <row r="220" spans="1:10" x14ac:dyDescent="0.3">
      <c r="A220" s="2">
        <v>2137383</v>
      </c>
      <c r="B220" s="2" t="s">
        <v>444</v>
      </c>
      <c r="C220" s="2" t="s">
        <v>22</v>
      </c>
      <c r="D220" s="2" t="s">
        <v>445</v>
      </c>
      <c r="E220" s="3">
        <v>0</v>
      </c>
      <c r="F220" s="2">
        <v>1</v>
      </c>
      <c r="G220" s="2" t="s">
        <v>35</v>
      </c>
      <c r="H220" s="2">
        <f t="shared" si="3"/>
        <v>0</v>
      </c>
      <c r="I220" s="2" t="s">
        <v>22</v>
      </c>
      <c r="J220" s="2" t="s">
        <v>0</v>
      </c>
    </row>
    <row r="221" spans="1:10" x14ac:dyDescent="0.3">
      <c r="A221" s="2">
        <v>2137384</v>
      </c>
      <c r="B221" s="2" t="s">
        <v>446</v>
      </c>
      <c r="C221" s="2" t="s">
        <v>22</v>
      </c>
      <c r="D221" s="2" t="s">
        <v>447</v>
      </c>
      <c r="E221" s="3">
        <v>0</v>
      </c>
      <c r="F221" s="2">
        <v>2</v>
      </c>
      <c r="G221" s="2" t="s">
        <v>35</v>
      </c>
      <c r="H221" s="2">
        <f t="shared" si="3"/>
        <v>0</v>
      </c>
      <c r="I221" s="2" t="s">
        <v>22</v>
      </c>
      <c r="J221" s="2" t="s">
        <v>0</v>
      </c>
    </row>
    <row r="222" spans="1:10" x14ac:dyDescent="0.3">
      <c r="A222" s="2">
        <v>2137385</v>
      </c>
      <c r="B222" s="2" t="s">
        <v>448</v>
      </c>
      <c r="C222" s="2" t="s">
        <v>22</v>
      </c>
      <c r="D222" s="2" t="s">
        <v>449</v>
      </c>
      <c r="E222" s="3">
        <v>0</v>
      </c>
      <c r="F222" s="2">
        <v>6</v>
      </c>
      <c r="G222" s="2" t="s">
        <v>139</v>
      </c>
      <c r="H222" s="2">
        <f t="shared" si="3"/>
        <v>0</v>
      </c>
      <c r="I222" s="2" t="s">
        <v>22</v>
      </c>
      <c r="J222" s="2" t="s">
        <v>0</v>
      </c>
    </row>
    <row r="223" spans="1:10" x14ac:dyDescent="0.3">
      <c r="A223" s="2">
        <v>2137386</v>
      </c>
      <c r="B223" s="2" t="s">
        <v>450</v>
      </c>
      <c r="C223" s="2" t="s">
        <v>22</v>
      </c>
      <c r="D223" s="2" t="s">
        <v>451</v>
      </c>
      <c r="E223" s="3">
        <v>0</v>
      </c>
      <c r="F223" s="2">
        <v>14</v>
      </c>
      <c r="G223" s="2" t="s">
        <v>139</v>
      </c>
      <c r="H223" s="2">
        <f t="shared" si="3"/>
        <v>0</v>
      </c>
      <c r="I223" s="2" t="s">
        <v>22</v>
      </c>
      <c r="J223" s="2" t="s">
        <v>0</v>
      </c>
    </row>
    <row r="224" spans="1:10" x14ac:dyDescent="0.3">
      <c r="A224" s="2">
        <v>2137387</v>
      </c>
      <c r="B224" s="2" t="s">
        <v>452</v>
      </c>
      <c r="C224" s="2" t="s">
        <v>22</v>
      </c>
      <c r="D224" s="2" t="s">
        <v>453</v>
      </c>
      <c r="E224" s="3">
        <v>0</v>
      </c>
      <c r="F224" s="2">
        <v>1</v>
      </c>
      <c r="G224" s="2" t="s">
        <v>35</v>
      </c>
      <c r="H224" s="2">
        <f t="shared" si="3"/>
        <v>0</v>
      </c>
      <c r="I224" s="2" t="s">
        <v>22</v>
      </c>
      <c r="J224" s="2" t="s">
        <v>0</v>
      </c>
    </row>
    <row r="225" spans="1:10" x14ac:dyDescent="0.3">
      <c r="A225" s="2">
        <v>2137388</v>
      </c>
      <c r="B225" s="2" t="s">
        <v>454</v>
      </c>
      <c r="C225" s="2" t="s">
        <v>22</v>
      </c>
      <c r="D225" s="2" t="s">
        <v>456</v>
      </c>
      <c r="E225" s="3">
        <v>0</v>
      </c>
      <c r="F225" s="2">
        <v>1</v>
      </c>
      <c r="G225" s="2" t="s">
        <v>455</v>
      </c>
      <c r="H225" s="2">
        <f t="shared" si="3"/>
        <v>0</v>
      </c>
      <c r="I225" s="2" t="s">
        <v>22</v>
      </c>
      <c r="J225" s="2" t="s">
        <v>0</v>
      </c>
    </row>
    <row r="226" spans="1:10" x14ac:dyDescent="0.3">
      <c r="A226" s="2">
        <v>2137389</v>
      </c>
      <c r="B226" s="2" t="s">
        <v>457</v>
      </c>
      <c r="C226" s="2" t="s">
        <v>22</v>
      </c>
      <c r="D226" s="2" t="s">
        <v>458</v>
      </c>
      <c r="E226" s="2">
        <f>ROUND(H227+H228+H229+H230+H231+H232+H233+H234+H235+H236+H237+H238+H239+H240+H241,2)</f>
        <v>0</v>
      </c>
      <c r="F226" s="2">
        <v>1</v>
      </c>
      <c r="G226" s="2" t="s">
        <v>0</v>
      </c>
      <c r="H226" s="2">
        <f t="shared" si="3"/>
        <v>0</v>
      </c>
      <c r="I226" s="2" t="s">
        <v>22</v>
      </c>
      <c r="J226" s="2" t="s">
        <v>0</v>
      </c>
    </row>
    <row r="227" spans="1:10" x14ac:dyDescent="0.3">
      <c r="A227" s="2">
        <v>2137390</v>
      </c>
      <c r="B227" s="2" t="s">
        <v>459</v>
      </c>
      <c r="C227" s="2" t="s">
        <v>22</v>
      </c>
      <c r="D227" s="2" t="s">
        <v>460</v>
      </c>
      <c r="E227" s="3">
        <v>0</v>
      </c>
      <c r="F227" s="2">
        <v>0.6</v>
      </c>
      <c r="G227" s="2" t="s">
        <v>139</v>
      </c>
      <c r="H227" s="2">
        <f t="shared" si="3"/>
        <v>0</v>
      </c>
      <c r="I227" s="2" t="s">
        <v>22</v>
      </c>
      <c r="J227" s="2" t="s">
        <v>0</v>
      </c>
    </row>
    <row r="228" spans="1:10" x14ac:dyDescent="0.3">
      <c r="A228" s="2">
        <v>2137391</v>
      </c>
      <c r="B228" s="2" t="s">
        <v>461</v>
      </c>
      <c r="C228" s="2" t="s">
        <v>22</v>
      </c>
      <c r="D228" s="2" t="s">
        <v>462</v>
      </c>
      <c r="E228" s="3">
        <v>0</v>
      </c>
      <c r="F228" s="2">
        <v>7</v>
      </c>
      <c r="G228" s="2" t="s">
        <v>139</v>
      </c>
      <c r="H228" s="2">
        <f t="shared" si="3"/>
        <v>0</v>
      </c>
      <c r="I228" s="2" t="s">
        <v>22</v>
      </c>
      <c r="J228" s="2" t="s">
        <v>0</v>
      </c>
    </row>
    <row r="229" spans="1:10" x14ac:dyDescent="0.3">
      <c r="A229" s="2">
        <v>2137392</v>
      </c>
      <c r="B229" s="2" t="s">
        <v>463</v>
      </c>
      <c r="C229" s="2" t="s">
        <v>22</v>
      </c>
      <c r="D229" s="2" t="s">
        <v>464</v>
      </c>
      <c r="E229" s="3">
        <v>0</v>
      </c>
      <c r="F229" s="2">
        <v>1</v>
      </c>
      <c r="G229" s="2" t="s">
        <v>139</v>
      </c>
      <c r="H229" s="2">
        <f t="shared" si="3"/>
        <v>0</v>
      </c>
      <c r="I229" s="2" t="s">
        <v>22</v>
      </c>
      <c r="J229" s="2" t="s">
        <v>0</v>
      </c>
    </row>
    <row r="230" spans="1:10" x14ac:dyDescent="0.3">
      <c r="A230" s="2">
        <v>2137393</v>
      </c>
      <c r="B230" s="2" t="s">
        <v>465</v>
      </c>
      <c r="C230" s="2" t="s">
        <v>22</v>
      </c>
      <c r="D230" s="2" t="s">
        <v>466</v>
      </c>
      <c r="E230" s="3">
        <v>0</v>
      </c>
      <c r="F230" s="2">
        <v>1</v>
      </c>
      <c r="G230" s="2" t="s">
        <v>139</v>
      </c>
      <c r="H230" s="2">
        <f t="shared" si="3"/>
        <v>0</v>
      </c>
      <c r="I230" s="2" t="s">
        <v>22</v>
      </c>
      <c r="J230" s="2" t="s">
        <v>0</v>
      </c>
    </row>
    <row r="231" spans="1:10" x14ac:dyDescent="0.3">
      <c r="A231" s="2">
        <v>2137394</v>
      </c>
      <c r="B231" s="2" t="s">
        <v>467</v>
      </c>
      <c r="C231" s="2" t="s">
        <v>22</v>
      </c>
      <c r="D231" s="2" t="s">
        <v>468</v>
      </c>
      <c r="E231" s="3">
        <v>0</v>
      </c>
      <c r="F231" s="2">
        <v>7</v>
      </c>
      <c r="G231" s="2" t="s">
        <v>139</v>
      </c>
      <c r="H231" s="2">
        <f t="shared" si="3"/>
        <v>0</v>
      </c>
      <c r="I231" s="2" t="s">
        <v>22</v>
      </c>
      <c r="J231" s="2" t="s">
        <v>0</v>
      </c>
    </row>
    <row r="232" spans="1:10" x14ac:dyDescent="0.3">
      <c r="A232" s="2">
        <v>2137395</v>
      </c>
      <c r="B232" s="2" t="s">
        <v>469</v>
      </c>
      <c r="C232" s="2" t="s">
        <v>22</v>
      </c>
      <c r="D232" s="2" t="s">
        <v>470</v>
      </c>
      <c r="E232" s="3">
        <v>0</v>
      </c>
      <c r="F232" s="2">
        <v>1</v>
      </c>
      <c r="G232" s="2" t="s">
        <v>139</v>
      </c>
      <c r="H232" s="2">
        <f t="shared" si="3"/>
        <v>0</v>
      </c>
      <c r="I232" s="2" t="s">
        <v>22</v>
      </c>
      <c r="J232" s="2" t="s">
        <v>0</v>
      </c>
    </row>
    <row r="233" spans="1:10" x14ac:dyDescent="0.3">
      <c r="A233" s="2">
        <v>2137396</v>
      </c>
      <c r="B233" s="2" t="s">
        <v>471</v>
      </c>
      <c r="C233" s="2" t="s">
        <v>22</v>
      </c>
      <c r="D233" s="2" t="s">
        <v>472</v>
      </c>
      <c r="E233" s="3">
        <v>0</v>
      </c>
      <c r="F233" s="2">
        <v>1</v>
      </c>
      <c r="G233" s="2" t="s">
        <v>139</v>
      </c>
      <c r="H233" s="2">
        <f t="shared" si="3"/>
        <v>0</v>
      </c>
      <c r="I233" s="2" t="s">
        <v>22</v>
      </c>
      <c r="J233" s="2" t="s">
        <v>0</v>
      </c>
    </row>
    <row r="234" spans="1:10" x14ac:dyDescent="0.3">
      <c r="A234" s="2">
        <v>2137397</v>
      </c>
      <c r="B234" s="2" t="s">
        <v>473</v>
      </c>
      <c r="C234" s="2" t="s">
        <v>22</v>
      </c>
      <c r="D234" s="2" t="s">
        <v>474</v>
      </c>
      <c r="E234" s="3">
        <v>0</v>
      </c>
      <c r="F234" s="2">
        <v>4</v>
      </c>
      <c r="G234" s="2" t="s">
        <v>139</v>
      </c>
      <c r="H234" s="2">
        <f t="shared" si="3"/>
        <v>0</v>
      </c>
      <c r="I234" s="2" t="s">
        <v>22</v>
      </c>
      <c r="J234" s="2" t="s">
        <v>0</v>
      </c>
    </row>
    <row r="235" spans="1:10" ht="28.8" x14ac:dyDescent="0.3">
      <c r="A235" s="2">
        <v>2137398</v>
      </c>
      <c r="B235" s="2" t="s">
        <v>475</v>
      </c>
      <c r="C235" s="2" t="s">
        <v>22</v>
      </c>
      <c r="D235" s="2" t="s">
        <v>476</v>
      </c>
      <c r="E235" s="3">
        <v>0</v>
      </c>
      <c r="F235" s="2">
        <v>2</v>
      </c>
      <c r="G235" s="2" t="s">
        <v>35</v>
      </c>
      <c r="H235" s="2">
        <f t="shared" si="3"/>
        <v>0</v>
      </c>
      <c r="I235" s="2" t="s">
        <v>22</v>
      </c>
      <c r="J235" s="2" t="s">
        <v>0</v>
      </c>
    </row>
    <row r="236" spans="1:10" ht="28.8" x14ac:dyDescent="0.3">
      <c r="A236" s="2">
        <v>2137399</v>
      </c>
      <c r="B236" s="2" t="s">
        <v>477</v>
      </c>
      <c r="C236" s="2" t="s">
        <v>22</v>
      </c>
      <c r="D236" s="2" t="s">
        <v>479</v>
      </c>
      <c r="E236" s="3">
        <v>0</v>
      </c>
      <c r="F236" s="2">
        <v>1</v>
      </c>
      <c r="G236" s="2" t="s">
        <v>478</v>
      </c>
      <c r="H236" s="2">
        <f t="shared" si="3"/>
        <v>0</v>
      </c>
      <c r="I236" s="2" t="s">
        <v>22</v>
      </c>
      <c r="J236" s="2" t="s">
        <v>0</v>
      </c>
    </row>
    <row r="237" spans="1:10" x14ac:dyDescent="0.3">
      <c r="A237" s="2">
        <v>2137400</v>
      </c>
      <c r="B237" s="2" t="s">
        <v>480</v>
      </c>
      <c r="C237" s="2" t="s">
        <v>22</v>
      </c>
      <c r="D237" s="2" t="s">
        <v>481</v>
      </c>
      <c r="E237" s="3">
        <v>0</v>
      </c>
      <c r="F237" s="2">
        <v>1</v>
      </c>
      <c r="G237" s="2" t="s">
        <v>35</v>
      </c>
      <c r="H237" s="2">
        <f t="shared" si="3"/>
        <v>0</v>
      </c>
      <c r="I237" s="2" t="s">
        <v>22</v>
      </c>
      <c r="J237" s="2" t="s">
        <v>0</v>
      </c>
    </row>
    <row r="238" spans="1:10" x14ac:dyDescent="0.3">
      <c r="A238" s="2">
        <v>2137401</v>
      </c>
      <c r="B238" s="2" t="s">
        <v>482</v>
      </c>
      <c r="C238" s="2" t="s">
        <v>22</v>
      </c>
      <c r="D238" s="2" t="s">
        <v>483</v>
      </c>
      <c r="E238" s="3">
        <v>0</v>
      </c>
      <c r="F238" s="2">
        <v>1</v>
      </c>
      <c r="G238" s="2" t="s">
        <v>35</v>
      </c>
      <c r="H238" s="2">
        <f t="shared" si="3"/>
        <v>0</v>
      </c>
      <c r="I238" s="2" t="s">
        <v>22</v>
      </c>
      <c r="J238" s="2" t="s">
        <v>0</v>
      </c>
    </row>
    <row r="239" spans="1:10" x14ac:dyDescent="0.3">
      <c r="A239" s="2">
        <v>2137402</v>
      </c>
      <c r="B239" s="2" t="s">
        <v>484</v>
      </c>
      <c r="C239" s="2" t="s">
        <v>22</v>
      </c>
      <c r="D239" s="2" t="s">
        <v>485</v>
      </c>
      <c r="E239" s="3">
        <v>0</v>
      </c>
      <c r="F239" s="2">
        <v>9</v>
      </c>
      <c r="G239" s="2" t="s">
        <v>139</v>
      </c>
      <c r="H239" s="2">
        <f t="shared" si="3"/>
        <v>0</v>
      </c>
      <c r="I239" s="2" t="s">
        <v>22</v>
      </c>
      <c r="J239" s="2" t="s">
        <v>0</v>
      </c>
    </row>
    <row r="240" spans="1:10" x14ac:dyDescent="0.3">
      <c r="A240" s="2">
        <v>2137403</v>
      </c>
      <c r="B240" s="2" t="s">
        <v>486</v>
      </c>
      <c r="C240" s="2" t="s">
        <v>22</v>
      </c>
      <c r="D240" s="2" t="s">
        <v>487</v>
      </c>
      <c r="E240" s="3">
        <v>0</v>
      </c>
      <c r="F240" s="2">
        <v>9</v>
      </c>
      <c r="G240" s="2" t="s">
        <v>139</v>
      </c>
      <c r="H240" s="2">
        <f t="shared" si="3"/>
        <v>0</v>
      </c>
      <c r="I240" s="2" t="s">
        <v>22</v>
      </c>
      <c r="J240" s="2" t="s">
        <v>0</v>
      </c>
    </row>
    <row r="241" spans="1:10" x14ac:dyDescent="0.3">
      <c r="A241" s="2">
        <v>2137404</v>
      </c>
      <c r="B241" s="2" t="s">
        <v>488</v>
      </c>
      <c r="C241" s="2" t="s">
        <v>22</v>
      </c>
      <c r="D241" s="2" t="s">
        <v>489</v>
      </c>
      <c r="E241" s="3">
        <v>0</v>
      </c>
      <c r="F241" s="2">
        <v>1</v>
      </c>
      <c r="G241" s="2" t="s">
        <v>455</v>
      </c>
      <c r="H241" s="2">
        <f t="shared" si="3"/>
        <v>0</v>
      </c>
      <c r="I241" s="2" t="s">
        <v>22</v>
      </c>
      <c r="J241" s="2" t="s">
        <v>0</v>
      </c>
    </row>
    <row r="242" spans="1:10" x14ac:dyDescent="0.3">
      <c r="A242" s="2">
        <v>2137405</v>
      </c>
      <c r="B242" s="2" t="s">
        <v>490</v>
      </c>
      <c r="C242" s="2" t="s">
        <v>22</v>
      </c>
      <c r="D242" s="2" t="s">
        <v>305</v>
      </c>
      <c r="E242" s="2">
        <f>ROUND(H243+H244+H245+H246+H247+H248+H249+H250+H251+H252+H253+H254+H255+H256+H257+H258+H259+H260+H261+H262+H263+H264+H265+H266,2)</f>
        <v>0</v>
      </c>
      <c r="F242" s="2">
        <v>1</v>
      </c>
      <c r="G242" s="2" t="s">
        <v>0</v>
      </c>
      <c r="H242" s="2">
        <f t="shared" si="3"/>
        <v>0</v>
      </c>
      <c r="I242" s="2" t="s">
        <v>22</v>
      </c>
      <c r="J242" s="2" t="s">
        <v>0</v>
      </c>
    </row>
    <row r="243" spans="1:10" x14ac:dyDescent="0.3">
      <c r="A243" s="2">
        <v>2137406</v>
      </c>
      <c r="B243" s="2" t="s">
        <v>491</v>
      </c>
      <c r="C243" s="2" t="s">
        <v>22</v>
      </c>
      <c r="D243" s="2" t="s">
        <v>492</v>
      </c>
      <c r="E243" s="3">
        <v>0</v>
      </c>
      <c r="F243" s="2">
        <v>2</v>
      </c>
      <c r="G243" s="2" t="s">
        <v>132</v>
      </c>
      <c r="H243" s="2">
        <f t="shared" si="3"/>
        <v>0</v>
      </c>
      <c r="I243" s="2" t="s">
        <v>22</v>
      </c>
      <c r="J243" s="2" t="s">
        <v>0</v>
      </c>
    </row>
    <row r="244" spans="1:10" x14ac:dyDescent="0.3">
      <c r="A244" s="2">
        <v>2137407</v>
      </c>
      <c r="B244" s="2" t="s">
        <v>493</v>
      </c>
      <c r="C244" s="2" t="s">
        <v>22</v>
      </c>
      <c r="D244" s="2" t="s">
        <v>494</v>
      </c>
      <c r="E244" s="3">
        <v>0</v>
      </c>
      <c r="F244" s="2">
        <v>1</v>
      </c>
      <c r="G244" s="2" t="s">
        <v>35</v>
      </c>
      <c r="H244" s="2">
        <f t="shared" si="3"/>
        <v>0</v>
      </c>
      <c r="I244" s="2" t="s">
        <v>22</v>
      </c>
      <c r="J244" s="2" t="s">
        <v>0</v>
      </c>
    </row>
    <row r="245" spans="1:10" x14ac:dyDescent="0.3">
      <c r="A245" s="2">
        <v>2137408</v>
      </c>
      <c r="B245" s="2" t="s">
        <v>495</v>
      </c>
      <c r="C245" s="2" t="s">
        <v>22</v>
      </c>
      <c r="D245" s="2" t="s">
        <v>496</v>
      </c>
      <c r="E245" s="3">
        <v>0</v>
      </c>
      <c r="F245" s="2">
        <v>1</v>
      </c>
      <c r="G245" s="2" t="s">
        <v>35</v>
      </c>
      <c r="H245" s="2">
        <f t="shared" si="3"/>
        <v>0</v>
      </c>
      <c r="I245" s="2" t="s">
        <v>22</v>
      </c>
      <c r="J245" s="2" t="s">
        <v>0</v>
      </c>
    </row>
    <row r="246" spans="1:10" x14ac:dyDescent="0.3">
      <c r="A246" s="2">
        <v>2137409</v>
      </c>
      <c r="B246" s="2" t="s">
        <v>497</v>
      </c>
      <c r="C246" s="2" t="s">
        <v>22</v>
      </c>
      <c r="D246" s="2" t="s">
        <v>498</v>
      </c>
      <c r="E246" s="3">
        <v>0</v>
      </c>
      <c r="F246" s="2">
        <v>1</v>
      </c>
      <c r="G246" s="2" t="s">
        <v>132</v>
      </c>
      <c r="H246" s="2">
        <f t="shared" si="3"/>
        <v>0</v>
      </c>
      <c r="I246" s="2" t="s">
        <v>22</v>
      </c>
      <c r="J246" s="2" t="s">
        <v>0</v>
      </c>
    </row>
    <row r="247" spans="1:10" x14ac:dyDescent="0.3">
      <c r="A247" s="2">
        <v>2137410</v>
      </c>
      <c r="B247" s="2" t="s">
        <v>499</v>
      </c>
      <c r="C247" s="2" t="s">
        <v>22</v>
      </c>
      <c r="D247" s="2" t="s">
        <v>500</v>
      </c>
      <c r="E247" s="3">
        <v>0</v>
      </c>
      <c r="F247" s="2">
        <v>1</v>
      </c>
      <c r="G247" s="2" t="s">
        <v>132</v>
      </c>
      <c r="H247" s="2">
        <f t="shared" si="3"/>
        <v>0</v>
      </c>
      <c r="I247" s="2" t="s">
        <v>22</v>
      </c>
      <c r="J247" s="2" t="s">
        <v>0</v>
      </c>
    </row>
    <row r="248" spans="1:10" x14ac:dyDescent="0.3">
      <c r="A248" s="2">
        <v>2137411</v>
      </c>
      <c r="B248" s="2" t="s">
        <v>501</v>
      </c>
      <c r="C248" s="2" t="s">
        <v>22</v>
      </c>
      <c r="D248" s="2" t="s">
        <v>502</v>
      </c>
      <c r="E248" s="3">
        <v>0</v>
      </c>
      <c r="F248" s="2">
        <v>1</v>
      </c>
      <c r="G248" s="2" t="s">
        <v>307</v>
      </c>
      <c r="H248" s="2">
        <f t="shared" si="3"/>
        <v>0</v>
      </c>
      <c r="I248" s="2" t="s">
        <v>22</v>
      </c>
      <c r="J248" s="2" t="s">
        <v>0</v>
      </c>
    </row>
    <row r="249" spans="1:10" x14ac:dyDescent="0.3">
      <c r="A249" s="2">
        <v>2137412</v>
      </c>
      <c r="B249" s="2" t="s">
        <v>503</v>
      </c>
      <c r="C249" s="2" t="s">
        <v>22</v>
      </c>
      <c r="D249" s="2" t="s">
        <v>504</v>
      </c>
      <c r="E249" s="3">
        <v>0</v>
      </c>
      <c r="F249" s="2">
        <v>1</v>
      </c>
      <c r="G249" s="2" t="s">
        <v>307</v>
      </c>
      <c r="H249" s="2">
        <f t="shared" si="3"/>
        <v>0</v>
      </c>
      <c r="I249" s="2" t="s">
        <v>22</v>
      </c>
      <c r="J249" s="2" t="s">
        <v>0</v>
      </c>
    </row>
    <row r="250" spans="1:10" x14ac:dyDescent="0.3">
      <c r="A250" s="2">
        <v>2137413</v>
      </c>
      <c r="B250" s="2" t="s">
        <v>505</v>
      </c>
      <c r="C250" s="2" t="s">
        <v>22</v>
      </c>
      <c r="D250" s="2" t="s">
        <v>506</v>
      </c>
      <c r="E250" s="3">
        <v>0</v>
      </c>
      <c r="F250" s="2">
        <v>1</v>
      </c>
      <c r="G250" s="2" t="s">
        <v>132</v>
      </c>
      <c r="H250" s="2">
        <f t="shared" si="3"/>
        <v>0</v>
      </c>
      <c r="I250" s="2" t="s">
        <v>22</v>
      </c>
      <c r="J250" s="2" t="s">
        <v>0</v>
      </c>
    </row>
    <row r="251" spans="1:10" x14ac:dyDescent="0.3">
      <c r="A251" s="2">
        <v>2137414</v>
      </c>
      <c r="B251" s="2" t="s">
        <v>507</v>
      </c>
      <c r="C251" s="2" t="s">
        <v>22</v>
      </c>
      <c r="D251" s="2" t="s">
        <v>508</v>
      </c>
      <c r="E251" s="3">
        <v>0</v>
      </c>
      <c r="F251" s="2">
        <v>1</v>
      </c>
      <c r="G251" s="2" t="s">
        <v>307</v>
      </c>
      <c r="H251" s="2">
        <f t="shared" si="3"/>
        <v>0</v>
      </c>
      <c r="I251" s="2" t="s">
        <v>22</v>
      </c>
      <c r="J251" s="2" t="s">
        <v>0</v>
      </c>
    </row>
    <row r="252" spans="1:10" x14ac:dyDescent="0.3">
      <c r="A252" s="2">
        <v>2137415</v>
      </c>
      <c r="B252" s="2" t="s">
        <v>509</v>
      </c>
      <c r="C252" s="2" t="s">
        <v>22</v>
      </c>
      <c r="D252" s="2" t="s">
        <v>510</v>
      </c>
      <c r="E252" s="3">
        <v>0</v>
      </c>
      <c r="F252" s="2">
        <v>1</v>
      </c>
      <c r="G252" s="2" t="s">
        <v>307</v>
      </c>
      <c r="H252" s="2">
        <f t="shared" si="3"/>
        <v>0</v>
      </c>
      <c r="I252" s="2" t="s">
        <v>22</v>
      </c>
      <c r="J252" s="2" t="s">
        <v>0</v>
      </c>
    </row>
    <row r="253" spans="1:10" ht="28.8" x14ac:dyDescent="0.3">
      <c r="A253" s="2">
        <v>2137416</v>
      </c>
      <c r="B253" s="2" t="s">
        <v>511</v>
      </c>
      <c r="C253" s="2" t="s">
        <v>22</v>
      </c>
      <c r="D253" s="2" t="s">
        <v>512</v>
      </c>
      <c r="E253" s="3">
        <v>0</v>
      </c>
      <c r="F253" s="2">
        <v>1</v>
      </c>
      <c r="G253" s="2" t="s">
        <v>307</v>
      </c>
      <c r="H253" s="2">
        <f t="shared" si="3"/>
        <v>0</v>
      </c>
      <c r="I253" s="2" t="s">
        <v>22</v>
      </c>
      <c r="J253" s="2" t="s">
        <v>0</v>
      </c>
    </row>
    <row r="254" spans="1:10" x14ac:dyDescent="0.3">
      <c r="A254" s="2">
        <v>2137417</v>
      </c>
      <c r="B254" s="2" t="s">
        <v>513</v>
      </c>
      <c r="C254" s="2" t="s">
        <v>22</v>
      </c>
      <c r="D254" s="2" t="s">
        <v>514</v>
      </c>
      <c r="E254" s="3">
        <v>0</v>
      </c>
      <c r="F254" s="2">
        <v>1</v>
      </c>
      <c r="G254" s="2" t="s">
        <v>35</v>
      </c>
      <c r="H254" s="2">
        <f t="shared" si="3"/>
        <v>0</v>
      </c>
      <c r="I254" s="2" t="s">
        <v>22</v>
      </c>
      <c r="J254" s="2" t="s">
        <v>0</v>
      </c>
    </row>
    <row r="255" spans="1:10" x14ac:dyDescent="0.3">
      <c r="A255" s="2">
        <v>2137418</v>
      </c>
      <c r="B255" s="2" t="s">
        <v>515</v>
      </c>
      <c r="C255" s="2" t="s">
        <v>22</v>
      </c>
      <c r="D255" s="2" t="s">
        <v>516</v>
      </c>
      <c r="E255" s="3">
        <v>0</v>
      </c>
      <c r="F255" s="2">
        <v>1</v>
      </c>
      <c r="G255" s="2" t="s">
        <v>307</v>
      </c>
      <c r="H255" s="2">
        <f t="shared" si="3"/>
        <v>0</v>
      </c>
      <c r="I255" s="2" t="s">
        <v>22</v>
      </c>
      <c r="J255" s="2" t="s">
        <v>0</v>
      </c>
    </row>
    <row r="256" spans="1:10" x14ac:dyDescent="0.3">
      <c r="A256" s="2">
        <v>2137419</v>
      </c>
      <c r="B256" s="2" t="s">
        <v>517</v>
      </c>
      <c r="C256" s="2" t="s">
        <v>22</v>
      </c>
      <c r="D256" s="2" t="s">
        <v>518</v>
      </c>
      <c r="E256" s="3">
        <v>0</v>
      </c>
      <c r="F256" s="2">
        <v>1</v>
      </c>
      <c r="G256" s="2" t="s">
        <v>35</v>
      </c>
      <c r="H256" s="2">
        <f t="shared" si="3"/>
        <v>0</v>
      </c>
      <c r="I256" s="2" t="s">
        <v>22</v>
      </c>
      <c r="J256" s="2" t="s">
        <v>0</v>
      </c>
    </row>
    <row r="257" spans="1:10" x14ac:dyDescent="0.3">
      <c r="A257" s="2">
        <v>2137420</v>
      </c>
      <c r="B257" s="2" t="s">
        <v>519</v>
      </c>
      <c r="C257" s="2" t="s">
        <v>22</v>
      </c>
      <c r="D257" s="2" t="s">
        <v>520</v>
      </c>
      <c r="E257" s="3">
        <v>0</v>
      </c>
      <c r="F257" s="2">
        <v>1</v>
      </c>
      <c r="G257" s="2" t="s">
        <v>35</v>
      </c>
      <c r="H257" s="2">
        <f t="shared" si="3"/>
        <v>0</v>
      </c>
      <c r="I257" s="2" t="s">
        <v>22</v>
      </c>
      <c r="J257" s="2" t="s">
        <v>0</v>
      </c>
    </row>
    <row r="258" spans="1:10" x14ac:dyDescent="0.3">
      <c r="A258" s="2">
        <v>2137421</v>
      </c>
      <c r="B258" s="2" t="s">
        <v>521</v>
      </c>
      <c r="C258" s="2" t="s">
        <v>22</v>
      </c>
      <c r="D258" s="2" t="s">
        <v>522</v>
      </c>
      <c r="E258" s="3">
        <v>0</v>
      </c>
      <c r="F258" s="2">
        <v>1</v>
      </c>
      <c r="G258" s="2" t="s">
        <v>35</v>
      </c>
      <c r="H258" s="2">
        <f t="shared" si="3"/>
        <v>0</v>
      </c>
      <c r="I258" s="2" t="s">
        <v>22</v>
      </c>
      <c r="J258" s="2" t="s">
        <v>0</v>
      </c>
    </row>
    <row r="259" spans="1:10" x14ac:dyDescent="0.3">
      <c r="A259" s="2">
        <v>2137422</v>
      </c>
      <c r="B259" s="2" t="s">
        <v>523</v>
      </c>
      <c r="C259" s="2" t="s">
        <v>22</v>
      </c>
      <c r="D259" s="2" t="s">
        <v>524</v>
      </c>
      <c r="E259" s="3">
        <v>0</v>
      </c>
      <c r="F259" s="2">
        <v>3</v>
      </c>
      <c r="G259" s="2" t="s">
        <v>132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x14ac:dyDescent="0.3">
      <c r="A260" s="2">
        <v>2137423</v>
      </c>
      <c r="B260" s="2" t="s">
        <v>525</v>
      </c>
      <c r="C260" s="2" t="s">
        <v>22</v>
      </c>
      <c r="D260" s="2" t="s">
        <v>526</v>
      </c>
      <c r="E260" s="3">
        <v>0</v>
      </c>
      <c r="F260" s="2">
        <v>3</v>
      </c>
      <c r="G260" s="2" t="s">
        <v>307</v>
      </c>
      <c r="H260" s="2">
        <f t="shared" si="4"/>
        <v>0</v>
      </c>
      <c r="I260" s="2" t="s">
        <v>22</v>
      </c>
      <c r="J260" s="2" t="s">
        <v>0</v>
      </c>
    </row>
    <row r="261" spans="1:10" ht="28.8" x14ac:dyDescent="0.3">
      <c r="A261" s="2">
        <v>2137424</v>
      </c>
      <c r="B261" s="2" t="s">
        <v>527</v>
      </c>
      <c r="C261" s="2" t="s">
        <v>22</v>
      </c>
      <c r="D261" s="2" t="s">
        <v>528</v>
      </c>
      <c r="E261" s="3">
        <v>0</v>
      </c>
      <c r="F261" s="2">
        <v>1</v>
      </c>
      <c r="G261" s="2" t="s">
        <v>35</v>
      </c>
      <c r="H261" s="2">
        <f t="shared" si="4"/>
        <v>0</v>
      </c>
      <c r="I261" s="2" t="s">
        <v>22</v>
      </c>
      <c r="J261" s="2" t="s">
        <v>0</v>
      </c>
    </row>
    <row r="262" spans="1:10" x14ac:dyDescent="0.3">
      <c r="A262" s="2">
        <v>2137425</v>
      </c>
      <c r="B262" s="2" t="s">
        <v>529</v>
      </c>
      <c r="C262" s="2" t="s">
        <v>22</v>
      </c>
      <c r="D262" s="2" t="s">
        <v>530</v>
      </c>
      <c r="E262" s="3">
        <v>0</v>
      </c>
      <c r="F262" s="2">
        <v>1</v>
      </c>
      <c r="G262" s="2" t="s">
        <v>307</v>
      </c>
      <c r="H262" s="2">
        <f t="shared" si="4"/>
        <v>0</v>
      </c>
      <c r="I262" s="2" t="s">
        <v>22</v>
      </c>
      <c r="J262" s="2" t="s">
        <v>0</v>
      </c>
    </row>
    <row r="263" spans="1:10" x14ac:dyDescent="0.3">
      <c r="A263" s="2">
        <v>2137426</v>
      </c>
      <c r="B263" s="2" t="s">
        <v>531</v>
      </c>
      <c r="C263" s="2" t="s">
        <v>22</v>
      </c>
      <c r="D263" s="2" t="s">
        <v>532</v>
      </c>
      <c r="E263" s="3">
        <v>0</v>
      </c>
      <c r="F263" s="2">
        <v>1</v>
      </c>
      <c r="G263" s="2" t="s">
        <v>35</v>
      </c>
      <c r="H263" s="2">
        <f t="shared" si="4"/>
        <v>0</v>
      </c>
      <c r="I263" s="2" t="s">
        <v>22</v>
      </c>
      <c r="J263" s="2" t="s">
        <v>0</v>
      </c>
    </row>
    <row r="264" spans="1:10" x14ac:dyDescent="0.3">
      <c r="A264" s="2">
        <v>2137427</v>
      </c>
      <c r="B264" s="2" t="s">
        <v>533</v>
      </c>
      <c r="C264" s="2" t="s">
        <v>22</v>
      </c>
      <c r="D264" s="2" t="s">
        <v>534</v>
      </c>
      <c r="E264" s="3">
        <v>0</v>
      </c>
      <c r="F264" s="2">
        <v>2</v>
      </c>
      <c r="G264" s="2" t="s">
        <v>35</v>
      </c>
      <c r="H264" s="2">
        <f t="shared" si="4"/>
        <v>0</v>
      </c>
      <c r="I264" s="2" t="s">
        <v>22</v>
      </c>
      <c r="J264" s="2" t="s">
        <v>0</v>
      </c>
    </row>
    <row r="265" spans="1:10" x14ac:dyDescent="0.3">
      <c r="A265" s="2">
        <v>2137428</v>
      </c>
      <c r="B265" s="2" t="s">
        <v>535</v>
      </c>
      <c r="C265" s="2" t="s">
        <v>22</v>
      </c>
      <c r="D265" s="2" t="s">
        <v>536</v>
      </c>
      <c r="E265" s="3">
        <v>0</v>
      </c>
      <c r="F265" s="2">
        <v>2</v>
      </c>
      <c r="G265" s="2" t="s">
        <v>35</v>
      </c>
      <c r="H265" s="2">
        <f t="shared" si="4"/>
        <v>0</v>
      </c>
      <c r="I265" s="2" t="s">
        <v>22</v>
      </c>
      <c r="J265" s="2" t="s">
        <v>0</v>
      </c>
    </row>
    <row r="266" spans="1:10" ht="28.8" x14ac:dyDescent="0.3">
      <c r="A266" s="2">
        <v>2137429</v>
      </c>
      <c r="B266" s="2" t="s">
        <v>537</v>
      </c>
      <c r="C266" s="2" t="s">
        <v>22</v>
      </c>
      <c r="D266" s="2" t="s">
        <v>538</v>
      </c>
      <c r="E266" s="3">
        <v>0</v>
      </c>
      <c r="F266" s="2">
        <v>1</v>
      </c>
      <c r="G266" s="2" t="s">
        <v>455</v>
      </c>
      <c r="H266" s="2">
        <f t="shared" si="4"/>
        <v>0</v>
      </c>
      <c r="I266" s="2" t="s">
        <v>22</v>
      </c>
      <c r="J266" s="2" t="s">
        <v>0</v>
      </c>
    </row>
    <row r="267" spans="1:10" x14ac:dyDescent="0.3">
      <c r="A267" s="2">
        <v>2137430</v>
      </c>
      <c r="B267" s="2" t="s">
        <v>539</v>
      </c>
      <c r="C267" s="2" t="s">
        <v>22</v>
      </c>
      <c r="D267" s="2" t="s">
        <v>540</v>
      </c>
      <c r="E267" s="2">
        <f>ROUND(H268+H325,2)</f>
        <v>0</v>
      </c>
      <c r="F267" s="2">
        <v>1</v>
      </c>
      <c r="G267" s="2" t="s">
        <v>0</v>
      </c>
      <c r="H267" s="2">
        <f t="shared" si="4"/>
        <v>0</v>
      </c>
      <c r="I267" s="2" t="s">
        <v>22</v>
      </c>
      <c r="J267" s="2" t="s">
        <v>0</v>
      </c>
    </row>
    <row r="268" spans="1:10" x14ac:dyDescent="0.3">
      <c r="A268" s="2">
        <v>2137431</v>
      </c>
      <c r="B268" s="2" t="s">
        <v>541</v>
      </c>
      <c r="C268" s="2" t="s">
        <v>22</v>
      </c>
      <c r="D268" s="2" t="s">
        <v>396</v>
      </c>
      <c r="E268" s="2">
        <f>ROUND(H269+H320,2)</f>
        <v>0</v>
      </c>
      <c r="F268" s="2">
        <v>1</v>
      </c>
      <c r="G268" s="2" t="s">
        <v>0</v>
      </c>
      <c r="H268" s="2">
        <f t="shared" si="4"/>
        <v>0</v>
      </c>
      <c r="I268" s="2" t="s">
        <v>22</v>
      </c>
      <c r="J268" s="2" t="s">
        <v>0</v>
      </c>
    </row>
    <row r="269" spans="1:10" x14ac:dyDescent="0.3">
      <c r="A269" s="2">
        <v>2137432</v>
      </c>
      <c r="B269" s="2" t="s">
        <v>542</v>
      </c>
      <c r="C269" s="2" t="s">
        <v>22</v>
      </c>
      <c r="D269" s="2" t="s">
        <v>543</v>
      </c>
      <c r="E269" s="2">
        <f>ROUND(H270+H271+H272+H273+H274+H275+H276+H277+H278+H279+H280+H281+H282+H283+H284+H285+H286+H287+H288+H289+H290+H291+H292+H293+H294+H295+H296+H297+H298+H299+H300+H301+H302+H303+H304+H305+H306+H307+H308+H309+H310+H311+H312+H313+H314+H315+H316+H317+H318+H319,2)</f>
        <v>0</v>
      </c>
      <c r="F269" s="2">
        <v>1</v>
      </c>
      <c r="G269" s="2" t="s">
        <v>0</v>
      </c>
      <c r="H269" s="2">
        <f t="shared" si="4"/>
        <v>0</v>
      </c>
      <c r="I269" s="2" t="s">
        <v>22</v>
      </c>
      <c r="J269" s="2" t="s">
        <v>0</v>
      </c>
    </row>
    <row r="270" spans="1:10" x14ac:dyDescent="0.3">
      <c r="A270" s="2">
        <v>2137433</v>
      </c>
      <c r="B270" s="2" t="s">
        <v>544</v>
      </c>
      <c r="C270" s="2" t="s">
        <v>22</v>
      </c>
      <c r="D270" s="2" t="s">
        <v>545</v>
      </c>
      <c r="E270" s="3">
        <v>0</v>
      </c>
      <c r="F270" s="2">
        <v>21</v>
      </c>
      <c r="G270" s="2" t="s">
        <v>132</v>
      </c>
      <c r="H270" s="2">
        <f t="shared" si="4"/>
        <v>0</v>
      </c>
      <c r="I270" s="2" t="s">
        <v>22</v>
      </c>
      <c r="J270" s="2" t="s">
        <v>0</v>
      </c>
    </row>
    <row r="271" spans="1:10" x14ac:dyDescent="0.3">
      <c r="A271" s="2">
        <v>2137434</v>
      </c>
      <c r="B271" s="2" t="s">
        <v>546</v>
      </c>
      <c r="C271" s="2" t="s">
        <v>22</v>
      </c>
      <c r="D271" s="2" t="s">
        <v>547</v>
      </c>
      <c r="E271" s="3">
        <v>0</v>
      </c>
      <c r="F271" s="2">
        <v>21</v>
      </c>
      <c r="G271" s="2" t="s">
        <v>132</v>
      </c>
      <c r="H271" s="2">
        <f t="shared" si="4"/>
        <v>0</v>
      </c>
      <c r="I271" s="2" t="s">
        <v>22</v>
      </c>
      <c r="J271" s="2" t="s">
        <v>0</v>
      </c>
    </row>
    <row r="272" spans="1:10" ht="28.8" x14ac:dyDescent="0.3">
      <c r="A272" s="2">
        <v>2137435</v>
      </c>
      <c r="B272" s="2" t="s">
        <v>548</v>
      </c>
      <c r="C272" s="2" t="s">
        <v>22</v>
      </c>
      <c r="D272" s="2" t="s">
        <v>549</v>
      </c>
      <c r="E272" s="3">
        <v>0</v>
      </c>
      <c r="F272" s="2">
        <v>23</v>
      </c>
      <c r="G272" s="2" t="s">
        <v>132</v>
      </c>
      <c r="H272" s="2">
        <f t="shared" si="4"/>
        <v>0</v>
      </c>
      <c r="I272" s="2" t="s">
        <v>22</v>
      </c>
      <c r="J272" s="2" t="s">
        <v>0</v>
      </c>
    </row>
    <row r="273" spans="1:10" ht="28.8" x14ac:dyDescent="0.3">
      <c r="A273" s="2">
        <v>2137436</v>
      </c>
      <c r="B273" s="2" t="s">
        <v>550</v>
      </c>
      <c r="C273" s="2" t="s">
        <v>22</v>
      </c>
      <c r="D273" s="2" t="s">
        <v>551</v>
      </c>
      <c r="E273" s="3">
        <v>0</v>
      </c>
      <c r="F273" s="2">
        <v>23</v>
      </c>
      <c r="G273" s="2" t="s">
        <v>132</v>
      </c>
      <c r="H273" s="2">
        <f t="shared" si="4"/>
        <v>0</v>
      </c>
      <c r="I273" s="2" t="s">
        <v>22</v>
      </c>
      <c r="J273" s="2" t="s">
        <v>0</v>
      </c>
    </row>
    <row r="274" spans="1:10" ht="28.8" x14ac:dyDescent="0.3">
      <c r="A274" s="2">
        <v>2137437</v>
      </c>
      <c r="B274" s="2" t="s">
        <v>552</v>
      </c>
      <c r="C274" s="2" t="s">
        <v>22</v>
      </c>
      <c r="D274" s="2" t="s">
        <v>553</v>
      </c>
      <c r="E274" s="3">
        <v>0</v>
      </c>
      <c r="F274" s="2">
        <v>3</v>
      </c>
      <c r="G274" s="2" t="s">
        <v>132</v>
      </c>
      <c r="H274" s="2">
        <f t="shared" si="4"/>
        <v>0</v>
      </c>
      <c r="I274" s="2" t="s">
        <v>22</v>
      </c>
      <c r="J274" s="2" t="s">
        <v>0</v>
      </c>
    </row>
    <row r="275" spans="1:10" x14ac:dyDescent="0.3">
      <c r="A275" s="2">
        <v>2137438</v>
      </c>
      <c r="B275" s="2" t="s">
        <v>554</v>
      </c>
      <c r="C275" s="2" t="s">
        <v>22</v>
      </c>
      <c r="D275" s="2" t="s">
        <v>555</v>
      </c>
      <c r="E275" s="3">
        <v>0</v>
      </c>
      <c r="F275" s="2">
        <v>3</v>
      </c>
      <c r="G275" s="2" t="s">
        <v>132</v>
      </c>
      <c r="H275" s="2">
        <f t="shared" si="4"/>
        <v>0</v>
      </c>
      <c r="I275" s="2" t="s">
        <v>22</v>
      </c>
      <c r="J275" s="2" t="s">
        <v>0</v>
      </c>
    </row>
    <row r="276" spans="1:10" x14ac:dyDescent="0.3">
      <c r="A276" s="2">
        <v>2137439</v>
      </c>
      <c r="B276" s="2" t="s">
        <v>556</v>
      </c>
      <c r="C276" s="2" t="s">
        <v>22</v>
      </c>
      <c r="D276" s="2" t="s">
        <v>557</v>
      </c>
      <c r="E276" s="3">
        <v>0</v>
      </c>
      <c r="F276" s="2">
        <v>3</v>
      </c>
      <c r="G276" s="2" t="s">
        <v>132</v>
      </c>
      <c r="H276" s="2">
        <f t="shared" si="4"/>
        <v>0</v>
      </c>
      <c r="I276" s="2" t="s">
        <v>22</v>
      </c>
      <c r="J276" s="2" t="s">
        <v>0</v>
      </c>
    </row>
    <row r="277" spans="1:10" x14ac:dyDescent="0.3">
      <c r="A277" s="2">
        <v>2137440</v>
      </c>
      <c r="B277" s="2" t="s">
        <v>558</v>
      </c>
      <c r="C277" s="2" t="s">
        <v>22</v>
      </c>
      <c r="D277" s="2" t="s">
        <v>559</v>
      </c>
      <c r="E277" s="3">
        <v>0</v>
      </c>
      <c r="F277" s="2">
        <v>3</v>
      </c>
      <c r="G277" s="2" t="s">
        <v>132</v>
      </c>
      <c r="H277" s="2">
        <f t="shared" si="4"/>
        <v>0</v>
      </c>
      <c r="I277" s="2" t="s">
        <v>22</v>
      </c>
      <c r="J277" s="2" t="s">
        <v>0</v>
      </c>
    </row>
    <row r="278" spans="1:10" ht="28.8" x14ac:dyDescent="0.3">
      <c r="A278" s="2">
        <v>2137441</v>
      </c>
      <c r="B278" s="2" t="s">
        <v>560</v>
      </c>
      <c r="C278" s="2" t="s">
        <v>22</v>
      </c>
      <c r="D278" s="2" t="s">
        <v>561</v>
      </c>
      <c r="E278" s="3">
        <v>0</v>
      </c>
      <c r="F278" s="2">
        <v>1</v>
      </c>
      <c r="G278" s="2" t="s">
        <v>132</v>
      </c>
      <c r="H278" s="2">
        <f t="shared" si="4"/>
        <v>0</v>
      </c>
      <c r="I278" s="2" t="s">
        <v>22</v>
      </c>
      <c r="J278" s="2" t="s">
        <v>0</v>
      </c>
    </row>
    <row r="279" spans="1:10" x14ac:dyDescent="0.3">
      <c r="A279" s="2">
        <v>2137442</v>
      </c>
      <c r="B279" s="2" t="s">
        <v>562</v>
      </c>
      <c r="C279" s="2" t="s">
        <v>22</v>
      </c>
      <c r="D279" s="2" t="s">
        <v>563</v>
      </c>
      <c r="E279" s="3">
        <v>0</v>
      </c>
      <c r="F279" s="2">
        <v>1</v>
      </c>
      <c r="G279" s="2" t="s">
        <v>132</v>
      </c>
      <c r="H279" s="2">
        <f t="shared" si="4"/>
        <v>0</v>
      </c>
      <c r="I279" s="2" t="s">
        <v>22</v>
      </c>
      <c r="J279" s="2" t="s">
        <v>0</v>
      </c>
    </row>
    <row r="280" spans="1:10" x14ac:dyDescent="0.3">
      <c r="A280" s="2">
        <v>2137443</v>
      </c>
      <c r="B280" s="2" t="s">
        <v>564</v>
      </c>
      <c r="C280" s="2" t="s">
        <v>22</v>
      </c>
      <c r="D280" s="2" t="s">
        <v>565</v>
      </c>
      <c r="E280" s="3">
        <v>0</v>
      </c>
      <c r="F280" s="2">
        <v>1</v>
      </c>
      <c r="G280" s="2" t="s">
        <v>132</v>
      </c>
      <c r="H280" s="2">
        <f t="shared" si="4"/>
        <v>0</v>
      </c>
      <c r="I280" s="2" t="s">
        <v>22</v>
      </c>
      <c r="J280" s="2" t="s">
        <v>0</v>
      </c>
    </row>
    <row r="281" spans="1:10" ht="28.8" x14ac:dyDescent="0.3">
      <c r="A281" s="2">
        <v>2137444</v>
      </c>
      <c r="B281" s="2" t="s">
        <v>566</v>
      </c>
      <c r="C281" s="2" t="s">
        <v>22</v>
      </c>
      <c r="D281" s="2" t="s">
        <v>567</v>
      </c>
      <c r="E281" s="3">
        <v>0</v>
      </c>
      <c r="F281" s="2">
        <v>13</v>
      </c>
      <c r="G281" s="2" t="s">
        <v>35</v>
      </c>
      <c r="H281" s="2">
        <f t="shared" si="4"/>
        <v>0</v>
      </c>
      <c r="I281" s="2" t="s">
        <v>22</v>
      </c>
      <c r="J281" s="2" t="s">
        <v>0</v>
      </c>
    </row>
    <row r="282" spans="1:10" ht="28.8" x14ac:dyDescent="0.3">
      <c r="A282" s="2">
        <v>2137445</v>
      </c>
      <c r="B282" s="2" t="s">
        <v>568</v>
      </c>
      <c r="C282" s="2" t="s">
        <v>22</v>
      </c>
      <c r="D282" s="2" t="s">
        <v>569</v>
      </c>
      <c r="E282" s="3">
        <v>0</v>
      </c>
      <c r="F282" s="2">
        <v>13</v>
      </c>
      <c r="G282" s="2" t="s">
        <v>132</v>
      </c>
      <c r="H282" s="2">
        <f t="shared" si="4"/>
        <v>0</v>
      </c>
      <c r="I282" s="2" t="s">
        <v>22</v>
      </c>
      <c r="J282" s="2" t="s">
        <v>0</v>
      </c>
    </row>
    <row r="283" spans="1:10" x14ac:dyDescent="0.3">
      <c r="A283" s="2">
        <v>2137446</v>
      </c>
      <c r="B283" s="2" t="s">
        <v>570</v>
      </c>
      <c r="C283" s="2" t="s">
        <v>22</v>
      </c>
      <c r="D283" s="2" t="s">
        <v>571</v>
      </c>
      <c r="E283" s="3">
        <v>0</v>
      </c>
      <c r="F283" s="2">
        <v>3</v>
      </c>
      <c r="G283" s="2" t="s">
        <v>132</v>
      </c>
      <c r="H283" s="2">
        <f t="shared" si="4"/>
        <v>0</v>
      </c>
      <c r="I283" s="2" t="s">
        <v>22</v>
      </c>
      <c r="J283" s="2" t="s">
        <v>0</v>
      </c>
    </row>
    <row r="284" spans="1:10" ht="28.8" x14ac:dyDescent="0.3">
      <c r="A284" s="2">
        <v>2137447</v>
      </c>
      <c r="B284" s="2" t="s">
        <v>572</v>
      </c>
      <c r="C284" s="2" t="s">
        <v>22</v>
      </c>
      <c r="D284" s="2" t="s">
        <v>573</v>
      </c>
      <c r="E284" s="3">
        <v>0</v>
      </c>
      <c r="F284" s="2">
        <v>1</v>
      </c>
      <c r="G284" s="2" t="s">
        <v>132</v>
      </c>
      <c r="H284" s="2">
        <f t="shared" si="4"/>
        <v>0</v>
      </c>
      <c r="I284" s="2" t="s">
        <v>22</v>
      </c>
      <c r="J284" s="2" t="s">
        <v>0</v>
      </c>
    </row>
    <row r="285" spans="1:10" x14ac:dyDescent="0.3">
      <c r="A285" s="2">
        <v>2137448</v>
      </c>
      <c r="B285" s="2" t="s">
        <v>574</v>
      </c>
      <c r="C285" s="2" t="s">
        <v>22</v>
      </c>
      <c r="D285" s="2" t="s">
        <v>575</v>
      </c>
      <c r="E285" s="3">
        <v>0</v>
      </c>
      <c r="F285" s="2">
        <v>1</v>
      </c>
      <c r="G285" s="2" t="s">
        <v>132</v>
      </c>
      <c r="H285" s="2">
        <f t="shared" si="4"/>
        <v>0</v>
      </c>
      <c r="I285" s="2" t="s">
        <v>22</v>
      </c>
      <c r="J285" s="2" t="s">
        <v>0</v>
      </c>
    </row>
    <row r="286" spans="1:10" ht="28.8" x14ac:dyDescent="0.3">
      <c r="A286" s="2">
        <v>2137449</v>
      </c>
      <c r="B286" s="2" t="s">
        <v>576</v>
      </c>
      <c r="C286" s="2" t="s">
        <v>22</v>
      </c>
      <c r="D286" s="2" t="s">
        <v>577</v>
      </c>
      <c r="E286" s="3">
        <v>0</v>
      </c>
      <c r="F286" s="2">
        <v>1</v>
      </c>
      <c r="G286" s="2" t="s">
        <v>132</v>
      </c>
      <c r="H286" s="2">
        <f t="shared" si="4"/>
        <v>0</v>
      </c>
      <c r="I286" s="2" t="s">
        <v>22</v>
      </c>
      <c r="J286" s="2" t="s">
        <v>0</v>
      </c>
    </row>
    <row r="287" spans="1:10" x14ac:dyDescent="0.3">
      <c r="A287" s="2">
        <v>2137450</v>
      </c>
      <c r="B287" s="2" t="s">
        <v>578</v>
      </c>
      <c r="C287" s="2" t="s">
        <v>22</v>
      </c>
      <c r="D287" s="2" t="s">
        <v>579</v>
      </c>
      <c r="E287" s="3">
        <v>0</v>
      </c>
      <c r="F287" s="2">
        <v>1</v>
      </c>
      <c r="G287" s="2" t="s">
        <v>132</v>
      </c>
      <c r="H287" s="2">
        <f t="shared" si="4"/>
        <v>0</v>
      </c>
      <c r="I287" s="2" t="s">
        <v>22</v>
      </c>
      <c r="J287" s="2" t="s">
        <v>0</v>
      </c>
    </row>
    <row r="288" spans="1:10" x14ac:dyDescent="0.3">
      <c r="A288" s="2">
        <v>2137451</v>
      </c>
      <c r="B288" s="2" t="s">
        <v>580</v>
      </c>
      <c r="C288" s="2" t="s">
        <v>22</v>
      </c>
      <c r="D288" s="2" t="s">
        <v>581</v>
      </c>
      <c r="E288" s="3">
        <v>0</v>
      </c>
      <c r="F288" s="2">
        <v>1</v>
      </c>
      <c r="G288" s="2" t="s">
        <v>132</v>
      </c>
      <c r="H288" s="2">
        <f t="shared" si="4"/>
        <v>0</v>
      </c>
      <c r="I288" s="2" t="s">
        <v>22</v>
      </c>
      <c r="J288" s="2" t="s">
        <v>0</v>
      </c>
    </row>
    <row r="289" spans="1:10" x14ac:dyDescent="0.3">
      <c r="A289" s="2">
        <v>2137452</v>
      </c>
      <c r="B289" s="2" t="s">
        <v>582</v>
      </c>
      <c r="C289" s="2" t="s">
        <v>22</v>
      </c>
      <c r="D289" s="2" t="s">
        <v>583</v>
      </c>
      <c r="E289" s="3">
        <v>0</v>
      </c>
      <c r="F289" s="2">
        <v>1</v>
      </c>
      <c r="G289" s="2" t="s">
        <v>132</v>
      </c>
      <c r="H289" s="2">
        <f t="shared" si="4"/>
        <v>0</v>
      </c>
      <c r="I289" s="2" t="s">
        <v>22</v>
      </c>
      <c r="J289" s="2" t="s">
        <v>0</v>
      </c>
    </row>
    <row r="290" spans="1:10" ht="28.8" x14ac:dyDescent="0.3">
      <c r="A290" s="2">
        <v>2137453</v>
      </c>
      <c r="B290" s="2" t="s">
        <v>584</v>
      </c>
      <c r="C290" s="2" t="s">
        <v>22</v>
      </c>
      <c r="D290" s="2" t="s">
        <v>585</v>
      </c>
      <c r="E290" s="3">
        <v>0</v>
      </c>
      <c r="F290" s="2">
        <v>5</v>
      </c>
      <c r="G290" s="2" t="s">
        <v>132</v>
      </c>
      <c r="H290" s="2">
        <f t="shared" si="4"/>
        <v>0</v>
      </c>
      <c r="I290" s="2" t="s">
        <v>22</v>
      </c>
      <c r="J290" s="2" t="s">
        <v>0</v>
      </c>
    </row>
    <row r="291" spans="1:10" ht="28.8" x14ac:dyDescent="0.3">
      <c r="A291" s="2">
        <v>2137454</v>
      </c>
      <c r="B291" s="2" t="s">
        <v>586</v>
      </c>
      <c r="C291" s="2" t="s">
        <v>22</v>
      </c>
      <c r="D291" s="2" t="s">
        <v>587</v>
      </c>
      <c r="E291" s="3">
        <v>0</v>
      </c>
      <c r="F291" s="2">
        <v>5</v>
      </c>
      <c r="G291" s="2" t="s">
        <v>132</v>
      </c>
      <c r="H291" s="2">
        <f t="shared" si="4"/>
        <v>0</v>
      </c>
      <c r="I291" s="2" t="s">
        <v>22</v>
      </c>
      <c r="J291" s="2" t="s">
        <v>0</v>
      </c>
    </row>
    <row r="292" spans="1:10" x14ac:dyDescent="0.3">
      <c r="A292" s="2">
        <v>2137455</v>
      </c>
      <c r="B292" s="2" t="s">
        <v>588</v>
      </c>
      <c r="C292" s="2" t="s">
        <v>22</v>
      </c>
      <c r="D292" s="2" t="s">
        <v>589</v>
      </c>
      <c r="E292" s="3">
        <v>0</v>
      </c>
      <c r="F292" s="2">
        <v>1</v>
      </c>
      <c r="G292" s="2" t="s">
        <v>132</v>
      </c>
      <c r="H292" s="2">
        <f t="shared" si="4"/>
        <v>0</v>
      </c>
      <c r="I292" s="2" t="s">
        <v>22</v>
      </c>
      <c r="J292" s="2" t="s">
        <v>0</v>
      </c>
    </row>
    <row r="293" spans="1:10" x14ac:dyDescent="0.3">
      <c r="A293" s="2">
        <v>2137456</v>
      </c>
      <c r="B293" s="2" t="s">
        <v>590</v>
      </c>
      <c r="C293" s="2" t="s">
        <v>22</v>
      </c>
      <c r="D293" s="2" t="s">
        <v>591</v>
      </c>
      <c r="E293" s="3">
        <v>0</v>
      </c>
      <c r="F293" s="2">
        <v>1</v>
      </c>
      <c r="G293" s="2" t="s">
        <v>132</v>
      </c>
      <c r="H293" s="2">
        <f t="shared" si="4"/>
        <v>0</v>
      </c>
      <c r="I293" s="2" t="s">
        <v>22</v>
      </c>
      <c r="J293" s="2" t="s">
        <v>0</v>
      </c>
    </row>
    <row r="294" spans="1:10" x14ac:dyDescent="0.3">
      <c r="A294" s="2">
        <v>2137457</v>
      </c>
      <c r="B294" s="2" t="s">
        <v>592</v>
      </c>
      <c r="C294" s="2" t="s">
        <v>22</v>
      </c>
      <c r="D294" s="2" t="s">
        <v>593</v>
      </c>
      <c r="E294" s="3">
        <v>0</v>
      </c>
      <c r="F294" s="2">
        <v>1</v>
      </c>
      <c r="G294" s="2" t="s">
        <v>132</v>
      </c>
      <c r="H294" s="2">
        <f t="shared" si="4"/>
        <v>0</v>
      </c>
      <c r="I294" s="2" t="s">
        <v>22</v>
      </c>
      <c r="J294" s="2" t="s">
        <v>0</v>
      </c>
    </row>
    <row r="295" spans="1:10" x14ac:dyDescent="0.3">
      <c r="A295" s="2">
        <v>2137458</v>
      </c>
      <c r="B295" s="2" t="s">
        <v>594</v>
      </c>
      <c r="C295" s="2" t="s">
        <v>22</v>
      </c>
      <c r="D295" s="2" t="s">
        <v>595</v>
      </c>
      <c r="E295" s="3">
        <v>0</v>
      </c>
      <c r="F295" s="2">
        <v>1</v>
      </c>
      <c r="G295" s="2" t="s">
        <v>132</v>
      </c>
      <c r="H295" s="2">
        <f t="shared" si="4"/>
        <v>0</v>
      </c>
      <c r="I295" s="2" t="s">
        <v>22</v>
      </c>
      <c r="J295" s="2" t="s">
        <v>0</v>
      </c>
    </row>
    <row r="296" spans="1:10" x14ac:dyDescent="0.3">
      <c r="A296" s="2">
        <v>2137459</v>
      </c>
      <c r="B296" s="2" t="s">
        <v>596</v>
      </c>
      <c r="C296" s="2" t="s">
        <v>22</v>
      </c>
      <c r="D296" s="2" t="s">
        <v>597</v>
      </c>
      <c r="E296" s="3">
        <v>0</v>
      </c>
      <c r="F296" s="2">
        <v>1</v>
      </c>
      <c r="G296" s="2" t="s">
        <v>132</v>
      </c>
      <c r="H296" s="2">
        <f t="shared" si="4"/>
        <v>0</v>
      </c>
      <c r="I296" s="2" t="s">
        <v>22</v>
      </c>
      <c r="J296" s="2" t="s">
        <v>0</v>
      </c>
    </row>
    <row r="297" spans="1:10" x14ac:dyDescent="0.3">
      <c r="A297" s="2">
        <v>2137460</v>
      </c>
      <c r="B297" s="2" t="s">
        <v>598</v>
      </c>
      <c r="C297" s="2" t="s">
        <v>22</v>
      </c>
      <c r="D297" s="2" t="s">
        <v>599</v>
      </c>
      <c r="E297" s="3">
        <v>0</v>
      </c>
      <c r="F297" s="2">
        <v>40</v>
      </c>
      <c r="G297" s="2" t="s">
        <v>139</v>
      </c>
      <c r="H297" s="2">
        <f t="shared" si="4"/>
        <v>0</v>
      </c>
      <c r="I297" s="2" t="s">
        <v>22</v>
      </c>
      <c r="J297" s="2" t="s">
        <v>0</v>
      </c>
    </row>
    <row r="298" spans="1:10" x14ac:dyDescent="0.3">
      <c r="A298" s="2">
        <v>2137461</v>
      </c>
      <c r="B298" s="2" t="s">
        <v>600</v>
      </c>
      <c r="C298" s="2" t="s">
        <v>22</v>
      </c>
      <c r="D298" s="2" t="s">
        <v>601</v>
      </c>
      <c r="E298" s="3">
        <v>0</v>
      </c>
      <c r="F298" s="2">
        <v>42</v>
      </c>
      <c r="G298" s="2" t="s">
        <v>139</v>
      </c>
      <c r="H298" s="2">
        <f t="shared" si="4"/>
        <v>0</v>
      </c>
      <c r="I298" s="2" t="s">
        <v>22</v>
      </c>
      <c r="J298" s="2" t="s">
        <v>0</v>
      </c>
    </row>
    <row r="299" spans="1:10" x14ac:dyDescent="0.3">
      <c r="A299" s="2">
        <v>2137462</v>
      </c>
      <c r="B299" s="2" t="s">
        <v>602</v>
      </c>
      <c r="C299" s="2" t="s">
        <v>22</v>
      </c>
      <c r="D299" s="2" t="s">
        <v>603</v>
      </c>
      <c r="E299" s="3">
        <v>0</v>
      </c>
      <c r="F299" s="2">
        <v>10</v>
      </c>
      <c r="G299" s="2" t="s">
        <v>132</v>
      </c>
      <c r="H299" s="2">
        <f t="shared" si="4"/>
        <v>0</v>
      </c>
      <c r="I299" s="2" t="s">
        <v>22</v>
      </c>
      <c r="J299" s="2" t="s">
        <v>0</v>
      </c>
    </row>
    <row r="300" spans="1:10" ht="28.8" x14ac:dyDescent="0.3">
      <c r="A300" s="2">
        <v>2137463</v>
      </c>
      <c r="B300" s="2" t="s">
        <v>604</v>
      </c>
      <c r="C300" s="2" t="s">
        <v>22</v>
      </c>
      <c r="D300" s="2" t="s">
        <v>605</v>
      </c>
      <c r="E300" s="3">
        <v>0</v>
      </c>
      <c r="F300" s="2">
        <v>10</v>
      </c>
      <c r="G300" s="2" t="s">
        <v>132</v>
      </c>
      <c r="H300" s="2">
        <f t="shared" si="4"/>
        <v>0</v>
      </c>
      <c r="I300" s="2" t="s">
        <v>22</v>
      </c>
      <c r="J300" s="2" t="s">
        <v>0</v>
      </c>
    </row>
    <row r="301" spans="1:10" x14ac:dyDescent="0.3">
      <c r="A301" s="2">
        <v>2137464</v>
      </c>
      <c r="B301" s="2" t="s">
        <v>606</v>
      </c>
      <c r="C301" s="2" t="s">
        <v>22</v>
      </c>
      <c r="D301" s="2" t="s">
        <v>607</v>
      </c>
      <c r="E301" s="3">
        <v>0</v>
      </c>
      <c r="F301" s="2">
        <v>2</v>
      </c>
      <c r="G301" s="2" t="s">
        <v>132</v>
      </c>
      <c r="H301" s="2">
        <f t="shared" si="4"/>
        <v>0</v>
      </c>
      <c r="I301" s="2" t="s">
        <v>22</v>
      </c>
      <c r="J301" s="2" t="s">
        <v>0</v>
      </c>
    </row>
    <row r="302" spans="1:10" x14ac:dyDescent="0.3">
      <c r="A302" s="2">
        <v>2137465</v>
      </c>
      <c r="B302" s="2" t="s">
        <v>608</v>
      </c>
      <c r="C302" s="2" t="s">
        <v>22</v>
      </c>
      <c r="D302" s="2" t="s">
        <v>609</v>
      </c>
      <c r="E302" s="3">
        <v>0</v>
      </c>
      <c r="F302" s="2">
        <v>2</v>
      </c>
      <c r="G302" s="2" t="s">
        <v>132</v>
      </c>
      <c r="H302" s="2">
        <f t="shared" si="4"/>
        <v>0</v>
      </c>
      <c r="I302" s="2" t="s">
        <v>22</v>
      </c>
      <c r="J302" s="2" t="s">
        <v>0</v>
      </c>
    </row>
    <row r="303" spans="1:10" ht="28.8" x14ac:dyDescent="0.3">
      <c r="A303" s="2">
        <v>2137466</v>
      </c>
      <c r="B303" s="2" t="s">
        <v>610</v>
      </c>
      <c r="C303" s="2" t="s">
        <v>22</v>
      </c>
      <c r="D303" s="2" t="s">
        <v>611</v>
      </c>
      <c r="E303" s="3">
        <v>0</v>
      </c>
      <c r="F303" s="2">
        <v>45</v>
      </c>
      <c r="G303" s="2" t="s">
        <v>139</v>
      </c>
      <c r="H303" s="2">
        <f t="shared" si="4"/>
        <v>0</v>
      </c>
      <c r="I303" s="2" t="s">
        <v>22</v>
      </c>
      <c r="J303" s="2" t="s">
        <v>0</v>
      </c>
    </row>
    <row r="304" spans="1:10" x14ac:dyDescent="0.3">
      <c r="A304" s="2">
        <v>2137467</v>
      </c>
      <c r="B304" s="2" t="s">
        <v>612</v>
      </c>
      <c r="C304" s="2" t="s">
        <v>22</v>
      </c>
      <c r="D304" s="2" t="s">
        <v>614</v>
      </c>
      <c r="E304" s="3">
        <v>0</v>
      </c>
      <c r="F304" s="2">
        <v>6.3</v>
      </c>
      <c r="G304" s="2" t="s">
        <v>613</v>
      </c>
      <c r="H304" s="2">
        <f t="shared" si="4"/>
        <v>0</v>
      </c>
      <c r="I304" s="2" t="s">
        <v>22</v>
      </c>
      <c r="J304" s="2" t="s">
        <v>0</v>
      </c>
    </row>
    <row r="305" spans="1:10" x14ac:dyDescent="0.3">
      <c r="A305" s="2">
        <v>2137468</v>
      </c>
      <c r="B305" s="2" t="s">
        <v>615</v>
      </c>
      <c r="C305" s="2" t="s">
        <v>22</v>
      </c>
      <c r="D305" s="2" t="s">
        <v>616</v>
      </c>
      <c r="E305" s="3">
        <v>0</v>
      </c>
      <c r="F305" s="2">
        <v>12</v>
      </c>
      <c r="G305" s="2" t="s">
        <v>139</v>
      </c>
      <c r="H305" s="2">
        <f t="shared" si="4"/>
        <v>0</v>
      </c>
      <c r="I305" s="2" t="s">
        <v>22</v>
      </c>
      <c r="J305" s="2" t="s">
        <v>0</v>
      </c>
    </row>
    <row r="306" spans="1:10" x14ac:dyDescent="0.3">
      <c r="A306" s="2">
        <v>2137469</v>
      </c>
      <c r="B306" s="2" t="s">
        <v>617</v>
      </c>
      <c r="C306" s="2" t="s">
        <v>22</v>
      </c>
      <c r="D306" s="2" t="s">
        <v>618</v>
      </c>
      <c r="E306" s="3">
        <v>0</v>
      </c>
      <c r="F306" s="2">
        <v>12.6</v>
      </c>
      <c r="G306" s="2" t="s">
        <v>139</v>
      </c>
      <c r="H306" s="2">
        <f t="shared" si="4"/>
        <v>0</v>
      </c>
      <c r="I306" s="2" t="s">
        <v>22</v>
      </c>
      <c r="J306" s="2" t="s">
        <v>0</v>
      </c>
    </row>
    <row r="307" spans="1:10" x14ac:dyDescent="0.3">
      <c r="A307" s="2">
        <v>2137470</v>
      </c>
      <c r="B307" s="2" t="s">
        <v>619</v>
      </c>
      <c r="C307" s="2" t="s">
        <v>22</v>
      </c>
      <c r="D307" s="2" t="s">
        <v>620</v>
      </c>
      <c r="E307" s="3">
        <v>0</v>
      </c>
      <c r="F307" s="2">
        <v>85</v>
      </c>
      <c r="G307" s="2" t="s">
        <v>139</v>
      </c>
      <c r="H307" s="2">
        <f t="shared" si="4"/>
        <v>0</v>
      </c>
      <c r="I307" s="2" t="s">
        <v>22</v>
      </c>
      <c r="J307" s="2" t="s">
        <v>0</v>
      </c>
    </row>
    <row r="308" spans="1:10" x14ac:dyDescent="0.3">
      <c r="A308" s="2">
        <v>2137471</v>
      </c>
      <c r="B308" s="2" t="s">
        <v>621</v>
      </c>
      <c r="C308" s="2" t="s">
        <v>22</v>
      </c>
      <c r="D308" s="2" t="s">
        <v>622</v>
      </c>
      <c r="E308" s="3">
        <v>0</v>
      </c>
      <c r="F308" s="2">
        <v>89.25</v>
      </c>
      <c r="G308" s="2" t="s">
        <v>139</v>
      </c>
      <c r="H308" s="2">
        <f t="shared" si="4"/>
        <v>0</v>
      </c>
      <c r="I308" s="2" t="s">
        <v>22</v>
      </c>
      <c r="J308" s="2" t="s">
        <v>0</v>
      </c>
    </row>
    <row r="309" spans="1:10" x14ac:dyDescent="0.3">
      <c r="A309" s="2">
        <v>2137472</v>
      </c>
      <c r="B309" s="2" t="s">
        <v>623</v>
      </c>
      <c r="C309" s="2" t="s">
        <v>22</v>
      </c>
      <c r="D309" s="2" t="s">
        <v>624</v>
      </c>
      <c r="E309" s="3">
        <v>0</v>
      </c>
      <c r="F309" s="2">
        <v>220</v>
      </c>
      <c r="G309" s="2" t="s">
        <v>139</v>
      </c>
      <c r="H309" s="2">
        <f t="shared" si="4"/>
        <v>0</v>
      </c>
      <c r="I309" s="2" t="s">
        <v>22</v>
      </c>
      <c r="J309" s="2" t="s">
        <v>0</v>
      </c>
    </row>
    <row r="310" spans="1:10" x14ac:dyDescent="0.3">
      <c r="A310" s="2">
        <v>2137473</v>
      </c>
      <c r="B310" s="2" t="s">
        <v>625</v>
      </c>
      <c r="C310" s="2" t="s">
        <v>22</v>
      </c>
      <c r="D310" s="2" t="s">
        <v>626</v>
      </c>
      <c r="E310" s="3">
        <v>0</v>
      </c>
      <c r="F310" s="2">
        <v>220</v>
      </c>
      <c r="G310" s="2" t="s">
        <v>139</v>
      </c>
      <c r="H310" s="2">
        <f t="shared" si="4"/>
        <v>0</v>
      </c>
      <c r="I310" s="2" t="s">
        <v>22</v>
      </c>
      <c r="J310" s="2" t="s">
        <v>0</v>
      </c>
    </row>
    <row r="311" spans="1:10" x14ac:dyDescent="0.3">
      <c r="A311" s="2">
        <v>2137474</v>
      </c>
      <c r="B311" s="2" t="s">
        <v>627</v>
      </c>
      <c r="C311" s="2" t="s">
        <v>22</v>
      </c>
      <c r="D311" s="2" t="s">
        <v>628</v>
      </c>
      <c r="E311" s="3">
        <v>0</v>
      </c>
      <c r="F311" s="2">
        <v>10</v>
      </c>
      <c r="G311" s="2" t="s">
        <v>139</v>
      </c>
      <c r="H311" s="2">
        <f t="shared" si="4"/>
        <v>0</v>
      </c>
      <c r="I311" s="2" t="s">
        <v>22</v>
      </c>
      <c r="J311" s="2" t="s">
        <v>0</v>
      </c>
    </row>
    <row r="312" spans="1:10" x14ac:dyDescent="0.3">
      <c r="A312" s="2">
        <v>2137475</v>
      </c>
      <c r="B312" s="2" t="s">
        <v>629</v>
      </c>
      <c r="C312" s="2" t="s">
        <v>22</v>
      </c>
      <c r="D312" s="2" t="s">
        <v>630</v>
      </c>
      <c r="E312" s="3">
        <v>0</v>
      </c>
      <c r="F312" s="2">
        <v>10</v>
      </c>
      <c r="G312" s="2" t="s">
        <v>139</v>
      </c>
      <c r="H312" s="2">
        <f t="shared" si="4"/>
        <v>0</v>
      </c>
      <c r="I312" s="2" t="s">
        <v>22</v>
      </c>
      <c r="J312" s="2" t="s">
        <v>0</v>
      </c>
    </row>
    <row r="313" spans="1:10" x14ac:dyDescent="0.3">
      <c r="A313" s="2">
        <v>2137476</v>
      </c>
      <c r="B313" s="2" t="s">
        <v>631</v>
      </c>
      <c r="C313" s="2" t="s">
        <v>22</v>
      </c>
      <c r="D313" s="2" t="s">
        <v>632</v>
      </c>
      <c r="E313" s="3">
        <v>0</v>
      </c>
      <c r="F313" s="2">
        <v>25</v>
      </c>
      <c r="G313" s="2" t="s">
        <v>139</v>
      </c>
      <c r="H313" s="2">
        <f t="shared" si="4"/>
        <v>0</v>
      </c>
      <c r="I313" s="2" t="s">
        <v>22</v>
      </c>
      <c r="J313" s="2" t="s">
        <v>0</v>
      </c>
    </row>
    <row r="314" spans="1:10" x14ac:dyDescent="0.3">
      <c r="A314" s="2">
        <v>2137477</v>
      </c>
      <c r="B314" s="2" t="s">
        <v>633</v>
      </c>
      <c r="C314" s="2" t="s">
        <v>22</v>
      </c>
      <c r="D314" s="2" t="s">
        <v>634</v>
      </c>
      <c r="E314" s="3">
        <v>0</v>
      </c>
      <c r="F314" s="2">
        <v>25</v>
      </c>
      <c r="G314" s="2" t="s">
        <v>139</v>
      </c>
      <c r="H314" s="2">
        <f t="shared" si="4"/>
        <v>0</v>
      </c>
      <c r="I314" s="2" t="s">
        <v>22</v>
      </c>
      <c r="J314" s="2" t="s">
        <v>0</v>
      </c>
    </row>
    <row r="315" spans="1:10" x14ac:dyDescent="0.3">
      <c r="A315" s="2">
        <v>2137478</v>
      </c>
      <c r="B315" s="2" t="s">
        <v>635</v>
      </c>
      <c r="C315" s="2" t="s">
        <v>22</v>
      </c>
      <c r="D315" s="2" t="s">
        <v>636</v>
      </c>
      <c r="E315" s="3">
        <v>0</v>
      </c>
      <c r="F315" s="2">
        <v>25</v>
      </c>
      <c r="G315" s="2" t="s">
        <v>139</v>
      </c>
      <c r="H315" s="2">
        <f t="shared" si="4"/>
        <v>0</v>
      </c>
      <c r="I315" s="2" t="s">
        <v>22</v>
      </c>
      <c r="J315" s="2" t="s">
        <v>0</v>
      </c>
    </row>
    <row r="316" spans="1:10" x14ac:dyDescent="0.3">
      <c r="A316" s="2">
        <v>2137479</v>
      </c>
      <c r="B316" s="2" t="s">
        <v>637</v>
      </c>
      <c r="C316" s="2" t="s">
        <v>22</v>
      </c>
      <c r="D316" s="2" t="s">
        <v>638</v>
      </c>
      <c r="E316" s="3">
        <v>0</v>
      </c>
      <c r="F316" s="2">
        <v>25</v>
      </c>
      <c r="G316" s="2" t="s">
        <v>139</v>
      </c>
      <c r="H316" s="2">
        <f t="shared" si="4"/>
        <v>0</v>
      </c>
      <c r="I316" s="2" t="s">
        <v>22</v>
      </c>
      <c r="J316" s="2" t="s">
        <v>0</v>
      </c>
    </row>
    <row r="317" spans="1:10" x14ac:dyDescent="0.3">
      <c r="A317" s="2">
        <v>2137480</v>
      </c>
      <c r="B317" s="2" t="s">
        <v>639</v>
      </c>
      <c r="C317" s="2" t="s">
        <v>22</v>
      </c>
      <c r="D317" s="2" t="s">
        <v>640</v>
      </c>
      <c r="E317" s="3">
        <v>0</v>
      </c>
      <c r="F317" s="2">
        <v>1</v>
      </c>
      <c r="G317" s="2" t="s">
        <v>455</v>
      </c>
      <c r="H317" s="2">
        <f t="shared" si="4"/>
        <v>0</v>
      </c>
      <c r="I317" s="2" t="s">
        <v>22</v>
      </c>
      <c r="J317" s="2" t="s">
        <v>0</v>
      </c>
    </row>
    <row r="318" spans="1:10" x14ac:dyDescent="0.3">
      <c r="A318" s="2">
        <v>2137481</v>
      </c>
      <c r="B318" s="2" t="s">
        <v>641</v>
      </c>
      <c r="C318" s="2" t="s">
        <v>22</v>
      </c>
      <c r="D318" s="2" t="s">
        <v>642</v>
      </c>
      <c r="E318" s="3">
        <v>0</v>
      </c>
      <c r="F318" s="2">
        <v>1</v>
      </c>
      <c r="G318" s="2" t="s">
        <v>455</v>
      </c>
      <c r="H318" s="2">
        <f t="shared" si="4"/>
        <v>0</v>
      </c>
      <c r="I318" s="2" t="s">
        <v>22</v>
      </c>
      <c r="J318" s="2" t="s">
        <v>0</v>
      </c>
    </row>
    <row r="319" spans="1:10" x14ac:dyDescent="0.3">
      <c r="A319" s="2">
        <v>2137482</v>
      </c>
      <c r="B319" s="2" t="s">
        <v>643</v>
      </c>
      <c r="C319" s="2" t="s">
        <v>22</v>
      </c>
      <c r="D319" s="2" t="s">
        <v>644</v>
      </c>
      <c r="E319" s="3">
        <v>0</v>
      </c>
      <c r="F319" s="2">
        <v>1</v>
      </c>
      <c r="G319" s="2" t="s">
        <v>455</v>
      </c>
      <c r="H319" s="2">
        <f t="shared" si="4"/>
        <v>0</v>
      </c>
      <c r="I319" s="2" t="s">
        <v>22</v>
      </c>
      <c r="J319" s="2" t="s">
        <v>0</v>
      </c>
    </row>
    <row r="320" spans="1:10" ht="28.8" x14ac:dyDescent="0.3">
      <c r="A320" s="2">
        <v>2137483</v>
      </c>
      <c r="B320" s="2" t="s">
        <v>645</v>
      </c>
      <c r="C320" s="2" t="s">
        <v>22</v>
      </c>
      <c r="D320" s="2" t="s">
        <v>646</v>
      </c>
      <c r="E320" s="2">
        <f>ROUND(H321+H322+H323+H324,2)</f>
        <v>0</v>
      </c>
      <c r="F320" s="2">
        <v>1</v>
      </c>
      <c r="G320" s="2" t="s">
        <v>0</v>
      </c>
      <c r="H320" s="2">
        <f t="shared" si="4"/>
        <v>0</v>
      </c>
      <c r="I320" s="2" t="s">
        <v>22</v>
      </c>
      <c r="J320" s="2" t="s">
        <v>0</v>
      </c>
    </row>
    <row r="321" spans="1:10" ht="28.8" x14ac:dyDescent="0.3">
      <c r="A321" s="2">
        <v>2137484</v>
      </c>
      <c r="B321" s="2" t="s">
        <v>647</v>
      </c>
      <c r="C321" s="2" t="s">
        <v>22</v>
      </c>
      <c r="D321" s="2" t="s">
        <v>648</v>
      </c>
      <c r="E321" s="3">
        <v>0</v>
      </c>
      <c r="F321" s="2">
        <v>32</v>
      </c>
      <c r="G321" s="2" t="s">
        <v>139</v>
      </c>
      <c r="H321" s="2">
        <f t="shared" si="4"/>
        <v>0</v>
      </c>
      <c r="I321" s="2" t="s">
        <v>22</v>
      </c>
      <c r="J321" s="2" t="s">
        <v>0</v>
      </c>
    </row>
    <row r="322" spans="1:10" ht="28.8" x14ac:dyDescent="0.3">
      <c r="A322" s="2">
        <v>2137485</v>
      </c>
      <c r="B322" s="2" t="s">
        <v>649</v>
      </c>
      <c r="C322" s="2" t="s">
        <v>22</v>
      </c>
      <c r="D322" s="2" t="s">
        <v>650</v>
      </c>
      <c r="E322" s="3">
        <v>0</v>
      </c>
      <c r="F322" s="2">
        <v>32</v>
      </c>
      <c r="G322" s="2" t="s">
        <v>139</v>
      </c>
      <c r="H322" s="2">
        <f t="shared" si="4"/>
        <v>0</v>
      </c>
      <c r="I322" s="2" t="s">
        <v>22</v>
      </c>
      <c r="J322" s="2" t="s">
        <v>0</v>
      </c>
    </row>
    <row r="323" spans="1:10" x14ac:dyDescent="0.3">
      <c r="A323" s="2">
        <v>2137486</v>
      </c>
      <c r="B323" s="2" t="s">
        <v>651</v>
      </c>
      <c r="C323" s="2" t="s">
        <v>22</v>
      </c>
      <c r="D323" s="2" t="s">
        <v>640</v>
      </c>
      <c r="E323" s="3">
        <v>0</v>
      </c>
      <c r="F323" s="2">
        <v>1</v>
      </c>
      <c r="G323" s="2" t="s">
        <v>455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x14ac:dyDescent="0.3">
      <c r="A324" s="2">
        <v>2137487</v>
      </c>
      <c r="B324" s="2" t="s">
        <v>652</v>
      </c>
      <c r="C324" s="2" t="s">
        <v>22</v>
      </c>
      <c r="D324" s="2" t="s">
        <v>644</v>
      </c>
      <c r="E324" s="3">
        <v>0</v>
      </c>
      <c r="F324" s="2">
        <v>1</v>
      </c>
      <c r="G324" s="2" t="s">
        <v>455</v>
      </c>
      <c r="H324" s="2">
        <f t="shared" si="5"/>
        <v>0</v>
      </c>
      <c r="I324" s="2" t="s">
        <v>22</v>
      </c>
      <c r="J324" s="2" t="s">
        <v>0</v>
      </c>
    </row>
    <row r="325" spans="1:10" x14ac:dyDescent="0.3">
      <c r="A325" s="2">
        <v>2137488</v>
      </c>
      <c r="B325" s="2" t="s">
        <v>653</v>
      </c>
      <c r="C325" s="2" t="s">
        <v>22</v>
      </c>
      <c r="D325" s="2" t="s">
        <v>654</v>
      </c>
      <c r="E325" s="2">
        <f>ROUND(H326,2)</f>
        <v>0</v>
      </c>
      <c r="F325" s="2">
        <v>1</v>
      </c>
      <c r="G325" s="2" t="s">
        <v>0</v>
      </c>
      <c r="H325" s="2">
        <f t="shared" si="5"/>
        <v>0</v>
      </c>
      <c r="I325" s="2" t="s">
        <v>22</v>
      </c>
      <c r="J325" s="2" t="s">
        <v>0</v>
      </c>
    </row>
    <row r="326" spans="1:10" ht="43.2" x14ac:dyDescent="0.3">
      <c r="A326" s="2">
        <v>2137489</v>
      </c>
      <c r="B326" s="2" t="s">
        <v>655</v>
      </c>
      <c r="C326" s="2" t="s">
        <v>22</v>
      </c>
      <c r="D326" s="2" t="s">
        <v>656</v>
      </c>
      <c r="E326" s="3">
        <v>0</v>
      </c>
      <c r="F326" s="2">
        <v>32</v>
      </c>
      <c r="G326" s="2" t="s">
        <v>416</v>
      </c>
      <c r="H326" s="2">
        <f t="shared" si="5"/>
        <v>0</v>
      </c>
      <c r="I326" s="2" t="s">
        <v>22</v>
      </c>
      <c r="J326" s="2" t="s">
        <v>0</v>
      </c>
    </row>
    <row r="327" spans="1:10" x14ac:dyDescent="0.3">
      <c r="A327" s="2">
        <v>2137490</v>
      </c>
      <c r="B327" s="2" t="s">
        <v>657</v>
      </c>
      <c r="C327" s="2" t="s">
        <v>22</v>
      </c>
      <c r="D327" s="2" t="s">
        <v>658</v>
      </c>
      <c r="E327" s="2">
        <f>ROUND(H328,2)</f>
        <v>0</v>
      </c>
      <c r="F327" s="2">
        <v>1</v>
      </c>
      <c r="G327" s="2" t="s">
        <v>0</v>
      </c>
      <c r="H327" s="2">
        <f t="shared" si="5"/>
        <v>0</v>
      </c>
      <c r="I327" s="2" t="s">
        <v>22</v>
      </c>
      <c r="J327" s="2" t="s">
        <v>0</v>
      </c>
    </row>
    <row r="328" spans="1:10" x14ac:dyDescent="0.3">
      <c r="A328" s="2">
        <v>2137491</v>
      </c>
      <c r="B328" s="2" t="s">
        <v>659</v>
      </c>
      <c r="C328" s="2" t="s">
        <v>22</v>
      </c>
      <c r="D328" s="2" t="s">
        <v>31</v>
      </c>
      <c r="E328" s="2">
        <f>ROUND(H329+H352+H359+H363+H368+H404,2)</f>
        <v>0</v>
      </c>
      <c r="F328" s="2">
        <v>1</v>
      </c>
      <c r="G328" s="2" t="s">
        <v>0</v>
      </c>
      <c r="H328" s="2">
        <f t="shared" si="5"/>
        <v>0</v>
      </c>
      <c r="I328" s="2" t="s">
        <v>22</v>
      </c>
      <c r="J328" s="2" t="s">
        <v>0</v>
      </c>
    </row>
    <row r="329" spans="1:10" x14ac:dyDescent="0.3">
      <c r="A329" s="2">
        <v>2137492</v>
      </c>
      <c r="B329" s="2" t="s">
        <v>660</v>
      </c>
      <c r="C329" s="2" t="s">
        <v>22</v>
      </c>
      <c r="D329" s="2" t="s">
        <v>33</v>
      </c>
      <c r="E329" s="2">
        <f>ROUND(H330+H331+H332+H333+H334+H335+H336+H337+H338+H339+H340+H341+H342+H343+H344+H345+H346+H347+H348+H349+H350+H351,2)</f>
        <v>0</v>
      </c>
      <c r="F329" s="2">
        <v>1</v>
      </c>
      <c r="G329" s="2" t="s">
        <v>0</v>
      </c>
      <c r="H329" s="2">
        <f t="shared" si="5"/>
        <v>0</v>
      </c>
      <c r="I329" s="2" t="s">
        <v>22</v>
      </c>
      <c r="J329" s="2" t="s">
        <v>0</v>
      </c>
    </row>
    <row r="330" spans="1:10" x14ac:dyDescent="0.3">
      <c r="A330" s="2">
        <v>2137493</v>
      </c>
      <c r="B330" s="2" t="s">
        <v>661</v>
      </c>
      <c r="C330" s="2" t="s">
        <v>22</v>
      </c>
      <c r="D330" s="2" t="s">
        <v>662</v>
      </c>
      <c r="E330" s="3">
        <v>0</v>
      </c>
      <c r="F330" s="2">
        <v>0.153</v>
      </c>
      <c r="G330" s="2" t="s">
        <v>385</v>
      </c>
      <c r="H330" s="2">
        <f t="shared" si="5"/>
        <v>0</v>
      </c>
      <c r="I330" s="2" t="s">
        <v>22</v>
      </c>
      <c r="J330" s="2" t="s">
        <v>0</v>
      </c>
    </row>
    <row r="331" spans="1:10" x14ac:dyDescent="0.3">
      <c r="A331" s="2">
        <v>2137494</v>
      </c>
      <c r="B331" s="2" t="s">
        <v>663</v>
      </c>
      <c r="C331" s="2" t="s">
        <v>22</v>
      </c>
      <c r="D331" s="2" t="s">
        <v>664</v>
      </c>
      <c r="E331" s="3">
        <v>0</v>
      </c>
      <c r="F331" s="2">
        <v>206.3</v>
      </c>
      <c r="G331" s="2" t="s">
        <v>40</v>
      </c>
      <c r="H331" s="2">
        <f t="shared" si="5"/>
        <v>0</v>
      </c>
      <c r="I331" s="2" t="s">
        <v>22</v>
      </c>
      <c r="J331" s="2" t="s">
        <v>0</v>
      </c>
    </row>
    <row r="332" spans="1:10" ht="28.8" x14ac:dyDescent="0.3">
      <c r="A332" s="2">
        <v>2137495</v>
      </c>
      <c r="B332" s="2" t="s">
        <v>665</v>
      </c>
      <c r="C332" s="2" t="s">
        <v>22</v>
      </c>
      <c r="D332" s="2" t="s">
        <v>666</v>
      </c>
      <c r="E332" s="3">
        <v>0</v>
      </c>
      <c r="F332" s="2">
        <v>209.6</v>
      </c>
      <c r="G332" s="2" t="s">
        <v>40</v>
      </c>
      <c r="H332" s="2">
        <f t="shared" si="5"/>
        <v>0</v>
      </c>
      <c r="I332" s="2" t="s">
        <v>22</v>
      </c>
      <c r="J332" s="2" t="s">
        <v>0</v>
      </c>
    </row>
    <row r="333" spans="1:10" ht="28.8" x14ac:dyDescent="0.3">
      <c r="A333" s="2">
        <v>2137496</v>
      </c>
      <c r="B333" s="2" t="s">
        <v>667</v>
      </c>
      <c r="C333" s="2" t="s">
        <v>22</v>
      </c>
      <c r="D333" s="2" t="s">
        <v>668</v>
      </c>
      <c r="E333" s="3">
        <v>0</v>
      </c>
      <c r="F333" s="2">
        <v>3.3</v>
      </c>
      <c r="G333" s="2" t="s">
        <v>40</v>
      </c>
      <c r="H333" s="2">
        <f t="shared" si="5"/>
        <v>0</v>
      </c>
      <c r="I333" s="2" t="s">
        <v>22</v>
      </c>
      <c r="J333" s="2" t="s">
        <v>0</v>
      </c>
    </row>
    <row r="334" spans="1:10" ht="28.8" x14ac:dyDescent="0.3">
      <c r="A334" s="2">
        <v>2137497</v>
      </c>
      <c r="B334" s="2" t="s">
        <v>669</v>
      </c>
      <c r="C334" s="2" t="s">
        <v>22</v>
      </c>
      <c r="D334" s="2" t="s">
        <v>670</v>
      </c>
      <c r="E334" s="3">
        <v>0</v>
      </c>
      <c r="F334" s="2">
        <v>3.3</v>
      </c>
      <c r="G334" s="2" t="s">
        <v>40</v>
      </c>
      <c r="H334" s="2">
        <f t="shared" si="5"/>
        <v>0</v>
      </c>
      <c r="I334" s="2" t="s">
        <v>22</v>
      </c>
      <c r="J334" s="2" t="s">
        <v>0</v>
      </c>
    </row>
    <row r="335" spans="1:10" x14ac:dyDescent="0.3">
      <c r="A335" s="2">
        <v>2137498</v>
      </c>
      <c r="B335" s="2" t="s">
        <v>671</v>
      </c>
      <c r="C335" s="2" t="s">
        <v>22</v>
      </c>
      <c r="D335" s="2" t="s">
        <v>672</v>
      </c>
      <c r="E335" s="3">
        <v>0</v>
      </c>
      <c r="F335" s="2">
        <v>173.40799999999999</v>
      </c>
      <c r="G335" s="2" t="s">
        <v>45</v>
      </c>
      <c r="H335" s="2">
        <f t="shared" si="5"/>
        <v>0</v>
      </c>
      <c r="I335" s="2" t="s">
        <v>22</v>
      </c>
      <c r="J335" s="2" t="s">
        <v>0</v>
      </c>
    </row>
    <row r="336" spans="1:10" x14ac:dyDescent="0.3">
      <c r="A336" s="2">
        <v>2137499</v>
      </c>
      <c r="B336" s="2" t="s">
        <v>673</v>
      </c>
      <c r="C336" s="2" t="s">
        <v>22</v>
      </c>
      <c r="D336" s="2" t="s">
        <v>674</v>
      </c>
      <c r="E336" s="3">
        <v>0</v>
      </c>
      <c r="F336" s="2">
        <v>86.703999999999994</v>
      </c>
      <c r="G336" s="2" t="s">
        <v>45</v>
      </c>
      <c r="H336" s="2">
        <f t="shared" si="5"/>
        <v>0</v>
      </c>
      <c r="I336" s="2" t="s">
        <v>22</v>
      </c>
      <c r="J336" s="2" t="s">
        <v>0</v>
      </c>
    </row>
    <row r="337" spans="1:10" x14ac:dyDescent="0.3">
      <c r="A337" s="2">
        <v>2137500</v>
      </c>
      <c r="B337" s="2" t="s">
        <v>675</v>
      </c>
      <c r="C337" s="2" t="s">
        <v>22</v>
      </c>
      <c r="D337" s="2" t="s">
        <v>676</v>
      </c>
      <c r="E337" s="3">
        <v>0</v>
      </c>
      <c r="F337" s="2">
        <v>269.23599999999999</v>
      </c>
      <c r="G337" s="2" t="s">
        <v>45</v>
      </c>
      <c r="H337" s="2">
        <f t="shared" si="5"/>
        <v>0</v>
      </c>
      <c r="I337" s="2" t="s">
        <v>22</v>
      </c>
      <c r="J337" s="2" t="s">
        <v>0</v>
      </c>
    </row>
    <row r="338" spans="1:10" x14ac:dyDescent="0.3">
      <c r="A338" s="2">
        <v>2137501</v>
      </c>
      <c r="B338" s="2" t="s">
        <v>677</v>
      </c>
      <c r="C338" s="2" t="s">
        <v>22</v>
      </c>
      <c r="D338" s="2" t="s">
        <v>678</v>
      </c>
      <c r="E338" s="3">
        <v>0</v>
      </c>
      <c r="F338" s="2">
        <v>134.61799999999999</v>
      </c>
      <c r="G338" s="2" t="s">
        <v>45</v>
      </c>
      <c r="H338" s="2">
        <f t="shared" si="5"/>
        <v>0</v>
      </c>
      <c r="I338" s="2" t="s">
        <v>22</v>
      </c>
      <c r="J338" s="2" t="s">
        <v>0</v>
      </c>
    </row>
    <row r="339" spans="1:10" ht="28.8" x14ac:dyDescent="0.3">
      <c r="A339" s="2">
        <v>2137502</v>
      </c>
      <c r="B339" s="2" t="s">
        <v>679</v>
      </c>
      <c r="C339" s="2" t="s">
        <v>22</v>
      </c>
      <c r="D339" s="2" t="s">
        <v>680</v>
      </c>
      <c r="E339" s="3">
        <v>0</v>
      </c>
      <c r="F339" s="2">
        <v>503.2</v>
      </c>
      <c r="G339" s="2" t="s">
        <v>40</v>
      </c>
      <c r="H339" s="2">
        <f t="shared" si="5"/>
        <v>0</v>
      </c>
      <c r="I339" s="2" t="s">
        <v>22</v>
      </c>
      <c r="J339" s="2" t="s">
        <v>0</v>
      </c>
    </row>
    <row r="340" spans="1:10" ht="28.8" x14ac:dyDescent="0.3">
      <c r="A340" s="2">
        <v>2137503</v>
      </c>
      <c r="B340" s="2" t="s">
        <v>681</v>
      </c>
      <c r="C340" s="2" t="s">
        <v>22</v>
      </c>
      <c r="D340" s="2" t="s">
        <v>682</v>
      </c>
      <c r="E340" s="3">
        <v>0</v>
      </c>
      <c r="F340" s="2">
        <v>224.26300000000001</v>
      </c>
      <c r="G340" s="2" t="s">
        <v>40</v>
      </c>
      <c r="H340" s="2">
        <f t="shared" si="5"/>
        <v>0</v>
      </c>
      <c r="I340" s="2" t="s">
        <v>22</v>
      </c>
      <c r="J340" s="2" t="s">
        <v>0</v>
      </c>
    </row>
    <row r="341" spans="1:10" ht="28.8" x14ac:dyDescent="0.3">
      <c r="A341" s="2">
        <v>2137504</v>
      </c>
      <c r="B341" s="2" t="s">
        <v>683</v>
      </c>
      <c r="C341" s="2" t="s">
        <v>22</v>
      </c>
      <c r="D341" s="2" t="s">
        <v>684</v>
      </c>
      <c r="E341" s="3">
        <v>0</v>
      </c>
      <c r="F341" s="2">
        <v>503.2</v>
      </c>
      <c r="G341" s="2" t="s">
        <v>40</v>
      </c>
      <c r="H341" s="2">
        <f t="shared" si="5"/>
        <v>0</v>
      </c>
      <c r="I341" s="2" t="s">
        <v>22</v>
      </c>
      <c r="J341" s="2" t="s">
        <v>0</v>
      </c>
    </row>
    <row r="342" spans="1:10" ht="28.8" x14ac:dyDescent="0.3">
      <c r="A342" s="2">
        <v>2137505</v>
      </c>
      <c r="B342" s="2" t="s">
        <v>685</v>
      </c>
      <c r="C342" s="2" t="s">
        <v>22</v>
      </c>
      <c r="D342" s="2" t="s">
        <v>686</v>
      </c>
      <c r="E342" s="3">
        <v>0</v>
      </c>
      <c r="F342" s="2">
        <v>224.26300000000001</v>
      </c>
      <c r="G342" s="2" t="s">
        <v>40</v>
      </c>
      <c r="H342" s="2">
        <f t="shared" si="5"/>
        <v>0</v>
      </c>
      <c r="I342" s="2" t="s">
        <v>22</v>
      </c>
      <c r="J342" s="2" t="s">
        <v>0</v>
      </c>
    </row>
    <row r="343" spans="1:10" x14ac:dyDescent="0.3">
      <c r="A343" s="2">
        <v>2137506</v>
      </c>
      <c r="B343" s="2" t="s">
        <v>687</v>
      </c>
      <c r="C343" s="2" t="s">
        <v>22</v>
      </c>
      <c r="D343" s="2" t="s">
        <v>688</v>
      </c>
      <c r="E343" s="3">
        <v>0</v>
      </c>
      <c r="F343" s="2">
        <v>227.92</v>
      </c>
      <c r="G343" s="2" t="s">
        <v>45</v>
      </c>
      <c r="H343" s="2">
        <f t="shared" si="5"/>
        <v>0</v>
      </c>
      <c r="I343" s="2" t="s">
        <v>22</v>
      </c>
      <c r="J343" s="2" t="s">
        <v>0</v>
      </c>
    </row>
    <row r="344" spans="1:10" x14ac:dyDescent="0.3">
      <c r="A344" s="2">
        <v>2137507</v>
      </c>
      <c r="B344" s="2" t="s">
        <v>689</v>
      </c>
      <c r="C344" s="2" t="s">
        <v>22</v>
      </c>
      <c r="D344" s="2" t="s">
        <v>690</v>
      </c>
      <c r="E344" s="3">
        <v>0</v>
      </c>
      <c r="F344" s="2">
        <v>214.72300000000001</v>
      </c>
      <c r="G344" s="2" t="s">
        <v>45</v>
      </c>
      <c r="H344" s="2">
        <f t="shared" si="5"/>
        <v>0</v>
      </c>
      <c r="I344" s="2" t="s">
        <v>22</v>
      </c>
      <c r="J344" s="2" t="s">
        <v>0</v>
      </c>
    </row>
    <row r="345" spans="1:10" x14ac:dyDescent="0.3">
      <c r="A345" s="2">
        <v>2137508</v>
      </c>
      <c r="B345" s="2" t="s">
        <v>691</v>
      </c>
      <c r="C345" s="2" t="s">
        <v>22</v>
      </c>
      <c r="D345" s="2" t="s">
        <v>54</v>
      </c>
      <c r="E345" s="3">
        <v>0</v>
      </c>
      <c r="F345" s="2">
        <v>186.49</v>
      </c>
      <c r="G345" s="2" t="s">
        <v>45</v>
      </c>
      <c r="H345" s="2">
        <f t="shared" si="5"/>
        <v>0</v>
      </c>
      <c r="I345" s="2" t="s">
        <v>22</v>
      </c>
      <c r="J345" s="2" t="s">
        <v>0</v>
      </c>
    </row>
    <row r="346" spans="1:10" ht="28.8" x14ac:dyDescent="0.3">
      <c r="A346" s="2">
        <v>2137509</v>
      </c>
      <c r="B346" s="2" t="s">
        <v>692</v>
      </c>
      <c r="C346" s="2" t="s">
        <v>22</v>
      </c>
      <c r="D346" s="2" t="s">
        <v>693</v>
      </c>
      <c r="E346" s="3">
        <v>0</v>
      </c>
      <c r="F346" s="2">
        <v>932.45</v>
      </c>
      <c r="G346" s="2" t="s">
        <v>45</v>
      </c>
      <c r="H346" s="2">
        <f t="shared" si="5"/>
        <v>0</v>
      </c>
      <c r="I346" s="2" t="s">
        <v>22</v>
      </c>
      <c r="J346" s="2" t="s">
        <v>0</v>
      </c>
    </row>
    <row r="347" spans="1:10" x14ac:dyDescent="0.3">
      <c r="A347" s="2">
        <v>2137510</v>
      </c>
      <c r="B347" s="2" t="s">
        <v>694</v>
      </c>
      <c r="C347" s="2" t="s">
        <v>22</v>
      </c>
      <c r="D347" s="2" t="s">
        <v>56</v>
      </c>
      <c r="E347" s="3">
        <v>0</v>
      </c>
      <c r="F347" s="2">
        <v>186.49</v>
      </c>
      <c r="G347" s="2" t="s">
        <v>45</v>
      </c>
      <c r="H347" s="2">
        <f t="shared" si="5"/>
        <v>0</v>
      </c>
      <c r="I347" s="2" t="s">
        <v>22</v>
      </c>
      <c r="J347" s="2" t="s">
        <v>0</v>
      </c>
    </row>
    <row r="348" spans="1:10" x14ac:dyDescent="0.3">
      <c r="A348" s="2">
        <v>2137511</v>
      </c>
      <c r="B348" s="2" t="s">
        <v>695</v>
      </c>
      <c r="C348" s="2" t="s">
        <v>22</v>
      </c>
      <c r="D348" s="2" t="s">
        <v>696</v>
      </c>
      <c r="E348" s="3">
        <v>0</v>
      </c>
      <c r="F348" s="2">
        <v>256.154</v>
      </c>
      <c r="G348" s="2" t="s">
        <v>45</v>
      </c>
      <c r="H348" s="2">
        <f t="shared" si="5"/>
        <v>0</v>
      </c>
      <c r="I348" s="2" t="s">
        <v>22</v>
      </c>
      <c r="J348" s="2" t="s">
        <v>0</v>
      </c>
    </row>
    <row r="349" spans="1:10" x14ac:dyDescent="0.3">
      <c r="A349" s="2">
        <v>2137512</v>
      </c>
      <c r="B349" s="2" t="s">
        <v>697</v>
      </c>
      <c r="C349" s="2" t="s">
        <v>22</v>
      </c>
      <c r="D349" s="2" t="s">
        <v>698</v>
      </c>
      <c r="E349" s="3">
        <v>0</v>
      </c>
      <c r="F349" s="2">
        <v>88.176000000000002</v>
      </c>
      <c r="G349" s="2" t="s">
        <v>45</v>
      </c>
      <c r="H349" s="2">
        <f t="shared" si="5"/>
        <v>0</v>
      </c>
      <c r="I349" s="2" t="s">
        <v>22</v>
      </c>
      <c r="J349" s="2" t="s">
        <v>0</v>
      </c>
    </row>
    <row r="350" spans="1:10" x14ac:dyDescent="0.3">
      <c r="A350" s="2">
        <v>2137513</v>
      </c>
      <c r="B350" s="2" t="s">
        <v>699</v>
      </c>
      <c r="C350" s="2" t="s">
        <v>22</v>
      </c>
      <c r="D350" s="2" t="s">
        <v>700</v>
      </c>
      <c r="E350" s="3">
        <v>0</v>
      </c>
      <c r="F350" s="2">
        <v>158.71700000000001</v>
      </c>
      <c r="G350" s="2" t="s">
        <v>148</v>
      </c>
      <c r="H350" s="2">
        <f t="shared" si="5"/>
        <v>0</v>
      </c>
      <c r="I350" s="2" t="s">
        <v>22</v>
      </c>
      <c r="J350" s="2" t="s">
        <v>0</v>
      </c>
    </row>
    <row r="351" spans="1:10" x14ac:dyDescent="0.3">
      <c r="A351" s="2">
        <v>2137514</v>
      </c>
      <c r="B351" s="2" t="s">
        <v>701</v>
      </c>
      <c r="C351" s="2" t="s">
        <v>22</v>
      </c>
      <c r="D351" s="2" t="s">
        <v>64</v>
      </c>
      <c r="E351" s="3">
        <v>0</v>
      </c>
      <c r="F351" s="2">
        <v>34.847999999999999</v>
      </c>
      <c r="G351" s="2" t="s">
        <v>40</v>
      </c>
      <c r="H351" s="2">
        <f t="shared" si="5"/>
        <v>0</v>
      </c>
      <c r="I351" s="2" t="s">
        <v>22</v>
      </c>
      <c r="J351" s="2" t="s">
        <v>0</v>
      </c>
    </row>
    <row r="352" spans="1:10" x14ac:dyDescent="0.3">
      <c r="A352" s="2">
        <v>2137515</v>
      </c>
      <c r="B352" s="2" t="s">
        <v>702</v>
      </c>
      <c r="C352" s="2" t="s">
        <v>22</v>
      </c>
      <c r="D352" s="2" t="s">
        <v>182</v>
      </c>
      <c r="E352" s="2">
        <f>ROUND(H353+H354+H355+H356+H357+H358,2)</f>
        <v>0</v>
      </c>
      <c r="F352" s="2">
        <v>1</v>
      </c>
      <c r="G352" s="2" t="s">
        <v>0</v>
      </c>
      <c r="H352" s="2">
        <f t="shared" si="5"/>
        <v>0</v>
      </c>
      <c r="I352" s="2" t="s">
        <v>22</v>
      </c>
      <c r="J352" s="2" t="s">
        <v>0</v>
      </c>
    </row>
    <row r="353" spans="1:10" x14ac:dyDescent="0.3">
      <c r="A353" s="2">
        <v>2137516</v>
      </c>
      <c r="B353" s="2" t="s">
        <v>703</v>
      </c>
      <c r="C353" s="2" t="s">
        <v>22</v>
      </c>
      <c r="D353" s="2" t="s">
        <v>704</v>
      </c>
      <c r="E353" s="3">
        <v>0</v>
      </c>
      <c r="F353" s="2">
        <v>1</v>
      </c>
      <c r="G353" s="2" t="s">
        <v>35</v>
      </c>
      <c r="H353" s="2">
        <f t="shared" si="5"/>
        <v>0</v>
      </c>
      <c r="I353" s="2" t="s">
        <v>22</v>
      </c>
      <c r="J353" s="2" t="s">
        <v>0</v>
      </c>
    </row>
    <row r="354" spans="1:10" x14ac:dyDescent="0.3">
      <c r="A354" s="2">
        <v>2137517</v>
      </c>
      <c r="B354" s="2" t="s">
        <v>705</v>
      </c>
      <c r="C354" s="2" t="s">
        <v>22</v>
      </c>
      <c r="D354" s="2" t="s">
        <v>706</v>
      </c>
      <c r="E354" s="3">
        <v>0</v>
      </c>
      <c r="F354" s="2">
        <v>1</v>
      </c>
      <c r="G354" s="2" t="s">
        <v>35</v>
      </c>
      <c r="H354" s="2">
        <f t="shared" si="5"/>
        <v>0</v>
      </c>
      <c r="I354" s="2" t="s">
        <v>22</v>
      </c>
      <c r="J354" s="2" t="s">
        <v>0</v>
      </c>
    </row>
    <row r="355" spans="1:10" x14ac:dyDescent="0.3">
      <c r="A355" s="2">
        <v>2137518</v>
      </c>
      <c r="B355" s="2" t="s">
        <v>707</v>
      </c>
      <c r="C355" s="2" t="s">
        <v>22</v>
      </c>
      <c r="D355" s="2" t="s">
        <v>708</v>
      </c>
      <c r="E355" s="3">
        <v>0</v>
      </c>
      <c r="F355" s="2">
        <v>10</v>
      </c>
      <c r="G355" s="2" t="s">
        <v>416</v>
      </c>
      <c r="H355" s="2">
        <f t="shared" si="5"/>
        <v>0</v>
      </c>
      <c r="I355" s="2" t="s">
        <v>22</v>
      </c>
      <c r="J355" s="2" t="s">
        <v>0</v>
      </c>
    </row>
    <row r="356" spans="1:10" x14ac:dyDescent="0.3">
      <c r="A356" s="2">
        <v>2137519</v>
      </c>
      <c r="B356" s="2" t="s">
        <v>709</v>
      </c>
      <c r="C356" s="2" t="s">
        <v>22</v>
      </c>
      <c r="D356" s="2" t="s">
        <v>710</v>
      </c>
      <c r="E356" s="3">
        <v>0</v>
      </c>
      <c r="F356" s="2">
        <v>1</v>
      </c>
      <c r="G356" s="2" t="s">
        <v>35</v>
      </c>
      <c r="H356" s="2">
        <f t="shared" si="5"/>
        <v>0</v>
      </c>
      <c r="I356" s="2" t="s">
        <v>22</v>
      </c>
      <c r="J356" s="2" t="s">
        <v>0</v>
      </c>
    </row>
    <row r="357" spans="1:10" x14ac:dyDescent="0.3">
      <c r="A357" s="2">
        <v>2137520</v>
      </c>
      <c r="B357" s="2" t="s">
        <v>711</v>
      </c>
      <c r="C357" s="2" t="s">
        <v>22</v>
      </c>
      <c r="D357" s="2" t="s">
        <v>712</v>
      </c>
      <c r="E357" s="3">
        <v>0</v>
      </c>
      <c r="F357" s="2">
        <v>3</v>
      </c>
      <c r="G357" s="2" t="s">
        <v>35</v>
      </c>
      <c r="H357" s="2">
        <f t="shared" si="5"/>
        <v>0</v>
      </c>
      <c r="I357" s="2" t="s">
        <v>22</v>
      </c>
      <c r="J357" s="2" t="s">
        <v>0</v>
      </c>
    </row>
    <row r="358" spans="1:10" x14ac:dyDescent="0.3">
      <c r="A358" s="2">
        <v>2137521</v>
      </c>
      <c r="B358" s="2" t="s">
        <v>713</v>
      </c>
      <c r="C358" s="2" t="s">
        <v>22</v>
      </c>
      <c r="D358" s="2" t="s">
        <v>714</v>
      </c>
      <c r="E358" s="3">
        <v>0</v>
      </c>
      <c r="F358" s="2">
        <v>6</v>
      </c>
      <c r="G358" s="2" t="s">
        <v>416</v>
      </c>
      <c r="H358" s="2">
        <f t="shared" si="5"/>
        <v>0</v>
      </c>
      <c r="I358" s="2" t="s">
        <v>22</v>
      </c>
      <c r="J358" s="2" t="s">
        <v>0</v>
      </c>
    </row>
    <row r="359" spans="1:10" x14ac:dyDescent="0.3">
      <c r="A359" s="2">
        <v>2137522</v>
      </c>
      <c r="B359" s="2" t="s">
        <v>715</v>
      </c>
      <c r="C359" s="2" t="s">
        <v>22</v>
      </c>
      <c r="D359" s="2" t="s">
        <v>196</v>
      </c>
      <c r="E359" s="2">
        <f>ROUND(H360+H361+H362,2)</f>
        <v>0</v>
      </c>
      <c r="F359" s="2">
        <v>1</v>
      </c>
      <c r="G359" s="2" t="s">
        <v>0</v>
      </c>
      <c r="H359" s="2">
        <f t="shared" si="5"/>
        <v>0</v>
      </c>
      <c r="I359" s="2" t="s">
        <v>22</v>
      </c>
      <c r="J359" s="2" t="s">
        <v>0</v>
      </c>
    </row>
    <row r="360" spans="1:10" ht="28.8" x14ac:dyDescent="0.3">
      <c r="A360" s="2">
        <v>2137523</v>
      </c>
      <c r="B360" s="2" t="s">
        <v>716</v>
      </c>
      <c r="C360" s="2" t="s">
        <v>22</v>
      </c>
      <c r="D360" s="2" t="s">
        <v>717</v>
      </c>
      <c r="E360" s="3">
        <v>0</v>
      </c>
      <c r="F360" s="2">
        <v>22.001999999999999</v>
      </c>
      <c r="G360" s="2" t="s">
        <v>45</v>
      </c>
      <c r="H360" s="2">
        <f t="shared" si="5"/>
        <v>0</v>
      </c>
      <c r="I360" s="2" t="s">
        <v>22</v>
      </c>
      <c r="J360" s="2" t="s">
        <v>0</v>
      </c>
    </row>
    <row r="361" spans="1:10" ht="28.8" x14ac:dyDescent="0.3">
      <c r="A361" s="2">
        <v>2137524</v>
      </c>
      <c r="B361" s="2" t="s">
        <v>718</v>
      </c>
      <c r="C361" s="2" t="s">
        <v>22</v>
      </c>
      <c r="D361" s="2" t="s">
        <v>719</v>
      </c>
      <c r="E361" s="3">
        <v>0</v>
      </c>
      <c r="F361" s="2">
        <v>5.6210000000000004</v>
      </c>
      <c r="G361" s="2" t="s">
        <v>45</v>
      </c>
      <c r="H361" s="2">
        <f t="shared" si="5"/>
        <v>0</v>
      </c>
      <c r="I361" s="2" t="s">
        <v>22</v>
      </c>
      <c r="J361" s="2" t="s">
        <v>0</v>
      </c>
    </row>
    <row r="362" spans="1:10" ht="28.8" x14ac:dyDescent="0.3">
      <c r="A362" s="2">
        <v>2137525</v>
      </c>
      <c r="B362" s="2" t="s">
        <v>720</v>
      </c>
      <c r="C362" s="2" t="s">
        <v>22</v>
      </c>
      <c r="D362" s="2" t="s">
        <v>721</v>
      </c>
      <c r="E362" s="3">
        <v>0</v>
      </c>
      <c r="F362" s="2">
        <v>38.787999999999997</v>
      </c>
      <c r="G362" s="2" t="s">
        <v>40</v>
      </c>
      <c r="H362" s="2">
        <f t="shared" si="5"/>
        <v>0</v>
      </c>
      <c r="I362" s="2" t="s">
        <v>22</v>
      </c>
      <c r="J362" s="2" t="s">
        <v>0</v>
      </c>
    </row>
    <row r="363" spans="1:10" x14ac:dyDescent="0.3">
      <c r="A363" s="2">
        <v>2137526</v>
      </c>
      <c r="B363" s="2" t="s">
        <v>722</v>
      </c>
      <c r="C363" s="2" t="s">
        <v>22</v>
      </c>
      <c r="D363" s="2" t="s">
        <v>70</v>
      </c>
      <c r="E363" s="2">
        <f>ROUND(H364+H365+H366+H367,2)</f>
        <v>0</v>
      </c>
      <c r="F363" s="2">
        <v>1</v>
      </c>
      <c r="G363" s="2" t="s">
        <v>0</v>
      </c>
      <c r="H363" s="2">
        <f t="shared" si="5"/>
        <v>0</v>
      </c>
      <c r="I363" s="2" t="s">
        <v>22</v>
      </c>
      <c r="J363" s="2" t="s">
        <v>0</v>
      </c>
    </row>
    <row r="364" spans="1:10" x14ac:dyDescent="0.3">
      <c r="A364" s="2">
        <v>2137527</v>
      </c>
      <c r="B364" s="2" t="s">
        <v>723</v>
      </c>
      <c r="C364" s="2" t="s">
        <v>22</v>
      </c>
      <c r="D364" s="2" t="s">
        <v>724</v>
      </c>
      <c r="E364" s="3">
        <v>0</v>
      </c>
      <c r="F364" s="2">
        <v>209.6</v>
      </c>
      <c r="G364" s="2" t="s">
        <v>40</v>
      </c>
      <c r="H364" s="2">
        <f t="shared" si="5"/>
        <v>0</v>
      </c>
      <c r="I364" s="2" t="s">
        <v>22</v>
      </c>
      <c r="J364" s="2" t="s">
        <v>0</v>
      </c>
    </row>
    <row r="365" spans="1:10" x14ac:dyDescent="0.3">
      <c r="A365" s="2">
        <v>2137528</v>
      </c>
      <c r="B365" s="2" t="s">
        <v>725</v>
      </c>
      <c r="C365" s="2" t="s">
        <v>22</v>
      </c>
      <c r="D365" s="2" t="s">
        <v>726</v>
      </c>
      <c r="E365" s="3">
        <v>0</v>
      </c>
      <c r="F365" s="2">
        <v>3.3</v>
      </c>
      <c r="G365" s="2" t="s">
        <v>40</v>
      </c>
      <c r="H365" s="2">
        <f t="shared" si="5"/>
        <v>0</v>
      </c>
      <c r="I365" s="2" t="s">
        <v>22</v>
      </c>
      <c r="J365" s="2" t="s">
        <v>0</v>
      </c>
    </row>
    <row r="366" spans="1:10" x14ac:dyDescent="0.3">
      <c r="A366" s="2">
        <v>2137529</v>
      </c>
      <c r="B366" s="2" t="s">
        <v>727</v>
      </c>
      <c r="C366" s="2" t="s">
        <v>22</v>
      </c>
      <c r="D366" s="2" t="s">
        <v>728</v>
      </c>
      <c r="E366" s="3">
        <v>0</v>
      </c>
      <c r="F366" s="2">
        <v>206.3</v>
      </c>
      <c r="G366" s="2" t="s">
        <v>40</v>
      </c>
      <c r="H366" s="2">
        <f t="shared" si="5"/>
        <v>0</v>
      </c>
      <c r="I366" s="2" t="s">
        <v>22</v>
      </c>
      <c r="J366" s="2" t="s">
        <v>0</v>
      </c>
    </row>
    <row r="367" spans="1:10" ht="28.8" x14ac:dyDescent="0.3">
      <c r="A367" s="2">
        <v>2137530</v>
      </c>
      <c r="B367" s="2" t="s">
        <v>729</v>
      </c>
      <c r="C367" s="2" t="s">
        <v>22</v>
      </c>
      <c r="D367" s="2" t="s">
        <v>730</v>
      </c>
      <c r="E367" s="3">
        <v>0</v>
      </c>
      <c r="F367" s="2">
        <v>3.3</v>
      </c>
      <c r="G367" s="2" t="s">
        <v>40</v>
      </c>
      <c r="H367" s="2">
        <f t="shared" si="5"/>
        <v>0</v>
      </c>
      <c r="I367" s="2" t="s">
        <v>22</v>
      </c>
      <c r="J367" s="2" t="s">
        <v>0</v>
      </c>
    </row>
    <row r="368" spans="1:10" x14ac:dyDescent="0.3">
      <c r="A368" s="2">
        <v>2137531</v>
      </c>
      <c r="B368" s="2" t="s">
        <v>731</v>
      </c>
      <c r="C368" s="2" t="s">
        <v>22</v>
      </c>
      <c r="D368" s="2" t="s">
        <v>86</v>
      </c>
      <c r="E368" s="2">
        <f>ROUND(H369+H370+H371+H372+H373+H374+H375+H376+H377+H378+H379+H380+H381+H382+H383+H384+H385+H386+H387+H388+H389+H390+H391+H392+H393+H394+H395+H396+H397+H398+H399+H400+H401+H402+H403,2)</f>
        <v>0</v>
      </c>
      <c r="F368" s="2">
        <v>1</v>
      </c>
      <c r="G368" s="2" t="s">
        <v>0</v>
      </c>
      <c r="H368" s="2">
        <f t="shared" si="5"/>
        <v>0</v>
      </c>
      <c r="I368" s="2" t="s">
        <v>22</v>
      </c>
      <c r="J368" s="2" t="s">
        <v>0</v>
      </c>
    </row>
    <row r="369" spans="1:10" x14ac:dyDescent="0.3">
      <c r="A369" s="2">
        <v>2137532</v>
      </c>
      <c r="B369" s="2" t="s">
        <v>732</v>
      </c>
      <c r="C369" s="2" t="s">
        <v>22</v>
      </c>
      <c r="D369" s="2" t="s">
        <v>733</v>
      </c>
      <c r="E369" s="3">
        <v>0</v>
      </c>
      <c r="F369" s="2">
        <v>11</v>
      </c>
      <c r="G369" s="2" t="s">
        <v>35</v>
      </c>
      <c r="H369" s="2">
        <f t="shared" si="5"/>
        <v>0</v>
      </c>
      <c r="I369" s="2" t="s">
        <v>22</v>
      </c>
      <c r="J369" s="2" t="s">
        <v>0</v>
      </c>
    </row>
    <row r="370" spans="1:10" x14ac:dyDescent="0.3">
      <c r="A370" s="2">
        <v>2137533</v>
      </c>
      <c r="B370" s="2" t="s">
        <v>734</v>
      </c>
      <c r="C370" s="2" t="s">
        <v>22</v>
      </c>
      <c r="D370" s="2" t="s">
        <v>735</v>
      </c>
      <c r="E370" s="3">
        <v>0</v>
      </c>
      <c r="F370" s="2">
        <v>6.6</v>
      </c>
      <c r="G370" s="2" t="s">
        <v>35</v>
      </c>
      <c r="H370" s="2">
        <f t="shared" si="5"/>
        <v>0</v>
      </c>
      <c r="I370" s="2" t="s">
        <v>22</v>
      </c>
      <c r="J370" s="2" t="s">
        <v>0</v>
      </c>
    </row>
    <row r="371" spans="1:10" x14ac:dyDescent="0.3">
      <c r="A371" s="2">
        <v>2137534</v>
      </c>
      <c r="B371" s="2" t="s">
        <v>736</v>
      </c>
      <c r="C371" s="2" t="s">
        <v>22</v>
      </c>
      <c r="D371" s="2" t="s">
        <v>737</v>
      </c>
      <c r="E371" s="3">
        <v>0</v>
      </c>
      <c r="F371" s="2">
        <v>1.1000000000000001</v>
      </c>
      <c r="G371" s="2" t="s">
        <v>35</v>
      </c>
      <c r="H371" s="2">
        <f t="shared" si="5"/>
        <v>0</v>
      </c>
      <c r="I371" s="2" t="s">
        <v>22</v>
      </c>
      <c r="J371" s="2" t="s">
        <v>0</v>
      </c>
    </row>
    <row r="372" spans="1:10" x14ac:dyDescent="0.3">
      <c r="A372" s="2">
        <v>2137535</v>
      </c>
      <c r="B372" s="2" t="s">
        <v>738</v>
      </c>
      <c r="C372" s="2" t="s">
        <v>22</v>
      </c>
      <c r="D372" s="2" t="s">
        <v>739</v>
      </c>
      <c r="E372" s="3">
        <v>0</v>
      </c>
      <c r="F372" s="2">
        <v>1.1000000000000001</v>
      </c>
      <c r="G372" s="2" t="s">
        <v>35</v>
      </c>
      <c r="H372" s="2">
        <f t="shared" si="5"/>
        <v>0</v>
      </c>
      <c r="I372" s="2" t="s">
        <v>22</v>
      </c>
      <c r="J372" s="2" t="s">
        <v>0</v>
      </c>
    </row>
    <row r="373" spans="1:10" x14ac:dyDescent="0.3">
      <c r="A373" s="2">
        <v>2137536</v>
      </c>
      <c r="B373" s="2" t="s">
        <v>740</v>
      </c>
      <c r="C373" s="2" t="s">
        <v>22</v>
      </c>
      <c r="D373" s="2" t="s">
        <v>741</v>
      </c>
      <c r="E373" s="3">
        <v>0</v>
      </c>
      <c r="F373" s="2">
        <v>1.1000000000000001</v>
      </c>
      <c r="G373" s="2" t="s">
        <v>35</v>
      </c>
      <c r="H373" s="2">
        <f t="shared" si="5"/>
        <v>0</v>
      </c>
      <c r="I373" s="2" t="s">
        <v>22</v>
      </c>
      <c r="J373" s="2" t="s">
        <v>0</v>
      </c>
    </row>
    <row r="374" spans="1:10" x14ac:dyDescent="0.3">
      <c r="A374" s="2">
        <v>2137537</v>
      </c>
      <c r="B374" s="2" t="s">
        <v>742</v>
      </c>
      <c r="C374" s="2" t="s">
        <v>22</v>
      </c>
      <c r="D374" s="2" t="s">
        <v>743</v>
      </c>
      <c r="E374" s="3">
        <v>0</v>
      </c>
      <c r="F374" s="2">
        <v>3.3</v>
      </c>
      <c r="G374" s="2" t="s">
        <v>35</v>
      </c>
      <c r="H374" s="2">
        <f t="shared" si="5"/>
        <v>0</v>
      </c>
      <c r="I374" s="2" t="s">
        <v>22</v>
      </c>
      <c r="J374" s="2" t="s">
        <v>0</v>
      </c>
    </row>
    <row r="375" spans="1:10" x14ac:dyDescent="0.3">
      <c r="A375" s="2">
        <v>2137538</v>
      </c>
      <c r="B375" s="2" t="s">
        <v>744</v>
      </c>
      <c r="C375" s="2" t="s">
        <v>22</v>
      </c>
      <c r="D375" s="2" t="s">
        <v>745</v>
      </c>
      <c r="E375" s="3">
        <v>0</v>
      </c>
      <c r="F375" s="2">
        <v>1.1000000000000001</v>
      </c>
      <c r="G375" s="2" t="s">
        <v>35</v>
      </c>
      <c r="H375" s="2">
        <f t="shared" si="5"/>
        <v>0</v>
      </c>
      <c r="I375" s="2" t="s">
        <v>22</v>
      </c>
      <c r="J375" s="2" t="s">
        <v>0</v>
      </c>
    </row>
    <row r="376" spans="1:10" x14ac:dyDescent="0.3">
      <c r="A376" s="2">
        <v>2137539</v>
      </c>
      <c r="B376" s="2" t="s">
        <v>746</v>
      </c>
      <c r="C376" s="2" t="s">
        <v>22</v>
      </c>
      <c r="D376" s="2" t="s">
        <v>747</v>
      </c>
      <c r="E376" s="3">
        <v>0</v>
      </c>
      <c r="F376" s="2">
        <v>33</v>
      </c>
      <c r="G376" s="2" t="s">
        <v>35</v>
      </c>
      <c r="H376" s="2">
        <f t="shared" si="5"/>
        <v>0</v>
      </c>
      <c r="I376" s="2" t="s">
        <v>22</v>
      </c>
      <c r="J376" s="2" t="s">
        <v>0</v>
      </c>
    </row>
    <row r="377" spans="1:10" x14ac:dyDescent="0.3">
      <c r="A377" s="2">
        <v>2137540</v>
      </c>
      <c r="B377" s="2" t="s">
        <v>748</v>
      </c>
      <c r="C377" s="2" t="s">
        <v>22</v>
      </c>
      <c r="D377" s="2" t="s">
        <v>749</v>
      </c>
      <c r="E377" s="3">
        <v>0</v>
      </c>
      <c r="F377" s="2">
        <v>2.5</v>
      </c>
      <c r="G377" s="2" t="s">
        <v>35</v>
      </c>
      <c r="H377" s="2">
        <f t="shared" si="5"/>
        <v>0</v>
      </c>
      <c r="I377" s="2" t="s">
        <v>22</v>
      </c>
      <c r="J377" s="2" t="s">
        <v>0</v>
      </c>
    </row>
    <row r="378" spans="1:10" x14ac:dyDescent="0.3">
      <c r="A378" s="2">
        <v>2137541</v>
      </c>
      <c r="B378" s="2" t="s">
        <v>750</v>
      </c>
      <c r="C378" s="2" t="s">
        <v>22</v>
      </c>
      <c r="D378" s="2" t="s">
        <v>751</v>
      </c>
      <c r="E378" s="3">
        <v>0</v>
      </c>
      <c r="F378" s="2">
        <v>10.5</v>
      </c>
      <c r="G378" s="2" t="s">
        <v>139</v>
      </c>
      <c r="H378" s="2">
        <f t="shared" si="5"/>
        <v>0</v>
      </c>
      <c r="I378" s="2" t="s">
        <v>22</v>
      </c>
      <c r="J378" s="2" t="s">
        <v>0</v>
      </c>
    </row>
    <row r="379" spans="1:10" ht="28.8" x14ac:dyDescent="0.3">
      <c r="A379" s="2">
        <v>2137542</v>
      </c>
      <c r="B379" s="2" t="s">
        <v>752</v>
      </c>
      <c r="C379" s="2" t="s">
        <v>22</v>
      </c>
      <c r="D379" s="2" t="s">
        <v>753</v>
      </c>
      <c r="E379" s="3">
        <v>0</v>
      </c>
      <c r="F379" s="2">
        <v>150</v>
      </c>
      <c r="G379" s="2" t="s">
        <v>139</v>
      </c>
      <c r="H379" s="2">
        <f t="shared" si="5"/>
        <v>0</v>
      </c>
      <c r="I379" s="2" t="s">
        <v>22</v>
      </c>
      <c r="J379" s="2" t="s">
        <v>0</v>
      </c>
    </row>
    <row r="380" spans="1:10" ht="28.8" x14ac:dyDescent="0.3">
      <c r="A380" s="2">
        <v>2137543</v>
      </c>
      <c r="B380" s="2" t="s">
        <v>754</v>
      </c>
      <c r="C380" s="2" t="s">
        <v>22</v>
      </c>
      <c r="D380" s="2" t="s">
        <v>755</v>
      </c>
      <c r="E380" s="3">
        <v>0</v>
      </c>
      <c r="F380" s="2">
        <v>4</v>
      </c>
      <c r="G380" s="2" t="s">
        <v>35</v>
      </c>
      <c r="H380" s="2">
        <f t="shared" si="5"/>
        <v>0</v>
      </c>
      <c r="I380" s="2" t="s">
        <v>22</v>
      </c>
      <c r="J380" s="2" t="s">
        <v>0</v>
      </c>
    </row>
    <row r="381" spans="1:10" ht="28.8" x14ac:dyDescent="0.3">
      <c r="A381" s="2">
        <v>2137544</v>
      </c>
      <c r="B381" s="2" t="s">
        <v>756</v>
      </c>
      <c r="C381" s="2" t="s">
        <v>22</v>
      </c>
      <c r="D381" s="2" t="s">
        <v>757</v>
      </c>
      <c r="E381" s="3">
        <v>0</v>
      </c>
      <c r="F381" s="2">
        <v>6</v>
      </c>
      <c r="G381" s="2" t="s">
        <v>35</v>
      </c>
      <c r="H381" s="2">
        <f t="shared" si="5"/>
        <v>0</v>
      </c>
      <c r="I381" s="2" t="s">
        <v>22</v>
      </c>
      <c r="J381" s="2" t="s">
        <v>0</v>
      </c>
    </row>
    <row r="382" spans="1:10" ht="28.8" x14ac:dyDescent="0.3">
      <c r="A382" s="2">
        <v>2137545</v>
      </c>
      <c r="B382" s="2" t="s">
        <v>758</v>
      </c>
      <c r="C382" s="2" t="s">
        <v>22</v>
      </c>
      <c r="D382" s="2" t="s">
        <v>759</v>
      </c>
      <c r="E382" s="3">
        <v>0</v>
      </c>
      <c r="F382" s="2">
        <v>1</v>
      </c>
      <c r="G382" s="2" t="s">
        <v>35</v>
      </c>
      <c r="H382" s="2">
        <f t="shared" si="5"/>
        <v>0</v>
      </c>
      <c r="I382" s="2" t="s">
        <v>22</v>
      </c>
      <c r="J382" s="2" t="s">
        <v>0</v>
      </c>
    </row>
    <row r="383" spans="1:10" x14ac:dyDescent="0.3">
      <c r="A383" s="2">
        <v>2137546</v>
      </c>
      <c r="B383" s="2" t="s">
        <v>760</v>
      </c>
      <c r="C383" s="2" t="s">
        <v>22</v>
      </c>
      <c r="D383" s="2" t="s">
        <v>761</v>
      </c>
      <c r="E383" s="3">
        <v>0</v>
      </c>
      <c r="F383" s="2">
        <v>161</v>
      </c>
      <c r="G383" s="2" t="s">
        <v>139</v>
      </c>
      <c r="H383" s="2">
        <f t="shared" si="5"/>
        <v>0</v>
      </c>
      <c r="I383" s="2" t="s">
        <v>22</v>
      </c>
      <c r="J383" s="2" t="s">
        <v>0</v>
      </c>
    </row>
    <row r="384" spans="1:10" x14ac:dyDescent="0.3">
      <c r="A384" s="2">
        <v>2137547</v>
      </c>
      <c r="B384" s="2" t="s">
        <v>762</v>
      </c>
      <c r="C384" s="2" t="s">
        <v>22</v>
      </c>
      <c r="D384" s="2" t="s">
        <v>763</v>
      </c>
      <c r="E384" s="3">
        <v>0</v>
      </c>
      <c r="F384" s="2">
        <v>6</v>
      </c>
      <c r="G384" s="2" t="s">
        <v>35</v>
      </c>
      <c r="H384" s="2">
        <f t="shared" si="5"/>
        <v>0</v>
      </c>
      <c r="I384" s="2" t="s">
        <v>22</v>
      </c>
      <c r="J384" s="2" t="s">
        <v>0</v>
      </c>
    </row>
    <row r="385" spans="1:10" x14ac:dyDescent="0.3">
      <c r="A385" s="2">
        <v>2137548</v>
      </c>
      <c r="B385" s="2" t="s">
        <v>764</v>
      </c>
      <c r="C385" s="2" t="s">
        <v>22</v>
      </c>
      <c r="D385" s="2" t="s">
        <v>765</v>
      </c>
      <c r="E385" s="3">
        <v>0</v>
      </c>
      <c r="F385" s="2">
        <v>1</v>
      </c>
      <c r="G385" s="2" t="s">
        <v>35</v>
      </c>
      <c r="H385" s="2">
        <f t="shared" si="5"/>
        <v>0</v>
      </c>
      <c r="I385" s="2" t="s">
        <v>22</v>
      </c>
      <c r="J385" s="2" t="s">
        <v>0</v>
      </c>
    </row>
    <row r="386" spans="1:10" x14ac:dyDescent="0.3">
      <c r="A386" s="2">
        <v>2137549</v>
      </c>
      <c r="B386" s="2" t="s">
        <v>766</v>
      </c>
      <c r="C386" s="2" t="s">
        <v>22</v>
      </c>
      <c r="D386" s="2" t="s">
        <v>767</v>
      </c>
      <c r="E386" s="3">
        <v>0</v>
      </c>
      <c r="F386" s="2">
        <v>8.8000000000000007</v>
      </c>
      <c r="G386" s="2" t="s">
        <v>35</v>
      </c>
      <c r="H386" s="2">
        <f t="shared" si="5"/>
        <v>0</v>
      </c>
      <c r="I386" s="2" t="s">
        <v>22</v>
      </c>
      <c r="J386" s="2" t="s">
        <v>0</v>
      </c>
    </row>
    <row r="387" spans="1:10" x14ac:dyDescent="0.3">
      <c r="A387" s="2">
        <v>2137550</v>
      </c>
      <c r="B387" s="2" t="s">
        <v>768</v>
      </c>
      <c r="C387" s="2" t="s">
        <v>22</v>
      </c>
      <c r="D387" s="2" t="s">
        <v>769</v>
      </c>
      <c r="E387" s="3">
        <v>0</v>
      </c>
      <c r="F387" s="2">
        <v>1.1000000000000001</v>
      </c>
      <c r="G387" s="2" t="s">
        <v>35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0</v>
      </c>
    </row>
    <row r="388" spans="1:10" x14ac:dyDescent="0.3">
      <c r="A388" s="2">
        <v>2137551</v>
      </c>
      <c r="B388" s="2" t="s">
        <v>770</v>
      </c>
      <c r="C388" s="2" t="s">
        <v>22</v>
      </c>
      <c r="D388" s="2" t="s">
        <v>771</v>
      </c>
      <c r="E388" s="3">
        <v>0</v>
      </c>
      <c r="F388" s="2">
        <v>6.6</v>
      </c>
      <c r="G388" s="2" t="s">
        <v>35</v>
      </c>
      <c r="H388" s="2">
        <f t="shared" si="6"/>
        <v>0</v>
      </c>
      <c r="I388" s="2" t="s">
        <v>22</v>
      </c>
      <c r="J388" s="2" t="s">
        <v>0</v>
      </c>
    </row>
    <row r="389" spans="1:10" x14ac:dyDescent="0.3">
      <c r="A389" s="2">
        <v>2137552</v>
      </c>
      <c r="B389" s="2" t="s">
        <v>772</v>
      </c>
      <c r="C389" s="2" t="s">
        <v>22</v>
      </c>
      <c r="D389" s="2" t="s">
        <v>773</v>
      </c>
      <c r="E389" s="3">
        <v>0</v>
      </c>
      <c r="F389" s="2">
        <v>1.1000000000000001</v>
      </c>
      <c r="G389" s="2" t="s">
        <v>35</v>
      </c>
      <c r="H389" s="2">
        <f t="shared" si="6"/>
        <v>0</v>
      </c>
      <c r="I389" s="2" t="s">
        <v>22</v>
      </c>
      <c r="J389" s="2" t="s">
        <v>0</v>
      </c>
    </row>
    <row r="390" spans="1:10" x14ac:dyDescent="0.3">
      <c r="A390" s="2">
        <v>2137553</v>
      </c>
      <c r="B390" s="2" t="s">
        <v>774</v>
      </c>
      <c r="C390" s="2" t="s">
        <v>22</v>
      </c>
      <c r="D390" s="2" t="s">
        <v>775</v>
      </c>
      <c r="E390" s="3">
        <v>0</v>
      </c>
      <c r="F390" s="2">
        <v>9.9</v>
      </c>
      <c r="G390" s="2" t="s">
        <v>35</v>
      </c>
      <c r="H390" s="2">
        <f t="shared" si="6"/>
        <v>0</v>
      </c>
      <c r="I390" s="2" t="s">
        <v>22</v>
      </c>
      <c r="J390" s="2" t="s">
        <v>0</v>
      </c>
    </row>
    <row r="391" spans="1:10" x14ac:dyDescent="0.3">
      <c r="A391" s="2">
        <v>2137554</v>
      </c>
      <c r="B391" s="2" t="s">
        <v>776</v>
      </c>
      <c r="C391" s="2" t="s">
        <v>22</v>
      </c>
      <c r="D391" s="2" t="s">
        <v>777</v>
      </c>
      <c r="E391" s="3">
        <v>0</v>
      </c>
      <c r="F391" s="2">
        <v>6.6</v>
      </c>
      <c r="G391" s="2" t="s">
        <v>35</v>
      </c>
      <c r="H391" s="2">
        <f t="shared" si="6"/>
        <v>0</v>
      </c>
      <c r="I391" s="2" t="s">
        <v>22</v>
      </c>
      <c r="J391" s="2" t="s">
        <v>0</v>
      </c>
    </row>
    <row r="392" spans="1:10" x14ac:dyDescent="0.3">
      <c r="A392" s="2">
        <v>2137555</v>
      </c>
      <c r="B392" s="2" t="s">
        <v>778</v>
      </c>
      <c r="C392" s="2" t="s">
        <v>22</v>
      </c>
      <c r="D392" s="2" t="s">
        <v>779</v>
      </c>
      <c r="E392" s="3">
        <v>0</v>
      </c>
      <c r="F392" s="2">
        <v>6.6</v>
      </c>
      <c r="G392" s="2" t="s">
        <v>35</v>
      </c>
      <c r="H392" s="2">
        <f t="shared" si="6"/>
        <v>0</v>
      </c>
      <c r="I392" s="2" t="s">
        <v>22</v>
      </c>
      <c r="J392" s="2" t="s">
        <v>0</v>
      </c>
    </row>
    <row r="393" spans="1:10" x14ac:dyDescent="0.3">
      <c r="A393" s="2">
        <v>2137556</v>
      </c>
      <c r="B393" s="2" t="s">
        <v>780</v>
      </c>
      <c r="C393" s="2" t="s">
        <v>22</v>
      </c>
      <c r="D393" s="2" t="s">
        <v>781</v>
      </c>
      <c r="E393" s="3">
        <v>0</v>
      </c>
      <c r="F393" s="2">
        <v>6.6</v>
      </c>
      <c r="G393" s="2" t="s">
        <v>35</v>
      </c>
      <c r="H393" s="2">
        <f t="shared" si="6"/>
        <v>0</v>
      </c>
      <c r="I393" s="2" t="s">
        <v>22</v>
      </c>
      <c r="J393" s="2" t="s">
        <v>0</v>
      </c>
    </row>
    <row r="394" spans="1:10" x14ac:dyDescent="0.3">
      <c r="A394" s="2">
        <v>2137557</v>
      </c>
      <c r="B394" s="2" t="s">
        <v>782</v>
      </c>
      <c r="C394" s="2" t="s">
        <v>22</v>
      </c>
      <c r="D394" s="2" t="s">
        <v>783</v>
      </c>
      <c r="E394" s="3">
        <v>0</v>
      </c>
      <c r="F394" s="2">
        <v>6.6</v>
      </c>
      <c r="G394" s="2" t="s">
        <v>35</v>
      </c>
      <c r="H394" s="2">
        <f t="shared" si="6"/>
        <v>0</v>
      </c>
      <c r="I394" s="2" t="s">
        <v>22</v>
      </c>
      <c r="J394" s="2" t="s">
        <v>0</v>
      </c>
    </row>
    <row r="395" spans="1:10" x14ac:dyDescent="0.3">
      <c r="A395" s="2">
        <v>2137558</v>
      </c>
      <c r="B395" s="2" t="s">
        <v>784</v>
      </c>
      <c r="C395" s="2" t="s">
        <v>22</v>
      </c>
      <c r="D395" s="2" t="s">
        <v>785</v>
      </c>
      <c r="E395" s="3">
        <v>0</v>
      </c>
      <c r="F395" s="2">
        <v>20.2</v>
      </c>
      <c r="G395" s="2" t="s">
        <v>35</v>
      </c>
      <c r="H395" s="2">
        <f t="shared" si="6"/>
        <v>0</v>
      </c>
      <c r="I395" s="2" t="s">
        <v>22</v>
      </c>
      <c r="J395" s="2" t="s">
        <v>0</v>
      </c>
    </row>
    <row r="396" spans="1:10" x14ac:dyDescent="0.3">
      <c r="A396" s="2">
        <v>2137559</v>
      </c>
      <c r="B396" s="2" t="s">
        <v>786</v>
      </c>
      <c r="C396" s="2" t="s">
        <v>22</v>
      </c>
      <c r="D396" s="2" t="s">
        <v>787</v>
      </c>
      <c r="E396" s="3">
        <v>0</v>
      </c>
      <c r="F396" s="2">
        <v>6.6</v>
      </c>
      <c r="G396" s="2" t="s">
        <v>35</v>
      </c>
      <c r="H396" s="2">
        <f t="shared" si="6"/>
        <v>0</v>
      </c>
      <c r="I396" s="2" t="s">
        <v>22</v>
      </c>
      <c r="J396" s="2" t="s">
        <v>0</v>
      </c>
    </row>
    <row r="397" spans="1:10" x14ac:dyDescent="0.3">
      <c r="A397" s="2">
        <v>2137560</v>
      </c>
      <c r="B397" s="2" t="s">
        <v>788</v>
      </c>
      <c r="C397" s="2" t="s">
        <v>22</v>
      </c>
      <c r="D397" s="2" t="s">
        <v>789</v>
      </c>
      <c r="E397" s="3">
        <v>0</v>
      </c>
      <c r="F397" s="2">
        <v>1.1000000000000001</v>
      </c>
      <c r="G397" s="2" t="s">
        <v>35</v>
      </c>
      <c r="H397" s="2">
        <f t="shared" si="6"/>
        <v>0</v>
      </c>
      <c r="I397" s="2" t="s">
        <v>22</v>
      </c>
      <c r="J397" s="2" t="s">
        <v>0</v>
      </c>
    </row>
    <row r="398" spans="1:10" x14ac:dyDescent="0.3">
      <c r="A398" s="2">
        <v>2137561</v>
      </c>
      <c r="B398" s="2" t="s">
        <v>790</v>
      </c>
      <c r="C398" s="2" t="s">
        <v>22</v>
      </c>
      <c r="D398" s="2" t="s">
        <v>791</v>
      </c>
      <c r="E398" s="3">
        <v>0</v>
      </c>
      <c r="F398" s="2">
        <v>10.1</v>
      </c>
      <c r="G398" s="2" t="s">
        <v>132</v>
      </c>
      <c r="H398" s="2">
        <f t="shared" si="6"/>
        <v>0</v>
      </c>
      <c r="I398" s="2" t="s">
        <v>22</v>
      </c>
      <c r="J398" s="2" t="s">
        <v>0</v>
      </c>
    </row>
    <row r="399" spans="1:10" x14ac:dyDescent="0.3">
      <c r="A399" s="2">
        <v>2137562</v>
      </c>
      <c r="B399" s="2" t="s">
        <v>792</v>
      </c>
      <c r="C399" s="2" t="s">
        <v>22</v>
      </c>
      <c r="D399" s="2" t="s">
        <v>793</v>
      </c>
      <c r="E399" s="3">
        <v>0</v>
      </c>
      <c r="F399" s="2">
        <v>1.1000000000000001</v>
      </c>
      <c r="G399" s="2" t="s">
        <v>35</v>
      </c>
      <c r="H399" s="2">
        <f t="shared" si="6"/>
        <v>0</v>
      </c>
      <c r="I399" s="2" t="s">
        <v>22</v>
      </c>
      <c r="J399" s="2" t="s">
        <v>0</v>
      </c>
    </row>
    <row r="400" spans="1:10" x14ac:dyDescent="0.3">
      <c r="A400" s="2">
        <v>2137563</v>
      </c>
      <c r="B400" s="2" t="s">
        <v>794</v>
      </c>
      <c r="C400" s="2" t="s">
        <v>22</v>
      </c>
      <c r="D400" s="2" t="s">
        <v>795</v>
      </c>
      <c r="E400" s="3">
        <v>0</v>
      </c>
      <c r="F400" s="2">
        <v>10</v>
      </c>
      <c r="G400" s="2" t="s">
        <v>35</v>
      </c>
      <c r="H400" s="2">
        <f t="shared" si="6"/>
        <v>0</v>
      </c>
      <c r="I400" s="2" t="s">
        <v>22</v>
      </c>
      <c r="J400" s="2" t="s">
        <v>0</v>
      </c>
    </row>
    <row r="401" spans="1:10" x14ac:dyDescent="0.3">
      <c r="A401" s="2">
        <v>2137564</v>
      </c>
      <c r="B401" s="2" t="s">
        <v>796</v>
      </c>
      <c r="C401" s="2" t="s">
        <v>22</v>
      </c>
      <c r="D401" s="2" t="s">
        <v>797</v>
      </c>
      <c r="E401" s="3">
        <v>0</v>
      </c>
      <c r="F401" s="2">
        <v>10.1</v>
      </c>
      <c r="G401" s="2" t="s">
        <v>35</v>
      </c>
      <c r="H401" s="2">
        <f t="shared" si="6"/>
        <v>0</v>
      </c>
      <c r="I401" s="2" t="s">
        <v>22</v>
      </c>
      <c r="J401" s="2" t="s">
        <v>0</v>
      </c>
    </row>
    <row r="402" spans="1:10" ht="28.8" x14ac:dyDescent="0.3">
      <c r="A402" s="2">
        <v>2137565</v>
      </c>
      <c r="B402" s="2" t="s">
        <v>798</v>
      </c>
      <c r="C402" s="2" t="s">
        <v>22</v>
      </c>
      <c r="D402" s="2" t="s">
        <v>799</v>
      </c>
      <c r="E402" s="3">
        <v>0</v>
      </c>
      <c r="F402" s="2">
        <v>7</v>
      </c>
      <c r="G402" s="2" t="s">
        <v>35</v>
      </c>
      <c r="H402" s="2">
        <f t="shared" si="6"/>
        <v>0</v>
      </c>
      <c r="I402" s="2" t="s">
        <v>22</v>
      </c>
      <c r="J402" s="2" t="s">
        <v>0</v>
      </c>
    </row>
    <row r="403" spans="1:10" x14ac:dyDescent="0.3">
      <c r="A403" s="2">
        <v>2137566</v>
      </c>
      <c r="B403" s="2" t="s">
        <v>800</v>
      </c>
      <c r="C403" s="2" t="s">
        <v>22</v>
      </c>
      <c r="D403" s="2" t="s">
        <v>801</v>
      </c>
      <c r="E403" s="3">
        <v>0</v>
      </c>
      <c r="F403" s="2">
        <v>10</v>
      </c>
      <c r="G403" s="2" t="s">
        <v>35</v>
      </c>
      <c r="H403" s="2">
        <f t="shared" si="6"/>
        <v>0</v>
      </c>
      <c r="I403" s="2" t="s">
        <v>22</v>
      </c>
      <c r="J403" s="2" t="s">
        <v>0</v>
      </c>
    </row>
    <row r="404" spans="1:10" x14ac:dyDescent="0.3">
      <c r="A404" s="2">
        <v>2137567</v>
      </c>
      <c r="B404" s="2" t="s">
        <v>802</v>
      </c>
      <c r="C404" s="2" t="s">
        <v>22</v>
      </c>
      <c r="D404" s="2" t="s">
        <v>104</v>
      </c>
      <c r="E404" s="2">
        <f>ROUND(H405+H406+H407+H408+H409+H410+H411+H412+H413,2)</f>
        <v>0</v>
      </c>
      <c r="F404" s="2">
        <v>1</v>
      </c>
      <c r="G404" s="2" t="s">
        <v>0</v>
      </c>
      <c r="H404" s="2">
        <f t="shared" si="6"/>
        <v>0</v>
      </c>
      <c r="I404" s="2" t="s">
        <v>22</v>
      </c>
      <c r="J404" s="2" t="s">
        <v>0</v>
      </c>
    </row>
    <row r="405" spans="1:10" ht="28.8" x14ac:dyDescent="0.3">
      <c r="A405" s="2">
        <v>2137568</v>
      </c>
      <c r="B405" s="2" t="s">
        <v>803</v>
      </c>
      <c r="C405" s="2" t="s">
        <v>22</v>
      </c>
      <c r="D405" s="2" t="s">
        <v>804</v>
      </c>
      <c r="E405" s="3">
        <v>0</v>
      </c>
      <c r="F405" s="2">
        <v>6</v>
      </c>
      <c r="G405" s="2" t="s">
        <v>139</v>
      </c>
      <c r="H405" s="2">
        <f t="shared" si="6"/>
        <v>0</v>
      </c>
      <c r="I405" s="2" t="s">
        <v>22</v>
      </c>
      <c r="J405" s="2" t="s">
        <v>0</v>
      </c>
    </row>
    <row r="406" spans="1:10" ht="28.8" x14ac:dyDescent="0.3">
      <c r="A406" s="2">
        <v>2137569</v>
      </c>
      <c r="B406" s="2" t="s">
        <v>805</v>
      </c>
      <c r="C406" s="2" t="s">
        <v>22</v>
      </c>
      <c r="D406" s="2" t="s">
        <v>806</v>
      </c>
      <c r="E406" s="3">
        <v>0</v>
      </c>
      <c r="F406" s="2">
        <v>337</v>
      </c>
      <c r="G406" s="2" t="s">
        <v>139</v>
      </c>
      <c r="H406" s="2">
        <f t="shared" si="6"/>
        <v>0</v>
      </c>
      <c r="I406" s="2" t="s">
        <v>22</v>
      </c>
      <c r="J406" s="2" t="s">
        <v>0</v>
      </c>
    </row>
    <row r="407" spans="1:10" x14ac:dyDescent="0.3">
      <c r="A407" s="2">
        <v>2137570</v>
      </c>
      <c r="B407" s="2" t="s">
        <v>807</v>
      </c>
      <c r="C407" s="2" t="s">
        <v>22</v>
      </c>
      <c r="D407" s="2" t="s">
        <v>808</v>
      </c>
      <c r="E407" s="3">
        <v>0</v>
      </c>
      <c r="F407" s="2">
        <v>28.314</v>
      </c>
      <c r="G407" s="2" t="s">
        <v>148</v>
      </c>
      <c r="H407" s="2">
        <f t="shared" si="6"/>
        <v>0</v>
      </c>
      <c r="I407" s="2" t="s">
        <v>22</v>
      </c>
      <c r="J407" s="2" t="s">
        <v>0</v>
      </c>
    </row>
    <row r="408" spans="1:10" x14ac:dyDescent="0.3">
      <c r="A408" s="2">
        <v>2137571</v>
      </c>
      <c r="B408" s="2" t="s">
        <v>809</v>
      </c>
      <c r="C408" s="2" t="s">
        <v>22</v>
      </c>
      <c r="D408" s="2" t="s">
        <v>810</v>
      </c>
      <c r="E408" s="3">
        <v>0</v>
      </c>
      <c r="F408" s="2">
        <v>28.314</v>
      </c>
      <c r="G408" s="2" t="s">
        <v>148</v>
      </c>
      <c r="H408" s="2">
        <f t="shared" si="6"/>
        <v>0</v>
      </c>
      <c r="I408" s="2" t="s">
        <v>22</v>
      </c>
      <c r="J408" s="2" t="s">
        <v>0</v>
      </c>
    </row>
    <row r="409" spans="1:10" x14ac:dyDescent="0.3">
      <c r="A409" s="2">
        <v>2137572</v>
      </c>
      <c r="B409" s="2" t="s">
        <v>811</v>
      </c>
      <c r="C409" s="2" t="s">
        <v>22</v>
      </c>
      <c r="D409" s="2" t="s">
        <v>812</v>
      </c>
      <c r="E409" s="3">
        <v>0</v>
      </c>
      <c r="F409" s="2">
        <v>396.39600000000002</v>
      </c>
      <c r="G409" s="2" t="s">
        <v>148</v>
      </c>
      <c r="H409" s="2">
        <f t="shared" si="6"/>
        <v>0</v>
      </c>
      <c r="I409" s="2" t="s">
        <v>22</v>
      </c>
      <c r="J409" s="2" t="s">
        <v>0</v>
      </c>
    </row>
    <row r="410" spans="1:10" ht="28.8" x14ac:dyDescent="0.3">
      <c r="A410" s="2">
        <v>2137573</v>
      </c>
      <c r="B410" s="2" t="s">
        <v>813</v>
      </c>
      <c r="C410" s="2" t="s">
        <v>22</v>
      </c>
      <c r="D410" s="2" t="s">
        <v>157</v>
      </c>
      <c r="E410" s="3">
        <v>0</v>
      </c>
      <c r="F410" s="2">
        <v>28.314</v>
      </c>
      <c r="G410" s="2" t="s">
        <v>148</v>
      </c>
      <c r="H410" s="2">
        <f t="shared" si="6"/>
        <v>0</v>
      </c>
      <c r="I410" s="2" t="s">
        <v>22</v>
      </c>
      <c r="J410" s="2" t="s">
        <v>0</v>
      </c>
    </row>
    <row r="411" spans="1:10" x14ac:dyDescent="0.3">
      <c r="A411" s="2">
        <v>2137574</v>
      </c>
      <c r="B411" s="2" t="s">
        <v>814</v>
      </c>
      <c r="C411" s="2" t="s">
        <v>22</v>
      </c>
      <c r="D411" s="2" t="s">
        <v>815</v>
      </c>
      <c r="E411" s="3">
        <v>0</v>
      </c>
      <c r="F411" s="2">
        <v>186.49</v>
      </c>
      <c r="G411" s="2" t="s">
        <v>45</v>
      </c>
      <c r="H411" s="2">
        <f t="shared" si="6"/>
        <v>0</v>
      </c>
      <c r="I411" s="2" t="s">
        <v>22</v>
      </c>
      <c r="J411" s="2" t="s">
        <v>0</v>
      </c>
    </row>
    <row r="412" spans="1:10" x14ac:dyDescent="0.3">
      <c r="A412" s="2">
        <v>2137575</v>
      </c>
      <c r="B412" s="2" t="s">
        <v>816</v>
      </c>
      <c r="C412" s="2" t="s">
        <v>22</v>
      </c>
      <c r="D412" s="2" t="s">
        <v>817</v>
      </c>
      <c r="E412" s="3">
        <v>0</v>
      </c>
      <c r="F412" s="2">
        <v>302.85700000000003</v>
      </c>
      <c r="G412" s="2" t="s">
        <v>148</v>
      </c>
      <c r="H412" s="2">
        <f t="shared" si="6"/>
        <v>0</v>
      </c>
      <c r="I412" s="2" t="s">
        <v>22</v>
      </c>
      <c r="J412" s="2" t="s">
        <v>0</v>
      </c>
    </row>
    <row r="413" spans="1:10" ht="28.8" x14ac:dyDescent="0.3">
      <c r="A413" s="2">
        <v>2137576</v>
      </c>
      <c r="B413" s="2" t="s">
        <v>818</v>
      </c>
      <c r="C413" s="2" t="s">
        <v>22</v>
      </c>
      <c r="D413" s="2" t="s">
        <v>819</v>
      </c>
      <c r="E413" s="3">
        <v>0</v>
      </c>
      <c r="F413" s="2">
        <v>124.79900000000001</v>
      </c>
      <c r="G413" s="2" t="s">
        <v>148</v>
      </c>
      <c r="H413" s="2">
        <f t="shared" si="6"/>
        <v>0</v>
      </c>
      <c r="I413" s="2" t="s">
        <v>22</v>
      </c>
      <c r="J413" s="2" t="s">
        <v>0</v>
      </c>
    </row>
    <row r="414" spans="1:10" x14ac:dyDescent="0.3">
      <c r="A414" s="2">
        <v>2137577</v>
      </c>
      <c r="B414" s="2" t="s">
        <v>820</v>
      </c>
      <c r="C414" s="2" t="s">
        <v>22</v>
      </c>
      <c r="D414" s="2" t="s">
        <v>821</v>
      </c>
      <c r="E414" s="2">
        <f>ROUND(H415+H472+H484,2)</f>
        <v>0</v>
      </c>
      <c r="F414" s="2">
        <v>1</v>
      </c>
      <c r="G414" s="2" t="s">
        <v>0</v>
      </c>
      <c r="H414" s="2">
        <f t="shared" si="6"/>
        <v>0</v>
      </c>
      <c r="I414" s="2" t="s">
        <v>22</v>
      </c>
      <c r="J414" s="2" t="s">
        <v>0</v>
      </c>
    </row>
    <row r="415" spans="1:10" x14ac:dyDescent="0.3">
      <c r="A415" s="2">
        <v>2137578</v>
      </c>
      <c r="B415" s="2" t="s">
        <v>822</v>
      </c>
      <c r="C415" s="2" t="s">
        <v>22</v>
      </c>
      <c r="D415" s="2" t="s">
        <v>31</v>
      </c>
      <c r="E415" s="2">
        <f>ROUND(H416+H434+H438+H442+H463,2)</f>
        <v>0</v>
      </c>
      <c r="F415" s="2">
        <v>1</v>
      </c>
      <c r="G415" s="2" t="s">
        <v>0</v>
      </c>
      <c r="H415" s="2">
        <f t="shared" si="6"/>
        <v>0</v>
      </c>
      <c r="I415" s="2" t="s">
        <v>22</v>
      </c>
      <c r="J415" s="2" t="s">
        <v>0</v>
      </c>
    </row>
    <row r="416" spans="1:10" x14ac:dyDescent="0.3">
      <c r="A416" s="2">
        <v>2137579</v>
      </c>
      <c r="B416" s="2" t="s">
        <v>823</v>
      </c>
      <c r="C416" s="2" t="s">
        <v>22</v>
      </c>
      <c r="D416" s="2" t="s">
        <v>33</v>
      </c>
      <c r="E416" s="2">
        <f>ROUND(H417+H418+H419+H420+H421+H422+H423+H424+H425+H426+H427+H428+H429+H430+H431+H432+H433,2)</f>
        <v>0</v>
      </c>
      <c r="F416" s="2">
        <v>1</v>
      </c>
      <c r="G416" s="2" t="s">
        <v>0</v>
      </c>
      <c r="H416" s="2">
        <f t="shared" si="6"/>
        <v>0</v>
      </c>
      <c r="I416" s="2" t="s">
        <v>22</v>
      </c>
      <c r="J416" s="2" t="s">
        <v>0</v>
      </c>
    </row>
    <row r="417" spans="1:10" x14ac:dyDescent="0.3">
      <c r="A417" s="2">
        <v>2137580</v>
      </c>
      <c r="B417" s="2" t="s">
        <v>824</v>
      </c>
      <c r="C417" s="2" t="s">
        <v>22</v>
      </c>
      <c r="D417" s="2" t="s">
        <v>662</v>
      </c>
      <c r="E417" s="3">
        <v>0</v>
      </c>
      <c r="F417" s="2">
        <v>8.0000000000000002E-3</v>
      </c>
      <c r="G417" s="2" t="s">
        <v>385</v>
      </c>
      <c r="H417" s="2">
        <f t="shared" si="6"/>
        <v>0</v>
      </c>
      <c r="I417" s="2" t="s">
        <v>22</v>
      </c>
      <c r="J417" s="2" t="s">
        <v>0</v>
      </c>
    </row>
    <row r="418" spans="1:10" ht="28.8" x14ac:dyDescent="0.3">
      <c r="A418" s="2">
        <v>2137581</v>
      </c>
      <c r="B418" s="2" t="s">
        <v>825</v>
      </c>
      <c r="C418" s="2" t="s">
        <v>22</v>
      </c>
      <c r="D418" s="2" t="s">
        <v>666</v>
      </c>
      <c r="E418" s="3">
        <v>0</v>
      </c>
      <c r="F418" s="2">
        <v>3.3</v>
      </c>
      <c r="G418" s="2" t="s">
        <v>40</v>
      </c>
      <c r="H418" s="2">
        <f t="shared" si="6"/>
        <v>0</v>
      </c>
      <c r="I418" s="2" t="s">
        <v>22</v>
      </c>
      <c r="J418" s="2" t="s">
        <v>0</v>
      </c>
    </row>
    <row r="419" spans="1:10" ht="28.8" x14ac:dyDescent="0.3">
      <c r="A419" s="2">
        <v>2137582</v>
      </c>
      <c r="B419" s="2" t="s">
        <v>826</v>
      </c>
      <c r="C419" s="2" t="s">
        <v>22</v>
      </c>
      <c r="D419" s="2" t="s">
        <v>668</v>
      </c>
      <c r="E419" s="3">
        <v>0</v>
      </c>
      <c r="F419" s="2">
        <v>3.3</v>
      </c>
      <c r="G419" s="2" t="s">
        <v>40</v>
      </c>
      <c r="H419" s="2">
        <f t="shared" si="6"/>
        <v>0</v>
      </c>
      <c r="I419" s="2" t="s">
        <v>22</v>
      </c>
      <c r="J419" s="2" t="s">
        <v>0</v>
      </c>
    </row>
    <row r="420" spans="1:10" ht="28.8" x14ac:dyDescent="0.3">
      <c r="A420" s="2">
        <v>2137583</v>
      </c>
      <c r="B420" s="2" t="s">
        <v>827</v>
      </c>
      <c r="C420" s="2" t="s">
        <v>22</v>
      </c>
      <c r="D420" s="2" t="s">
        <v>670</v>
      </c>
      <c r="E420" s="3">
        <v>0</v>
      </c>
      <c r="F420" s="2">
        <v>3.3</v>
      </c>
      <c r="G420" s="2" t="s">
        <v>40</v>
      </c>
      <c r="H420" s="2">
        <f t="shared" si="6"/>
        <v>0</v>
      </c>
      <c r="I420" s="2" t="s">
        <v>22</v>
      </c>
      <c r="J420" s="2" t="s">
        <v>0</v>
      </c>
    </row>
    <row r="421" spans="1:10" ht="28.8" x14ac:dyDescent="0.3">
      <c r="A421" s="2">
        <v>2137584</v>
      </c>
      <c r="B421" s="2" t="s">
        <v>828</v>
      </c>
      <c r="C421" s="2" t="s">
        <v>22</v>
      </c>
      <c r="D421" s="2" t="s">
        <v>829</v>
      </c>
      <c r="E421" s="3">
        <v>0</v>
      </c>
      <c r="F421" s="2">
        <v>1</v>
      </c>
      <c r="G421" s="2" t="s">
        <v>139</v>
      </c>
      <c r="H421" s="2">
        <f t="shared" si="6"/>
        <v>0</v>
      </c>
      <c r="I421" s="2" t="s">
        <v>22</v>
      </c>
      <c r="J421" s="2" t="s">
        <v>0</v>
      </c>
    </row>
    <row r="422" spans="1:10" x14ac:dyDescent="0.3">
      <c r="A422" s="2">
        <v>2137585</v>
      </c>
      <c r="B422" s="2" t="s">
        <v>830</v>
      </c>
      <c r="C422" s="2" t="s">
        <v>22</v>
      </c>
      <c r="D422" s="2" t="s">
        <v>831</v>
      </c>
      <c r="E422" s="3">
        <v>0</v>
      </c>
      <c r="F422" s="2">
        <v>1</v>
      </c>
      <c r="G422" s="2" t="s">
        <v>45</v>
      </c>
      <c r="H422" s="2">
        <f t="shared" si="6"/>
        <v>0</v>
      </c>
      <c r="I422" s="2" t="s">
        <v>22</v>
      </c>
      <c r="J422" s="2" t="s">
        <v>0</v>
      </c>
    </row>
    <row r="423" spans="1:10" x14ac:dyDescent="0.3">
      <c r="A423" s="2">
        <v>2137586</v>
      </c>
      <c r="B423" s="2" t="s">
        <v>832</v>
      </c>
      <c r="C423" s="2" t="s">
        <v>22</v>
      </c>
      <c r="D423" s="2" t="s">
        <v>833</v>
      </c>
      <c r="E423" s="3">
        <v>0</v>
      </c>
      <c r="F423" s="2">
        <v>18.936</v>
      </c>
      <c r="G423" s="2" t="s">
        <v>45</v>
      </c>
      <c r="H423" s="2">
        <f t="shared" si="6"/>
        <v>0</v>
      </c>
      <c r="I423" s="2" t="s">
        <v>22</v>
      </c>
      <c r="J423" s="2" t="s">
        <v>0</v>
      </c>
    </row>
    <row r="424" spans="1:10" x14ac:dyDescent="0.3">
      <c r="A424" s="2">
        <v>2137587</v>
      </c>
      <c r="B424" s="2" t="s">
        <v>834</v>
      </c>
      <c r="C424" s="2" t="s">
        <v>22</v>
      </c>
      <c r="D424" s="2" t="s">
        <v>678</v>
      </c>
      <c r="E424" s="3">
        <v>0</v>
      </c>
      <c r="F424" s="2">
        <v>9.468</v>
      </c>
      <c r="G424" s="2" t="s">
        <v>45</v>
      </c>
      <c r="H424" s="2">
        <f t="shared" si="6"/>
        <v>0</v>
      </c>
      <c r="I424" s="2" t="s">
        <v>22</v>
      </c>
      <c r="J424" s="2" t="s">
        <v>0</v>
      </c>
    </row>
    <row r="425" spans="1:10" ht="28.8" x14ac:dyDescent="0.3">
      <c r="A425" s="2">
        <v>2137588</v>
      </c>
      <c r="B425" s="2" t="s">
        <v>835</v>
      </c>
      <c r="C425" s="2" t="s">
        <v>22</v>
      </c>
      <c r="D425" s="2" t="s">
        <v>680</v>
      </c>
      <c r="E425" s="3">
        <v>0</v>
      </c>
      <c r="F425" s="2">
        <v>37.200000000000003</v>
      </c>
      <c r="G425" s="2" t="s">
        <v>40</v>
      </c>
      <c r="H425" s="2">
        <f t="shared" si="6"/>
        <v>0</v>
      </c>
      <c r="I425" s="2" t="s">
        <v>22</v>
      </c>
      <c r="J425" s="2" t="s">
        <v>0</v>
      </c>
    </row>
    <row r="426" spans="1:10" ht="28.8" x14ac:dyDescent="0.3">
      <c r="A426" s="2">
        <v>2137589</v>
      </c>
      <c r="B426" s="2" t="s">
        <v>836</v>
      </c>
      <c r="C426" s="2" t="s">
        <v>22</v>
      </c>
      <c r="D426" s="2" t="s">
        <v>684</v>
      </c>
      <c r="E426" s="3">
        <v>0</v>
      </c>
      <c r="F426" s="2">
        <v>37.200000000000003</v>
      </c>
      <c r="G426" s="2" t="s">
        <v>40</v>
      </c>
      <c r="H426" s="2">
        <f t="shared" si="6"/>
        <v>0</v>
      </c>
      <c r="I426" s="2" t="s">
        <v>22</v>
      </c>
      <c r="J426" s="2" t="s">
        <v>0</v>
      </c>
    </row>
    <row r="427" spans="1:10" x14ac:dyDescent="0.3">
      <c r="A427" s="2">
        <v>2137590</v>
      </c>
      <c r="B427" s="2" t="s">
        <v>837</v>
      </c>
      <c r="C427" s="2" t="s">
        <v>22</v>
      </c>
      <c r="D427" s="2" t="s">
        <v>688</v>
      </c>
      <c r="E427" s="3">
        <v>0</v>
      </c>
      <c r="F427" s="2">
        <v>18.936</v>
      </c>
      <c r="G427" s="2" t="s">
        <v>45</v>
      </c>
      <c r="H427" s="2">
        <f t="shared" si="6"/>
        <v>0</v>
      </c>
      <c r="I427" s="2" t="s">
        <v>22</v>
      </c>
      <c r="J427" s="2" t="s">
        <v>0</v>
      </c>
    </row>
    <row r="428" spans="1:10" x14ac:dyDescent="0.3">
      <c r="A428" s="2">
        <v>2137591</v>
      </c>
      <c r="B428" s="2" t="s">
        <v>838</v>
      </c>
      <c r="C428" s="2" t="s">
        <v>22</v>
      </c>
      <c r="D428" s="2" t="s">
        <v>54</v>
      </c>
      <c r="E428" s="3">
        <v>0</v>
      </c>
      <c r="F428" s="2">
        <v>6.5140000000000002</v>
      </c>
      <c r="G428" s="2" t="s">
        <v>45</v>
      </c>
      <c r="H428" s="2">
        <f t="shared" si="6"/>
        <v>0</v>
      </c>
      <c r="I428" s="2" t="s">
        <v>22</v>
      </c>
      <c r="J428" s="2" t="s">
        <v>0</v>
      </c>
    </row>
    <row r="429" spans="1:10" ht="28.8" x14ac:dyDescent="0.3">
      <c r="A429" s="2">
        <v>2137592</v>
      </c>
      <c r="B429" s="2" t="s">
        <v>839</v>
      </c>
      <c r="C429" s="2" t="s">
        <v>22</v>
      </c>
      <c r="D429" s="2" t="s">
        <v>693</v>
      </c>
      <c r="E429" s="3">
        <v>0</v>
      </c>
      <c r="F429" s="2">
        <v>32.57</v>
      </c>
      <c r="G429" s="2" t="s">
        <v>45</v>
      </c>
      <c r="H429" s="2">
        <f t="shared" si="6"/>
        <v>0</v>
      </c>
      <c r="I429" s="2" t="s">
        <v>22</v>
      </c>
      <c r="J429" s="2" t="s">
        <v>0</v>
      </c>
    </row>
    <row r="430" spans="1:10" x14ac:dyDescent="0.3">
      <c r="A430" s="2">
        <v>2137593</v>
      </c>
      <c r="B430" s="2" t="s">
        <v>840</v>
      </c>
      <c r="C430" s="2" t="s">
        <v>22</v>
      </c>
      <c r="D430" s="2" t="s">
        <v>56</v>
      </c>
      <c r="E430" s="3">
        <v>0</v>
      </c>
      <c r="F430" s="2">
        <v>6.5140000000000002</v>
      </c>
      <c r="G430" s="2" t="s">
        <v>45</v>
      </c>
      <c r="H430" s="2">
        <f t="shared" si="6"/>
        <v>0</v>
      </c>
      <c r="I430" s="2" t="s">
        <v>22</v>
      </c>
      <c r="J430" s="2" t="s">
        <v>0</v>
      </c>
    </row>
    <row r="431" spans="1:10" x14ac:dyDescent="0.3">
      <c r="A431" s="2">
        <v>2137594</v>
      </c>
      <c r="B431" s="2" t="s">
        <v>841</v>
      </c>
      <c r="C431" s="2" t="s">
        <v>22</v>
      </c>
      <c r="D431" s="2" t="s">
        <v>696</v>
      </c>
      <c r="E431" s="3">
        <v>0</v>
      </c>
      <c r="F431" s="2">
        <v>12.422000000000001</v>
      </c>
      <c r="G431" s="2" t="s">
        <v>45</v>
      </c>
      <c r="H431" s="2">
        <f t="shared" si="6"/>
        <v>0</v>
      </c>
      <c r="I431" s="2" t="s">
        <v>22</v>
      </c>
      <c r="J431" s="2" t="s">
        <v>0</v>
      </c>
    </row>
    <row r="432" spans="1:10" x14ac:dyDescent="0.3">
      <c r="A432" s="2">
        <v>2137595</v>
      </c>
      <c r="B432" s="2" t="s">
        <v>842</v>
      </c>
      <c r="C432" s="2" t="s">
        <v>22</v>
      </c>
      <c r="D432" s="2" t="s">
        <v>698</v>
      </c>
      <c r="E432" s="3">
        <v>0</v>
      </c>
      <c r="F432" s="2">
        <v>2.9039999999999999</v>
      </c>
      <c r="G432" s="2" t="s">
        <v>45</v>
      </c>
      <c r="H432" s="2">
        <f t="shared" si="6"/>
        <v>0</v>
      </c>
      <c r="I432" s="2" t="s">
        <v>22</v>
      </c>
      <c r="J432" s="2" t="s">
        <v>0</v>
      </c>
    </row>
    <row r="433" spans="1:10" x14ac:dyDescent="0.3">
      <c r="A433" s="2">
        <v>2137596</v>
      </c>
      <c r="B433" s="2" t="s">
        <v>843</v>
      </c>
      <c r="C433" s="2" t="s">
        <v>22</v>
      </c>
      <c r="D433" s="2" t="s">
        <v>700</v>
      </c>
      <c r="E433" s="3">
        <v>0</v>
      </c>
      <c r="F433" s="2">
        <v>5.2270000000000003</v>
      </c>
      <c r="G433" s="2" t="s">
        <v>148</v>
      </c>
      <c r="H433" s="2">
        <f t="shared" si="6"/>
        <v>0</v>
      </c>
      <c r="I433" s="2" t="s">
        <v>22</v>
      </c>
      <c r="J433" s="2" t="s">
        <v>0</v>
      </c>
    </row>
    <row r="434" spans="1:10" x14ac:dyDescent="0.3">
      <c r="A434" s="2">
        <v>2137597</v>
      </c>
      <c r="B434" s="2" t="s">
        <v>844</v>
      </c>
      <c r="C434" s="2" t="s">
        <v>22</v>
      </c>
      <c r="D434" s="2" t="s">
        <v>196</v>
      </c>
      <c r="E434" s="2">
        <f>ROUND(H435+H436+H437,2)</f>
        <v>0</v>
      </c>
      <c r="F434" s="2">
        <v>1</v>
      </c>
      <c r="G434" s="2" t="s">
        <v>0</v>
      </c>
      <c r="H434" s="2">
        <f t="shared" si="6"/>
        <v>0</v>
      </c>
      <c r="I434" s="2" t="s">
        <v>22</v>
      </c>
      <c r="J434" s="2" t="s">
        <v>0</v>
      </c>
    </row>
    <row r="435" spans="1:10" ht="28.8" x14ac:dyDescent="0.3">
      <c r="A435" s="2">
        <v>2137598</v>
      </c>
      <c r="B435" s="2" t="s">
        <v>845</v>
      </c>
      <c r="C435" s="2" t="s">
        <v>22</v>
      </c>
      <c r="D435" s="2" t="s">
        <v>717</v>
      </c>
      <c r="E435" s="3">
        <v>0</v>
      </c>
      <c r="F435" s="2">
        <v>0.88</v>
      </c>
      <c r="G435" s="2" t="s">
        <v>45</v>
      </c>
      <c r="H435" s="2">
        <f t="shared" si="6"/>
        <v>0</v>
      </c>
      <c r="I435" s="2" t="s">
        <v>22</v>
      </c>
      <c r="J435" s="2" t="s">
        <v>0</v>
      </c>
    </row>
    <row r="436" spans="1:10" ht="28.8" x14ac:dyDescent="0.3">
      <c r="A436" s="2">
        <v>2137599</v>
      </c>
      <c r="B436" s="2" t="s">
        <v>846</v>
      </c>
      <c r="C436" s="2" t="s">
        <v>22</v>
      </c>
      <c r="D436" s="2" t="s">
        <v>719</v>
      </c>
      <c r="E436" s="3">
        <v>0</v>
      </c>
      <c r="F436" s="2">
        <v>0.1</v>
      </c>
      <c r="G436" s="2" t="s">
        <v>45</v>
      </c>
      <c r="H436" s="2">
        <f t="shared" si="6"/>
        <v>0</v>
      </c>
      <c r="I436" s="2" t="s">
        <v>22</v>
      </c>
      <c r="J436" s="2" t="s">
        <v>0</v>
      </c>
    </row>
    <row r="437" spans="1:10" ht="28.8" x14ac:dyDescent="0.3">
      <c r="A437" s="2">
        <v>2137600</v>
      </c>
      <c r="B437" s="2" t="s">
        <v>847</v>
      </c>
      <c r="C437" s="2" t="s">
        <v>22</v>
      </c>
      <c r="D437" s="2" t="s">
        <v>848</v>
      </c>
      <c r="E437" s="3">
        <v>0</v>
      </c>
      <c r="F437" s="2">
        <v>1</v>
      </c>
      <c r="G437" s="2" t="s">
        <v>40</v>
      </c>
      <c r="H437" s="2">
        <f t="shared" si="6"/>
        <v>0</v>
      </c>
      <c r="I437" s="2" t="s">
        <v>22</v>
      </c>
      <c r="J437" s="2" t="s">
        <v>0</v>
      </c>
    </row>
    <row r="438" spans="1:10" x14ac:dyDescent="0.3">
      <c r="A438" s="2">
        <v>2137601</v>
      </c>
      <c r="B438" s="2" t="s">
        <v>849</v>
      </c>
      <c r="C438" s="2" t="s">
        <v>22</v>
      </c>
      <c r="D438" s="2" t="s">
        <v>70</v>
      </c>
      <c r="E438" s="2">
        <f>ROUND(H439+H440+H441,2)</f>
        <v>0</v>
      </c>
      <c r="F438" s="2">
        <v>1</v>
      </c>
      <c r="G438" s="2" t="s">
        <v>0</v>
      </c>
      <c r="H438" s="2">
        <f t="shared" si="6"/>
        <v>0</v>
      </c>
      <c r="I438" s="2" t="s">
        <v>22</v>
      </c>
      <c r="J438" s="2" t="s">
        <v>0</v>
      </c>
    </row>
    <row r="439" spans="1:10" x14ac:dyDescent="0.3">
      <c r="A439" s="2">
        <v>2137602</v>
      </c>
      <c r="B439" s="2" t="s">
        <v>850</v>
      </c>
      <c r="C439" s="2" t="s">
        <v>22</v>
      </c>
      <c r="D439" s="2" t="s">
        <v>724</v>
      </c>
      <c r="E439" s="3">
        <v>0</v>
      </c>
      <c r="F439" s="2">
        <v>3.3</v>
      </c>
      <c r="G439" s="2" t="s">
        <v>40</v>
      </c>
      <c r="H439" s="2">
        <f t="shared" si="6"/>
        <v>0</v>
      </c>
      <c r="I439" s="2" t="s">
        <v>22</v>
      </c>
      <c r="J439" s="2" t="s">
        <v>0</v>
      </c>
    </row>
    <row r="440" spans="1:10" x14ac:dyDescent="0.3">
      <c r="A440" s="2">
        <v>2137603</v>
      </c>
      <c r="B440" s="2" t="s">
        <v>851</v>
      </c>
      <c r="C440" s="2" t="s">
        <v>22</v>
      </c>
      <c r="D440" s="2" t="s">
        <v>852</v>
      </c>
      <c r="E440" s="3">
        <v>0</v>
      </c>
      <c r="F440" s="2">
        <v>3.3</v>
      </c>
      <c r="G440" s="2" t="s">
        <v>40</v>
      </c>
      <c r="H440" s="2">
        <f t="shared" si="6"/>
        <v>0</v>
      </c>
      <c r="I440" s="2" t="s">
        <v>22</v>
      </c>
      <c r="J440" s="2" t="s">
        <v>0</v>
      </c>
    </row>
    <row r="441" spans="1:10" ht="28.8" x14ac:dyDescent="0.3">
      <c r="A441" s="2">
        <v>2137604</v>
      </c>
      <c r="B441" s="2" t="s">
        <v>853</v>
      </c>
      <c r="C441" s="2" t="s">
        <v>22</v>
      </c>
      <c r="D441" s="2" t="s">
        <v>730</v>
      </c>
      <c r="E441" s="3">
        <v>0</v>
      </c>
      <c r="F441" s="2">
        <v>3.3</v>
      </c>
      <c r="G441" s="2" t="s">
        <v>40</v>
      </c>
      <c r="H441" s="2">
        <f t="shared" si="6"/>
        <v>0</v>
      </c>
      <c r="I441" s="2" t="s">
        <v>22</v>
      </c>
      <c r="J441" s="2" t="s">
        <v>0</v>
      </c>
    </row>
    <row r="442" spans="1:10" x14ac:dyDescent="0.3">
      <c r="A442" s="2">
        <v>2137605</v>
      </c>
      <c r="B442" s="2" t="s">
        <v>854</v>
      </c>
      <c r="C442" s="2" t="s">
        <v>22</v>
      </c>
      <c r="D442" s="2" t="s">
        <v>86</v>
      </c>
      <c r="E442" s="2">
        <f>ROUND(H443+H444+H445+H446+H447+H448+H449+H450+H451+H452+H453+H454+H455+H456+H457+H458+H459+H460+H461+H462,2)</f>
        <v>0</v>
      </c>
      <c r="F442" s="2">
        <v>1</v>
      </c>
      <c r="G442" s="2" t="s">
        <v>0</v>
      </c>
      <c r="H442" s="2">
        <f t="shared" si="6"/>
        <v>0</v>
      </c>
      <c r="I442" s="2" t="s">
        <v>22</v>
      </c>
      <c r="J442" s="2" t="s">
        <v>0</v>
      </c>
    </row>
    <row r="443" spans="1:10" x14ac:dyDescent="0.3">
      <c r="A443" s="2">
        <v>2137606</v>
      </c>
      <c r="B443" s="2" t="s">
        <v>855</v>
      </c>
      <c r="C443" s="2" t="s">
        <v>22</v>
      </c>
      <c r="D443" s="2" t="s">
        <v>856</v>
      </c>
      <c r="E443" s="3">
        <v>0</v>
      </c>
      <c r="F443" s="2">
        <v>1</v>
      </c>
      <c r="G443" s="2" t="s">
        <v>35</v>
      </c>
      <c r="H443" s="2">
        <f t="shared" si="6"/>
        <v>0</v>
      </c>
      <c r="I443" s="2" t="s">
        <v>22</v>
      </c>
      <c r="J443" s="2" t="s">
        <v>0</v>
      </c>
    </row>
    <row r="444" spans="1:10" x14ac:dyDescent="0.3">
      <c r="A444" s="2">
        <v>2137607</v>
      </c>
      <c r="B444" s="2" t="s">
        <v>857</v>
      </c>
      <c r="C444" s="2" t="s">
        <v>22</v>
      </c>
      <c r="D444" s="2" t="s">
        <v>858</v>
      </c>
      <c r="E444" s="3">
        <v>0</v>
      </c>
      <c r="F444" s="2">
        <v>1</v>
      </c>
      <c r="G444" s="2" t="s">
        <v>35</v>
      </c>
      <c r="H444" s="2">
        <f t="shared" si="6"/>
        <v>0</v>
      </c>
      <c r="I444" s="2" t="s">
        <v>22</v>
      </c>
      <c r="J444" s="2" t="s">
        <v>0</v>
      </c>
    </row>
    <row r="445" spans="1:10" x14ac:dyDescent="0.3">
      <c r="A445" s="2">
        <v>2137608</v>
      </c>
      <c r="B445" s="2" t="s">
        <v>859</v>
      </c>
      <c r="C445" s="2" t="s">
        <v>22</v>
      </c>
      <c r="D445" s="2" t="s">
        <v>860</v>
      </c>
      <c r="E445" s="3">
        <v>0</v>
      </c>
      <c r="F445" s="2">
        <v>1</v>
      </c>
      <c r="G445" s="2" t="s">
        <v>35</v>
      </c>
      <c r="H445" s="2">
        <f t="shared" si="6"/>
        <v>0</v>
      </c>
      <c r="I445" s="2" t="s">
        <v>22</v>
      </c>
      <c r="J445" s="2" t="s">
        <v>0</v>
      </c>
    </row>
    <row r="446" spans="1:10" x14ac:dyDescent="0.3">
      <c r="A446" s="2">
        <v>2137609</v>
      </c>
      <c r="B446" s="2" t="s">
        <v>861</v>
      </c>
      <c r="C446" s="2" t="s">
        <v>22</v>
      </c>
      <c r="D446" s="2" t="s">
        <v>423</v>
      </c>
      <c r="E446" s="3">
        <v>0</v>
      </c>
      <c r="F446" s="2">
        <v>9</v>
      </c>
      <c r="G446" s="2" t="s">
        <v>139</v>
      </c>
      <c r="H446" s="2">
        <f t="shared" si="6"/>
        <v>0</v>
      </c>
      <c r="I446" s="2" t="s">
        <v>22</v>
      </c>
      <c r="J446" s="2" t="s">
        <v>0</v>
      </c>
    </row>
    <row r="447" spans="1:10" x14ac:dyDescent="0.3">
      <c r="A447" s="2">
        <v>2137610</v>
      </c>
      <c r="B447" s="2" t="s">
        <v>862</v>
      </c>
      <c r="C447" s="2" t="s">
        <v>22</v>
      </c>
      <c r="D447" s="2" t="s">
        <v>425</v>
      </c>
      <c r="E447" s="3">
        <v>0</v>
      </c>
      <c r="F447" s="2">
        <v>9.14</v>
      </c>
      <c r="G447" s="2" t="s">
        <v>139</v>
      </c>
      <c r="H447" s="2">
        <f t="shared" si="6"/>
        <v>0</v>
      </c>
      <c r="I447" s="2" t="s">
        <v>22</v>
      </c>
      <c r="J447" s="2" t="s">
        <v>0</v>
      </c>
    </row>
    <row r="448" spans="1:10" x14ac:dyDescent="0.3">
      <c r="A448" s="2">
        <v>2137611</v>
      </c>
      <c r="B448" s="2" t="s">
        <v>863</v>
      </c>
      <c r="C448" s="2" t="s">
        <v>22</v>
      </c>
      <c r="D448" s="2" t="s">
        <v>864</v>
      </c>
      <c r="E448" s="3">
        <v>0</v>
      </c>
      <c r="F448" s="2">
        <v>1</v>
      </c>
      <c r="G448" s="2" t="s">
        <v>35</v>
      </c>
      <c r="H448" s="2">
        <f t="shared" si="6"/>
        <v>0</v>
      </c>
      <c r="I448" s="2" t="s">
        <v>22</v>
      </c>
      <c r="J448" s="2" t="s">
        <v>0</v>
      </c>
    </row>
    <row r="449" spans="1:10" x14ac:dyDescent="0.3">
      <c r="A449" s="2">
        <v>2137612</v>
      </c>
      <c r="B449" s="2" t="s">
        <v>865</v>
      </c>
      <c r="C449" s="2" t="s">
        <v>22</v>
      </c>
      <c r="D449" s="2" t="s">
        <v>866</v>
      </c>
      <c r="E449" s="3">
        <v>0</v>
      </c>
      <c r="F449" s="2">
        <v>2</v>
      </c>
      <c r="G449" s="2" t="s">
        <v>35</v>
      </c>
      <c r="H449" s="2">
        <f t="shared" si="6"/>
        <v>0</v>
      </c>
      <c r="I449" s="2" t="s">
        <v>22</v>
      </c>
      <c r="J449" s="2" t="s">
        <v>0</v>
      </c>
    </row>
    <row r="450" spans="1:10" x14ac:dyDescent="0.3">
      <c r="A450" s="2">
        <v>2137613</v>
      </c>
      <c r="B450" s="2" t="s">
        <v>867</v>
      </c>
      <c r="C450" s="2" t="s">
        <v>22</v>
      </c>
      <c r="D450" s="2" t="s">
        <v>868</v>
      </c>
      <c r="E450" s="3">
        <v>0</v>
      </c>
      <c r="F450" s="2">
        <v>1</v>
      </c>
      <c r="G450" s="2" t="s">
        <v>35</v>
      </c>
      <c r="H450" s="2">
        <f t="shared" si="6"/>
        <v>0</v>
      </c>
      <c r="I450" s="2" t="s">
        <v>22</v>
      </c>
      <c r="J450" s="2" t="s">
        <v>0</v>
      </c>
    </row>
    <row r="451" spans="1:10" x14ac:dyDescent="0.3">
      <c r="A451" s="2">
        <v>2137614</v>
      </c>
      <c r="B451" s="2" t="s">
        <v>869</v>
      </c>
      <c r="C451" s="2" t="s">
        <v>22</v>
      </c>
      <c r="D451" s="2" t="s">
        <v>870</v>
      </c>
      <c r="E451" s="3">
        <v>0</v>
      </c>
      <c r="F451" s="2">
        <v>1</v>
      </c>
      <c r="G451" s="2" t="s">
        <v>35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3">
      <c r="A452" s="2">
        <v>2137615</v>
      </c>
      <c r="B452" s="2" t="s">
        <v>871</v>
      </c>
      <c r="C452" s="2" t="s">
        <v>22</v>
      </c>
      <c r="D452" s="2" t="s">
        <v>872</v>
      </c>
      <c r="E452" s="3">
        <v>0</v>
      </c>
      <c r="F452" s="2">
        <v>1</v>
      </c>
      <c r="G452" s="2" t="s">
        <v>35</v>
      </c>
      <c r="H452" s="2">
        <f t="shared" si="7"/>
        <v>0</v>
      </c>
      <c r="I452" s="2" t="s">
        <v>22</v>
      </c>
      <c r="J452" s="2" t="s">
        <v>0</v>
      </c>
    </row>
    <row r="453" spans="1:10" ht="43.2" x14ac:dyDescent="0.3">
      <c r="A453" s="2">
        <v>2137616</v>
      </c>
      <c r="B453" s="2" t="s">
        <v>873</v>
      </c>
      <c r="C453" s="2" t="s">
        <v>22</v>
      </c>
      <c r="D453" s="2" t="s">
        <v>874</v>
      </c>
      <c r="E453" s="3">
        <v>0</v>
      </c>
      <c r="F453" s="2">
        <v>1</v>
      </c>
      <c r="G453" s="2" t="s">
        <v>35</v>
      </c>
      <c r="H453" s="2">
        <f t="shared" si="7"/>
        <v>0</v>
      </c>
      <c r="I453" s="2" t="s">
        <v>22</v>
      </c>
      <c r="J453" s="2" t="s">
        <v>0</v>
      </c>
    </row>
    <row r="454" spans="1:10" ht="28.8" x14ac:dyDescent="0.3">
      <c r="A454" s="2">
        <v>2137617</v>
      </c>
      <c r="B454" s="2" t="s">
        <v>875</v>
      </c>
      <c r="C454" s="2" t="s">
        <v>22</v>
      </c>
      <c r="D454" s="2" t="s">
        <v>876</v>
      </c>
      <c r="E454" s="3">
        <v>0</v>
      </c>
      <c r="F454" s="2">
        <v>9.14</v>
      </c>
      <c r="G454" s="2" t="s">
        <v>139</v>
      </c>
      <c r="H454" s="2">
        <f t="shared" si="7"/>
        <v>0</v>
      </c>
      <c r="I454" s="2" t="s">
        <v>22</v>
      </c>
      <c r="J454" s="2" t="s">
        <v>0</v>
      </c>
    </row>
    <row r="455" spans="1:10" x14ac:dyDescent="0.3">
      <c r="A455" s="2">
        <v>2137618</v>
      </c>
      <c r="B455" s="2" t="s">
        <v>877</v>
      </c>
      <c r="C455" s="2" t="s">
        <v>22</v>
      </c>
      <c r="D455" s="2" t="s">
        <v>878</v>
      </c>
      <c r="E455" s="3">
        <v>0</v>
      </c>
      <c r="F455" s="2">
        <v>9.14</v>
      </c>
      <c r="G455" s="2" t="s">
        <v>139</v>
      </c>
      <c r="H455" s="2">
        <f t="shared" si="7"/>
        <v>0</v>
      </c>
      <c r="I455" s="2" t="s">
        <v>22</v>
      </c>
      <c r="J455" s="2" t="s">
        <v>0</v>
      </c>
    </row>
    <row r="456" spans="1:10" x14ac:dyDescent="0.3">
      <c r="A456" s="2">
        <v>2137619</v>
      </c>
      <c r="B456" s="2" t="s">
        <v>879</v>
      </c>
      <c r="C456" s="2" t="s">
        <v>22</v>
      </c>
      <c r="D456" s="2" t="s">
        <v>880</v>
      </c>
      <c r="E456" s="3">
        <v>0</v>
      </c>
      <c r="F456" s="2">
        <v>1</v>
      </c>
      <c r="G456" s="2" t="s">
        <v>35</v>
      </c>
      <c r="H456" s="2">
        <f t="shared" si="7"/>
        <v>0</v>
      </c>
      <c r="I456" s="2" t="s">
        <v>22</v>
      </c>
      <c r="J456" s="2" t="s">
        <v>0</v>
      </c>
    </row>
    <row r="457" spans="1:10" x14ac:dyDescent="0.3">
      <c r="A457" s="2">
        <v>2137620</v>
      </c>
      <c r="B457" s="2" t="s">
        <v>881</v>
      </c>
      <c r="C457" s="2" t="s">
        <v>22</v>
      </c>
      <c r="D457" s="2" t="s">
        <v>882</v>
      </c>
      <c r="E457" s="3">
        <v>0</v>
      </c>
      <c r="F457" s="2">
        <v>1</v>
      </c>
      <c r="G457" s="2" t="s">
        <v>35</v>
      </c>
      <c r="H457" s="2">
        <f t="shared" si="7"/>
        <v>0</v>
      </c>
      <c r="I457" s="2" t="s">
        <v>22</v>
      </c>
      <c r="J457" s="2" t="s">
        <v>0</v>
      </c>
    </row>
    <row r="458" spans="1:10" ht="28.8" x14ac:dyDescent="0.3">
      <c r="A458" s="2">
        <v>2137621</v>
      </c>
      <c r="B458" s="2" t="s">
        <v>883</v>
      </c>
      <c r="C458" s="2" t="s">
        <v>22</v>
      </c>
      <c r="D458" s="2" t="s">
        <v>884</v>
      </c>
      <c r="E458" s="3">
        <v>0</v>
      </c>
      <c r="F458" s="2">
        <v>1</v>
      </c>
      <c r="G458" s="2" t="s">
        <v>35</v>
      </c>
      <c r="H458" s="2">
        <f t="shared" si="7"/>
        <v>0</v>
      </c>
      <c r="I458" s="2" t="s">
        <v>22</v>
      </c>
      <c r="J458" s="2" t="s">
        <v>0</v>
      </c>
    </row>
    <row r="459" spans="1:10" x14ac:dyDescent="0.3">
      <c r="A459" s="2">
        <v>2137622</v>
      </c>
      <c r="B459" s="2" t="s">
        <v>885</v>
      </c>
      <c r="C459" s="2" t="s">
        <v>22</v>
      </c>
      <c r="D459" s="2" t="s">
        <v>886</v>
      </c>
      <c r="E459" s="3">
        <v>0</v>
      </c>
      <c r="F459" s="2">
        <v>1</v>
      </c>
      <c r="G459" s="2" t="s">
        <v>35</v>
      </c>
      <c r="H459" s="2">
        <f t="shared" si="7"/>
        <v>0</v>
      </c>
      <c r="I459" s="2" t="s">
        <v>22</v>
      </c>
      <c r="J459" s="2" t="s">
        <v>0</v>
      </c>
    </row>
    <row r="460" spans="1:10" x14ac:dyDescent="0.3">
      <c r="A460" s="2">
        <v>2137623</v>
      </c>
      <c r="B460" s="2" t="s">
        <v>887</v>
      </c>
      <c r="C460" s="2" t="s">
        <v>22</v>
      </c>
      <c r="D460" s="2" t="s">
        <v>888</v>
      </c>
      <c r="E460" s="3">
        <v>0</v>
      </c>
      <c r="F460" s="2">
        <v>9</v>
      </c>
      <c r="G460" s="2" t="s">
        <v>139</v>
      </c>
      <c r="H460" s="2">
        <f t="shared" si="7"/>
        <v>0</v>
      </c>
      <c r="I460" s="2" t="s">
        <v>22</v>
      </c>
      <c r="J460" s="2" t="s">
        <v>0</v>
      </c>
    </row>
    <row r="461" spans="1:10" ht="28.8" x14ac:dyDescent="0.3">
      <c r="A461" s="2">
        <v>2137624</v>
      </c>
      <c r="B461" s="2" t="s">
        <v>889</v>
      </c>
      <c r="C461" s="2" t="s">
        <v>22</v>
      </c>
      <c r="D461" s="2" t="s">
        <v>890</v>
      </c>
      <c r="E461" s="3">
        <v>0</v>
      </c>
      <c r="F461" s="2">
        <v>9</v>
      </c>
      <c r="G461" s="2" t="s">
        <v>139</v>
      </c>
      <c r="H461" s="2">
        <f t="shared" si="7"/>
        <v>0</v>
      </c>
      <c r="I461" s="2" t="s">
        <v>22</v>
      </c>
      <c r="J461" s="2" t="s">
        <v>0</v>
      </c>
    </row>
    <row r="462" spans="1:10" ht="28.8" x14ac:dyDescent="0.3">
      <c r="A462" s="2">
        <v>2137625</v>
      </c>
      <c r="B462" s="2" t="s">
        <v>891</v>
      </c>
      <c r="C462" s="2" t="s">
        <v>22</v>
      </c>
      <c r="D462" s="2" t="s">
        <v>892</v>
      </c>
      <c r="E462" s="3">
        <v>0</v>
      </c>
      <c r="F462" s="2">
        <v>9</v>
      </c>
      <c r="G462" s="2" t="s">
        <v>139</v>
      </c>
      <c r="H462" s="2">
        <f t="shared" si="7"/>
        <v>0</v>
      </c>
      <c r="I462" s="2" t="s">
        <v>22</v>
      </c>
      <c r="J462" s="2" t="s">
        <v>0</v>
      </c>
    </row>
    <row r="463" spans="1:10" x14ac:dyDescent="0.3">
      <c r="A463" s="2">
        <v>2137626</v>
      </c>
      <c r="B463" s="2" t="s">
        <v>893</v>
      </c>
      <c r="C463" s="2" t="s">
        <v>22</v>
      </c>
      <c r="D463" s="2" t="s">
        <v>104</v>
      </c>
      <c r="E463" s="2">
        <f>ROUND(H464+H465+H466+H467+H468+H469+H470+H471,2)</f>
        <v>0</v>
      </c>
      <c r="F463" s="2">
        <v>1</v>
      </c>
      <c r="G463" s="2" t="s">
        <v>0</v>
      </c>
      <c r="H463" s="2">
        <f t="shared" si="7"/>
        <v>0</v>
      </c>
      <c r="I463" s="2" t="s">
        <v>22</v>
      </c>
      <c r="J463" s="2" t="s">
        <v>0</v>
      </c>
    </row>
    <row r="464" spans="1:10" ht="28.8" x14ac:dyDescent="0.3">
      <c r="A464" s="2">
        <v>2137627</v>
      </c>
      <c r="B464" s="2" t="s">
        <v>894</v>
      </c>
      <c r="C464" s="2" t="s">
        <v>22</v>
      </c>
      <c r="D464" s="2" t="s">
        <v>804</v>
      </c>
      <c r="E464" s="3">
        <v>0</v>
      </c>
      <c r="F464" s="2">
        <v>5</v>
      </c>
      <c r="G464" s="2" t="s">
        <v>139</v>
      </c>
      <c r="H464" s="2">
        <f t="shared" si="7"/>
        <v>0</v>
      </c>
      <c r="I464" s="2" t="s">
        <v>22</v>
      </c>
      <c r="J464" s="2" t="s">
        <v>0</v>
      </c>
    </row>
    <row r="465" spans="1:10" ht="28.8" x14ac:dyDescent="0.3">
      <c r="A465" s="2">
        <v>2137628</v>
      </c>
      <c r="B465" s="2" t="s">
        <v>895</v>
      </c>
      <c r="C465" s="2" t="s">
        <v>22</v>
      </c>
      <c r="D465" s="2" t="s">
        <v>896</v>
      </c>
      <c r="E465" s="3">
        <v>0</v>
      </c>
      <c r="F465" s="2">
        <v>5</v>
      </c>
      <c r="G465" s="2" t="s">
        <v>139</v>
      </c>
      <c r="H465" s="2">
        <f t="shared" si="7"/>
        <v>0</v>
      </c>
      <c r="I465" s="2" t="s">
        <v>22</v>
      </c>
      <c r="J465" s="2" t="s">
        <v>0</v>
      </c>
    </row>
    <row r="466" spans="1:10" x14ac:dyDescent="0.3">
      <c r="A466" s="2">
        <v>2137629</v>
      </c>
      <c r="B466" s="2" t="s">
        <v>897</v>
      </c>
      <c r="C466" s="2" t="s">
        <v>22</v>
      </c>
      <c r="D466" s="2" t="s">
        <v>808</v>
      </c>
      <c r="E466" s="3">
        <v>0</v>
      </c>
      <c r="F466" s="2">
        <v>1.4950000000000001</v>
      </c>
      <c r="G466" s="2" t="s">
        <v>148</v>
      </c>
      <c r="H466" s="2">
        <f t="shared" si="7"/>
        <v>0</v>
      </c>
      <c r="I466" s="2" t="s">
        <v>22</v>
      </c>
      <c r="J466" s="2" t="s">
        <v>0</v>
      </c>
    </row>
    <row r="467" spans="1:10" x14ac:dyDescent="0.3">
      <c r="A467" s="2">
        <v>2137630</v>
      </c>
      <c r="B467" s="2" t="s">
        <v>898</v>
      </c>
      <c r="C467" s="2" t="s">
        <v>22</v>
      </c>
      <c r="D467" s="2" t="s">
        <v>810</v>
      </c>
      <c r="E467" s="3">
        <v>0</v>
      </c>
      <c r="F467" s="2">
        <v>1.4950000000000001</v>
      </c>
      <c r="G467" s="2" t="s">
        <v>148</v>
      </c>
      <c r="H467" s="2">
        <f t="shared" si="7"/>
        <v>0</v>
      </c>
      <c r="I467" s="2" t="s">
        <v>22</v>
      </c>
      <c r="J467" s="2" t="s">
        <v>0</v>
      </c>
    </row>
    <row r="468" spans="1:10" x14ac:dyDescent="0.3">
      <c r="A468" s="2">
        <v>2137631</v>
      </c>
      <c r="B468" s="2" t="s">
        <v>899</v>
      </c>
      <c r="C468" s="2" t="s">
        <v>22</v>
      </c>
      <c r="D468" s="2" t="s">
        <v>812</v>
      </c>
      <c r="E468" s="3">
        <v>0</v>
      </c>
      <c r="F468" s="2">
        <v>22.425000000000001</v>
      </c>
      <c r="G468" s="2" t="s">
        <v>148</v>
      </c>
      <c r="H468" s="2">
        <f t="shared" si="7"/>
        <v>0</v>
      </c>
      <c r="I468" s="2" t="s">
        <v>22</v>
      </c>
      <c r="J468" s="2" t="s">
        <v>0</v>
      </c>
    </row>
    <row r="469" spans="1:10" x14ac:dyDescent="0.3">
      <c r="A469" s="2">
        <v>2137632</v>
      </c>
      <c r="B469" s="2" t="s">
        <v>900</v>
      </c>
      <c r="C469" s="2" t="s">
        <v>22</v>
      </c>
      <c r="D469" s="2" t="s">
        <v>901</v>
      </c>
      <c r="E469" s="3">
        <v>0</v>
      </c>
      <c r="F469" s="2">
        <v>1.4950000000000001</v>
      </c>
      <c r="G469" s="2" t="s">
        <v>148</v>
      </c>
      <c r="H469" s="2">
        <f t="shared" si="7"/>
        <v>0</v>
      </c>
      <c r="I469" s="2" t="s">
        <v>22</v>
      </c>
      <c r="J469" s="2" t="s">
        <v>0</v>
      </c>
    </row>
    <row r="470" spans="1:10" x14ac:dyDescent="0.3">
      <c r="A470" s="2">
        <v>2137633</v>
      </c>
      <c r="B470" s="2" t="s">
        <v>902</v>
      </c>
      <c r="C470" s="2" t="s">
        <v>22</v>
      </c>
      <c r="D470" s="2" t="s">
        <v>817</v>
      </c>
      <c r="E470" s="3">
        <v>0</v>
      </c>
      <c r="F470" s="2">
        <v>7.3819999999999997</v>
      </c>
      <c r="G470" s="2" t="s">
        <v>148</v>
      </c>
      <c r="H470" s="2">
        <f t="shared" si="7"/>
        <v>0</v>
      </c>
      <c r="I470" s="2" t="s">
        <v>22</v>
      </c>
      <c r="J470" s="2" t="s">
        <v>0</v>
      </c>
    </row>
    <row r="471" spans="1:10" ht="28.8" x14ac:dyDescent="0.3">
      <c r="A471" s="2">
        <v>2137634</v>
      </c>
      <c r="B471" s="2" t="s">
        <v>903</v>
      </c>
      <c r="C471" s="2" t="s">
        <v>22</v>
      </c>
      <c r="D471" s="2" t="s">
        <v>819</v>
      </c>
      <c r="E471" s="3">
        <v>0</v>
      </c>
      <c r="F471" s="2">
        <v>2.0979999999999999</v>
      </c>
      <c r="G471" s="2" t="s">
        <v>148</v>
      </c>
      <c r="H471" s="2">
        <f t="shared" si="7"/>
        <v>0</v>
      </c>
      <c r="I471" s="2" t="s">
        <v>22</v>
      </c>
      <c r="J471" s="2" t="s">
        <v>0</v>
      </c>
    </row>
    <row r="472" spans="1:10" x14ac:dyDescent="0.3">
      <c r="A472" s="2">
        <v>2137635</v>
      </c>
      <c r="B472" s="2" t="s">
        <v>904</v>
      </c>
      <c r="C472" s="2" t="s">
        <v>22</v>
      </c>
      <c r="D472" s="2" t="s">
        <v>251</v>
      </c>
      <c r="E472" s="2">
        <f>ROUND(H473,2)</f>
        <v>0</v>
      </c>
      <c r="F472" s="2">
        <v>1</v>
      </c>
      <c r="G472" s="2" t="s">
        <v>0</v>
      </c>
      <c r="H472" s="2">
        <f t="shared" si="7"/>
        <v>0</v>
      </c>
      <c r="I472" s="2" t="s">
        <v>22</v>
      </c>
      <c r="J472" s="2" t="s">
        <v>0</v>
      </c>
    </row>
    <row r="473" spans="1:10" x14ac:dyDescent="0.3">
      <c r="A473" s="2">
        <v>2137636</v>
      </c>
      <c r="B473" s="2" t="s">
        <v>905</v>
      </c>
      <c r="C473" s="2" t="s">
        <v>22</v>
      </c>
      <c r="D473" s="2" t="s">
        <v>458</v>
      </c>
      <c r="E473" s="2">
        <f>ROUND(H474+H475+H476+H477+H478+H479+H480+H481+H482+H483,2)</f>
        <v>0</v>
      </c>
      <c r="F473" s="2">
        <v>1</v>
      </c>
      <c r="G473" s="2" t="s">
        <v>0</v>
      </c>
      <c r="H473" s="2">
        <f t="shared" si="7"/>
        <v>0</v>
      </c>
      <c r="I473" s="2" t="s">
        <v>22</v>
      </c>
      <c r="J473" s="2" t="s">
        <v>0</v>
      </c>
    </row>
    <row r="474" spans="1:10" x14ac:dyDescent="0.3">
      <c r="A474" s="2">
        <v>2137637</v>
      </c>
      <c r="B474" s="2" t="s">
        <v>906</v>
      </c>
      <c r="C474" s="2" t="s">
        <v>22</v>
      </c>
      <c r="D474" s="2" t="s">
        <v>907</v>
      </c>
      <c r="E474" s="3">
        <v>0</v>
      </c>
      <c r="F474" s="2">
        <v>0.8</v>
      </c>
      <c r="G474" s="2" t="s">
        <v>139</v>
      </c>
      <c r="H474" s="2">
        <f t="shared" si="7"/>
        <v>0</v>
      </c>
      <c r="I474" s="2" t="s">
        <v>22</v>
      </c>
      <c r="J474" s="2" t="s">
        <v>0</v>
      </c>
    </row>
    <row r="475" spans="1:10" x14ac:dyDescent="0.3">
      <c r="A475" s="2">
        <v>2137638</v>
      </c>
      <c r="B475" s="2" t="s">
        <v>908</v>
      </c>
      <c r="C475" s="2" t="s">
        <v>22</v>
      </c>
      <c r="D475" s="2" t="s">
        <v>909</v>
      </c>
      <c r="E475" s="3">
        <v>0</v>
      </c>
      <c r="F475" s="2">
        <v>1.5</v>
      </c>
      <c r="G475" s="2" t="s">
        <v>139</v>
      </c>
      <c r="H475" s="2">
        <f t="shared" si="7"/>
        <v>0</v>
      </c>
      <c r="I475" s="2" t="s">
        <v>22</v>
      </c>
      <c r="J475" s="2" t="s">
        <v>0</v>
      </c>
    </row>
    <row r="476" spans="1:10" x14ac:dyDescent="0.3">
      <c r="A476" s="2">
        <v>2137639</v>
      </c>
      <c r="B476" s="2" t="s">
        <v>910</v>
      </c>
      <c r="C476" s="2" t="s">
        <v>22</v>
      </c>
      <c r="D476" s="2" t="s">
        <v>481</v>
      </c>
      <c r="E476" s="3">
        <v>0</v>
      </c>
      <c r="F476" s="2">
        <v>1</v>
      </c>
      <c r="G476" s="2" t="s">
        <v>35</v>
      </c>
      <c r="H476" s="2">
        <f t="shared" si="7"/>
        <v>0</v>
      </c>
      <c r="I476" s="2" t="s">
        <v>22</v>
      </c>
      <c r="J476" s="2" t="s">
        <v>0</v>
      </c>
    </row>
    <row r="477" spans="1:10" x14ac:dyDescent="0.3">
      <c r="A477" s="2">
        <v>2137640</v>
      </c>
      <c r="B477" s="2" t="s">
        <v>911</v>
      </c>
      <c r="C477" s="2" t="s">
        <v>22</v>
      </c>
      <c r="D477" s="2" t="s">
        <v>912</v>
      </c>
      <c r="E477" s="3">
        <v>0</v>
      </c>
      <c r="F477" s="2">
        <v>1</v>
      </c>
      <c r="G477" s="2" t="s">
        <v>35</v>
      </c>
      <c r="H477" s="2">
        <f t="shared" si="7"/>
        <v>0</v>
      </c>
      <c r="I477" s="2" t="s">
        <v>22</v>
      </c>
      <c r="J477" s="2" t="s">
        <v>0</v>
      </c>
    </row>
    <row r="478" spans="1:10" x14ac:dyDescent="0.3">
      <c r="A478" s="2">
        <v>2137641</v>
      </c>
      <c r="B478" s="2" t="s">
        <v>913</v>
      </c>
      <c r="C478" s="2" t="s">
        <v>22</v>
      </c>
      <c r="D478" s="2" t="s">
        <v>914</v>
      </c>
      <c r="E478" s="3">
        <v>0</v>
      </c>
      <c r="F478" s="2">
        <v>1</v>
      </c>
      <c r="G478" s="2" t="s">
        <v>35</v>
      </c>
      <c r="H478" s="2">
        <f t="shared" si="7"/>
        <v>0</v>
      </c>
      <c r="I478" s="2" t="s">
        <v>22</v>
      </c>
      <c r="J478" s="2" t="s">
        <v>0</v>
      </c>
    </row>
    <row r="479" spans="1:10" x14ac:dyDescent="0.3">
      <c r="A479" s="2">
        <v>2137642</v>
      </c>
      <c r="B479" s="2" t="s">
        <v>915</v>
      </c>
      <c r="C479" s="2" t="s">
        <v>22</v>
      </c>
      <c r="D479" s="2" t="s">
        <v>483</v>
      </c>
      <c r="E479" s="3">
        <v>0</v>
      </c>
      <c r="F479" s="2">
        <v>5</v>
      </c>
      <c r="G479" s="2" t="s">
        <v>35</v>
      </c>
      <c r="H479" s="2">
        <f t="shared" si="7"/>
        <v>0</v>
      </c>
      <c r="I479" s="2" t="s">
        <v>22</v>
      </c>
      <c r="J479" s="2" t="s">
        <v>0</v>
      </c>
    </row>
    <row r="480" spans="1:10" x14ac:dyDescent="0.3">
      <c r="A480" s="2">
        <v>2137643</v>
      </c>
      <c r="B480" s="2" t="s">
        <v>916</v>
      </c>
      <c r="C480" s="2" t="s">
        <v>22</v>
      </c>
      <c r="D480" s="2" t="s">
        <v>917</v>
      </c>
      <c r="E480" s="3">
        <v>0</v>
      </c>
      <c r="F480" s="2">
        <v>2</v>
      </c>
      <c r="G480" s="2" t="s">
        <v>35</v>
      </c>
      <c r="H480" s="2">
        <f t="shared" si="7"/>
        <v>0</v>
      </c>
      <c r="I480" s="2" t="s">
        <v>22</v>
      </c>
      <c r="J480" s="2" t="s">
        <v>0</v>
      </c>
    </row>
    <row r="481" spans="1:10" x14ac:dyDescent="0.3">
      <c r="A481" s="2">
        <v>2137644</v>
      </c>
      <c r="B481" s="2" t="s">
        <v>918</v>
      </c>
      <c r="C481" s="2" t="s">
        <v>22</v>
      </c>
      <c r="D481" s="2" t="s">
        <v>919</v>
      </c>
      <c r="E481" s="3">
        <v>0</v>
      </c>
      <c r="F481" s="2">
        <v>1</v>
      </c>
      <c r="G481" s="2" t="s">
        <v>35</v>
      </c>
      <c r="H481" s="2">
        <f t="shared" si="7"/>
        <v>0</v>
      </c>
      <c r="I481" s="2" t="s">
        <v>22</v>
      </c>
      <c r="J481" s="2" t="s">
        <v>0</v>
      </c>
    </row>
    <row r="482" spans="1:10" x14ac:dyDescent="0.3">
      <c r="A482" s="2">
        <v>2137645</v>
      </c>
      <c r="B482" s="2" t="s">
        <v>920</v>
      </c>
      <c r="C482" s="2" t="s">
        <v>22</v>
      </c>
      <c r="D482" s="2" t="s">
        <v>921</v>
      </c>
      <c r="E482" s="3">
        <v>0</v>
      </c>
      <c r="F482" s="2">
        <v>1</v>
      </c>
      <c r="G482" s="2" t="s">
        <v>35</v>
      </c>
      <c r="H482" s="2">
        <f t="shared" si="7"/>
        <v>0</v>
      </c>
      <c r="I482" s="2" t="s">
        <v>22</v>
      </c>
      <c r="J482" s="2" t="s">
        <v>0</v>
      </c>
    </row>
    <row r="483" spans="1:10" x14ac:dyDescent="0.3">
      <c r="A483" s="2">
        <v>2137646</v>
      </c>
      <c r="B483" s="2" t="s">
        <v>922</v>
      </c>
      <c r="C483" s="2" t="s">
        <v>22</v>
      </c>
      <c r="D483" s="2" t="s">
        <v>489</v>
      </c>
      <c r="E483" s="3">
        <v>0</v>
      </c>
      <c r="F483" s="2">
        <v>1</v>
      </c>
      <c r="G483" s="2" t="s">
        <v>455</v>
      </c>
      <c r="H483" s="2">
        <f t="shared" si="7"/>
        <v>0</v>
      </c>
      <c r="I483" s="2" t="s">
        <v>22</v>
      </c>
      <c r="J483" s="2" t="s">
        <v>0</v>
      </c>
    </row>
    <row r="484" spans="1:10" x14ac:dyDescent="0.3">
      <c r="A484" s="2">
        <v>2137647</v>
      </c>
      <c r="B484" s="2" t="s">
        <v>923</v>
      </c>
      <c r="C484" s="2" t="s">
        <v>22</v>
      </c>
      <c r="D484" s="2" t="s">
        <v>396</v>
      </c>
      <c r="E484" s="2">
        <f>ROUND(H485,2)</f>
        <v>0</v>
      </c>
      <c r="F484" s="2">
        <v>1</v>
      </c>
      <c r="G484" s="2" t="s">
        <v>0</v>
      </c>
      <c r="H484" s="2">
        <f t="shared" si="7"/>
        <v>0</v>
      </c>
      <c r="I484" s="2" t="s">
        <v>22</v>
      </c>
      <c r="J484" s="2" t="s">
        <v>0</v>
      </c>
    </row>
    <row r="485" spans="1:10" x14ac:dyDescent="0.3">
      <c r="A485" s="2">
        <v>2137648</v>
      </c>
      <c r="B485" s="2" t="s">
        <v>924</v>
      </c>
      <c r="C485" s="2" t="s">
        <v>22</v>
      </c>
      <c r="D485" s="2" t="s">
        <v>925</v>
      </c>
      <c r="E485" s="2">
        <f>ROUND(H486+H487,2)</f>
        <v>0</v>
      </c>
      <c r="F485" s="2">
        <v>1</v>
      </c>
      <c r="G485" s="2" t="s">
        <v>0</v>
      </c>
      <c r="H485" s="2">
        <f t="shared" si="7"/>
        <v>0</v>
      </c>
      <c r="I485" s="2" t="s">
        <v>22</v>
      </c>
      <c r="J485" s="2" t="s">
        <v>0</v>
      </c>
    </row>
    <row r="486" spans="1:10" x14ac:dyDescent="0.3">
      <c r="A486" s="2">
        <v>2137649</v>
      </c>
      <c r="B486" s="2" t="s">
        <v>926</v>
      </c>
      <c r="C486" s="2" t="s">
        <v>22</v>
      </c>
      <c r="D486" s="2" t="s">
        <v>927</v>
      </c>
      <c r="E486" s="3">
        <v>0</v>
      </c>
      <c r="F486" s="2">
        <v>9</v>
      </c>
      <c r="G486" s="2" t="s">
        <v>139</v>
      </c>
      <c r="H486" s="2">
        <f t="shared" si="7"/>
        <v>0</v>
      </c>
      <c r="I486" s="2" t="s">
        <v>22</v>
      </c>
      <c r="J486" s="2" t="s">
        <v>0</v>
      </c>
    </row>
    <row r="487" spans="1:10" x14ac:dyDescent="0.3">
      <c r="A487" s="2">
        <v>2137650</v>
      </c>
      <c r="B487" s="2" t="s">
        <v>928</v>
      </c>
      <c r="C487" s="2" t="s">
        <v>22</v>
      </c>
      <c r="D487" s="2" t="s">
        <v>929</v>
      </c>
      <c r="E487" s="3">
        <v>0</v>
      </c>
      <c r="F487" s="2">
        <v>10</v>
      </c>
      <c r="G487" s="2" t="s">
        <v>139</v>
      </c>
      <c r="H487" s="2">
        <f t="shared" si="7"/>
        <v>0</v>
      </c>
      <c r="I487" s="2" t="s">
        <v>22</v>
      </c>
      <c r="J487" s="2" t="s">
        <v>0</v>
      </c>
    </row>
    <row r="488" spans="1:10" x14ac:dyDescent="0.3">
      <c r="A488" s="2">
        <v>2137651</v>
      </c>
      <c r="B488" s="2" t="s">
        <v>930</v>
      </c>
      <c r="C488" s="2" t="s">
        <v>22</v>
      </c>
      <c r="D488" s="2" t="s">
        <v>931</v>
      </c>
      <c r="E488" s="2">
        <f>ROUND(H489+H513,2)</f>
        <v>0</v>
      </c>
      <c r="F488" s="2">
        <v>1</v>
      </c>
      <c r="G488" s="2" t="s">
        <v>0</v>
      </c>
      <c r="H488" s="2">
        <f t="shared" si="7"/>
        <v>0</v>
      </c>
      <c r="I488" s="2" t="s">
        <v>22</v>
      </c>
      <c r="J488" s="2" t="s">
        <v>0</v>
      </c>
    </row>
    <row r="489" spans="1:10" x14ac:dyDescent="0.3">
      <c r="A489" s="2">
        <v>2137652</v>
      </c>
      <c r="B489" s="2" t="s">
        <v>932</v>
      </c>
      <c r="C489" s="2" t="s">
        <v>22</v>
      </c>
      <c r="D489" s="2" t="s">
        <v>933</v>
      </c>
      <c r="E489" s="2">
        <f>ROUND(H490+H500,2)</f>
        <v>0</v>
      </c>
      <c r="F489" s="2">
        <v>1</v>
      </c>
      <c r="G489" s="2" t="s">
        <v>0</v>
      </c>
      <c r="H489" s="2">
        <f t="shared" si="7"/>
        <v>0</v>
      </c>
      <c r="I489" s="2" t="s">
        <v>22</v>
      </c>
      <c r="J489" s="2" t="s">
        <v>0</v>
      </c>
    </row>
    <row r="490" spans="1:10" x14ac:dyDescent="0.3">
      <c r="A490" s="2">
        <v>2137653</v>
      </c>
      <c r="B490" s="2" t="s">
        <v>934</v>
      </c>
      <c r="C490" s="2" t="s">
        <v>22</v>
      </c>
      <c r="D490" s="2" t="s">
        <v>935</v>
      </c>
      <c r="E490" s="2">
        <f>ROUND(H491+H492+H493+H494+H495+H496+H497+H498+H499,2)</f>
        <v>0</v>
      </c>
      <c r="F490" s="2">
        <v>1</v>
      </c>
      <c r="G490" s="2" t="s">
        <v>0</v>
      </c>
      <c r="H490" s="2">
        <f t="shared" si="7"/>
        <v>0</v>
      </c>
      <c r="I490" s="2" t="s">
        <v>22</v>
      </c>
      <c r="J490" s="2" t="s">
        <v>0</v>
      </c>
    </row>
    <row r="491" spans="1:10" ht="28.8" x14ac:dyDescent="0.3">
      <c r="A491" s="2">
        <v>2137654</v>
      </c>
      <c r="B491" s="2" t="s">
        <v>936</v>
      </c>
      <c r="C491" s="2" t="s">
        <v>22</v>
      </c>
      <c r="D491" s="2" t="s">
        <v>937</v>
      </c>
      <c r="E491" s="3">
        <v>0</v>
      </c>
      <c r="F491" s="2">
        <v>2</v>
      </c>
      <c r="G491" s="2" t="s">
        <v>132</v>
      </c>
      <c r="H491" s="2">
        <f t="shared" si="7"/>
        <v>0</v>
      </c>
      <c r="I491" s="2" t="s">
        <v>22</v>
      </c>
      <c r="J491" s="2" t="s">
        <v>0</v>
      </c>
    </row>
    <row r="492" spans="1:10" x14ac:dyDescent="0.3">
      <c r="A492" s="2">
        <v>2137655</v>
      </c>
      <c r="B492" s="2" t="s">
        <v>938</v>
      </c>
      <c r="C492" s="2" t="s">
        <v>22</v>
      </c>
      <c r="D492" s="2" t="s">
        <v>939</v>
      </c>
      <c r="E492" s="3">
        <v>0</v>
      </c>
      <c r="F492" s="2">
        <v>2</v>
      </c>
      <c r="G492" s="2" t="s">
        <v>132</v>
      </c>
      <c r="H492" s="2">
        <f t="shared" si="7"/>
        <v>0</v>
      </c>
      <c r="I492" s="2" t="s">
        <v>22</v>
      </c>
      <c r="J492" s="2" t="s">
        <v>0</v>
      </c>
    </row>
    <row r="493" spans="1:10" x14ac:dyDescent="0.3">
      <c r="A493" s="2">
        <v>2137656</v>
      </c>
      <c r="B493" s="2" t="s">
        <v>940</v>
      </c>
      <c r="C493" s="2" t="s">
        <v>22</v>
      </c>
      <c r="D493" s="2" t="s">
        <v>941</v>
      </c>
      <c r="E493" s="3">
        <v>0</v>
      </c>
      <c r="F493" s="2">
        <v>10</v>
      </c>
      <c r="G493" s="2" t="s">
        <v>132</v>
      </c>
      <c r="H493" s="2">
        <f t="shared" si="7"/>
        <v>0</v>
      </c>
      <c r="I493" s="2" t="s">
        <v>22</v>
      </c>
      <c r="J493" s="2" t="s">
        <v>0</v>
      </c>
    </row>
    <row r="494" spans="1:10" ht="28.8" x14ac:dyDescent="0.3">
      <c r="A494" s="2">
        <v>2137657</v>
      </c>
      <c r="B494" s="2" t="s">
        <v>942</v>
      </c>
      <c r="C494" s="2" t="s">
        <v>22</v>
      </c>
      <c r="D494" s="2" t="s">
        <v>943</v>
      </c>
      <c r="E494" s="3">
        <v>0</v>
      </c>
      <c r="F494" s="2">
        <v>10</v>
      </c>
      <c r="G494" s="2" t="s">
        <v>132</v>
      </c>
      <c r="H494" s="2">
        <f t="shared" si="7"/>
        <v>0</v>
      </c>
      <c r="I494" s="2" t="s">
        <v>22</v>
      </c>
      <c r="J494" s="2" t="s">
        <v>0</v>
      </c>
    </row>
    <row r="495" spans="1:10" x14ac:dyDescent="0.3">
      <c r="A495" s="2">
        <v>2137658</v>
      </c>
      <c r="B495" s="2" t="s">
        <v>944</v>
      </c>
      <c r="C495" s="2" t="s">
        <v>22</v>
      </c>
      <c r="D495" s="2" t="s">
        <v>945</v>
      </c>
      <c r="E495" s="3">
        <v>0</v>
      </c>
      <c r="F495" s="2">
        <v>57</v>
      </c>
      <c r="G495" s="2" t="s">
        <v>139</v>
      </c>
      <c r="H495" s="2">
        <f t="shared" si="7"/>
        <v>0</v>
      </c>
      <c r="I495" s="2" t="s">
        <v>22</v>
      </c>
      <c r="J495" s="2" t="s">
        <v>0</v>
      </c>
    </row>
    <row r="496" spans="1:10" x14ac:dyDescent="0.3">
      <c r="A496" s="2">
        <v>2137659</v>
      </c>
      <c r="B496" s="2" t="s">
        <v>946</v>
      </c>
      <c r="C496" s="2" t="s">
        <v>22</v>
      </c>
      <c r="D496" s="2" t="s">
        <v>947</v>
      </c>
      <c r="E496" s="3">
        <v>0</v>
      </c>
      <c r="F496" s="2">
        <v>59.85</v>
      </c>
      <c r="G496" s="2" t="s">
        <v>139</v>
      </c>
      <c r="H496" s="2">
        <f t="shared" si="7"/>
        <v>0</v>
      </c>
      <c r="I496" s="2" t="s">
        <v>22</v>
      </c>
      <c r="J496" s="2" t="s">
        <v>0</v>
      </c>
    </row>
    <row r="497" spans="1:10" x14ac:dyDescent="0.3">
      <c r="A497" s="2">
        <v>2137660</v>
      </c>
      <c r="B497" s="2" t="s">
        <v>948</v>
      </c>
      <c r="C497" s="2" t="s">
        <v>22</v>
      </c>
      <c r="D497" s="2" t="s">
        <v>640</v>
      </c>
      <c r="E497" s="3">
        <v>0</v>
      </c>
      <c r="F497" s="2">
        <v>1</v>
      </c>
      <c r="G497" s="2" t="s">
        <v>455</v>
      </c>
      <c r="H497" s="2">
        <f t="shared" si="7"/>
        <v>0</v>
      </c>
      <c r="I497" s="2" t="s">
        <v>22</v>
      </c>
      <c r="J497" s="2" t="s">
        <v>0</v>
      </c>
    </row>
    <row r="498" spans="1:10" x14ac:dyDescent="0.3">
      <c r="A498" s="2">
        <v>2137661</v>
      </c>
      <c r="B498" s="2" t="s">
        <v>949</v>
      </c>
      <c r="C498" s="2" t="s">
        <v>22</v>
      </c>
      <c r="D498" s="2" t="s">
        <v>642</v>
      </c>
      <c r="E498" s="3">
        <v>0</v>
      </c>
      <c r="F498" s="2">
        <v>1</v>
      </c>
      <c r="G498" s="2" t="s">
        <v>455</v>
      </c>
      <c r="H498" s="2">
        <f t="shared" si="7"/>
        <v>0</v>
      </c>
      <c r="I498" s="2" t="s">
        <v>22</v>
      </c>
      <c r="J498" s="2" t="s">
        <v>0</v>
      </c>
    </row>
    <row r="499" spans="1:10" x14ac:dyDescent="0.3">
      <c r="A499" s="2">
        <v>2137662</v>
      </c>
      <c r="B499" s="2" t="s">
        <v>950</v>
      </c>
      <c r="C499" s="2" t="s">
        <v>22</v>
      </c>
      <c r="D499" s="2" t="s">
        <v>644</v>
      </c>
      <c r="E499" s="3">
        <v>0</v>
      </c>
      <c r="F499" s="2">
        <v>1</v>
      </c>
      <c r="G499" s="2" t="s">
        <v>455</v>
      </c>
      <c r="H499" s="2">
        <f t="shared" si="7"/>
        <v>0</v>
      </c>
      <c r="I499" s="2" t="s">
        <v>22</v>
      </c>
      <c r="J499" s="2" t="s">
        <v>0</v>
      </c>
    </row>
    <row r="500" spans="1:10" ht="28.8" x14ac:dyDescent="0.3">
      <c r="A500" s="2">
        <v>2137663</v>
      </c>
      <c r="B500" s="2" t="s">
        <v>951</v>
      </c>
      <c r="C500" s="2" t="s">
        <v>22</v>
      </c>
      <c r="D500" s="2" t="s">
        <v>952</v>
      </c>
      <c r="E500" s="2">
        <f>ROUND(H501+H502+H503+H504+H505+H506+H507+H508+H509+H510+H511+H512,2)</f>
        <v>0</v>
      </c>
      <c r="F500" s="2">
        <v>1</v>
      </c>
      <c r="G500" s="2" t="s">
        <v>0</v>
      </c>
      <c r="H500" s="2">
        <f t="shared" si="7"/>
        <v>0</v>
      </c>
      <c r="I500" s="2" t="s">
        <v>22</v>
      </c>
      <c r="J500" s="2" t="s">
        <v>0</v>
      </c>
    </row>
    <row r="501" spans="1:10" ht="28.8" x14ac:dyDescent="0.3">
      <c r="A501" s="2">
        <v>2137664</v>
      </c>
      <c r="B501" s="2" t="s">
        <v>953</v>
      </c>
      <c r="C501" s="2" t="s">
        <v>22</v>
      </c>
      <c r="D501" s="2" t="s">
        <v>954</v>
      </c>
      <c r="E501" s="3">
        <v>0</v>
      </c>
      <c r="F501" s="2">
        <v>50</v>
      </c>
      <c r="G501" s="2" t="s">
        <v>139</v>
      </c>
      <c r="H501" s="2">
        <f t="shared" si="7"/>
        <v>0</v>
      </c>
      <c r="I501" s="2" t="s">
        <v>22</v>
      </c>
      <c r="J501" s="2" t="s">
        <v>0</v>
      </c>
    </row>
    <row r="502" spans="1:10" ht="28.8" x14ac:dyDescent="0.3">
      <c r="A502" s="2">
        <v>2137665</v>
      </c>
      <c r="B502" s="2" t="s">
        <v>955</v>
      </c>
      <c r="C502" s="2" t="s">
        <v>22</v>
      </c>
      <c r="D502" s="2" t="s">
        <v>956</v>
      </c>
      <c r="E502" s="3">
        <v>0</v>
      </c>
      <c r="F502" s="2">
        <v>50</v>
      </c>
      <c r="G502" s="2" t="s">
        <v>139</v>
      </c>
      <c r="H502" s="2">
        <f t="shared" si="7"/>
        <v>0</v>
      </c>
      <c r="I502" s="2" t="s">
        <v>22</v>
      </c>
      <c r="J502" s="2" t="s">
        <v>0</v>
      </c>
    </row>
    <row r="503" spans="1:10" x14ac:dyDescent="0.3">
      <c r="A503" s="2">
        <v>2137666</v>
      </c>
      <c r="B503" s="2" t="s">
        <v>957</v>
      </c>
      <c r="C503" s="2" t="s">
        <v>22</v>
      </c>
      <c r="D503" s="2" t="s">
        <v>958</v>
      </c>
      <c r="E503" s="3">
        <v>0</v>
      </c>
      <c r="F503" s="2">
        <v>50</v>
      </c>
      <c r="G503" s="2" t="s">
        <v>132</v>
      </c>
      <c r="H503" s="2">
        <f t="shared" si="7"/>
        <v>0</v>
      </c>
      <c r="I503" s="2" t="s">
        <v>22</v>
      </c>
      <c r="J503" s="2" t="s">
        <v>0</v>
      </c>
    </row>
    <row r="504" spans="1:10" x14ac:dyDescent="0.3">
      <c r="A504" s="2">
        <v>2137667</v>
      </c>
      <c r="B504" s="2" t="s">
        <v>959</v>
      </c>
      <c r="C504" s="2" t="s">
        <v>22</v>
      </c>
      <c r="D504" s="2" t="s">
        <v>960</v>
      </c>
      <c r="E504" s="3">
        <v>0</v>
      </c>
      <c r="F504" s="2">
        <v>7.8949999999999996</v>
      </c>
      <c r="G504" s="2" t="s">
        <v>148</v>
      </c>
      <c r="H504" s="2">
        <f t="shared" si="7"/>
        <v>0</v>
      </c>
      <c r="I504" s="2" t="s">
        <v>22</v>
      </c>
      <c r="J504" s="2" t="s">
        <v>0</v>
      </c>
    </row>
    <row r="505" spans="1:10" ht="28.8" x14ac:dyDescent="0.3">
      <c r="A505" s="2">
        <v>2137668</v>
      </c>
      <c r="B505" s="2" t="s">
        <v>961</v>
      </c>
      <c r="C505" s="2" t="s">
        <v>22</v>
      </c>
      <c r="D505" s="2" t="s">
        <v>962</v>
      </c>
      <c r="E505" s="3">
        <v>0</v>
      </c>
      <c r="F505" s="2">
        <v>50</v>
      </c>
      <c r="G505" s="2" t="s">
        <v>139</v>
      </c>
      <c r="H505" s="2">
        <f t="shared" si="7"/>
        <v>0</v>
      </c>
      <c r="I505" s="2" t="s">
        <v>22</v>
      </c>
      <c r="J505" s="2" t="s">
        <v>0</v>
      </c>
    </row>
    <row r="506" spans="1:10" ht="28.8" x14ac:dyDescent="0.3">
      <c r="A506" s="2">
        <v>2137669</v>
      </c>
      <c r="B506" s="2" t="s">
        <v>963</v>
      </c>
      <c r="C506" s="2" t="s">
        <v>22</v>
      </c>
      <c r="D506" s="2" t="s">
        <v>964</v>
      </c>
      <c r="E506" s="3">
        <v>0</v>
      </c>
      <c r="F506" s="2">
        <v>50</v>
      </c>
      <c r="G506" s="2" t="s">
        <v>132</v>
      </c>
      <c r="H506" s="2">
        <f t="shared" si="7"/>
        <v>0</v>
      </c>
      <c r="I506" s="2" t="s">
        <v>22</v>
      </c>
      <c r="J506" s="2" t="s">
        <v>0</v>
      </c>
    </row>
    <row r="507" spans="1:10" ht="28.8" x14ac:dyDescent="0.3">
      <c r="A507" s="2">
        <v>2137670</v>
      </c>
      <c r="B507" s="2" t="s">
        <v>965</v>
      </c>
      <c r="C507" s="2" t="s">
        <v>22</v>
      </c>
      <c r="D507" s="2" t="s">
        <v>966</v>
      </c>
      <c r="E507" s="3">
        <v>0</v>
      </c>
      <c r="F507" s="2">
        <v>50</v>
      </c>
      <c r="G507" s="2" t="s">
        <v>139</v>
      </c>
      <c r="H507" s="2">
        <f t="shared" si="7"/>
        <v>0</v>
      </c>
      <c r="I507" s="2" t="s">
        <v>22</v>
      </c>
      <c r="J507" s="2" t="s">
        <v>0</v>
      </c>
    </row>
    <row r="508" spans="1:10" x14ac:dyDescent="0.3">
      <c r="A508" s="2">
        <v>2137671</v>
      </c>
      <c r="B508" s="2" t="s">
        <v>967</v>
      </c>
      <c r="C508" s="2" t="s">
        <v>22</v>
      </c>
      <c r="D508" s="2" t="s">
        <v>968</v>
      </c>
      <c r="E508" s="3">
        <v>0</v>
      </c>
      <c r="F508" s="2">
        <v>1</v>
      </c>
      <c r="G508" s="2" t="s">
        <v>455</v>
      </c>
      <c r="H508" s="2">
        <f t="shared" si="7"/>
        <v>0</v>
      </c>
      <c r="I508" s="2" t="s">
        <v>22</v>
      </c>
      <c r="J508" s="2" t="s">
        <v>0</v>
      </c>
    </row>
    <row r="509" spans="1:10" x14ac:dyDescent="0.3">
      <c r="A509" s="2">
        <v>2137672</v>
      </c>
      <c r="B509" s="2" t="s">
        <v>969</v>
      </c>
      <c r="C509" s="2" t="s">
        <v>22</v>
      </c>
      <c r="D509" s="2" t="s">
        <v>640</v>
      </c>
      <c r="E509" s="3">
        <v>0</v>
      </c>
      <c r="F509" s="2">
        <v>1</v>
      </c>
      <c r="G509" s="2" t="s">
        <v>455</v>
      </c>
      <c r="H509" s="2">
        <f t="shared" si="7"/>
        <v>0</v>
      </c>
      <c r="I509" s="2" t="s">
        <v>22</v>
      </c>
      <c r="J509" s="2" t="s">
        <v>0</v>
      </c>
    </row>
    <row r="510" spans="1:10" x14ac:dyDescent="0.3">
      <c r="A510" s="2">
        <v>2137673</v>
      </c>
      <c r="B510" s="2" t="s">
        <v>970</v>
      </c>
      <c r="C510" s="2" t="s">
        <v>22</v>
      </c>
      <c r="D510" s="2" t="s">
        <v>971</v>
      </c>
      <c r="E510" s="3">
        <v>0</v>
      </c>
      <c r="F510" s="2">
        <v>1</v>
      </c>
      <c r="G510" s="2" t="s">
        <v>455</v>
      </c>
      <c r="H510" s="2">
        <f t="shared" si="7"/>
        <v>0</v>
      </c>
      <c r="I510" s="2" t="s">
        <v>22</v>
      </c>
      <c r="J510" s="2" t="s">
        <v>0</v>
      </c>
    </row>
    <row r="511" spans="1:10" x14ac:dyDescent="0.3">
      <c r="A511" s="2">
        <v>2137674</v>
      </c>
      <c r="B511" s="2" t="s">
        <v>972</v>
      </c>
      <c r="C511" s="2" t="s">
        <v>22</v>
      </c>
      <c r="D511" s="2" t="s">
        <v>642</v>
      </c>
      <c r="E511" s="3">
        <v>0</v>
      </c>
      <c r="F511" s="2">
        <v>1</v>
      </c>
      <c r="G511" s="2" t="s">
        <v>455</v>
      </c>
      <c r="H511" s="2">
        <f t="shared" si="7"/>
        <v>0</v>
      </c>
      <c r="I511" s="2" t="s">
        <v>22</v>
      </c>
      <c r="J511" s="2" t="s">
        <v>0</v>
      </c>
    </row>
    <row r="512" spans="1:10" x14ac:dyDescent="0.3">
      <c r="A512" s="2">
        <v>2137675</v>
      </c>
      <c r="B512" s="2" t="s">
        <v>973</v>
      </c>
      <c r="C512" s="2" t="s">
        <v>22</v>
      </c>
      <c r="D512" s="2" t="s">
        <v>644</v>
      </c>
      <c r="E512" s="3">
        <v>0</v>
      </c>
      <c r="F512" s="2">
        <v>1</v>
      </c>
      <c r="G512" s="2" t="s">
        <v>455</v>
      </c>
      <c r="H512" s="2">
        <f t="shared" si="7"/>
        <v>0</v>
      </c>
      <c r="I512" s="2" t="s">
        <v>22</v>
      </c>
      <c r="J512" s="2" t="s">
        <v>0</v>
      </c>
    </row>
    <row r="513" spans="1:10" x14ac:dyDescent="0.3">
      <c r="A513" s="2">
        <v>2137676</v>
      </c>
      <c r="B513" s="2" t="s">
        <v>974</v>
      </c>
      <c r="C513" s="2" t="s">
        <v>22</v>
      </c>
      <c r="D513" s="2" t="s">
        <v>975</v>
      </c>
      <c r="E513" s="2">
        <f>ROUND(H514,2)</f>
        <v>0</v>
      </c>
      <c r="F513" s="2">
        <v>1</v>
      </c>
      <c r="G513" s="2" t="s">
        <v>0</v>
      </c>
      <c r="H513" s="2">
        <f t="shared" si="7"/>
        <v>0</v>
      </c>
      <c r="I513" s="2" t="s">
        <v>22</v>
      </c>
      <c r="J513" s="2" t="s">
        <v>0</v>
      </c>
    </row>
    <row r="514" spans="1:10" ht="43.2" x14ac:dyDescent="0.3">
      <c r="A514" s="2">
        <v>2137677</v>
      </c>
      <c r="B514" s="2" t="s">
        <v>976</v>
      </c>
      <c r="C514" s="2" t="s">
        <v>22</v>
      </c>
      <c r="D514" s="2" t="s">
        <v>977</v>
      </c>
      <c r="E514" s="3">
        <v>0</v>
      </c>
      <c r="F514" s="2">
        <v>32</v>
      </c>
      <c r="G514" s="2" t="s">
        <v>416</v>
      </c>
      <c r="H514" s="2">
        <f t="shared" si="7"/>
        <v>0</v>
      </c>
      <c r="I514" s="2" t="s">
        <v>22</v>
      </c>
      <c r="J514" s="2" t="s">
        <v>0</v>
      </c>
    </row>
    <row r="515" spans="1:10" x14ac:dyDescent="0.3">
      <c r="A515" s="2">
        <v>2137678</v>
      </c>
      <c r="B515" s="2" t="s">
        <v>978</v>
      </c>
      <c r="C515" s="2" t="s">
        <v>22</v>
      </c>
      <c r="D515" s="2" t="s">
        <v>979</v>
      </c>
      <c r="E515" s="2">
        <f>ROUND(H516+H563,2)</f>
        <v>0</v>
      </c>
      <c r="F515" s="2">
        <v>1</v>
      </c>
      <c r="G515" s="2" t="s">
        <v>0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3">
      <c r="A516" s="2">
        <v>2137679</v>
      </c>
      <c r="B516" s="2" t="s">
        <v>980</v>
      </c>
      <c r="C516" s="2" t="s">
        <v>22</v>
      </c>
      <c r="D516" s="2" t="s">
        <v>933</v>
      </c>
      <c r="E516" s="2">
        <f>ROUND(H517+H549,2)</f>
        <v>0</v>
      </c>
      <c r="F516" s="2">
        <v>1</v>
      </c>
      <c r="G516" s="2" t="s">
        <v>0</v>
      </c>
      <c r="H516" s="2">
        <f t="shared" si="8"/>
        <v>0</v>
      </c>
      <c r="I516" s="2" t="s">
        <v>22</v>
      </c>
      <c r="J516" s="2" t="s">
        <v>0</v>
      </c>
    </row>
    <row r="517" spans="1:10" x14ac:dyDescent="0.3">
      <c r="A517" s="2">
        <v>2137680</v>
      </c>
      <c r="B517" s="2" t="s">
        <v>981</v>
      </c>
      <c r="C517" s="2" t="s">
        <v>22</v>
      </c>
      <c r="D517" s="2" t="s">
        <v>935</v>
      </c>
      <c r="E517" s="2">
        <f>ROUND(H518+H519+H520+H521+H522+H523+H524+H525+H526+H527+H528+H529+H530+H531+H532+H533+H534+H535+H536+H537+H538+H539+H540+H541+H542+H543+H544+H545+H546+H547+H548,2)</f>
        <v>0</v>
      </c>
      <c r="F517" s="2">
        <v>1</v>
      </c>
      <c r="G517" s="2" t="s">
        <v>0</v>
      </c>
      <c r="H517" s="2">
        <f t="shared" si="8"/>
        <v>0</v>
      </c>
      <c r="I517" s="2" t="s">
        <v>22</v>
      </c>
      <c r="J517" s="2" t="s">
        <v>0</v>
      </c>
    </row>
    <row r="518" spans="1:10" ht="28.8" x14ac:dyDescent="0.3">
      <c r="A518" s="2">
        <v>2137681</v>
      </c>
      <c r="B518" s="2" t="s">
        <v>982</v>
      </c>
      <c r="C518" s="2" t="s">
        <v>22</v>
      </c>
      <c r="D518" s="2" t="s">
        <v>983</v>
      </c>
      <c r="E518" s="3">
        <v>0</v>
      </c>
      <c r="F518" s="2">
        <v>15</v>
      </c>
      <c r="G518" s="2" t="s">
        <v>132</v>
      </c>
      <c r="H518" s="2">
        <f t="shared" si="8"/>
        <v>0</v>
      </c>
      <c r="I518" s="2" t="s">
        <v>22</v>
      </c>
      <c r="J518" s="2" t="s">
        <v>0</v>
      </c>
    </row>
    <row r="519" spans="1:10" ht="43.2" x14ac:dyDescent="0.3">
      <c r="A519" s="2">
        <v>2137682</v>
      </c>
      <c r="B519" s="2" t="s">
        <v>984</v>
      </c>
      <c r="C519" s="2" t="s">
        <v>22</v>
      </c>
      <c r="D519" s="2" t="s">
        <v>985</v>
      </c>
      <c r="E519" s="3">
        <v>0</v>
      </c>
      <c r="F519" s="2">
        <v>15</v>
      </c>
      <c r="G519" s="2" t="s">
        <v>139</v>
      </c>
      <c r="H519" s="2">
        <f t="shared" si="8"/>
        <v>0</v>
      </c>
      <c r="I519" s="2" t="s">
        <v>22</v>
      </c>
      <c r="J519" s="2" t="s">
        <v>0</v>
      </c>
    </row>
    <row r="520" spans="1:10" x14ac:dyDescent="0.3">
      <c r="A520" s="2">
        <v>2137683</v>
      </c>
      <c r="B520" s="2" t="s">
        <v>986</v>
      </c>
      <c r="C520" s="2" t="s">
        <v>22</v>
      </c>
      <c r="D520" s="2" t="s">
        <v>987</v>
      </c>
      <c r="E520" s="3">
        <v>0</v>
      </c>
      <c r="F520" s="2">
        <v>15</v>
      </c>
      <c r="G520" s="2" t="s">
        <v>132</v>
      </c>
      <c r="H520" s="2">
        <f t="shared" si="8"/>
        <v>0</v>
      </c>
      <c r="I520" s="2" t="s">
        <v>22</v>
      </c>
      <c r="J520" s="2" t="s">
        <v>0</v>
      </c>
    </row>
    <row r="521" spans="1:10" ht="28.8" x14ac:dyDescent="0.3">
      <c r="A521" s="2">
        <v>2137684</v>
      </c>
      <c r="B521" s="2" t="s">
        <v>988</v>
      </c>
      <c r="C521" s="2" t="s">
        <v>22</v>
      </c>
      <c r="D521" s="2" t="s">
        <v>989</v>
      </c>
      <c r="E521" s="3">
        <v>0</v>
      </c>
      <c r="F521" s="2">
        <v>13</v>
      </c>
      <c r="G521" s="2" t="s">
        <v>132</v>
      </c>
      <c r="H521" s="2">
        <f t="shared" si="8"/>
        <v>0</v>
      </c>
      <c r="I521" s="2" t="s">
        <v>22</v>
      </c>
      <c r="J521" s="2" t="s">
        <v>0</v>
      </c>
    </row>
    <row r="522" spans="1:10" x14ac:dyDescent="0.3">
      <c r="A522" s="2">
        <v>2137685</v>
      </c>
      <c r="B522" s="2" t="s">
        <v>990</v>
      </c>
      <c r="C522" s="2" t="s">
        <v>22</v>
      </c>
      <c r="D522" s="2" t="s">
        <v>991</v>
      </c>
      <c r="E522" s="3">
        <v>0</v>
      </c>
      <c r="F522" s="2">
        <v>13</v>
      </c>
      <c r="G522" s="2" t="s">
        <v>132</v>
      </c>
      <c r="H522" s="2">
        <f t="shared" si="8"/>
        <v>0</v>
      </c>
      <c r="I522" s="2" t="s">
        <v>22</v>
      </c>
      <c r="J522" s="2" t="s">
        <v>0</v>
      </c>
    </row>
    <row r="523" spans="1:10" x14ac:dyDescent="0.3">
      <c r="A523" s="2">
        <v>2137686</v>
      </c>
      <c r="B523" s="2" t="s">
        <v>992</v>
      </c>
      <c r="C523" s="2" t="s">
        <v>22</v>
      </c>
      <c r="D523" s="2" t="s">
        <v>993</v>
      </c>
      <c r="E523" s="3">
        <v>0</v>
      </c>
      <c r="F523" s="2">
        <v>9</v>
      </c>
      <c r="G523" s="2" t="s">
        <v>132</v>
      </c>
      <c r="H523" s="2">
        <f t="shared" si="8"/>
        <v>0</v>
      </c>
      <c r="I523" s="2" t="s">
        <v>22</v>
      </c>
      <c r="J523" s="2" t="s">
        <v>0</v>
      </c>
    </row>
    <row r="524" spans="1:10" x14ac:dyDescent="0.3">
      <c r="A524" s="2">
        <v>2137687</v>
      </c>
      <c r="B524" s="2" t="s">
        <v>994</v>
      </c>
      <c r="C524" s="2" t="s">
        <v>22</v>
      </c>
      <c r="D524" s="2" t="s">
        <v>995</v>
      </c>
      <c r="E524" s="3">
        <v>0</v>
      </c>
      <c r="F524" s="2">
        <v>9</v>
      </c>
      <c r="G524" s="2" t="s">
        <v>132</v>
      </c>
      <c r="H524" s="2">
        <f t="shared" si="8"/>
        <v>0</v>
      </c>
      <c r="I524" s="2" t="s">
        <v>22</v>
      </c>
      <c r="J524" s="2" t="s">
        <v>0</v>
      </c>
    </row>
    <row r="525" spans="1:10" x14ac:dyDescent="0.3">
      <c r="A525" s="2">
        <v>2137688</v>
      </c>
      <c r="B525" s="2" t="s">
        <v>996</v>
      </c>
      <c r="C525" s="2" t="s">
        <v>22</v>
      </c>
      <c r="D525" s="2" t="s">
        <v>997</v>
      </c>
      <c r="E525" s="3">
        <v>0</v>
      </c>
      <c r="F525" s="2">
        <v>2</v>
      </c>
      <c r="G525" s="2" t="s">
        <v>132</v>
      </c>
      <c r="H525" s="2">
        <f t="shared" si="8"/>
        <v>0</v>
      </c>
      <c r="I525" s="2" t="s">
        <v>22</v>
      </c>
      <c r="J525" s="2" t="s">
        <v>0</v>
      </c>
    </row>
    <row r="526" spans="1:10" x14ac:dyDescent="0.3">
      <c r="A526" s="2">
        <v>2137689</v>
      </c>
      <c r="B526" s="2" t="s">
        <v>998</v>
      </c>
      <c r="C526" s="2" t="s">
        <v>22</v>
      </c>
      <c r="D526" s="2" t="s">
        <v>999</v>
      </c>
      <c r="E526" s="3">
        <v>0</v>
      </c>
      <c r="F526" s="2">
        <v>2</v>
      </c>
      <c r="G526" s="2" t="s">
        <v>132</v>
      </c>
      <c r="H526" s="2">
        <f t="shared" si="8"/>
        <v>0</v>
      </c>
      <c r="I526" s="2" t="s">
        <v>22</v>
      </c>
      <c r="J526" s="2" t="s">
        <v>0</v>
      </c>
    </row>
    <row r="527" spans="1:10" x14ac:dyDescent="0.3">
      <c r="A527" s="2">
        <v>2137690</v>
      </c>
      <c r="B527" s="2" t="s">
        <v>1000</v>
      </c>
      <c r="C527" s="2" t="s">
        <v>22</v>
      </c>
      <c r="D527" s="2" t="s">
        <v>1001</v>
      </c>
      <c r="E527" s="3">
        <v>0</v>
      </c>
      <c r="F527" s="2">
        <v>5</v>
      </c>
      <c r="G527" s="2" t="s">
        <v>132</v>
      </c>
      <c r="H527" s="2">
        <f t="shared" si="8"/>
        <v>0</v>
      </c>
      <c r="I527" s="2" t="s">
        <v>22</v>
      </c>
      <c r="J527" s="2" t="s">
        <v>0</v>
      </c>
    </row>
    <row r="528" spans="1:10" x14ac:dyDescent="0.3">
      <c r="A528" s="2">
        <v>2137691</v>
      </c>
      <c r="B528" s="2" t="s">
        <v>1002</v>
      </c>
      <c r="C528" s="2" t="s">
        <v>22</v>
      </c>
      <c r="D528" s="2" t="s">
        <v>1003</v>
      </c>
      <c r="E528" s="3">
        <v>0</v>
      </c>
      <c r="F528" s="2">
        <v>5</v>
      </c>
      <c r="G528" s="2" t="s">
        <v>132</v>
      </c>
      <c r="H528" s="2">
        <f t="shared" si="8"/>
        <v>0</v>
      </c>
      <c r="I528" s="2" t="s">
        <v>22</v>
      </c>
      <c r="J528" s="2" t="s">
        <v>0</v>
      </c>
    </row>
    <row r="529" spans="1:10" x14ac:dyDescent="0.3">
      <c r="A529" s="2">
        <v>2137692</v>
      </c>
      <c r="B529" s="2" t="s">
        <v>1004</v>
      </c>
      <c r="C529" s="2" t="s">
        <v>22</v>
      </c>
      <c r="D529" s="2" t="s">
        <v>1005</v>
      </c>
      <c r="E529" s="3">
        <v>0</v>
      </c>
      <c r="F529" s="2">
        <v>4</v>
      </c>
      <c r="G529" s="2" t="s">
        <v>132</v>
      </c>
      <c r="H529" s="2">
        <f t="shared" si="8"/>
        <v>0</v>
      </c>
      <c r="I529" s="2" t="s">
        <v>22</v>
      </c>
      <c r="J529" s="2" t="s">
        <v>0</v>
      </c>
    </row>
    <row r="530" spans="1:10" x14ac:dyDescent="0.3">
      <c r="A530" s="2">
        <v>2137693</v>
      </c>
      <c r="B530" s="2" t="s">
        <v>1006</v>
      </c>
      <c r="C530" s="2" t="s">
        <v>22</v>
      </c>
      <c r="D530" s="2" t="s">
        <v>1007</v>
      </c>
      <c r="E530" s="3">
        <v>0</v>
      </c>
      <c r="F530" s="2">
        <v>4</v>
      </c>
      <c r="G530" s="2" t="s">
        <v>132</v>
      </c>
      <c r="H530" s="2">
        <f t="shared" si="8"/>
        <v>0</v>
      </c>
      <c r="I530" s="2" t="s">
        <v>22</v>
      </c>
      <c r="J530" s="2" t="s">
        <v>0</v>
      </c>
    </row>
    <row r="531" spans="1:10" x14ac:dyDescent="0.3">
      <c r="A531" s="2">
        <v>2137694</v>
      </c>
      <c r="B531" s="2" t="s">
        <v>1008</v>
      </c>
      <c r="C531" s="2" t="s">
        <v>22</v>
      </c>
      <c r="D531" s="2" t="s">
        <v>1009</v>
      </c>
      <c r="E531" s="3">
        <v>0</v>
      </c>
      <c r="F531" s="2">
        <v>2</v>
      </c>
      <c r="G531" s="2" t="s">
        <v>132</v>
      </c>
      <c r="H531" s="2">
        <f t="shared" si="8"/>
        <v>0</v>
      </c>
      <c r="I531" s="2" t="s">
        <v>22</v>
      </c>
      <c r="J531" s="2" t="s">
        <v>0</v>
      </c>
    </row>
    <row r="532" spans="1:10" ht="28.8" x14ac:dyDescent="0.3">
      <c r="A532" s="2">
        <v>2137695</v>
      </c>
      <c r="B532" s="2" t="s">
        <v>1010</v>
      </c>
      <c r="C532" s="2" t="s">
        <v>22</v>
      </c>
      <c r="D532" s="2" t="s">
        <v>1011</v>
      </c>
      <c r="E532" s="3">
        <v>0</v>
      </c>
      <c r="F532" s="2">
        <v>2</v>
      </c>
      <c r="G532" s="2" t="s">
        <v>132</v>
      </c>
      <c r="H532" s="2">
        <f t="shared" si="8"/>
        <v>0</v>
      </c>
      <c r="I532" s="2" t="s">
        <v>22</v>
      </c>
      <c r="J532" s="2" t="s">
        <v>0</v>
      </c>
    </row>
    <row r="533" spans="1:10" x14ac:dyDescent="0.3">
      <c r="A533" s="2">
        <v>2137696</v>
      </c>
      <c r="B533" s="2" t="s">
        <v>1012</v>
      </c>
      <c r="C533" s="2" t="s">
        <v>22</v>
      </c>
      <c r="D533" s="2" t="s">
        <v>1013</v>
      </c>
      <c r="E533" s="3">
        <v>0</v>
      </c>
      <c r="F533" s="2">
        <v>2</v>
      </c>
      <c r="G533" s="2" t="s">
        <v>132</v>
      </c>
      <c r="H533" s="2">
        <f t="shared" si="8"/>
        <v>0</v>
      </c>
      <c r="I533" s="2" t="s">
        <v>22</v>
      </c>
      <c r="J533" s="2" t="s">
        <v>0</v>
      </c>
    </row>
    <row r="534" spans="1:10" ht="28.8" x14ac:dyDescent="0.3">
      <c r="A534" s="2">
        <v>2137697</v>
      </c>
      <c r="B534" s="2" t="s">
        <v>1014</v>
      </c>
      <c r="C534" s="2" t="s">
        <v>22</v>
      </c>
      <c r="D534" s="2" t="s">
        <v>1015</v>
      </c>
      <c r="E534" s="3">
        <v>0</v>
      </c>
      <c r="F534" s="2">
        <v>7</v>
      </c>
      <c r="G534" s="2" t="s">
        <v>132</v>
      </c>
      <c r="H534" s="2">
        <f t="shared" si="8"/>
        <v>0</v>
      </c>
      <c r="I534" s="2" t="s">
        <v>22</v>
      </c>
      <c r="J534" s="2" t="s">
        <v>0</v>
      </c>
    </row>
    <row r="535" spans="1:10" ht="28.8" x14ac:dyDescent="0.3">
      <c r="A535" s="2">
        <v>2137698</v>
      </c>
      <c r="B535" s="2" t="s">
        <v>1016</v>
      </c>
      <c r="C535" s="2" t="s">
        <v>22</v>
      </c>
      <c r="D535" s="2" t="s">
        <v>1017</v>
      </c>
      <c r="E535" s="3">
        <v>0</v>
      </c>
      <c r="F535" s="2">
        <v>7</v>
      </c>
      <c r="G535" s="2" t="s">
        <v>132</v>
      </c>
      <c r="H535" s="2">
        <f t="shared" si="8"/>
        <v>0</v>
      </c>
      <c r="I535" s="2" t="s">
        <v>22</v>
      </c>
      <c r="J535" s="2" t="s">
        <v>0</v>
      </c>
    </row>
    <row r="536" spans="1:10" x14ac:dyDescent="0.3">
      <c r="A536" s="2">
        <v>2137699</v>
      </c>
      <c r="B536" s="2" t="s">
        <v>1018</v>
      </c>
      <c r="C536" s="2" t="s">
        <v>22</v>
      </c>
      <c r="D536" s="2" t="s">
        <v>1019</v>
      </c>
      <c r="E536" s="3">
        <v>0</v>
      </c>
      <c r="F536" s="2">
        <v>230</v>
      </c>
      <c r="G536" s="2" t="s">
        <v>139</v>
      </c>
      <c r="H536" s="2">
        <f t="shared" si="8"/>
        <v>0</v>
      </c>
      <c r="I536" s="2" t="s">
        <v>22</v>
      </c>
      <c r="J536" s="2" t="s">
        <v>0</v>
      </c>
    </row>
    <row r="537" spans="1:10" ht="28.8" x14ac:dyDescent="0.3">
      <c r="A537" s="2">
        <v>2137700</v>
      </c>
      <c r="B537" s="2" t="s">
        <v>1020</v>
      </c>
      <c r="C537" s="2" t="s">
        <v>22</v>
      </c>
      <c r="D537" s="2" t="s">
        <v>1021</v>
      </c>
      <c r="E537" s="3">
        <v>0</v>
      </c>
      <c r="F537" s="2">
        <v>241.5</v>
      </c>
      <c r="G537" s="2" t="s">
        <v>139</v>
      </c>
      <c r="H537" s="2">
        <f t="shared" si="8"/>
        <v>0</v>
      </c>
      <c r="I537" s="2" t="s">
        <v>22</v>
      </c>
      <c r="J537" s="2" t="s">
        <v>0</v>
      </c>
    </row>
    <row r="538" spans="1:10" x14ac:dyDescent="0.3">
      <c r="A538" s="2">
        <v>2137701</v>
      </c>
      <c r="B538" s="2" t="s">
        <v>1022</v>
      </c>
      <c r="C538" s="2" t="s">
        <v>22</v>
      </c>
      <c r="D538" s="2" t="s">
        <v>941</v>
      </c>
      <c r="E538" s="3">
        <v>0</v>
      </c>
      <c r="F538" s="2">
        <v>30</v>
      </c>
      <c r="G538" s="2" t="s">
        <v>132</v>
      </c>
      <c r="H538" s="2">
        <f t="shared" si="8"/>
        <v>0</v>
      </c>
      <c r="I538" s="2" t="s">
        <v>22</v>
      </c>
      <c r="J538" s="2" t="s">
        <v>0</v>
      </c>
    </row>
    <row r="539" spans="1:10" ht="28.8" x14ac:dyDescent="0.3">
      <c r="A539" s="2">
        <v>2137702</v>
      </c>
      <c r="B539" s="2" t="s">
        <v>1023</v>
      </c>
      <c r="C539" s="2" t="s">
        <v>22</v>
      </c>
      <c r="D539" s="2" t="s">
        <v>943</v>
      </c>
      <c r="E539" s="3">
        <v>0</v>
      </c>
      <c r="F539" s="2">
        <v>30</v>
      </c>
      <c r="G539" s="2" t="s">
        <v>132</v>
      </c>
      <c r="H539" s="2">
        <f t="shared" si="8"/>
        <v>0</v>
      </c>
      <c r="I539" s="2" t="s">
        <v>22</v>
      </c>
      <c r="J539" s="2" t="s">
        <v>0</v>
      </c>
    </row>
    <row r="540" spans="1:10" x14ac:dyDescent="0.3">
      <c r="A540" s="2">
        <v>2137703</v>
      </c>
      <c r="B540" s="2" t="s">
        <v>1024</v>
      </c>
      <c r="C540" s="2" t="s">
        <v>22</v>
      </c>
      <c r="D540" s="2" t="s">
        <v>620</v>
      </c>
      <c r="E540" s="3">
        <v>0</v>
      </c>
      <c r="F540" s="2">
        <v>210</v>
      </c>
      <c r="G540" s="2" t="s">
        <v>139</v>
      </c>
      <c r="H540" s="2">
        <f t="shared" si="8"/>
        <v>0</v>
      </c>
      <c r="I540" s="2" t="s">
        <v>22</v>
      </c>
      <c r="J540" s="2" t="s">
        <v>0</v>
      </c>
    </row>
    <row r="541" spans="1:10" x14ac:dyDescent="0.3">
      <c r="A541" s="2">
        <v>2137704</v>
      </c>
      <c r="B541" s="2" t="s">
        <v>1025</v>
      </c>
      <c r="C541" s="2" t="s">
        <v>22</v>
      </c>
      <c r="D541" s="2" t="s">
        <v>1026</v>
      </c>
      <c r="E541" s="3">
        <v>0</v>
      </c>
      <c r="F541" s="2">
        <v>220.5</v>
      </c>
      <c r="G541" s="2" t="s">
        <v>139</v>
      </c>
      <c r="H541" s="2">
        <f t="shared" si="8"/>
        <v>0</v>
      </c>
      <c r="I541" s="2" t="s">
        <v>22</v>
      </c>
      <c r="J541" s="2" t="s">
        <v>0</v>
      </c>
    </row>
    <row r="542" spans="1:10" x14ac:dyDescent="0.3">
      <c r="A542" s="2">
        <v>2137705</v>
      </c>
      <c r="B542" s="2" t="s">
        <v>1027</v>
      </c>
      <c r="C542" s="2" t="s">
        <v>22</v>
      </c>
      <c r="D542" s="2" t="s">
        <v>1028</v>
      </c>
      <c r="E542" s="3">
        <v>0</v>
      </c>
      <c r="F542" s="2">
        <v>270</v>
      </c>
      <c r="G542" s="2" t="s">
        <v>139</v>
      </c>
      <c r="H542" s="2">
        <f t="shared" si="8"/>
        <v>0</v>
      </c>
      <c r="I542" s="2" t="s">
        <v>22</v>
      </c>
      <c r="J542" s="2" t="s">
        <v>0</v>
      </c>
    </row>
    <row r="543" spans="1:10" x14ac:dyDescent="0.3">
      <c r="A543" s="2">
        <v>2137706</v>
      </c>
      <c r="B543" s="2" t="s">
        <v>1029</v>
      </c>
      <c r="C543" s="2" t="s">
        <v>22</v>
      </c>
      <c r="D543" s="2" t="s">
        <v>1030</v>
      </c>
      <c r="E543" s="3">
        <v>0</v>
      </c>
      <c r="F543" s="2">
        <v>283.5</v>
      </c>
      <c r="G543" s="2" t="s">
        <v>139</v>
      </c>
      <c r="H543" s="2">
        <f t="shared" si="8"/>
        <v>0</v>
      </c>
      <c r="I543" s="2" t="s">
        <v>22</v>
      </c>
      <c r="J543" s="2" t="s">
        <v>0</v>
      </c>
    </row>
    <row r="544" spans="1:10" x14ac:dyDescent="0.3">
      <c r="A544" s="2">
        <v>2137707</v>
      </c>
      <c r="B544" s="2" t="s">
        <v>1031</v>
      </c>
      <c r="C544" s="2" t="s">
        <v>22</v>
      </c>
      <c r="D544" s="2" t="s">
        <v>1032</v>
      </c>
      <c r="E544" s="3">
        <v>0</v>
      </c>
      <c r="F544" s="2">
        <v>40</v>
      </c>
      <c r="G544" s="2" t="s">
        <v>139</v>
      </c>
      <c r="H544" s="2">
        <f t="shared" si="8"/>
        <v>0</v>
      </c>
      <c r="I544" s="2" t="s">
        <v>22</v>
      </c>
      <c r="J544" s="2" t="s">
        <v>0</v>
      </c>
    </row>
    <row r="545" spans="1:10" x14ac:dyDescent="0.3">
      <c r="A545" s="2">
        <v>2137708</v>
      </c>
      <c r="B545" s="2" t="s">
        <v>1033</v>
      </c>
      <c r="C545" s="2" t="s">
        <v>22</v>
      </c>
      <c r="D545" s="2" t="s">
        <v>1034</v>
      </c>
      <c r="E545" s="3">
        <v>0</v>
      </c>
      <c r="F545" s="2">
        <v>42</v>
      </c>
      <c r="G545" s="2" t="s">
        <v>139</v>
      </c>
      <c r="H545" s="2">
        <f t="shared" si="8"/>
        <v>0</v>
      </c>
      <c r="I545" s="2" t="s">
        <v>22</v>
      </c>
      <c r="J545" s="2" t="s">
        <v>0</v>
      </c>
    </row>
    <row r="546" spans="1:10" x14ac:dyDescent="0.3">
      <c r="A546" s="2">
        <v>2137709</v>
      </c>
      <c r="B546" s="2" t="s">
        <v>1035</v>
      </c>
      <c r="C546" s="2" t="s">
        <v>22</v>
      </c>
      <c r="D546" s="2" t="s">
        <v>640</v>
      </c>
      <c r="E546" s="3">
        <v>0</v>
      </c>
      <c r="F546" s="2">
        <v>1</v>
      </c>
      <c r="G546" s="2" t="s">
        <v>455</v>
      </c>
      <c r="H546" s="2">
        <f t="shared" si="8"/>
        <v>0</v>
      </c>
      <c r="I546" s="2" t="s">
        <v>22</v>
      </c>
      <c r="J546" s="2" t="s">
        <v>0</v>
      </c>
    </row>
    <row r="547" spans="1:10" x14ac:dyDescent="0.3">
      <c r="A547" s="2">
        <v>2137710</v>
      </c>
      <c r="B547" s="2" t="s">
        <v>1036</v>
      </c>
      <c r="C547" s="2" t="s">
        <v>22</v>
      </c>
      <c r="D547" s="2" t="s">
        <v>642</v>
      </c>
      <c r="E547" s="3">
        <v>0</v>
      </c>
      <c r="F547" s="2">
        <v>1</v>
      </c>
      <c r="G547" s="2" t="s">
        <v>455</v>
      </c>
      <c r="H547" s="2">
        <f t="shared" si="8"/>
        <v>0</v>
      </c>
      <c r="I547" s="2" t="s">
        <v>22</v>
      </c>
      <c r="J547" s="2" t="s">
        <v>0</v>
      </c>
    </row>
    <row r="548" spans="1:10" x14ac:dyDescent="0.3">
      <c r="A548" s="2">
        <v>2137711</v>
      </c>
      <c r="B548" s="2" t="s">
        <v>1037</v>
      </c>
      <c r="C548" s="2" t="s">
        <v>22</v>
      </c>
      <c r="D548" s="2" t="s">
        <v>644</v>
      </c>
      <c r="E548" s="3">
        <v>0</v>
      </c>
      <c r="F548" s="2">
        <v>1</v>
      </c>
      <c r="G548" s="2" t="s">
        <v>455</v>
      </c>
      <c r="H548" s="2">
        <f t="shared" si="8"/>
        <v>0</v>
      </c>
      <c r="I548" s="2" t="s">
        <v>22</v>
      </c>
      <c r="J548" s="2" t="s">
        <v>0</v>
      </c>
    </row>
    <row r="549" spans="1:10" ht="28.8" x14ac:dyDescent="0.3">
      <c r="A549" s="2">
        <v>2137712</v>
      </c>
      <c r="B549" s="2" t="s">
        <v>1038</v>
      </c>
      <c r="C549" s="2" t="s">
        <v>22</v>
      </c>
      <c r="D549" s="2" t="s">
        <v>952</v>
      </c>
      <c r="E549" s="2">
        <f>ROUND(H550+H551+H552+H553+H554+H555+H556+H557+H558+H559+H560+H561+H562,2)</f>
        <v>0</v>
      </c>
      <c r="F549" s="2">
        <v>1</v>
      </c>
      <c r="G549" s="2" t="s">
        <v>0</v>
      </c>
      <c r="H549" s="2">
        <f t="shared" si="8"/>
        <v>0</v>
      </c>
      <c r="I549" s="2" t="s">
        <v>22</v>
      </c>
      <c r="J549" s="2" t="s">
        <v>0</v>
      </c>
    </row>
    <row r="550" spans="1:10" ht="28.8" x14ac:dyDescent="0.3">
      <c r="A550" s="2">
        <v>2137713</v>
      </c>
      <c r="B550" s="2" t="s">
        <v>1039</v>
      </c>
      <c r="C550" s="2" t="s">
        <v>22</v>
      </c>
      <c r="D550" s="2" t="s">
        <v>1040</v>
      </c>
      <c r="E550" s="3">
        <v>0</v>
      </c>
      <c r="F550" s="2">
        <v>9</v>
      </c>
      <c r="G550" s="2" t="s">
        <v>132</v>
      </c>
      <c r="H550" s="2">
        <f t="shared" si="8"/>
        <v>0</v>
      </c>
      <c r="I550" s="2" t="s">
        <v>22</v>
      </c>
      <c r="J550" s="2" t="s">
        <v>0</v>
      </c>
    </row>
    <row r="551" spans="1:10" ht="28.8" x14ac:dyDescent="0.3">
      <c r="A551" s="2">
        <v>2137714</v>
      </c>
      <c r="B551" s="2" t="s">
        <v>1041</v>
      </c>
      <c r="C551" s="2" t="s">
        <v>22</v>
      </c>
      <c r="D551" s="2" t="s">
        <v>954</v>
      </c>
      <c r="E551" s="3">
        <v>0</v>
      </c>
      <c r="F551" s="2">
        <v>224</v>
      </c>
      <c r="G551" s="2" t="s">
        <v>139</v>
      </c>
      <c r="H551" s="2">
        <f t="shared" si="8"/>
        <v>0</v>
      </c>
      <c r="I551" s="2" t="s">
        <v>22</v>
      </c>
      <c r="J551" s="2" t="s">
        <v>0</v>
      </c>
    </row>
    <row r="552" spans="1:10" ht="28.8" x14ac:dyDescent="0.3">
      <c r="A552" s="2">
        <v>2137715</v>
      </c>
      <c r="B552" s="2" t="s">
        <v>1042</v>
      </c>
      <c r="C552" s="2" t="s">
        <v>22</v>
      </c>
      <c r="D552" s="2" t="s">
        <v>956</v>
      </c>
      <c r="E552" s="3">
        <v>0</v>
      </c>
      <c r="F552" s="2">
        <v>224</v>
      </c>
      <c r="G552" s="2" t="s">
        <v>139</v>
      </c>
      <c r="H552" s="2">
        <f t="shared" si="8"/>
        <v>0</v>
      </c>
      <c r="I552" s="2" t="s">
        <v>22</v>
      </c>
      <c r="J552" s="2" t="s">
        <v>0</v>
      </c>
    </row>
    <row r="553" spans="1:10" x14ac:dyDescent="0.3">
      <c r="A553" s="2">
        <v>2137716</v>
      </c>
      <c r="B553" s="2" t="s">
        <v>1043</v>
      </c>
      <c r="C553" s="2" t="s">
        <v>22</v>
      </c>
      <c r="D553" s="2" t="s">
        <v>958</v>
      </c>
      <c r="E553" s="3">
        <v>0</v>
      </c>
      <c r="F553" s="2">
        <v>224</v>
      </c>
      <c r="G553" s="2" t="s">
        <v>132</v>
      </c>
      <c r="H553" s="2">
        <f t="shared" si="8"/>
        <v>0</v>
      </c>
      <c r="I553" s="2" t="s">
        <v>22</v>
      </c>
      <c r="J553" s="2" t="s">
        <v>0</v>
      </c>
    </row>
    <row r="554" spans="1:10" x14ac:dyDescent="0.3">
      <c r="A554" s="2">
        <v>2137717</v>
      </c>
      <c r="B554" s="2" t="s">
        <v>1044</v>
      </c>
      <c r="C554" s="2" t="s">
        <v>22</v>
      </c>
      <c r="D554" s="2" t="s">
        <v>960</v>
      </c>
      <c r="E554" s="3">
        <v>0</v>
      </c>
      <c r="F554" s="2">
        <v>35.368000000000002</v>
      </c>
      <c r="G554" s="2" t="s">
        <v>148</v>
      </c>
      <c r="H554" s="2">
        <f t="shared" si="8"/>
        <v>0</v>
      </c>
      <c r="I554" s="2" t="s">
        <v>22</v>
      </c>
      <c r="J554" s="2" t="s">
        <v>0</v>
      </c>
    </row>
    <row r="555" spans="1:10" ht="28.8" x14ac:dyDescent="0.3">
      <c r="A555" s="2">
        <v>2137718</v>
      </c>
      <c r="B555" s="2" t="s">
        <v>1045</v>
      </c>
      <c r="C555" s="2" t="s">
        <v>22</v>
      </c>
      <c r="D555" s="2" t="s">
        <v>962</v>
      </c>
      <c r="E555" s="3">
        <v>0</v>
      </c>
      <c r="F555" s="2">
        <v>76</v>
      </c>
      <c r="G555" s="2" t="s">
        <v>139</v>
      </c>
      <c r="H555" s="2">
        <f t="shared" si="8"/>
        <v>0</v>
      </c>
      <c r="I555" s="2" t="s">
        <v>22</v>
      </c>
      <c r="J555" s="2" t="s">
        <v>0</v>
      </c>
    </row>
    <row r="556" spans="1:10" ht="28.8" x14ac:dyDescent="0.3">
      <c r="A556" s="2">
        <v>2137719</v>
      </c>
      <c r="B556" s="2" t="s">
        <v>1046</v>
      </c>
      <c r="C556" s="2" t="s">
        <v>22</v>
      </c>
      <c r="D556" s="2" t="s">
        <v>964</v>
      </c>
      <c r="E556" s="3">
        <v>0</v>
      </c>
      <c r="F556" s="2">
        <v>76</v>
      </c>
      <c r="G556" s="2" t="s">
        <v>132</v>
      </c>
      <c r="H556" s="2">
        <f t="shared" si="8"/>
        <v>0</v>
      </c>
      <c r="I556" s="2" t="s">
        <v>22</v>
      </c>
      <c r="J556" s="2" t="s">
        <v>0</v>
      </c>
    </row>
    <row r="557" spans="1:10" ht="28.8" x14ac:dyDescent="0.3">
      <c r="A557" s="2">
        <v>2137720</v>
      </c>
      <c r="B557" s="2" t="s">
        <v>1047</v>
      </c>
      <c r="C557" s="2" t="s">
        <v>22</v>
      </c>
      <c r="D557" s="2" t="s">
        <v>966</v>
      </c>
      <c r="E557" s="3">
        <v>0</v>
      </c>
      <c r="F557" s="2">
        <v>224</v>
      </c>
      <c r="G557" s="2" t="s">
        <v>139</v>
      </c>
      <c r="H557" s="2">
        <f t="shared" si="8"/>
        <v>0</v>
      </c>
      <c r="I557" s="2" t="s">
        <v>22</v>
      </c>
      <c r="J557" s="2" t="s">
        <v>0</v>
      </c>
    </row>
    <row r="558" spans="1:10" x14ac:dyDescent="0.3">
      <c r="A558" s="2">
        <v>2137721</v>
      </c>
      <c r="B558" s="2" t="s">
        <v>1048</v>
      </c>
      <c r="C558" s="2" t="s">
        <v>22</v>
      </c>
      <c r="D558" s="2" t="s">
        <v>968</v>
      </c>
      <c r="E558" s="3">
        <v>0</v>
      </c>
      <c r="F558" s="2">
        <v>1</v>
      </c>
      <c r="G558" s="2" t="s">
        <v>455</v>
      </c>
      <c r="H558" s="2">
        <f t="shared" si="8"/>
        <v>0</v>
      </c>
      <c r="I558" s="2" t="s">
        <v>22</v>
      </c>
      <c r="J558" s="2" t="s">
        <v>0</v>
      </c>
    </row>
    <row r="559" spans="1:10" x14ac:dyDescent="0.3">
      <c r="A559" s="2">
        <v>2137722</v>
      </c>
      <c r="B559" s="2" t="s">
        <v>1049</v>
      </c>
      <c r="C559" s="2" t="s">
        <v>22</v>
      </c>
      <c r="D559" s="2" t="s">
        <v>640</v>
      </c>
      <c r="E559" s="3">
        <v>0</v>
      </c>
      <c r="F559" s="2">
        <v>1</v>
      </c>
      <c r="G559" s="2" t="s">
        <v>455</v>
      </c>
      <c r="H559" s="2">
        <f t="shared" si="8"/>
        <v>0</v>
      </c>
      <c r="I559" s="2" t="s">
        <v>22</v>
      </c>
      <c r="J559" s="2" t="s">
        <v>0</v>
      </c>
    </row>
    <row r="560" spans="1:10" x14ac:dyDescent="0.3">
      <c r="A560" s="2">
        <v>2137723</v>
      </c>
      <c r="B560" s="2" t="s">
        <v>1050</v>
      </c>
      <c r="C560" s="2" t="s">
        <v>22</v>
      </c>
      <c r="D560" s="2" t="s">
        <v>971</v>
      </c>
      <c r="E560" s="3">
        <v>0</v>
      </c>
      <c r="F560" s="2">
        <v>1</v>
      </c>
      <c r="G560" s="2" t="s">
        <v>455</v>
      </c>
      <c r="H560" s="2">
        <f t="shared" si="8"/>
        <v>0</v>
      </c>
      <c r="I560" s="2" t="s">
        <v>22</v>
      </c>
      <c r="J560" s="2" t="s">
        <v>0</v>
      </c>
    </row>
    <row r="561" spans="1:10" x14ac:dyDescent="0.3">
      <c r="A561" s="2">
        <v>2137724</v>
      </c>
      <c r="B561" s="2" t="s">
        <v>1051</v>
      </c>
      <c r="C561" s="2" t="s">
        <v>22</v>
      </c>
      <c r="D561" s="2" t="s">
        <v>642</v>
      </c>
      <c r="E561" s="3">
        <v>0</v>
      </c>
      <c r="F561" s="2">
        <v>1</v>
      </c>
      <c r="G561" s="2" t="s">
        <v>455</v>
      </c>
      <c r="H561" s="2">
        <f t="shared" si="8"/>
        <v>0</v>
      </c>
      <c r="I561" s="2" t="s">
        <v>22</v>
      </c>
      <c r="J561" s="2" t="s">
        <v>0</v>
      </c>
    </row>
    <row r="562" spans="1:10" x14ac:dyDescent="0.3">
      <c r="A562" s="2">
        <v>2137725</v>
      </c>
      <c r="B562" s="2" t="s">
        <v>1052</v>
      </c>
      <c r="C562" s="2" t="s">
        <v>22</v>
      </c>
      <c r="D562" s="2" t="s">
        <v>644</v>
      </c>
      <c r="E562" s="3">
        <v>0</v>
      </c>
      <c r="F562" s="2">
        <v>1</v>
      </c>
      <c r="G562" s="2" t="s">
        <v>455</v>
      </c>
      <c r="H562" s="2">
        <f t="shared" si="8"/>
        <v>0</v>
      </c>
      <c r="I562" s="2" t="s">
        <v>22</v>
      </c>
      <c r="J562" s="2" t="s">
        <v>0</v>
      </c>
    </row>
    <row r="563" spans="1:10" x14ac:dyDescent="0.3">
      <c r="A563" s="2">
        <v>2137726</v>
      </c>
      <c r="B563" s="2" t="s">
        <v>1053</v>
      </c>
      <c r="C563" s="2" t="s">
        <v>22</v>
      </c>
      <c r="D563" s="2" t="s">
        <v>975</v>
      </c>
      <c r="E563" s="2">
        <f>ROUND(H564,2)</f>
        <v>0</v>
      </c>
      <c r="F563" s="2">
        <v>1</v>
      </c>
      <c r="G563" s="2" t="s">
        <v>0</v>
      </c>
      <c r="H563" s="2">
        <f t="shared" si="8"/>
        <v>0</v>
      </c>
      <c r="I563" s="2" t="s">
        <v>22</v>
      </c>
      <c r="J563" s="2" t="s">
        <v>0</v>
      </c>
    </row>
    <row r="564" spans="1:10" ht="43.2" x14ac:dyDescent="0.3">
      <c r="A564" s="2">
        <v>2137727</v>
      </c>
      <c r="B564" s="2" t="s">
        <v>1054</v>
      </c>
      <c r="C564" s="2" t="s">
        <v>22</v>
      </c>
      <c r="D564" s="2" t="s">
        <v>977</v>
      </c>
      <c r="E564" s="3">
        <v>0</v>
      </c>
      <c r="F564" s="2">
        <v>30</v>
      </c>
      <c r="G564" s="2" t="s">
        <v>416</v>
      </c>
      <c r="H564" s="2">
        <f t="shared" si="8"/>
        <v>0</v>
      </c>
      <c r="I564" s="2" t="s">
        <v>22</v>
      </c>
      <c r="J564" s="2" t="s">
        <v>0</v>
      </c>
    </row>
    <row r="565" spans="1:10" x14ac:dyDescent="0.3">
      <c r="A565" s="2">
        <v>2137728</v>
      </c>
      <c r="B565" s="2" t="s">
        <v>1055</v>
      </c>
      <c r="C565" s="2" t="s">
        <v>22</v>
      </c>
      <c r="D565" s="2" t="s">
        <v>1056</v>
      </c>
      <c r="E565" s="2">
        <f>ROUND(H566,2)</f>
        <v>0</v>
      </c>
      <c r="F565" s="2">
        <v>1</v>
      </c>
      <c r="G565" s="2" t="s">
        <v>0</v>
      </c>
      <c r="H565" s="2">
        <f t="shared" si="8"/>
        <v>0</v>
      </c>
      <c r="I565" s="2" t="s">
        <v>22</v>
      </c>
      <c r="J565" s="2" t="s">
        <v>0</v>
      </c>
    </row>
    <row r="566" spans="1:10" x14ac:dyDescent="0.3">
      <c r="A566" s="2">
        <v>2137729</v>
      </c>
      <c r="B566" s="2" t="s">
        <v>1057</v>
      </c>
      <c r="C566" s="2" t="s">
        <v>22</v>
      </c>
      <c r="D566" s="2" t="s">
        <v>1058</v>
      </c>
      <c r="E566" s="2">
        <f>ROUND(H567+H568+H569+H570+H571+H572+H573+H574+H575+H576+H577+H578+H579+H580+H581+H582+H583+H584+H585+H586+H587+H588+H589+H590+H591+H592+H593+H594,2)</f>
        <v>0</v>
      </c>
      <c r="F566" s="2">
        <v>1</v>
      </c>
      <c r="G566" s="2" t="s">
        <v>0</v>
      </c>
      <c r="H566" s="2">
        <f t="shared" si="8"/>
        <v>0</v>
      </c>
      <c r="I566" s="2" t="s">
        <v>22</v>
      </c>
      <c r="J566" s="2" t="s">
        <v>0</v>
      </c>
    </row>
    <row r="567" spans="1:10" ht="72" x14ac:dyDescent="0.3">
      <c r="A567" s="2">
        <v>2137730</v>
      </c>
      <c r="B567" s="2" t="s">
        <v>1059</v>
      </c>
      <c r="C567" s="2" t="s">
        <v>22</v>
      </c>
      <c r="D567" s="2" t="s">
        <v>1060</v>
      </c>
      <c r="E567" s="3">
        <v>0</v>
      </c>
      <c r="F567" s="2">
        <v>9</v>
      </c>
      <c r="G567" s="2" t="s">
        <v>132</v>
      </c>
      <c r="H567" s="2">
        <f t="shared" si="8"/>
        <v>0</v>
      </c>
      <c r="I567" s="2" t="s">
        <v>22</v>
      </c>
      <c r="J567" s="2" t="s">
        <v>1061</v>
      </c>
    </row>
    <row r="568" spans="1:10" ht="28.8" x14ac:dyDescent="0.3">
      <c r="A568" s="2">
        <v>2137731</v>
      </c>
      <c r="B568" s="2" t="s">
        <v>1062</v>
      </c>
      <c r="C568" s="2" t="s">
        <v>22</v>
      </c>
      <c r="D568" s="2" t="s">
        <v>1063</v>
      </c>
      <c r="E568" s="3">
        <v>0</v>
      </c>
      <c r="F568" s="2">
        <v>9</v>
      </c>
      <c r="G568" s="2" t="s">
        <v>132</v>
      </c>
      <c r="H568" s="2">
        <f t="shared" si="8"/>
        <v>0</v>
      </c>
      <c r="I568" s="2" t="s">
        <v>22</v>
      </c>
      <c r="J568" s="2" t="s">
        <v>0</v>
      </c>
    </row>
    <row r="569" spans="1:10" ht="72" x14ac:dyDescent="0.3">
      <c r="A569" s="2">
        <v>2137732</v>
      </c>
      <c r="B569" s="2" t="s">
        <v>1064</v>
      </c>
      <c r="C569" s="2" t="s">
        <v>22</v>
      </c>
      <c r="D569" s="2" t="s">
        <v>1065</v>
      </c>
      <c r="E569" s="3">
        <v>0</v>
      </c>
      <c r="F569" s="2">
        <v>1</v>
      </c>
      <c r="G569" s="2" t="s">
        <v>132</v>
      </c>
      <c r="H569" s="2">
        <f t="shared" si="8"/>
        <v>0</v>
      </c>
      <c r="I569" s="2" t="s">
        <v>22</v>
      </c>
      <c r="J569" s="2" t="s">
        <v>1066</v>
      </c>
    </row>
    <row r="570" spans="1:10" ht="57.6" x14ac:dyDescent="0.3">
      <c r="A570" s="2">
        <v>2137733</v>
      </c>
      <c r="B570" s="2" t="s">
        <v>1067</v>
      </c>
      <c r="C570" s="2" t="s">
        <v>22</v>
      </c>
      <c r="D570" s="2" t="s">
        <v>1068</v>
      </c>
      <c r="E570" s="3">
        <v>0</v>
      </c>
      <c r="F570" s="2">
        <v>2</v>
      </c>
      <c r="G570" s="2" t="s">
        <v>132</v>
      </c>
      <c r="H570" s="2">
        <f t="shared" si="8"/>
        <v>0</v>
      </c>
      <c r="I570" s="2" t="s">
        <v>22</v>
      </c>
      <c r="J570" s="2" t="s">
        <v>0</v>
      </c>
    </row>
    <row r="571" spans="1:10" ht="28.8" x14ac:dyDescent="0.3">
      <c r="A571" s="2">
        <v>2137734</v>
      </c>
      <c r="B571" s="2" t="s">
        <v>1069</v>
      </c>
      <c r="C571" s="2" t="s">
        <v>22</v>
      </c>
      <c r="D571" s="2" t="s">
        <v>1070</v>
      </c>
      <c r="E571" s="3">
        <v>0</v>
      </c>
      <c r="F571" s="2">
        <v>1</v>
      </c>
      <c r="G571" s="2" t="s">
        <v>132</v>
      </c>
      <c r="H571" s="2">
        <f t="shared" si="8"/>
        <v>0</v>
      </c>
      <c r="I571" s="2" t="s">
        <v>22</v>
      </c>
      <c r="J571" s="2" t="s">
        <v>0</v>
      </c>
    </row>
    <row r="572" spans="1:10" x14ac:dyDescent="0.3">
      <c r="A572" s="2">
        <v>2137735</v>
      </c>
      <c r="B572" s="2" t="s">
        <v>1071</v>
      </c>
      <c r="C572" s="2" t="s">
        <v>22</v>
      </c>
      <c r="D572" s="2" t="s">
        <v>1072</v>
      </c>
      <c r="E572" s="3">
        <v>0</v>
      </c>
      <c r="F572" s="2">
        <v>1</v>
      </c>
      <c r="G572" s="2" t="s">
        <v>132</v>
      </c>
      <c r="H572" s="2">
        <f t="shared" si="8"/>
        <v>0</v>
      </c>
      <c r="I572" s="2" t="s">
        <v>22</v>
      </c>
      <c r="J572" s="2" t="s">
        <v>0</v>
      </c>
    </row>
    <row r="573" spans="1:10" ht="43.2" x14ac:dyDescent="0.3">
      <c r="A573" s="2">
        <v>2137736</v>
      </c>
      <c r="B573" s="2" t="s">
        <v>1073</v>
      </c>
      <c r="C573" s="2" t="s">
        <v>22</v>
      </c>
      <c r="D573" s="2" t="s">
        <v>1074</v>
      </c>
      <c r="E573" s="3">
        <v>0</v>
      </c>
      <c r="F573" s="2">
        <v>1</v>
      </c>
      <c r="G573" s="2" t="s">
        <v>132</v>
      </c>
      <c r="H573" s="2">
        <f t="shared" si="8"/>
        <v>0</v>
      </c>
      <c r="I573" s="2" t="s">
        <v>22</v>
      </c>
      <c r="J573" s="2" t="s">
        <v>0</v>
      </c>
    </row>
    <row r="574" spans="1:10" x14ac:dyDescent="0.3">
      <c r="A574" s="2">
        <v>2137737</v>
      </c>
      <c r="B574" s="2" t="s">
        <v>1075</v>
      </c>
      <c r="C574" s="2" t="s">
        <v>22</v>
      </c>
      <c r="D574" s="2" t="s">
        <v>1076</v>
      </c>
      <c r="E574" s="3">
        <v>0</v>
      </c>
      <c r="F574" s="2">
        <v>1</v>
      </c>
      <c r="G574" s="2" t="s">
        <v>132</v>
      </c>
      <c r="H574" s="2">
        <f t="shared" si="8"/>
        <v>0</v>
      </c>
      <c r="I574" s="2" t="s">
        <v>22</v>
      </c>
      <c r="J574" s="2" t="s">
        <v>0</v>
      </c>
    </row>
    <row r="575" spans="1:10" x14ac:dyDescent="0.3">
      <c r="A575" s="2">
        <v>2137738</v>
      </c>
      <c r="B575" s="2" t="s">
        <v>1077</v>
      </c>
      <c r="C575" s="2" t="s">
        <v>22</v>
      </c>
      <c r="D575" s="2" t="s">
        <v>1078</v>
      </c>
      <c r="E575" s="3">
        <v>0</v>
      </c>
      <c r="F575" s="2">
        <v>8</v>
      </c>
      <c r="G575" s="2" t="s">
        <v>132</v>
      </c>
      <c r="H575" s="2">
        <f t="shared" si="8"/>
        <v>0</v>
      </c>
      <c r="I575" s="2" t="s">
        <v>22</v>
      </c>
      <c r="J575" s="2" t="s">
        <v>0</v>
      </c>
    </row>
    <row r="576" spans="1:10" x14ac:dyDescent="0.3">
      <c r="A576" s="2">
        <v>2137739</v>
      </c>
      <c r="B576" s="2" t="s">
        <v>1079</v>
      </c>
      <c r="C576" s="2" t="s">
        <v>22</v>
      </c>
      <c r="D576" s="2" t="s">
        <v>1080</v>
      </c>
      <c r="E576" s="3">
        <v>0</v>
      </c>
      <c r="F576" s="2">
        <v>1</v>
      </c>
      <c r="G576" s="2" t="s">
        <v>132</v>
      </c>
      <c r="H576" s="2">
        <f t="shared" si="8"/>
        <v>0</v>
      </c>
      <c r="I576" s="2" t="s">
        <v>22</v>
      </c>
      <c r="J576" s="2" t="s">
        <v>0</v>
      </c>
    </row>
    <row r="577" spans="1:10" ht="28.8" x14ac:dyDescent="0.3">
      <c r="A577" s="2">
        <v>2137740</v>
      </c>
      <c r="B577" s="2" t="s">
        <v>1081</v>
      </c>
      <c r="C577" s="2" t="s">
        <v>22</v>
      </c>
      <c r="D577" s="2" t="s">
        <v>1082</v>
      </c>
      <c r="E577" s="3">
        <v>0</v>
      </c>
      <c r="F577" s="2">
        <v>1</v>
      </c>
      <c r="G577" s="2" t="s">
        <v>132</v>
      </c>
      <c r="H577" s="2">
        <f t="shared" si="8"/>
        <v>0</v>
      </c>
      <c r="I577" s="2" t="s">
        <v>22</v>
      </c>
      <c r="J577" s="2" t="s">
        <v>0</v>
      </c>
    </row>
    <row r="578" spans="1:10" ht="28.8" x14ac:dyDescent="0.3">
      <c r="A578" s="2">
        <v>2137741</v>
      </c>
      <c r="B578" s="2" t="s">
        <v>1083</v>
      </c>
      <c r="C578" s="2" t="s">
        <v>22</v>
      </c>
      <c r="D578" s="2" t="s">
        <v>1084</v>
      </c>
      <c r="E578" s="3">
        <v>0</v>
      </c>
      <c r="F578" s="2">
        <v>1</v>
      </c>
      <c r="G578" s="2" t="s">
        <v>132</v>
      </c>
      <c r="H578" s="2">
        <f t="shared" si="8"/>
        <v>0</v>
      </c>
      <c r="I578" s="2" t="s">
        <v>22</v>
      </c>
      <c r="J578" s="2" t="s">
        <v>0</v>
      </c>
    </row>
    <row r="579" spans="1:10" ht="28.8" x14ac:dyDescent="0.3">
      <c r="A579" s="2">
        <v>2137742</v>
      </c>
      <c r="B579" s="2" t="s">
        <v>1085</v>
      </c>
      <c r="C579" s="2" t="s">
        <v>22</v>
      </c>
      <c r="D579" s="2" t="s">
        <v>1086</v>
      </c>
      <c r="E579" s="3">
        <v>0</v>
      </c>
      <c r="F579" s="2">
        <v>9</v>
      </c>
      <c r="G579" s="2" t="s">
        <v>132</v>
      </c>
      <c r="H579" s="2">
        <f t="shared" ref="H579:H631" si="9">IF(ISNUMBER(VALUE(E579)),ROUND(SUM(ROUND(E579,2)*F579),2),"N")</f>
        <v>0</v>
      </c>
      <c r="I579" s="2" t="s">
        <v>22</v>
      </c>
      <c r="J579" s="2" t="s">
        <v>0</v>
      </c>
    </row>
    <row r="580" spans="1:10" ht="28.8" x14ac:dyDescent="0.3">
      <c r="A580" s="2">
        <v>2137743</v>
      </c>
      <c r="B580" s="2" t="s">
        <v>1087</v>
      </c>
      <c r="C580" s="2" t="s">
        <v>22</v>
      </c>
      <c r="D580" s="2" t="s">
        <v>1088</v>
      </c>
      <c r="E580" s="3">
        <v>0</v>
      </c>
      <c r="F580" s="2">
        <v>1</v>
      </c>
      <c r="G580" s="2" t="s">
        <v>132</v>
      </c>
      <c r="H580" s="2">
        <f t="shared" si="9"/>
        <v>0</v>
      </c>
      <c r="I580" s="2" t="s">
        <v>22</v>
      </c>
      <c r="J580" s="2" t="s">
        <v>0</v>
      </c>
    </row>
    <row r="581" spans="1:10" ht="28.8" x14ac:dyDescent="0.3">
      <c r="A581" s="2">
        <v>2137744</v>
      </c>
      <c r="B581" s="2" t="s">
        <v>1089</v>
      </c>
      <c r="C581" s="2" t="s">
        <v>22</v>
      </c>
      <c r="D581" s="2" t="s">
        <v>1090</v>
      </c>
      <c r="E581" s="3">
        <v>0</v>
      </c>
      <c r="F581" s="2">
        <v>600</v>
      </c>
      <c r="G581" s="2" t="s">
        <v>132</v>
      </c>
      <c r="H581" s="2">
        <f t="shared" si="9"/>
        <v>0</v>
      </c>
      <c r="I581" s="2" t="s">
        <v>22</v>
      </c>
      <c r="J581" s="2" t="s">
        <v>0</v>
      </c>
    </row>
    <row r="582" spans="1:10" x14ac:dyDescent="0.3">
      <c r="A582" s="2">
        <v>2137745</v>
      </c>
      <c r="B582" s="2" t="s">
        <v>1091</v>
      </c>
      <c r="C582" s="2" t="s">
        <v>22</v>
      </c>
      <c r="D582" s="2" t="s">
        <v>1092</v>
      </c>
      <c r="E582" s="3">
        <v>0</v>
      </c>
      <c r="F582" s="2">
        <v>250</v>
      </c>
      <c r="G582" s="2" t="s">
        <v>139</v>
      </c>
      <c r="H582" s="2">
        <f t="shared" si="9"/>
        <v>0</v>
      </c>
      <c r="I582" s="2" t="s">
        <v>22</v>
      </c>
      <c r="J582" s="2" t="s">
        <v>0</v>
      </c>
    </row>
    <row r="583" spans="1:10" x14ac:dyDescent="0.3">
      <c r="A583" s="2">
        <v>2137746</v>
      </c>
      <c r="B583" s="2" t="s">
        <v>1093</v>
      </c>
      <c r="C583" s="2" t="s">
        <v>22</v>
      </c>
      <c r="D583" s="2" t="s">
        <v>1094</v>
      </c>
      <c r="E583" s="3">
        <v>0</v>
      </c>
      <c r="F583" s="2">
        <v>1</v>
      </c>
      <c r="G583" s="2" t="s">
        <v>132</v>
      </c>
      <c r="H583" s="2">
        <f t="shared" si="9"/>
        <v>0</v>
      </c>
      <c r="I583" s="2" t="s">
        <v>22</v>
      </c>
      <c r="J583" s="2" t="s">
        <v>0</v>
      </c>
    </row>
    <row r="584" spans="1:10" x14ac:dyDescent="0.3">
      <c r="A584" s="2">
        <v>2137747</v>
      </c>
      <c r="B584" s="2" t="s">
        <v>1095</v>
      </c>
      <c r="C584" s="2" t="s">
        <v>22</v>
      </c>
      <c r="D584" s="2" t="s">
        <v>1096</v>
      </c>
      <c r="E584" s="3">
        <v>0</v>
      </c>
      <c r="F584" s="2">
        <v>9</v>
      </c>
      <c r="G584" s="2" t="s">
        <v>132</v>
      </c>
      <c r="H584" s="2">
        <f t="shared" si="9"/>
        <v>0</v>
      </c>
      <c r="I584" s="2" t="s">
        <v>22</v>
      </c>
      <c r="J584" s="2" t="s">
        <v>0</v>
      </c>
    </row>
    <row r="585" spans="1:10" x14ac:dyDescent="0.3">
      <c r="A585" s="2">
        <v>2137748</v>
      </c>
      <c r="B585" s="2" t="s">
        <v>1097</v>
      </c>
      <c r="C585" s="2" t="s">
        <v>22</v>
      </c>
      <c r="D585" s="2" t="s">
        <v>1098</v>
      </c>
      <c r="E585" s="3">
        <v>0</v>
      </c>
      <c r="F585" s="2">
        <v>27</v>
      </c>
      <c r="G585" s="2" t="s">
        <v>132</v>
      </c>
      <c r="H585" s="2">
        <f t="shared" si="9"/>
        <v>0</v>
      </c>
      <c r="I585" s="2" t="s">
        <v>22</v>
      </c>
      <c r="J585" s="2" t="s">
        <v>0</v>
      </c>
    </row>
    <row r="586" spans="1:10" x14ac:dyDescent="0.3">
      <c r="A586" s="2">
        <v>2137749</v>
      </c>
      <c r="B586" s="2" t="s">
        <v>1099</v>
      </c>
      <c r="C586" s="2" t="s">
        <v>22</v>
      </c>
      <c r="D586" s="2" t="s">
        <v>1100</v>
      </c>
      <c r="E586" s="3">
        <v>0</v>
      </c>
      <c r="F586" s="2">
        <v>3</v>
      </c>
      <c r="G586" s="2" t="s">
        <v>132</v>
      </c>
      <c r="H586" s="2">
        <f t="shared" si="9"/>
        <v>0</v>
      </c>
      <c r="I586" s="2" t="s">
        <v>22</v>
      </c>
      <c r="J586" s="2" t="s">
        <v>0</v>
      </c>
    </row>
    <row r="587" spans="1:10" ht="28.8" x14ac:dyDescent="0.3">
      <c r="A587" s="2">
        <v>2137750</v>
      </c>
      <c r="B587" s="2" t="s">
        <v>1101</v>
      </c>
      <c r="C587" s="2" t="s">
        <v>22</v>
      </c>
      <c r="D587" s="2" t="s">
        <v>1102</v>
      </c>
      <c r="E587" s="3">
        <v>0</v>
      </c>
      <c r="F587" s="2">
        <v>9</v>
      </c>
      <c r="G587" s="2" t="s">
        <v>132</v>
      </c>
      <c r="H587" s="2">
        <f t="shared" si="9"/>
        <v>0</v>
      </c>
      <c r="I587" s="2" t="s">
        <v>22</v>
      </c>
      <c r="J587" s="2" t="s">
        <v>0</v>
      </c>
    </row>
    <row r="588" spans="1:10" ht="28.8" x14ac:dyDescent="0.3">
      <c r="A588" s="2">
        <v>2137751</v>
      </c>
      <c r="B588" s="2" t="s">
        <v>1103</v>
      </c>
      <c r="C588" s="2" t="s">
        <v>22</v>
      </c>
      <c r="D588" s="2" t="s">
        <v>1104</v>
      </c>
      <c r="E588" s="3">
        <v>0</v>
      </c>
      <c r="F588" s="2">
        <v>9</v>
      </c>
      <c r="G588" s="2" t="s">
        <v>132</v>
      </c>
      <c r="H588" s="2">
        <f t="shared" si="9"/>
        <v>0</v>
      </c>
      <c r="I588" s="2" t="s">
        <v>22</v>
      </c>
      <c r="J588" s="2" t="s">
        <v>0</v>
      </c>
    </row>
    <row r="589" spans="1:10" ht="28.8" x14ac:dyDescent="0.3">
      <c r="A589" s="2">
        <v>2137752</v>
      </c>
      <c r="B589" s="2" t="s">
        <v>1105</v>
      </c>
      <c r="C589" s="2" t="s">
        <v>22</v>
      </c>
      <c r="D589" s="2" t="s">
        <v>1106</v>
      </c>
      <c r="E589" s="3">
        <v>0</v>
      </c>
      <c r="F589" s="2">
        <v>9</v>
      </c>
      <c r="G589" s="2" t="s">
        <v>132</v>
      </c>
      <c r="H589" s="2">
        <f t="shared" si="9"/>
        <v>0</v>
      </c>
      <c r="I589" s="2" t="s">
        <v>22</v>
      </c>
      <c r="J589" s="2" t="s">
        <v>0</v>
      </c>
    </row>
    <row r="590" spans="1:10" x14ac:dyDescent="0.3">
      <c r="A590" s="2">
        <v>2137753</v>
      </c>
      <c r="B590" s="2" t="s">
        <v>1107</v>
      </c>
      <c r="C590" s="2" t="s">
        <v>22</v>
      </c>
      <c r="D590" s="2" t="s">
        <v>1108</v>
      </c>
      <c r="E590" s="3">
        <v>0</v>
      </c>
      <c r="F590" s="2">
        <v>9</v>
      </c>
      <c r="G590" s="2" t="s">
        <v>132</v>
      </c>
      <c r="H590" s="2">
        <f t="shared" si="9"/>
        <v>0</v>
      </c>
      <c r="I590" s="2" t="s">
        <v>22</v>
      </c>
      <c r="J590" s="2" t="s">
        <v>0</v>
      </c>
    </row>
    <row r="591" spans="1:10" x14ac:dyDescent="0.3">
      <c r="A591" s="2">
        <v>2137754</v>
      </c>
      <c r="B591" s="2" t="s">
        <v>1109</v>
      </c>
      <c r="C591" s="2" t="s">
        <v>22</v>
      </c>
      <c r="D591" s="2" t="s">
        <v>1110</v>
      </c>
      <c r="E591" s="3">
        <v>0</v>
      </c>
      <c r="F591" s="2">
        <v>6</v>
      </c>
      <c r="G591" s="2" t="s">
        <v>132</v>
      </c>
      <c r="H591" s="2">
        <f t="shared" si="9"/>
        <v>0</v>
      </c>
      <c r="I591" s="2" t="s">
        <v>22</v>
      </c>
      <c r="J591" s="2" t="s">
        <v>0</v>
      </c>
    </row>
    <row r="592" spans="1:10" x14ac:dyDescent="0.3">
      <c r="A592" s="2">
        <v>2137755</v>
      </c>
      <c r="B592" s="2" t="s">
        <v>1111</v>
      </c>
      <c r="C592" s="2" t="s">
        <v>22</v>
      </c>
      <c r="D592" s="2" t="s">
        <v>1113</v>
      </c>
      <c r="E592" s="3">
        <v>0</v>
      </c>
      <c r="F592" s="2">
        <v>1</v>
      </c>
      <c r="G592" s="2" t="s">
        <v>1112</v>
      </c>
      <c r="H592" s="2">
        <f t="shared" si="9"/>
        <v>0</v>
      </c>
      <c r="I592" s="2" t="s">
        <v>22</v>
      </c>
      <c r="J592" s="2" t="s">
        <v>0</v>
      </c>
    </row>
    <row r="593" spans="1:10" x14ac:dyDescent="0.3">
      <c r="A593" s="2">
        <v>2137756</v>
      </c>
      <c r="B593" s="2" t="s">
        <v>1114</v>
      </c>
      <c r="C593" s="2" t="s">
        <v>22</v>
      </c>
      <c r="D593" s="2" t="s">
        <v>1115</v>
      </c>
      <c r="E593" s="3">
        <v>0</v>
      </c>
      <c r="F593" s="2">
        <v>1</v>
      </c>
      <c r="G593" s="2" t="s">
        <v>1112</v>
      </c>
      <c r="H593" s="2">
        <f t="shared" si="9"/>
        <v>0</v>
      </c>
      <c r="I593" s="2" t="s">
        <v>22</v>
      </c>
      <c r="J593" s="2" t="s">
        <v>0</v>
      </c>
    </row>
    <row r="594" spans="1:10" x14ac:dyDescent="0.3">
      <c r="A594" s="2">
        <v>2137757</v>
      </c>
      <c r="B594" s="2" t="s">
        <v>1116</v>
      </c>
      <c r="C594" s="2" t="s">
        <v>22</v>
      </c>
      <c r="D594" s="2" t="s">
        <v>1118</v>
      </c>
      <c r="E594" s="3">
        <v>0</v>
      </c>
      <c r="F594" s="2">
        <v>8</v>
      </c>
      <c r="G594" s="2" t="s">
        <v>1117</v>
      </c>
      <c r="H594" s="2">
        <f t="shared" si="9"/>
        <v>0</v>
      </c>
      <c r="I594" s="2" t="s">
        <v>22</v>
      </c>
      <c r="J594" s="2" t="s">
        <v>0</v>
      </c>
    </row>
    <row r="595" spans="1:10" x14ac:dyDescent="0.3">
      <c r="A595" s="2">
        <v>2137758</v>
      </c>
      <c r="B595" s="2" t="s">
        <v>1119</v>
      </c>
      <c r="C595" s="2" t="s">
        <v>22</v>
      </c>
      <c r="D595" s="2" t="s">
        <v>1120</v>
      </c>
      <c r="E595" s="2">
        <f>ROUND(H596+H615,2)</f>
        <v>0</v>
      </c>
      <c r="F595" s="2">
        <v>1</v>
      </c>
      <c r="G595" s="2" t="s">
        <v>0</v>
      </c>
      <c r="H595" s="2">
        <f t="shared" si="9"/>
        <v>0</v>
      </c>
      <c r="I595" s="2" t="s">
        <v>22</v>
      </c>
      <c r="J595" s="2" t="s">
        <v>0</v>
      </c>
    </row>
    <row r="596" spans="1:10" x14ac:dyDescent="0.3">
      <c r="A596" s="2">
        <v>2137759</v>
      </c>
      <c r="B596" s="2" t="s">
        <v>1121</v>
      </c>
      <c r="C596" s="2" t="s">
        <v>22</v>
      </c>
      <c r="D596" s="2" t="s">
        <v>31</v>
      </c>
      <c r="E596" s="2">
        <f>ROUND(H597+H603+H605+H610,2)</f>
        <v>0</v>
      </c>
      <c r="F596" s="2">
        <v>1</v>
      </c>
      <c r="G596" s="2" t="s">
        <v>0</v>
      </c>
      <c r="H596" s="2">
        <f t="shared" si="9"/>
        <v>0</v>
      </c>
      <c r="I596" s="2" t="s">
        <v>22</v>
      </c>
      <c r="J596" s="2" t="s">
        <v>0</v>
      </c>
    </row>
    <row r="597" spans="1:10" x14ac:dyDescent="0.3">
      <c r="A597" s="2">
        <v>2137760</v>
      </c>
      <c r="B597" s="2" t="s">
        <v>1122</v>
      </c>
      <c r="C597" s="2" t="s">
        <v>22</v>
      </c>
      <c r="D597" s="2" t="s">
        <v>33</v>
      </c>
      <c r="E597" s="2">
        <f>ROUND(H598+H599+H600+H601+H602,2)</f>
        <v>0</v>
      </c>
      <c r="F597" s="2">
        <v>1</v>
      </c>
      <c r="G597" s="2" t="s">
        <v>0</v>
      </c>
      <c r="H597" s="2">
        <f t="shared" si="9"/>
        <v>0</v>
      </c>
      <c r="I597" s="2" t="s">
        <v>22</v>
      </c>
      <c r="J597" s="2" t="s">
        <v>0</v>
      </c>
    </row>
    <row r="598" spans="1:10" ht="28.8" x14ac:dyDescent="0.3">
      <c r="A598" s="2">
        <v>2137761</v>
      </c>
      <c r="B598" s="2" t="s">
        <v>1123</v>
      </c>
      <c r="C598" s="2" t="s">
        <v>22</v>
      </c>
      <c r="D598" s="2" t="s">
        <v>1124</v>
      </c>
      <c r="E598" s="3">
        <v>0</v>
      </c>
      <c r="F598" s="2">
        <v>13.4</v>
      </c>
      <c r="G598" s="2" t="s">
        <v>45</v>
      </c>
      <c r="H598" s="2">
        <f t="shared" si="9"/>
        <v>0</v>
      </c>
      <c r="I598" s="2" t="s">
        <v>22</v>
      </c>
      <c r="J598" s="2" t="s">
        <v>0</v>
      </c>
    </row>
    <row r="599" spans="1:10" x14ac:dyDescent="0.3">
      <c r="A599" s="2">
        <v>2137762</v>
      </c>
      <c r="B599" s="2" t="s">
        <v>1125</v>
      </c>
      <c r="C599" s="2" t="s">
        <v>22</v>
      </c>
      <c r="D599" s="2" t="s">
        <v>173</v>
      </c>
      <c r="E599" s="3">
        <v>0</v>
      </c>
      <c r="F599" s="2">
        <v>13.4</v>
      </c>
      <c r="G599" s="2" t="s">
        <v>45</v>
      </c>
      <c r="H599" s="2">
        <f t="shared" si="9"/>
        <v>0</v>
      </c>
      <c r="I599" s="2" t="s">
        <v>22</v>
      </c>
      <c r="J599" s="2" t="s">
        <v>0</v>
      </c>
    </row>
    <row r="600" spans="1:10" x14ac:dyDescent="0.3">
      <c r="A600" s="2">
        <v>2137763</v>
      </c>
      <c r="B600" s="2" t="s">
        <v>1126</v>
      </c>
      <c r="C600" s="2" t="s">
        <v>22</v>
      </c>
      <c r="D600" s="2" t="s">
        <v>54</v>
      </c>
      <c r="E600" s="3">
        <v>0</v>
      </c>
      <c r="F600" s="2">
        <v>13.4</v>
      </c>
      <c r="G600" s="2" t="s">
        <v>45</v>
      </c>
      <c r="H600" s="2">
        <f t="shared" si="9"/>
        <v>0</v>
      </c>
      <c r="I600" s="2" t="s">
        <v>22</v>
      </c>
      <c r="J600" s="2" t="s">
        <v>0</v>
      </c>
    </row>
    <row r="601" spans="1:10" x14ac:dyDescent="0.3">
      <c r="A601" s="2">
        <v>2137764</v>
      </c>
      <c r="B601" s="2" t="s">
        <v>1127</v>
      </c>
      <c r="C601" s="2" t="s">
        <v>22</v>
      </c>
      <c r="D601" s="2" t="s">
        <v>56</v>
      </c>
      <c r="E601" s="3">
        <v>0</v>
      </c>
      <c r="F601" s="2">
        <v>13.4</v>
      </c>
      <c r="G601" s="2" t="s">
        <v>45</v>
      </c>
      <c r="H601" s="2">
        <f t="shared" si="9"/>
        <v>0</v>
      </c>
      <c r="I601" s="2" t="s">
        <v>22</v>
      </c>
      <c r="J601" s="2" t="s">
        <v>0</v>
      </c>
    </row>
    <row r="602" spans="1:10" x14ac:dyDescent="0.3">
      <c r="A602" s="2">
        <v>2137765</v>
      </c>
      <c r="B602" s="2" t="s">
        <v>1128</v>
      </c>
      <c r="C602" s="2" t="s">
        <v>22</v>
      </c>
      <c r="D602" s="2" t="s">
        <v>1129</v>
      </c>
      <c r="E602" s="3">
        <v>0</v>
      </c>
      <c r="F602" s="2">
        <v>13.4</v>
      </c>
      <c r="G602" s="2" t="s">
        <v>45</v>
      </c>
      <c r="H602" s="2">
        <f t="shared" si="9"/>
        <v>0</v>
      </c>
      <c r="I602" s="2" t="s">
        <v>22</v>
      </c>
      <c r="J602" s="2" t="s">
        <v>0</v>
      </c>
    </row>
    <row r="603" spans="1:10" x14ac:dyDescent="0.3">
      <c r="A603" s="2">
        <v>2137766</v>
      </c>
      <c r="B603" s="2" t="s">
        <v>1130</v>
      </c>
      <c r="C603" s="2" t="s">
        <v>22</v>
      </c>
      <c r="D603" s="2" t="s">
        <v>178</v>
      </c>
      <c r="E603" s="2">
        <f>ROUND(H604,2)</f>
        <v>0</v>
      </c>
      <c r="F603" s="2">
        <v>1</v>
      </c>
      <c r="G603" s="2" t="s">
        <v>0</v>
      </c>
      <c r="H603" s="2">
        <f t="shared" si="9"/>
        <v>0</v>
      </c>
      <c r="I603" s="2" t="s">
        <v>22</v>
      </c>
      <c r="J603" s="2" t="s">
        <v>0</v>
      </c>
    </row>
    <row r="604" spans="1:10" x14ac:dyDescent="0.3">
      <c r="A604" s="2">
        <v>2137767</v>
      </c>
      <c r="B604" s="2" t="s">
        <v>1131</v>
      </c>
      <c r="C604" s="2" t="s">
        <v>22</v>
      </c>
      <c r="D604" s="2" t="s">
        <v>1132</v>
      </c>
      <c r="E604" s="3">
        <v>0</v>
      </c>
      <c r="F604" s="2">
        <v>13.4</v>
      </c>
      <c r="G604" s="2" t="s">
        <v>45</v>
      </c>
      <c r="H604" s="2">
        <f t="shared" si="9"/>
        <v>0</v>
      </c>
      <c r="I604" s="2" t="s">
        <v>22</v>
      </c>
      <c r="J604" s="2" t="s">
        <v>0</v>
      </c>
    </row>
    <row r="605" spans="1:10" x14ac:dyDescent="0.3">
      <c r="A605" s="2">
        <v>2137768</v>
      </c>
      <c r="B605" s="2" t="s">
        <v>1133</v>
      </c>
      <c r="C605" s="2" t="s">
        <v>22</v>
      </c>
      <c r="D605" s="2" t="s">
        <v>182</v>
      </c>
      <c r="E605" s="2">
        <f>ROUND(H606+H607+H608+H609,2)</f>
        <v>0</v>
      </c>
      <c r="F605" s="2">
        <v>1</v>
      </c>
      <c r="G605" s="2" t="s">
        <v>0</v>
      </c>
      <c r="H605" s="2">
        <f t="shared" si="9"/>
        <v>0</v>
      </c>
      <c r="I605" s="2" t="s">
        <v>22</v>
      </c>
      <c r="J605" s="2" t="s">
        <v>0</v>
      </c>
    </row>
    <row r="606" spans="1:10" ht="28.8" x14ac:dyDescent="0.3">
      <c r="A606" s="2">
        <v>2137769</v>
      </c>
      <c r="B606" s="2" t="s">
        <v>1134</v>
      </c>
      <c r="C606" s="2" t="s">
        <v>22</v>
      </c>
      <c r="D606" s="2" t="s">
        <v>1135</v>
      </c>
      <c r="E606" s="3">
        <v>0</v>
      </c>
      <c r="F606" s="2">
        <v>67</v>
      </c>
      <c r="G606" s="2" t="s">
        <v>35</v>
      </c>
      <c r="H606" s="2">
        <f t="shared" si="9"/>
        <v>0</v>
      </c>
      <c r="I606" s="2" t="s">
        <v>22</v>
      </c>
      <c r="J606" s="2" t="s">
        <v>0</v>
      </c>
    </row>
    <row r="607" spans="1:10" ht="28.8" x14ac:dyDescent="0.3">
      <c r="A607" s="2">
        <v>2137770</v>
      </c>
      <c r="B607" s="2" t="s">
        <v>1136</v>
      </c>
      <c r="C607" s="2" t="s">
        <v>22</v>
      </c>
      <c r="D607" s="2" t="s">
        <v>1137</v>
      </c>
      <c r="E607" s="3">
        <v>0</v>
      </c>
      <c r="F607" s="2">
        <v>252.29</v>
      </c>
      <c r="G607" s="2" t="s">
        <v>40</v>
      </c>
      <c r="H607" s="2">
        <f t="shared" si="9"/>
        <v>0</v>
      </c>
      <c r="I607" s="2" t="s">
        <v>22</v>
      </c>
      <c r="J607" s="2" t="s">
        <v>0</v>
      </c>
    </row>
    <row r="608" spans="1:10" x14ac:dyDescent="0.3">
      <c r="A608" s="2">
        <v>2137771</v>
      </c>
      <c r="B608" s="2" t="s">
        <v>1138</v>
      </c>
      <c r="C608" s="2" t="s">
        <v>22</v>
      </c>
      <c r="D608" s="2" t="s">
        <v>1139</v>
      </c>
      <c r="E608" s="3">
        <v>0</v>
      </c>
      <c r="F608" s="2">
        <v>517.12</v>
      </c>
      <c r="G608" s="2" t="s">
        <v>35</v>
      </c>
      <c r="H608" s="2">
        <f t="shared" si="9"/>
        <v>0</v>
      </c>
      <c r="I608" s="2" t="s">
        <v>22</v>
      </c>
      <c r="J608" s="2" t="s">
        <v>0</v>
      </c>
    </row>
    <row r="609" spans="1:10" x14ac:dyDescent="0.3">
      <c r="A609" s="2">
        <v>2137772</v>
      </c>
      <c r="B609" s="2" t="s">
        <v>1140</v>
      </c>
      <c r="C609" s="2" t="s">
        <v>22</v>
      </c>
      <c r="D609" s="2" t="s">
        <v>1141</v>
      </c>
      <c r="E609" s="3">
        <v>0</v>
      </c>
      <c r="F609" s="2">
        <v>187.6</v>
      </c>
      <c r="G609" s="2" t="s">
        <v>139</v>
      </c>
      <c r="H609" s="2">
        <f t="shared" si="9"/>
        <v>0</v>
      </c>
      <c r="I609" s="2" t="s">
        <v>22</v>
      </c>
      <c r="J609" s="2" t="s">
        <v>0</v>
      </c>
    </row>
    <row r="610" spans="1:10" x14ac:dyDescent="0.3">
      <c r="A610" s="2">
        <v>2137773</v>
      </c>
      <c r="B610" s="2" t="s">
        <v>1142</v>
      </c>
      <c r="C610" s="2" t="s">
        <v>22</v>
      </c>
      <c r="D610" s="2" t="s">
        <v>104</v>
      </c>
      <c r="E610" s="2">
        <f>ROUND(H611+H612+H613+H614,2)</f>
        <v>0</v>
      </c>
      <c r="F610" s="2">
        <v>1</v>
      </c>
      <c r="G610" s="2" t="s">
        <v>0</v>
      </c>
      <c r="H610" s="2">
        <f t="shared" si="9"/>
        <v>0</v>
      </c>
      <c r="I610" s="2" t="s">
        <v>22</v>
      </c>
      <c r="J610" s="2" t="s">
        <v>0</v>
      </c>
    </row>
    <row r="611" spans="1:10" x14ac:dyDescent="0.3">
      <c r="A611" s="2">
        <v>2137774</v>
      </c>
      <c r="B611" s="2" t="s">
        <v>1143</v>
      </c>
      <c r="C611" s="2" t="s">
        <v>22</v>
      </c>
      <c r="D611" s="2" t="s">
        <v>149</v>
      </c>
      <c r="E611" s="3">
        <v>0</v>
      </c>
      <c r="F611" s="2">
        <v>2.476</v>
      </c>
      <c r="G611" s="2" t="s">
        <v>148</v>
      </c>
      <c r="H611" s="2">
        <f t="shared" si="9"/>
        <v>0</v>
      </c>
      <c r="I611" s="2" t="s">
        <v>22</v>
      </c>
      <c r="J611" s="2" t="s">
        <v>0</v>
      </c>
    </row>
    <row r="612" spans="1:10" x14ac:dyDescent="0.3">
      <c r="A612" s="2">
        <v>2137775</v>
      </c>
      <c r="B612" s="2" t="s">
        <v>1144</v>
      </c>
      <c r="C612" s="2" t="s">
        <v>22</v>
      </c>
      <c r="D612" s="2" t="s">
        <v>151</v>
      </c>
      <c r="E612" s="3">
        <v>0</v>
      </c>
      <c r="F612" s="2">
        <v>37.14</v>
      </c>
      <c r="G612" s="2" t="s">
        <v>148</v>
      </c>
      <c r="H612" s="2">
        <f t="shared" si="9"/>
        <v>0</v>
      </c>
      <c r="I612" s="2" t="s">
        <v>22</v>
      </c>
      <c r="J612" s="2" t="s">
        <v>0</v>
      </c>
    </row>
    <row r="613" spans="1:10" ht="28.8" x14ac:dyDescent="0.3">
      <c r="A613" s="2">
        <v>2137776</v>
      </c>
      <c r="B613" s="2" t="s">
        <v>1145</v>
      </c>
      <c r="C613" s="2" t="s">
        <v>22</v>
      </c>
      <c r="D613" s="2" t="s">
        <v>153</v>
      </c>
      <c r="E613" s="3">
        <v>0</v>
      </c>
      <c r="F613" s="2">
        <v>2.476</v>
      </c>
      <c r="G613" s="2" t="s">
        <v>148</v>
      </c>
      <c r="H613" s="2">
        <f t="shared" si="9"/>
        <v>0</v>
      </c>
      <c r="I613" s="2" t="s">
        <v>22</v>
      </c>
      <c r="J613" s="2" t="s">
        <v>0</v>
      </c>
    </row>
    <row r="614" spans="1:10" ht="28.8" x14ac:dyDescent="0.3">
      <c r="A614" s="2">
        <v>2137777</v>
      </c>
      <c r="B614" s="2" t="s">
        <v>1146</v>
      </c>
      <c r="C614" s="2" t="s">
        <v>22</v>
      </c>
      <c r="D614" s="2" t="s">
        <v>157</v>
      </c>
      <c r="E614" s="3">
        <v>0</v>
      </c>
      <c r="F614" s="2">
        <v>2.476</v>
      </c>
      <c r="G614" s="2" t="s">
        <v>148</v>
      </c>
      <c r="H614" s="2">
        <f t="shared" si="9"/>
        <v>0</v>
      </c>
      <c r="I614" s="2" t="s">
        <v>22</v>
      </c>
      <c r="J614" s="2" t="s">
        <v>0</v>
      </c>
    </row>
    <row r="615" spans="1:10" x14ac:dyDescent="0.3">
      <c r="A615" s="2">
        <v>2137778</v>
      </c>
      <c r="B615" s="2" t="s">
        <v>1147</v>
      </c>
      <c r="C615" s="2" t="s">
        <v>22</v>
      </c>
      <c r="D615" s="2" t="s">
        <v>251</v>
      </c>
      <c r="E615" s="2">
        <f>ROUND(H616,2)</f>
        <v>0</v>
      </c>
      <c r="F615" s="2">
        <v>1</v>
      </c>
      <c r="G615" s="2" t="s">
        <v>0</v>
      </c>
      <c r="H615" s="2">
        <f t="shared" si="9"/>
        <v>0</v>
      </c>
      <c r="I615" s="2" t="s">
        <v>22</v>
      </c>
      <c r="J615" s="2" t="s">
        <v>0</v>
      </c>
    </row>
    <row r="616" spans="1:10" x14ac:dyDescent="0.3">
      <c r="A616" s="2">
        <v>2137779</v>
      </c>
      <c r="B616" s="2" t="s">
        <v>1148</v>
      </c>
      <c r="C616" s="2" t="s">
        <v>22</v>
      </c>
      <c r="D616" s="2" t="s">
        <v>342</v>
      </c>
      <c r="E616" s="2">
        <f>ROUND(H617+H618+H619+H620,2)</f>
        <v>0</v>
      </c>
      <c r="F616" s="2">
        <v>1</v>
      </c>
      <c r="G616" s="2" t="s">
        <v>0</v>
      </c>
      <c r="H616" s="2">
        <f t="shared" si="9"/>
        <v>0</v>
      </c>
      <c r="I616" s="2" t="s">
        <v>22</v>
      </c>
      <c r="J616" s="2" t="s">
        <v>0</v>
      </c>
    </row>
    <row r="617" spans="1:10" ht="28.8" x14ac:dyDescent="0.3">
      <c r="A617" s="2">
        <v>2137780</v>
      </c>
      <c r="B617" s="2" t="s">
        <v>1149</v>
      </c>
      <c r="C617" s="2" t="s">
        <v>22</v>
      </c>
      <c r="D617" s="2" t="s">
        <v>1150</v>
      </c>
      <c r="E617" s="3">
        <v>0</v>
      </c>
      <c r="F617" s="2">
        <v>1</v>
      </c>
      <c r="G617" s="2" t="s">
        <v>35</v>
      </c>
      <c r="H617" s="2">
        <f t="shared" si="9"/>
        <v>0</v>
      </c>
      <c r="I617" s="2" t="s">
        <v>22</v>
      </c>
      <c r="J617" s="2" t="s">
        <v>0</v>
      </c>
    </row>
    <row r="618" spans="1:10" x14ac:dyDescent="0.3">
      <c r="A618" s="2">
        <v>2137781</v>
      </c>
      <c r="B618" s="2" t="s">
        <v>1151</v>
      </c>
      <c r="C618" s="2" t="s">
        <v>22</v>
      </c>
      <c r="D618" s="2" t="s">
        <v>1152</v>
      </c>
      <c r="E618" s="3">
        <v>0</v>
      </c>
      <c r="F618" s="2">
        <v>1</v>
      </c>
      <c r="G618" s="2" t="s">
        <v>35</v>
      </c>
      <c r="H618" s="2">
        <f t="shared" si="9"/>
        <v>0</v>
      </c>
      <c r="I618" s="2" t="s">
        <v>22</v>
      </c>
      <c r="J618" s="2" t="s">
        <v>0</v>
      </c>
    </row>
    <row r="619" spans="1:10" x14ac:dyDescent="0.3">
      <c r="A619" s="2">
        <v>2137782</v>
      </c>
      <c r="B619" s="2" t="s">
        <v>1153</v>
      </c>
      <c r="C619" s="2" t="s">
        <v>22</v>
      </c>
      <c r="D619" s="2" t="s">
        <v>1154</v>
      </c>
      <c r="E619" s="3">
        <v>0</v>
      </c>
      <c r="F619" s="2">
        <v>3</v>
      </c>
      <c r="G619" s="2" t="s">
        <v>35</v>
      </c>
      <c r="H619" s="2">
        <f t="shared" si="9"/>
        <v>0</v>
      </c>
      <c r="I619" s="2" t="s">
        <v>22</v>
      </c>
      <c r="J619" s="2" t="s">
        <v>0</v>
      </c>
    </row>
    <row r="620" spans="1:10" x14ac:dyDescent="0.3">
      <c r="A620" s="2">
        <v>2137783</v>
      </c>
      <c r="B620" s="2" t="s">
        <v>1155</v>
      </c>
      <c r="C620" s="2" t="s">
        <v>22</v>
      </c>
      <c r="D620" s="2" t="s">
        <v>1156</v>
      </c>
      <c r="E620" s="3">
        <v>0</v>
      </c>
      <c r="F620" s="2">
        <v>2476</v>
      </c>
      <c r="G620" s="2" t="s">
        <v>613</v>
      </c>
      <c r="H620" s="2">
        <f t="shared" si="9"/>
        <v>0</v>
      </c>
      <c r="I620" s="2" t="s">
        <v>22</v>
      </c>
      <c r="J620" s="2" t="s">
        <v>0</v>
      </c>
    </row>
    <row r="621" spans="1:10" x14ac:dyDescent="0.3">
      <c r="A621" s="2">
        <v>2137784</v>
      </c>
      <c r="B621" s="2" t="s">
        <v>1157</v>
      </c>
      <c r="C621" s="2" t="s">
        <v>22</v>
      </c>
      <c r="D621" s="2" t="s">
        <v>1158</v>
      </c>
      <c r="E621" s="2">
        <f>ROUND(H622,2)</f>
        <v>0</v>
      </c>
      <c r="F621" s="2">
        <v>1</v>
      </c>
      <c r="G621" s="2" t="s">
        <v>0</v>
      </c>
      <c r="H621" s="2">
        <f t="shared" si="9"/>
        <v>0</v>
      </c>
      <c r="I621" s="2" t="s">
        <v>22</v>
      </c>
      <c r="J621" s="2" t="s">
        <v>0</v>
      </c>
    </row>
    <row r="622" spans="1:10" x14ac:dyDescent="0.3">
      <c r="A622" s="2">
        <v>2137785</v>
      </c>
      <c r="B622" s="2" t="s">
        <v>1159</v>
      </c>
      <c r="C622" s="2" t="s">
        <v>22</v>
      </c>
      <c r="D622" s="2" t="s">
        <v>31</v>
      </c>
      <c r="E622" s="2">
        <f>ROUND(H623,2)</f>
        <v>0</v>
      </c>
      <c r="F622" s="2">
        <v>1</v>
      </c>
      <c r="G622" s="2" t="s">
        <v>0</v>
      </c>
      <c r="H622" s="2">
        <f t="shared" si="9"/>
        <v>0</v>
      </c>
      <c r="I622" s="2" t="s">
        <v>22</v>
      </c>
      <c r="J622" s="2" t="s">
        <v>0</v>
      </c>
    </row>
    <row r="623" spans="1:10" x14ac:dyDescent="0.3">
      <c r="A623" s="2">
        <v>2137786</v>
      </c>
      <c r="B623" s="2" t="s">
        <v>1160</v>
      </c>
      <c r="C623" s="2" t="s">
        <v>22</v>
      </c>
      <c r="D623" s="2" t="s">
        <v>33</v>
      </c>
      <c r="E623" s="2">
        <f>ROUND(H624+H625+H626+H627+H628+H629+H630+H631,2)</f>
        <v>0</v>
      </c>
      <c r="F623" s="2">
        <v>1</v>
      </c>
      <c r="G623" s="2" t="s">
        <v>0</v>
      </c>
      <c r="H623" s="2">
        <f t="shared" si="9"/>
        <v>0</v>
      </c>
      <c r="I623" s="2" t="s">
        <v>22</v>
      </c>
      <c r="J623" s="2" t="s">
        <v>0</v>
      </c>
    </row>
    <row r="624" spans="1:10" x14ac:dyDescent="0.3">
      <c r="A624" s="2">
        <v>2137787</v>
      </c>
      <c r="B624" s="2" t="s">
        <v>1161</v>
      </c>
      <c r="C624" s="2" t="s">
        <v>22</v>
      </c>
      <c r="D624" s="2" t="s">
        <v>1162</v>
      </c>
      <c r="E624" s="3">
        <v>0</v>
      </c>
      <c r="F624" s="2">
        <v>108.5</v>
      </c>
      <c r="G624" s="2" t="s">
        <v>40</v>
      </c>
      <c r="H624" s="2">
        <f t="shared" si="9"/>
        <v>0</v>
      </c>
      <c r="I624" s="2" t="s">
        <v>22</v>
      </c>
      <c r="J624" s="2" t="s">
        <v>0</v>
      </c>
    </row>
    <row r="625" spans="1:10" x14ac:dyDescent="0.3">
      <c r="A625" s="2">
        <v>2137788</v>
      </c>
      <c r="B625" s="2" t="s">
        <v>1163</v>
      </c>
      <c r="C625" s="2" t="s">
        <v>22</v>
      </c>
      <c r="D625" s="2" t="s">
        <v>1164</v>
      </c>
      <c r="E625" s="3">
        <v>0</v>
      </c>
      <c r="F625" s="2">
        <v>2.17</v>
      </c>
      <c r="G625" s="2" t="s">
        <v>613</v>
      </c>
      <c r="H625" s="2">
        <f t="shared" si="9"/>
        <v>0</v>
      </c>
      <c r="I625" s="2" t="s">
        <v>22</v>
      </c>
      <c r="J625" s="2" t="s">
        <v>0</v>
      </c>
    </row>
    <row r="626" spans="1:10" x14ac:dyDescent="0.3">
      <c r="A626" s="2">
        <v>2137789</v>
      </c>
      <c r="B626" s="2" t="s">
        <v>1165</v>
      </c>
      <c r="C626" s="2" t="s">
        <v>22</v>
      </c>
      <c r="D626" s="2" t="s">
        <v>1166</v>
      </c>
      <c r="E626" s="3">
        <v>0</v>
      </c>
      <c r="F626" s="2">
        <v>108.5</v>
      </c>
      <c r="G626" s="2" t="s">
        <v>40</v>
      </c>
      <c r="H626" s="2">
        <f t="shared" si="9"/>
        <v>0</v>
      </c>
      <c r="I626" s="2" t="s">
        <v>22</v>
      </c>
      <c r="J626" s="2" t="s">
        <v>0</v>
      </c>
    </row>
    <row r="627" spans="1:10" x14ac:dyDescent="0.3">
      <c r="A627" s="2">
        <v>2137790</v>
      </c>
      <c r="B627" s="2" t="s">
        <v>1167</v>
      </c>
      <c r="C627" s="2" t="s">
        <v>22</v>
      </c>
      <c r="D627" s="2" t="s">
        <v>1168</v>
      </c>
      <c r="E627" s="3">
        <v>0</v>
      </c>
      <c r="F627" s="2">
        <v>5.4249999999999998</v>
      </c>
      <c r="G627" s="2" t="s">
        <v>45</v>
      </c>
      <c r="H627" s="2">
        <f t="shared" si="9"/>
        <v>0</v>
      </c>
      <c r="I627" s="2" t="s">
        <v>22</v>
      </c>
      <c r="J627" s="2" t="s">
        <v>0</v>
      </c>
    </row>
    <row r="628" spans="1:10" ht="28.8" x14ac:dyDescent="0.3">
      <c r="A628" s="2">
        <v>2137791</v>
      </c>
      <c r="B628" s="2" t="s">
        <v>1169</v>
      </c>
      <c r="C628" s="2" t="s">
        <v>22</v>
      </c>
      <c r="D628" s="2" t="s">
        <v>1170</v>
      </c>
      <c r="E628" s="3">
        <v>0</v>
      </c>
      <c r="F628" s="2">
        <v>18</v>
      </c>
      <c r="G628" s="2" t="s">
        <v>35</v>
      </c>
      <c r="H628" s="2">
        <f t="shared" si="9"/>
        <v>0</v>
      </c>
      <c r="I628" s="2" t="s">
        <v>22</v>
      </c>
      <c r="J628" s="2" t="s">
        <v>0</v>
      </c>
    </row>
    <row r="629" spans="1:10" ht="28.8" x14ac:dyDescent="0.3">
      <c r="A629" s="2">
        <v>2137792</v>
      </c>
      <c r="B629" s="2" t="s">
        <v>1171</v>
      </c>
      <c r="C629" s="2" t="s">
        <v>22</v>
      </c>
      <c r="D629" s="2" t="s">
        <v>1172</v>
      </c>
      <c r="E629" s="3">
        <v>0</v>
      </c>
      <c r="F629" s="2">
        <v>9</v>
      </c>
      <c r="G629" s="2" t="s">
        <v>35</v>
      </c>
      <c r="H629" s="2">
        <f t="shared" si="9"/>
        <v>0</v>
      </c>
      <c r="I629" s="2" t="s">
        <v>22</v>
      </c>
      <c r="J629" s="2" t="s">
        <v>0</v>
      </c>
    </row>
    <row r="630" spans="1:10" ht="28.8" x14ac:dyDescent="0.3">
      <c r="A630" s="2">
        <v>2137793</v>
      </c>
      <c r="B630" s="2" t="s">
        <v>1173</v>
      </c>
      <c r="C630" s="2" t="s">
        <v>22</v>
      </c>
      <c r="D630" s="2" t="s">
        <v>1174</v>
      </c>
      <c r="E630" s="3">
        <v>0</v>
      </c>
      <c r="F630" s="2">
        <v>9</v>
      </c>
      <c r="G630" s="2" t="s">
        <v>35</v>
      </c>
      <c r="H630" s="2">
        <f t="shared" si="9"/>
        <v>0</v>
      </c>
      <c r="I630" s="2" t="s">
        <v>22</v>
      </c>
      <c r="J630" s="2" t="s">
        <v>0</v>
      </c>
    </row>
    <row r="631" spans="1:10" x14ac:dyDescent="0.3">
      <c r="A631" s="2">
        <v>2137794</v>
      </c>
      <c r="B631" s="2" t="s">
        <v>1175</v>
      </c>
      <c r="C631" s="2" t="s">
        <v>22</v>
      </c>
      <c r="D631" s="2" t="s">
        <v>1176</v>
      </c>
      <c r="E631" s="3">
        <v>0</v>
      </c>
      <c r="F631" s="2">
        <v>9</v>
      </c>
      <c r="G631" s="2" t="s">
        <v>35</v>
      </c>
      <c r="H631" s="2">
        <f t="shared" si="9"/>
        <v>0</v>
      </c>
      <c r="I631" s="2" t="s">
        <v>22</v>
      </c>
      <c r="J631" s="2" t="s">
        <v>0</v>
      </c>
    </row>
    <row r="632" spans="1:10" x14ac:dyDescent="0.3">
      <c r="A632" s="2">
        <v>2137167</v>
      </c>
      <c r="B632" s="2" t="s">
        <v>1177</v>
      </c>
      <c r="C632" s="2" t="s">
        <v>22</v>
      </c>
      <c r="D632" s="2" t="s">
        <v>1179</v>
      </c>
      <c r="E632" s="3">
        <v>0</v>
      </c>
      <c r="F632" s="2">
        <v>1</v>
      </c>
      <c r="G632" s="2" t="s">
        <v>1178</v>
      </c>
      <c r="H632" s="2">
        <f>IF(ISNUMBER(VALUE(E632)),ROUND(SUM(ROUND(E632,0)*F632),0),"N")</f>
        <v>0</v>
      </c>
      <c r="I632" s="2" t="s">
        <v>22</v>
      </c>
      <c r="J632" s="2" t="s">
        <v>0</v>
      </c>
    </row>
  </sheetData>
  <sheetProtection algorithmName="SHA-512" hashValue="630eITdgnh1bc8ZUO/h3Q81FoRMUDXr6kkdTXbGdFnQnTa5IqVqhmPpbaO2W0wKghobKRcS+KCg3t8dpEnYF/g==" saltValue="onlh1gqDfVUs0pss/e3aBg==" spinCount="100000" sheet="1" objects="1" scenarios="1"/>
  <pageMargins left="0.7" right="0.7" top="0.75" bottom="0.75" header="0.3" footer="0.3"/>
  <pageSetup paperSize="9" scale="3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5932FA2F-53B1-49BE-AE66-48A9B103C21A}"/>
</file>

<file path=customXml/itemProps2.xml><?xml version="1.0" encoding="utf-8"?>
<ds:datastoreItem xmlns:ds="http://schemas.openxmlformats.org/officeDocument/2006/customXml" ds:itemID="{00189476-D0E2-4B73-892B-CAB76B7E72D5}"/>
</file>

<file path=customXml/itemProps3.xml><?xml version="1.0" encoding="utf-8"?>
<ds:datastoreItem xmlns:ds="http://schemas.openxmlformats.org/officeDocument/2006/customXml" ds:itemID="{D5758962-3A4E-4045-A99A-65DA696C66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2024-03-20T10:23:13Z</dcterms:created>
  <dcterms:modified xsi:type="dcterms:W3CDTF">2024-03-20T10:24:05Z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