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ebizsk.sharepoint.com/Shared Documents/HARMONOGRAMY/_Bytovy podnik mesta Kosice/Rekonštrukcia polikliniky KVP v Košiciach_opakovanie/Prilohy/"/>
    </mc:Choice>
  </mc:AlternateContent>
  <xr:revisionPtr revIDLastSave="3" documentId="11_866459281FDCC728BE050A6ED58F8529129BA8C1" xr6:coauthVersionLast="47" xr6:coauthVersionMax="47" xr10:uidLastSave="{93692C26-522C-4260-BFEE-928CA67B0C48}"/>
  <bookViews>
    <workbookView xWindow="-120" yWindow="-120" windowWidth="29040" windowHeight="15720" xr2:uid="{00000000-000D-0000-FFFF-FFFF00000000}"/>
  </bookViews>
  <sheets>
    <sheet name="ItemPartDat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21" i="1" l="1"/>
  <c r="H320" i="1"/>
  <c r="H319" i="1"/>
  <c r="E314" i="1" s="1"/>
  <c r="H314" i="1" s="1"/>
  <c r="H318" i="1"/>
  <c r="H317" i="1"/>
  <c r="H316" i="1"/>
  <c r="H315" i="1"/>
  <c r="H313" i="1"/>
  <c r="H312" i="1"/>
  <c r="H311" i="1"/>
  <c r="H310" i="1"/>
  <c r="H309" i="1"/>
  <c r="H308" i="1"/>
  <c r="H307" i="1"/>
  <c r="H306" i="1"/>
  <c r="H305" i="1"/>
  <c r="H304" i="1"/>
  <c r="H303" i="1"/>
  <c r="H302" i="1"/>
  <c r="H301" i="1"/>
  <c r="H300" i="1"/>
  <c r="H299" i="1"/>
  <c r="H298" i="1"/>
  <c r="H297" i="1"/>
  <c r="H296" i="1"/>
  <c r="H295" i="1"/>
  <c r="H294" i="1"/>
  <c r="H293" i="1"/>
  <c r="H292" i="1"/>
  <c r="H291" i="1"/>
  <c r="H290" i="1"/>
  <c r="H289" i="1"/>
  <c r="H288" i="1"/>
  <c r="H287" i="1"/>
  <c r="H286" i="1"/>
  <c r="H285" i="1"/>
  <c r="H284" i="1"/>
  <c r="H283" i="1"/>
  <c r="H282" i="1"/>
  <c r="H281" i="1"/>
  <c r="H280" i="1"/>
  <c r="H279" i="1"/>
  <c r="E248" i="1" s="1"/>
  <c r="H248" i="1" s="1"/>
  <c r="H278" i="1"/>
  <c r="H277" i="1"/>
  <c r="H276" i="1"/>
  <c r="H275" i="1"/>
  <c r="H274" i="1"/>
  <c r="H273" i="1"/>
  <c r="H272" i="1"/>
  <c r="H271" i="1"/>
  <c r="H270" i="1"/>
  <c r="H269" i="1"/>
  <c r="H268" i="1"/>
  <c r="H267" i="1"/>
  <c r="H266" i="1"/>
  <c r="H265" i="1"/>
  <c r="H264" i="1"/>
  <c r="H263" i="1"/>
  <c r="H262" i="1"/>
  <c r="H261" i="1"/>
  <c r="H260" i="1"/>
  <c r="H259" i="1"/>
  <c r="H258" i="1"/>
  <c r="H257" i="1"/>
  <c r="H256" i="1"/>
  <c r="H255" i="1"/>
  <c r="H254" i="1"/>
  <c r="H253" i="1"/>
  <c r="H252" i="1"/>
  <c r="H251" i="1"/>
  <c r="H250" i="1"/>
  <c r="H249" i="1"/>
  <c r="H245" i="1"/>
  <c r="H244" i="1"/>
  <c r="H243" i="1"/>
  <c r="H242" i="1"/>
  <c r="H241" i="1"/>
  <c r="E240" i="1"/>
  <c r="H240" i="1" s="1"/>
  <c r="H239" i="1"/>
  <c r="H238" i="1"/>
  <c r="H237" i="1"/>
  <c r="H236" i="1"/>
  <c r="H235" i="1"/>
  <c r="E234" i="1" s="1"/>
  <c r="H234" i="1" s="1"/>
  <c r="H233" i="1"/>
  <c r="E232" i="1" s="1"/>
  <c r="H232" i="1" s="1"/>
  <c r="H231" i="1"/>
  <c r="H230" i="1"/>
  <c r="H229" i="1"/>
  <c r="H228" i="1"/>
  <c r="E227" i="1" s="1"/>
  <c r="H227" i="1" s="1"/>
  <c r="H225" i="1"/>
  <c r="H224" i="1"/>
  <c r="H223" i="1"/>
  <c r="E222" i="1"/>
  <c r="H222" i="1" s="1"/>
  <c r="H221" i="1"/>
  <c r="H220" i="1"/>
  <c r="H219" i="1"/>
  <c r="H218" i="1"/>
  <c r="H217" i="1"/>
  <c r="H216" i="1"/>
  <c r="H215" i="1"/>
  <c r="H214" i="1"/>
  <c r="H213" i="1"/>
  <c r="H212" i="1"/>
  <c r="H211" i="1"/>
  <c r="H210" i="1"/>
  <c r="H209" i="1"/>
  <c r="H208" i="1"/>
  <c r="H207" i="1"/>
  <c r="H206" i="1"/>
  <c r="H205" i="1"/>
  <c r="H204" i="1"/>
  <c r="H203" i="1"/>
  <c r="H202" i="1"/>
  <c r="H201" i="1"/>
  <c r="H200" i="1"/>
  <c r="H199" i="1"/>
  <c r="H198" i="1"/>
  <c r="H197" i="1"/>
  <c r="H196" i="1"/>
  <c r="H195" i="1"/>
  <c r="H194" i="1"/>
  <c r="H193" i="1"/>
  <c r="H192" i="1"/>
  <c r="H191" i="1"/>
  <c r="H190" i="1"/>
  <c r="H189" i="1"/>
  <c r="H188" i="1"/>
  <c r="H187" i="1"/>
  <c r="H186" i="1"/>
  <c r="H185" i="1"/>
  <c r="H184" i="1"/>
  <c r="H183" i="1"/>
  <c r="H182" i="1"/>
  <c r="H181" i="1"/>
  <c r="H180" i="1"/>
  <c r="H179" i="1"/>
  <c r="E178" i="1"/>
  <c r="H178" i="1" s="1"/>
  <c r="H177" i="1"/>
  <c r="H176" i="1"/>
  <c r="H175" i="1"/>
  <c r="E174" i="1" s="1"/>
  <c r="H174" i="1" s="1"/>
  <c r="H173" i="1"/>
  <c r="H172" i="1"/>
  <c r="H171" i="1"/>
  <c r="H170" i="1"/>
  <c r="H169" i="1"/>
  <c r="H168" i="1"/>
  <c r="H167" i="1"/>
  <c r="H166" i="1"/>
  <c r="E165" i="1" s="1"/>
  <c r="H165" i="1" s="1"/>
  <c r="H164" i="1"/>
  <c r="H163" i="1"/>
  <c r="H162" i="1"/>
  <c r="E161" i="1"/>
  <c r="H161" i="1" s="1"/>
  <c r="H160" i="1"/>
  <c r="H159" i="1"/>
  <c r="H158" i="1"/>
  <c r="H157" i="1"/>
  <c r="H156" i="1"/>
  <c r="H155" i="1"/>
  <c r="H154" i="1"/>
  <c r="H153" i="1"/>
  <c r="H152" i="1"/>
  <c r="H151" i="1"/>
  <c r="E150" i="1" s="1"/>
  <c r="H150" i="1" s="1"/>
  <c r="H149" i="1"/>
  <c r="H148" i="1"/>
  <c r="H147" i="1"/>
  <c r="H146" i="1"/>
  <c r="H145" i="1"/>
  <c r="H144" i="1"/>
  <c r="H143" i="1"/>
  <c r="H142" i="1"/>
  <c r="H141" i="1"/>
  <c r="H140" i="1"/>
  <c r="H139" i="1"/>
  <c r="H138" i="1"/>
  <c r="H137" i="1"/>
  <c r="H136" i="1"/>
  <c r="H135" i="1"/>
  <c r="H134" i="1"/>
  <c r="E133" i="1" s="1"/>
  <c r="H133" i="1" s="1"/>
  <c r="H132" i="1"/>
  <c r="H131" i="1"/>
  <c r="H130" i="1"/>
  <c r="H129" i="1"/>
  <c r="H128" i="1"/>
  <c r="H127" i="1"/>
  <c r="H126" i="1"/>
  <c r="H125" i="1"/>
  <c r="H124" i="1"/>
  <c r="H123" i="1"/>
  <c r="H122" i="1"/>
  <c r="H121" i="1"/>
  <c r="H120" i="1"/>
  <c r="H119" i="1"/>
  <c r="H118" i="1"/>
  <c r="H117" i="1"/>
  <c r="H116" i="1"/>
  <c r="E115" i="1" s="1"/>
  <c r="H115" i="1" s="1"/>
  <c r="E114" i="1" s="1"/>
  <c r="H114" i="1" s="1"/>
  <c r="H113" i="1"/>
  <c r="E112" i="1"/>
  <c r="H112" i="1" s="1"/>
  <c r="H111" i="1"/>
  <c r="H110" i="1"/>
  <c r="H109" i="1"/>
  <c r="H108" i="1"/>
  <c r="H107" i="1"/>
  <c r="H106" i="1"/>
  <c r="H105" i="1"/>
  <c r="H104" i="1"/>
  <c r="H103" i="1"/>
  <c r="H102" i="1"/>
  <c r="H101" i="1"/>
  <c r="H100" i="1"/>
  <c r="H99" i="1"/>
  <c r="H98" i="1"/>
  <c r="H97" i="1"/>
  <c r="H96" i="1"/>
  <c r="H95" i="1"/>
  <c r="H94" i="1"/>
  <c r="H93" i="1"/>
  <c r="H92" i="1"/>
  <c r="H91" i="1"/>
  <c r="H90" i="1"/>
  <c r="H89" i="1"/>
  <c r="H88" i="1"/>
  <c r="H87" i="1"/>
  <c r="H86" i="1"/>
  <c r="H85" i="1"/>
  <c r="H84" i="1"/>
  <c r="E65" i="1" s="1"/>
  <c r="H65" i="1" s="1"/>
  <c r="H83" i="1"/>
  <c r="H82" i="1"/>
  <c r="H81" i="1"/>
  <c r="H80" i="1"/>
  <c r="H79" i="1"/>
  <c r="H78" i="1"/>
  <c r="H77" i="1"/>
  <c r="H76" i="1"/>
  <c r="H75" i="1"/>
  <c r="H74" i="1"/>
  <c r="H73" i="1"/>
  <c r="H72" i="1"/>
  <c r="H71" i="1"/>
  <c r="H70" i="1"/>
  <c r="H69" i="1"/>
  <c r="H68" i="1"/>
  <c r="H67" i="1"/>
  <c r="H66" i="1"/>
  <c r="H64" i="1"/>
  <c r="H63" i="1"/>
  <c r="H62" i="1"/>
  <c r="H61" i="1"/>
  <c r="H60" i="1"/>
  <c r="E59" i="1" s="1"/>
  <c r="H59" i="1" s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E25" i="1" s="1"/>
  <c r="H25" i="1" s="1"/>
  <c r="H24" i="1"/>
  <c r="H23" i="1"/>
  <c r="H22" i="1"/>
  <c r="H21" i="1"/>
  <c r="H20" i="1"/>
  <c r="H19" i="1"/>
  <c r="E18" i="1" s="1"/>
  <c r="H18" i="1" s="1"/>
  <c r="H17" i="1"/>
  <c r="H16" i="1"/>
  <c r="H15" i="1"/>
  <c r="H14" i="1"/>
  <c r="E13" i="1"/>
  <c r="H13" i="1" s="1"/>
  <c r="H12" i="1"/>
  <c r="H11" i="1"/>
  <c r="H10" i="1"/>
  <c r="H9" i="1"/>
  <c r="E8" i="1" s="1"/>
  <c r="H8" i="1" s="1"/>
  <c r="H3" i="1"/>
  <c r="E7" i="1" l="1"/>
  <c r="H7" i="1" s="1"/>
  <c r="E6" i="1" s="1"/>
  <c r="H6" i="1" s="1"/>
  <c r="E5" i="1" s="1"/>
  <c r="H5" i="1" s="1"/>
  <c r="E4" i="1" s="1"/>
  <c r="H4" i="1" s="1"/>
  <c r="E226" i="1"/>
  <c r="H226" i="1" s="1"/>
  <c r="E247" i="1"/>
  <c r="H247" i="1" s="1"/>
  <c r="E246" i="1" s="1"/>
  <c r="H246" i="1" s="1"/>
</calcChain>
</file>

<file path=xl/sharedStrings.xml><?xml version="1.0" encoding="utf-8"?>
<sst xmlns="http://schemas.openxmlformats.org/spreadsheetml/2006/main" count="1919" uniqueCount="666">
  <si>
    <t/>
  </si>
  <si>
    <t>ItemPartID</t>
  </si>
  <si>
    <t>orderPath</t>
  </si>
  <si>
    <t xml:space="preserve"> ItemPartTitle</t>
  </si>
  <si>
    <t xml:space="preserve"> ItemPartCode</t>
  </si>
  <si>
    <t xml:space="preserve"> BidValue</t>
  </si>
  <si>
    <t xml:space="preserve"> ItemPartQuantity</t>
  </si>
  <si>
    <t>ItemPartQuantityType</t>
  </si>
  <si>
    <t xml:space="preserve"> Total</t>
  </si>
  <si>
    <t>TypeOfContract</t>
  </si>
  <si>
    <t xml:space="preserve"> ItemPartDescription</t>
  </si>
  <si>
    <t>ID</t>
  </si>
  <si>
    <t>Poradie</t>
  </si>
  <si>
    <t>Kod</t>
  </si>
  <si>
    <t>Nazov</t>
  </si>
  <si>
    <t>Jednotkova cena</t>
  </si>
  <si>
    <t>Mnozstvo</t>
  </si>
  <si>
    <t>Merna jednotka</t>
  </si>
  <si>
    <t>Celkova cena</t>
  </si>
  <si>
    <t xml:space="preserve"> Typ</t>
  </si>
  <si>
    <t xml:space="preserve"> Popis</t>
  </si>
  <si>
    <t>1. </t>
  </si>
  <si>
    <t xml:space="preserve"> </t>
  </si>
  <si>
    <t>Celkové hodnotenie</t>
  </si>
  <si>
    <t>1.1. </t>
  </si>
  <si>
    <t>Celková cena v EUR bez DPH (JC) / s DPH (CC)</t>
  </si>
  <si>
    <t>1.1.1. </t>
  </si>
  <si>
    <t>Rekonštrukcia polikliniky KVP v Košiciach. 1. etapa_opakovanie</t>
  </si>
  <si>
    <t>1.1.1.1. </t>
  </si>
  <si>
    <t>SO 01 - Architektonicko -  stavebné riešenie</t>
  </si>
  <si>
    <t>1.1.1.1.1. </t>
  </si>
  <si>
    <t xml:space="preserve">HSV </t>
  </si>
  <si>
    <t>Práce a dodávky HSV</t>
  </si>
  <si>
    <t>1.1.1.1.1.1. </t>
  </si>
  <si>
    <t>Zemné práce</t>
  </si>
  <si>
    <t>1.1.1.1.1.1.1. </t>
  </si>
  <si>
    <t>m2</t>
  </si>
  <si>
    <t>Odstránenie krytu v ploche do 200 m2 z betónu prostého. hr. vrstvy do 150 mm.  -0.22500t ( Be12. Be19 )</t>
  </si>
  <si>
    <t>1.1.1.1.1.1.2. </t>
  </si>
  <si>
    <t>m3</t>
  </si>
  <si>
    <t>Hĺbenie rýh šírky do 600 mm v  hornine tr.3 súdržných - ručným náradím ( Be12. Be19 )</t>
  </si>
  <si>
    <t>1.1.1.1.1.1.3. </t>
  </si>
  <si>
    <t>Príplatok za lepivosť pri hĺbení rýh š do 600 mm ručným náradím v hornine tr. 3</t>
  </si>
  <si>
    <t>1.1.1.1.1.1.4. </t>
  </si>
  <si>
    <t>Zásyp sypaninou so zhutnením jám. šachiet. rýh. zárezov alebo okolo objektov do 100 m3 ( Ne1 )</t>
  </si>
  <si>
    <t>1.1.1.1.1.2. </t>
  </si>
  <si>
    <t>Vodorovné konštrukcie</t>
  </si>
  <si>
    <t>1.1.1.1.1.2.1. </t>
  </si>
  <si>
    <t>Betón stužujúcich pásov a vencov železový tr. C 25/30 ( Ne12 )</t>
  </si>
  <si>
    <t>1.1.1.1.1.2.2. </t>
  </si>
  <si>
    <t>Debnenie bočníc stužujúcich pásov a vencov vrátane vzpier zhotovenie</t>
  </si>
  <si>
    <t>1.1.1.1.1.2.3. </t>
  </si>
  <si>
    <t>Debnenie bočníc stužujúcich pásov a vencov vrátane vzpier odstránenie</t>
  </si>
  <si>
    <t>1.1.1.1.1.2.4. </t>
  </si>
  <si>
    <t>t</t>
  </si>
  <si>
    <t>Výstuž stužujúcich pásov a vencov z betonárskej ocele B500 (10505)</t>
  </si>
  <si>
    <t>1.1.1.1.1.3. </t>
  </si>
  <si>
    <t>Komunikácie</t>
  </si>
  <si>
    <t>1.1.1.1.1.3.1. </t>
  </si>
  <si>
    <t>Násyp okapového chodníka zo štrkodrviny fr. 16/32 mm s rozprestretím a zhutnením. po zhutnení hr. 100 mm ( Ne1 )</t>
  </si>
  <si>
    <t>1.1.1.1.1.3.2. </t>
  </si>
  <si>
    <t>Podklad alebo podsyp zo štrkopiesku s rozprestretím. vlhčením a zhutnením. po zhutnení hr. 100 mm ( Ne2. Ne3. Ne9 )</t>
  </si>
  <si>
    <t>1.1.1.1.1.3.3. </t>
  </si>
  <si>
    <t>Kryt cementobetónový komunikácií. hr. 100 mm ( Ne2 )</t>
  </si>
  <si>
    <t>1.1.1.1.1.3.4. </t>
  </si>
  <si>
    <t>Podklad komunikácií z podkladového betónu. hr. 100 mm ( Ne3 )</t>
  </si>
  <si>
    <t>1.1.1.1.1.3.5. </t>
  </si>
  <si>
    <t>Postrek asfaltový spojovací bez posypu kamenivom z asfaltu cestného ( Ne3 )</t>
  </si>
  <si>
    <t>1.1.1.1.1.3.6. </t>
  </si>
  <si>
    <t>Asfaltový betón z nemodifik. asfaltu. po zhutnení hr. 50 mm ( Ne3 )</t>
  </si>
  <si>
    <t>1.1.1.1.1.4. </t>
  </si>
  <si>
    <t>Úpravy povrchov. podlahy. osadenie</t>
  </si>
  <si>
    <t>1.1.1.1.1.4.1. </t>
  </si>
  <si>
    <t>Omietka vápenná vnútorného ostenia okenného alebo dverného hladká</t>
  </si>
  <si>
    <t>1.1.1.1.1.4.2. </t>
  </si>
  <si>
    <t>Príprava vonkajšieho podkladu podhľadov penetráciou pod omietky a nátery ( S6. S7 )</t>
  </si>
  <si>
    <t>1.1.1.1.1.4.3. </t>
  </si>
  <si>
    <t>Vonkajšia omietka podhľadov tenkovrstvová pastovitá silikónová roztieraná (škrabaná) hr. 2 mm ( S6. S7 )</t>
  </si>
  <si>
    <t>1.1.1.1.1.4.4. </t>
  </si>
  <si>
    <t>Montáž stien prevetrávanej fasády z fasádnych dosiek. s oceľovou konštrukcou. kotvenie panelov lepením. s fóliou. bez tepelnej izolácie ( OS2 )</t>
  </si>
  <si>
    <t>1.1.1.1.1.4.5. </t>
  </si>
  <si>
    <t>Fasádna cemento-kompozitná doska hr. 8 mm ( SWISSPEARL PLANEA alebo alternatíva )</t>
  </si>
  <si>
    <t>1.1.1.1.1.4.6. </t>
  </si>
  <si>
    <t>Fasádna cemento-kompozitná doska hr. 8 mm ( SWISSPEARL PLANEA HF alebo alternatíva )</t>
  </si>
  <si>
    <t>1.1.1.1.1.4.7. </t>
  </si>
  <si>
    <t>Poistná hydroizolačná paropriepustná fólia</t>
  </si>
  <si>
    <t>1.1.1.1.1.4.8. </t>
  </si>
  <si>
    <t>ks</t>
  </si>
  <si>
    <t>Napojovací vodotesný samolepiaci pás pre riešenie detailov. š. 375 mm. dĺ. 10 m</t>
  </si>
  <si>
    <t>1.1.1.1.1.4.9. </t>
  </si>
  <si>
    <t>Doplnky (rezací kotúč.lišty odvetrávacie a horizontálne)</t>
  </si>
  <si>
    <t>1.1.1.1.1.4.10. </t>
  </si>
  <si>
    <t>Montáž tepelnej izolácie stien prevetrávanej fasády doskami z minerálnej vlny. hrúbky 30 mm ( detail A )</t>
  </si>
  <si>
    <t>1.1.1.1.1.4.11. </t>
  </si>
  <si>
    <t>Doska zo sklenej vlny hr. 30 mm s netkanou textíliou. pre prevetrávané fasády</t>
  </si>
  <si>
    <t>1.1.1.1.1.4.12. </t>
  </si>
  <si>
    <t>Montáž tepelnej izolácie stien prevetrávanej fasády doskami z minerálnej vlny. hrúbky 180 mm ( OS2 )</t>
  </si>
  <si>
    <t>1.1.1.1.1.4.13. </t>
  </si>
  <si>
    <t>Doska zo sklenej vlny hr. 180 mm s netkanou textíliou. pre prevetrávané fasády</t>
  </si>
  <si>
    <t>1.1.1.1.1.4.14. </t>
  </si>
  <si>
    <t>Kotva skrutkovacia pre upevnenie dosiek tepelných izolácií</t>
  </si>
  <si>
    <t>1.1.1.1.1.4.15. </t>
  </si>
  <si>
    <t>Príprava vonkajšieho podkladu stien penetráciou hĺbkovou na nasiakavé podklady ( OS1. OS3. OS4. K. F )</t>
  </si>
  <si>
    <t>1.1.1.1.1.4.16. </t>
  </si>
  <si>
    <t>Vonkajšia omietka stien tenkovrstvová pastovitá silikónová ryhovaná hr. 2 mm ( OS3. K )</t>
  </si>
  <si>
    <t>1.1.1.1.1.4.17. </t>
  </si>
  <si>
    <t>Potiahnutie vonkajších stien sklotextilnou mriežkou s celoplošným prilepením ( K. F )</t>
  </si>
  <si>
    <t>1.1.1.1.1.4.18. </t>
  </si>
  <si>
    <t>Vonkajšia omietka stien tenkovrstvová pastovitá dekoratívna mozaiková ( K. F )</t>
  </si>
  <si>
    <t>1.1.1.1.1.4.19. </t>
  </si>
  <si>
    <t>Prostriedok na odstránenie mikroorganizmov z fasády ( OS1. OS3. OS4 )</t>
  </si>
  <si>
    <t>1.1.1.1.1.4.20. </t>
  </si>
  <si>
    <t>Potiahnutie vonkajších podláh sklotextilnou mriežkou s celoplošným prilepením ( S5. S7 )</t>
  </si>
  <si>
    <t>1.1.1.1.1.4.21. </t>
  </si>
  <si>
    <t>Ochrana proti korózií podhľadov v množstve opravovanej plochy do 10 % ( ASOCRET-KS/HB alebo alternatíva ) ( Ne5 )</t>
  </si>
  <si>
    <t>1.1.1.1.1.4.22. </t>
  </si>
  <si>
    <t>Ochranný náter betónových konštrukcií s posypom kremičitým pieskom 0.5 - 1 mm ( ASODUR-SG2-thix alebo alternatíva )</t>
  </si>
  <si>
    <t>1.1.1.1.1.4.23. </t>
  </si>
  <si>
    <t>Príplatok za zhotovenie vodorovnej podhľadovej konštrukcie z kontaktného zatepľovacieho systému z MW hr. do 190 mm ( S6. S7 )</t>
  </si>
  <si>
    <t>1.1.1.1.1.4.24. </t>
  </si>
  <si>
    <t>Kontaktný zatepľovací systém soklovej alebo vodou namáhanej časti (XPS). hr. 120 mm ( OS1 )</t>
  </si>
  <si>
    <t>1.1.1.1.1.4.25. </t>
  </si>
  <si>
    <t>Kontaktný zatepľovací systém na báze minerálnej vlny (MW). hr. 100 mm ( OS3. S6. S7 )</t>
  </si>
  <si>
    <t>1.1.1.1.1.4.26. </t>
  </si>
  <si>
    <t>Kontaktný zatepľovací systém na báze minerálnej vlny (MW). hr. 140 mm ( OS4 )</t>
  </si>
  <si>
    <t>1.1.1.1.1.4.27. </t>
  </si>
  <si>
    <t>Kontaktný zatepľovací systém na báze minerálnej vlny (MW). hr. 150 mm ( S6 )</t>
  </si>
  <si>
    <t>1.1.1.1.1.4.28. </t>
  </si>
  <si>
    <t>Kontaktný zatepľovací systém na báze minerálnej vlny (MW). hr. 180 mm ( OS1 )</t>
  </si>
  <si>
    <t>1.1.1.1.1.4.29. </t>
  </si>
  <si>
    <t>Reprofilácia podhľadov sanačnou maltou hr. 2 - 5 mm ( ASOCRET-BIS-1/6 alebo alternatíva ) ( S7. Ne5 )</t>
  </si>
  <si>
    <t>1.1.1.1.1.4.30. </t>
  </si>
  <si>
    <t>Reprofilácia betónových konštrukcií sanačnou maltou hr. 5 mm ( ASOCRET-BIS-1/6 alebo alternatíva )</t>
  </si>
  <si>
    <t>1.1.1.1.1.4.31. </t>
  </si>
  <si>
    <t>Reprofilácia betónových konštrukcií sanačnou maltou hr. 20 mm ( ASOCRET-BIS-5/40 alebo alternatíva )</t>
  </si>
  <si>
    <t>1.1.1.1.1.4.32. </t>
  </si>
  <si>
    <t>Kladenie betónovej dlaždice voľne na plochú strechu. rozmeru nad 300 x 300 mm</t>
  </si>
  <si>
    <t>1.1.1.1.1.4.33. </t>
  </si>
  <si>
    <t>Platňa betónová. rozmer 500x500x50 mm. prírodná</t>
  </si>
  <si>
    <t>1.1.1.1.1.5. </t>
  </si>
  <si>
    <t>Rúrové vedenie</t>
  </si>
  <si>
    <t>1.1.1.1.1.5.1. </t>
  </si>
  <si>
    <t>Osadenie poklopu liatinového a oceľového vrátane rámu hmotn. nad 100 do 150 kg ( Ne15. Ne16 )</t>
  </si>
  <si>
    <t>1.1.1.1.1.5.2. </t>
  </si>
  <si>
    <t>Poklop liatinový priemer 600 mm. B125</t>
  </si>
  <si>
    <t>1.1.1.1.1.5.3. </t>
  </si>
  <si>
    <t>Poklop liatinový. rozmer 600x600 mm.  B125</t>
  </si>
  <si>
    <t>1.1.1.1.1.5.4. </t>
  </si>
  <si>
    <t>Osadenie liatinových mreží vrátane rámov hmotnosti jednotlivo nad 100 do 150 kg</t>
  </si>
  <si>
    <t>1.1.1.1.1.5.5. </t>
  </si>
  <si>
    <t>Mreža liatinová s rámom 300x300 mm mm.  B125</t>
  </si>
  <si>
    <t>1.1.1.1.1.6. </t>
  </si>
  <si>
    <t>Ostatné konštrukcie a práce-búranie</t>
  </si>
  <si>
    <t>1.1.1.1.1.6.1. </t>
  </si>
  <si>
    <t>m</t>
  </si>
  <si>
    <t>Štartovací profil</t>
  </si>
  <si>
    <t>1.1.1.1.1.6.2. </t>
  </si>
  <si>
    <t>Perforovaný vetrací profil</t>
  </si>
  <si>
    <t>1.1.1.1.1.6.3. </t>
  </si>
  <si>
    <t>Vybúranie kovových mreží plochy nad 2 m2. exteriérových  -0.06300t ( Be1 )</t>
  </si>
  <si>
    <t>1.1.1.1.1.6.4. </t>
  </si>
  <si>
    <t>Vybúranie okien aj s rámom 1 bm obvodu. -0.01 t ( Be2. Be3 )</t>
  </si>
  <si>
    <t>1.1.1.1.1.6.5. </t>
  </si>
  <si>
    <t>Demontáž oplechovania parapetov rš od 100 do 330 mm. -0.00135t ( Be2. Be3 )</t>
  </si>
  <si>
    <t>1.1.1.1.1.6.6. </t>
  </si>
  <si>
    <t>Demontáž parapetnej dosky šírky do 300 mm  ( Be2. Be3 )</t>
  </si>
  <si>
    <t>1.1.1.1.1.6.7. </t>
  </si>
  <si>
    <t>Vybúranie kovových dverí aj so zárubňou 1 bm obvodu. -0.016 t ( Be4. Be8 )</t>
  </si>
  <si>
    <t>1.1.1.1.1.6.8. </t>
  </si>
  <si>
    <t>Vybúranie otvorov v murive tehl. plochy do 1 m2 hr. do 300 mm.  -1.87500t ( Be5 )</t>
  </si>
  <si>
    <t>1.1.1.1.1.6.9. </t>
  </si>
  <si>
    <t>Demontáž oceľových zasklených stien -0.03300t ( Be6 )</t>
  </si>
  <si>
    <t>1.1.1.1.1.6.10. </t>
  </si>
  <si>
    <t>Búranie pilierov tehlových na akúkoľvek maltu.  -1.80000t ( Be7 )</t>
  </si>
  <si>
    <t>1.1.1.1.1.6.11. </t>
  </si>
  <si>
    <t>Odsekanie a odobratie obkladov stien z obkladačiek vonkajších vrátane podkladovej omietky nad 2 m2.  -0.08900t ( Be9 )</t>
  </si>
  <si>
    <t>1.1.1.1.1.6.12. </t>
  </si>
  <si>
    <t>Demontáž obkladov stien a podhľadov z  lamiel.  -0.00400t ( Be10. Be11. S6. S7 )</t>
  </si>
  <si>
    <t>1.1.1.1.1.6.13. </t>
  </si>
  <si>
    <t>Demontáž roštov stien a podhľadov.  -0.00200t ( Be10. Be11. S6. S7 )</t>
  </si>
  <si>
    <t>1.1.1.1.1.6.14. </t>
  </si>
  <si>
    <t>Demontáž oplechovania múrov a nadmuroviek rš od 330 do 500 mm.  -0.00230t ( Be13 )</t>
  </si>
  <si>
    <t>1.1.1.1.1.6.15. </t>
  </si>
  <si>
    <t>Vybúranie kanalizačnej vpuste.  -0.00420t ( Be14 )</t>
  </si>
  <si>
    <t>1.1.1.1.1.6.16. </t>
  </si>
  <si>
    <t>Vybúranie kovových vrát plochy nad 5 m2.  -0.06600t ( Be15 )</t>
  </si>
  <si>
    <t>1.1.1.1.1.6.17. </t>
  </si>
  <si>
    <t>kg</t>
  </si>
  <si>
    <t>Demontáž ostatných doplnkov stavieb s hmotnosťou jednotlivých dielov konšt. nad 500 kg.  -0.00100t ( Be16 )</t>
  </si>
  <si>
    <t>1.1.1.1.1.6.18. </t>
  </si>
  <si>
    <t>Odstránenie povlakovej krytiny na strechách plochých 10° jednovrstvovej.  -0.00600t ( Be21. S2 )</t>
  </si>
  <si>
    <t>1.1.1.1.1.6.19. </t>
  </si>
  <si>
    <t>Odstránenie povlakovej krytiny na strechách plochých 10° dvojvrstvovej.  -0.01000t ( Be22. S4 )</t>
  </si>
  <si>
    <t>1.1.1.1.1.6.20. </t>
  </si>
  <si>
    <t>Otlčenie omietok vonkajších priečelí jednoduchých. očistením muriva. v rozsahu do 100 %.  -0.05900t  ( K. Be24 )</t>
  </si>
  <si>
    <t>1.1.1.1.1.6.21. </t>
  </si>
  <si>
    <t>Osadenie cestného obrubníka betónového stojatého do lôžka z betónu prostého tr. C 16/20 s bočnou oporou</t>
  </si>
  <si>
    <t>1.1.1.1.1.6.22. </t>
  </si>
  <si>
    <t>Obrubník cestný. lxšxv 1000x150x260 mm</t>
  </si>
  <si>
    <t>1.1.1.1.1.6.23. </t>
  </si>
  <si>
    <t>Osadenie záhonového alebo parkového obrubníka betón.. do lôžka z bet. pros. tr. C 16/20 s bočnou oporou ( Ne1 )</t>
  </si>
  <si>
    <t>1.1.1.1.1.6.24. </t>
  </si>
  <si>
    <t>Obrubník parkový. lxšxv 1000x50x200 mm. prírodný</t>
  </si>
  <si>
    <t>1.1.1.1.1.6.25. </t>
  </si>
  <si>
    <t>Otryskanie degradovaného betónu pieskom do 20 mm.  -0.10700t</t>
  </si>
  <si>
    <t>1.1.1.1.1.6.26. </t>
  </si>
  <si>
    <t>Montáž lešenia rámového systémového s podlahami šírky nad 0.75 do 1.10 m. výšky nad 10 do 20 m</t>
  </si>
  <si>
    <t>1.1.1.1.1.6.27. </t>
  </si>
  <si>
    <t>Demontáž lešenia rámového systémového s podlahami šírky nad 0.75 do 1.10 m. výšky nad 10 do 20 m</t>
  </si>
  <si>
    <t>1.1.1.1.1.6.28. </t>
  </si>
  <si>
    <t>Príplatok za prvý a každý ďalší i začatý mesiac použitia lešenia rámového systémového šírky nad 0.75 do 1.10 m. výšky nad 10 do 20 m</t>
  </si>
  <si>
    <t>1.1.1.1.1.6.29. </t>
  </si>
  <si>
    <t>Ochranná sieť na boku lešenia</t>
  </si>
  <si>
    <t>1.1.1.1.1.6.30. </t>
  </si>
  <si>
    <t>Demontáž ochrannej siete na boku lešenia</t>
  </si>
  <si>
    <t>1.1.1.1.1.6.31. </t>
  </si>
  <si>
    <t>Lešenie ľahké pracovné pomocné s výškou lešeňovej podlahy nad 1.90 do 2.50 m</t>
  </si>
  <si>
    <t>1.1.1.1.1.6.32. </t>
  </si>
  <si>
    <t>Čistenie budov zametaním v miestnostiach. chodbách. na schodišti a na strechách</t>
  </si>
  <si>
    <t>1.1.1.1.1.6.33. </t>
  </si>
  <si>
    <t>Čistenie fasád tlakovou vodou od prachu. usadenín a pavučín z lešenia</t>
  </si>
  <si>
    <t>1.1.1.1.1.6.34. </t>
  </si>
  <si>
    <t>Príslušenstvo ku kontaktným zatepľovacím systémom (plastové) okenný a dverový profil s integrovanou sklotextilnou mriežkou začisťovací ( OS3 )</t>
  </si>
  <si>
    <t>1.1.1.1.1.6.35. </t>
  </si>
  <si>
    <t>Príslušenstvo ku kontaktným zatepľovacím systémom (plastové) nadokenný profil s integrovanou sieťovinou s priznanou okapničkou ( OS3 )</t>
  </si>
  <si>
    <t>1.1.1.1.1.6.36. </t>
  </si>
  <si>
    <t>Príslušenstvo ku kontaktným zatepľovacím systémom (plastové) rohový profil s integrovanou sieťovinou pevný ( OS3 )</t>
  </si>
  <si>
    <t>1.1.1.1.1.6.37. </t>
  </si>
  <si>
    <t>Príslušenstvo ku kontaktným zatepľovacím systémom (plastové) ukončovací profil s integrovanou sklotextilnou mriežkou pri oplechovaní ( OS3 )</t>
  </si>
  <si>
    <t>1.1.1.1.1.6.38. </t>
  </si>
  <si>
    <t>Zvislá doprava sutiny a vybúraných hmôt za prvé podlažie nad alebo pod základným podlažím</t>
  </si>
  <si>
    <t>1.1.1.1.1.6.39. </t>
  </si>
  <si>
    <t>Zvislá doprava sutiny a vybúraných hmôt za každé ďalšie podlažie</t>
  </si>
  <si>
    <t>1.1.1.1.1.6.40. </t>
  </si>
  <si>
    <t>Odvoz sutiny a vybúraných hmôt na skládku do 1 km</t>
  </si>
  <si>
    <t>1.1.1.1.1.6.41. </t>
  </si>
  <si>
    <t>Odvoz sutiny a vybúraných hmôt na skládku za každý ďalší 1 km</t>
  </si>
  <si>
    <t>1.1.1.1.1.6.42. </t>
  </si>
  <si>
    <t>Vnútrostavenisková doprava sutiny a vybúraných hmôt do 10 m</t>
  </si>
  <si>
    <t>1.1.1.1.1.6.43. </t>
  </si>
  <si>
    <t>Vnútrostavenisková doprava sutiny a vybúraných hmôt za každých ďalších 5 m</t>
  </si>
  <si>
    <t>1.1.1.1.1.6.44. </t>
  </si>
  <si>
    <t>Nakladanie na dopravný prostriedok pre vodorovnú dopravu sutiny</t>
  </si>
  <si>
    <t>1.1.1.1.1.6.45. </t>
  </si>
  <si>
    <t>Poplatok za skladovanie - iné odpady zo stavieb a demolácií (17 09). ostatné</t>
  </si>
  <si>
    <t>1.1.1.1.1.6.46. </t>
  </si>
  <si>
    <t>Prenájom kontajneru 7 m3</t>
  </si>
  <si>
    <t>1.1.1.1.1.7. </t>
  </si>
  <si>
    <t>Presun hmôt HSV</t>
  </si>
  <si>
    <t>1.1.1.1.1.7.1. </t>
  </si>
  <si>
    <t>Presun hmôt pre opravy a údržbu objektov vrátane vonkajších plášťov výšky do 25 m</t>
  </si>
  <si>
    <t>1.1.1.1.2. </t>
  </si>
  <si>
    <t xml:space="preserve">PSV </t>
  </si>
  <si>
    <t>Práce a dodávky PSV</t>
  </si>
  <si>
    <t>1.1.1.1.2.1. </t>
  </si>
  <si>
    <t>Izolácie striech. povlakové krytiny</t>
  </si>
  <si>
    <t>1.1.1.1.2.1.1. </t>
  </si>
  <si>
    <t>Očistenie krytiny na strechách plochých do 10° machu odškrabaním a urovnaním povrchu -0.00200t ( S1. S2. S3 )</t>
  </si>
  <si>
    <t>1.1.1.1.2.1.2. </t>
  </si>
  <si>
    <t>Zhotovenie povlakovej krytiny striech plochých do 10° za studena náterom penetračným ( S1. S2. S3 )</t>
  </si>
  <si>
    <t>1.1.1.1.2.1.3. </t>
  </si>
  <si>
    <t>Zhotovenie povlakovej atiky za studena náterom penetračným ( S1. S2. S3 )</t>
  </si>
  <si>
    <t>1.1.1.1.2.1.4. </t>
  </si>
  <si>
    <t>l</t>
  </si>
  <si>
    <t>Penetračný náter na živičnej báze s obsahom rozpoušťadiel ( Bauder Burkolit Plus alebo alternatíva )</t>
  </si>
  <si>
    <t>1.1.1.1.2.1.5. </t>
  </si>
  <si>
    <t>Zhotovenie povlak. krytiny striech plochých do 10° samolepiacim asfaltovým pásom</t>
  </si>
  <si>
    <t>1.1.1.1.2.1.6. </t>
  </si>
  <si>
    <t>Pás asflatový samolepiaci. spodná vrstva. hr. 3 mm ( BauderTEC KSA DUO alebo alternatíva ) ( S1. S2. S3 )</t>
  </si>
  <si>
    <t>1.1.1.1.2.1.7. </t>
  </si>
  <si>
    <t>Zhotovenie povlak. krytiny striech plochých do 10° pásmi pritav. NAIP na celej ploche ( S1. S2. S3 )</t>
  </si>
  <si>
    <t>1.1.1.1.2.1.8. </t>
  </si>
  <si>
    <t>Pás asfaltový SBS nataviteľný. parozábrana. hr. 3.5 mm ( BauderPLANT E alebo alternatíva ) ( S2 )</t>
  </si>
  <si>
    <t>1.1.1.1.2.1.9. </t>
  </si>
  <si>
    <t>Pás asfaltový SBS nataviteľný. vrchná vrstva. hr. 5.2 mm ( Bauder Baukubit K5K alebo alternatíva ) ( S1. S3 )</t>
  </si>
  <si>
    <t>1.1.1.1.2.1.10. </t>
  </si>
  <si>
    <t>Zhotovenie povlakovej krytiny striech vytiahnutím izolačného povlaku pásmi pritavením ( S1. S2. S3 )</t>
  </si>
  <si>
    <t>1.1.1.1.2.1.11. </t>
  </si>
  <si>
    <t>1.1.1.1.2.1.12. </t>
  </si>
  <si>
    <t>1.1.1.1.2.1.13. </t>
  </si>
  <si>
    <t>1.1.1.1.2.1.14. </t>
  </si>
  <si>
    <t>Montáž podkladnej konštrukcie z OSB dosiek pod klampiarske konštrukcie ( S4 )</t>
  </si>
  <si>
    <t>1.1.1.1.2.1.15. </t>
  </si>
  <si>
    <t>Doska OSB nebrúsená hr. 18 mm</t>
  </si>
  <si>
    <t>1.1.1.1.2.1.16. </t>
  </si>
  <si>
    <t>Kotviaci prvok do betónu 6.1 mm. oceľový</t>
  </si>
  <si>
    <t>1.1.1.1.2.1.17. </t>
  </si>
  <si>
    <t>KPL</t>
  </si>
  <si>
    <t>Presun hmôt pre izoláciu povlakovej krytiny v objektoch výšky nad 6 do 12 m</t>
  </si>
  <si>
    <t>1.1.1.1.2.2. </t>
  </si>
  <si>
    <t>Izolácie tepelné</t>
  </si>
  <si>
    <t>1.1.1.1.2.2.1. </t>
  </si>
  <si>
    <t>Montáž tepelnej izolácie podláh polystyrénom. kladeným do lepidla ( S5. S7. detail A. detail B )</t>
  </si>
  <si>
    <t>1.1.1.1.2.2.2. </t>
  </si>
  <si>
    <t>Doska XPS hr. 30 mm. zakladanie stavieb. podlahy. obrátené ploché strechy</t>
  </si>
  <si>
    <t>1.1.1.1.2.2.3. </t>
  </si>
  <si>
    <t>Doska spádová XPS 300. zakladanie stavieb. podlahy. obrátené ploché strechy</t>
  </si>
  <si>
    <t>1.1.1.1.2.2.4. </t>
  </si>
  <si>
    <t>Termoplastická pena na báze polymérstyrénu. s vysokou pevnosťou rozmer 60x250 mm. s výrezom pre ukotvenie balkónového profilu. ( Compacfoam CF 100 alebo alternatíva )</t>
  </si>
  <si>
    <t>1.1.1.1.2.2.5. </t>
  </si>
  <si>
    <t>Montáž tepelnej izolácie podzemných stien a základov xps celoplošným prilepením ( OS1 )</t>
  </si>
  <si>
    <t>1.1.1.1.2.2.6. </t>
  </si>
  <si>
    <t>Doska XPS hr. 120 mm. zateplenie soklov. suterénov. podláh</t>
  </si>
  <si>
    <t>1.1.1.1.2.2.7. </t>
  </si>
  <si>
    <t>Montáž tepelnej izolácie striech plochých do 10° polystyrénom.  jednovrstvová prilep. asfaltom ( S2. S4 )</t>
  </si>
  <si>
    <t>1.1.1.1.2.2.8. </t>
  </si>
  <si>
    <t>Doska EPS hr. 100 mm. pevnosť v tlaku 150 kPa. na zateplenie podláh a plochých striech</t>
  </si>
  <si>
    <t>1.1.1.1.2.2.9. </t>
  </si>
  <si>
    <t>Doska strešná PIR s obojstrannou krycou vrstvou - hliník. hr. 100 mm ( BauderPIR FA alebo alternatíva )</t>
  </si>
  <si>
    <t>1.1.1.1.2.2.10. </t>
  </si>
  <si>
    <t>Montáž tepelnej izolácie striech plochých do 10° spádovými doskami v jednej vrstve ( S1. S2 )</t>
  </si>
  <si>
    <t>1.1.1.1.2.2.11. </t>
  </si>
  <si>
    <t>Doska spádová EPS. pevnosť v tlaku 150 kPa. spádový polystyrén pre odvodnenie a zateplenie plochých striech</t>
  </si>
  <si>
    <t>1.1.1.1.2.2.12. </t>
  </si>
  <si>
    <t>Montáž tepelnej izolácie striech plochých do 10°. dvojvrstvová prilep. za studena ( S1. S3 )</t>
  </si>
  <si>
    <t>1.1.1.1.2.2.13. </t>
  </si>
  <si>
    <t>Doska strešná PIR s obojstrannou krycou vrstvou - hliník. hr. 80 mm ( BauderPIR FA alebo alternatíva )</t>
  </si>
  <si>
    <t>1.1.1.1.2.2.14. </t>
  </si>
  <si>
    <t>Montáž tepelnej izolácie na atiku z XPS do lepidla ( S1. S2. S3 )</t>
  </si>
  <si>
    <t>1.1.1.1.2.2.15. </t>
  </si>
  <si>
    <t>Doska XPS 300 hr. 100 mm. zakladanie stavieb. podlahy. ploché strechy</t>
  </si>
  <si>
    <t>1.1.1.1.2.2.16. </t>
  </si>
  <si>
    <t>Presun hmôt pre izolácie tepelné v objektoch výšky nad 6 m do 12 m</t>
  </si>
  <si>
    <t>1.1.1.1.2.3. </t>
  </si>
  <si>
    <t>Zdravotechnika - vnútorná kanalizácia</t>
  </si>
  <si>
    <t>1.1.1.1.2.3.1. </t>
  </si>
  <si>
    <t>Montáž podlahového vpustu s zvislým odtokom ( Be14 )</t>
  </si>
  <si>
    <t>1.1.1.1.2.3.2. </t>
  </si>
  <si>
    <t>Podlahový vpust. vertikálny odtok. mriežka/krytka nerez</t>
  </si>
  <si>
    <t>1.1.1.1.2.3.3. </t>
  </si>
  <si>
    <t>Montáž strešného vtoku pre asfaltové izolácie DN 110 ( Ne13 )</t>
  </si>
  <si>
    <t>1.1.1.1.2.3.4. </t>
  </si>
  <si>
    <t>Strešný vtok s bituménovou izoláciou. vertikálny odtok DN 110. záchytný kôš D 180 mm</t>
  </si>
  <si>
    <t>1.1.1.1.2.3.5. </t>
  </si>
  <si>
    <t>Nadstavec D 125 mm. výška 300 mm. s bitumenovou izoláciou. pre strešné vtoky. PP</t>
  </si>
  <si>
    <t>1.1.1.1.2.3.6. </t>
  </si>
  <si>
    <t>Prispôsobenie odvetrávacej hlavice odvetrania stechy novej skladbe strešnej konštrukcie. predĺženie</t>
  </si>
  <si>
    <t>1.1.1.1.2.3.7. </t>
  </si>
  <si>
    <t>Ventilačná hlavica strešná plastová DN 50</t>
  </si>
  <si>
    <t>1.1.1.1.2.3.8. </t>
  </si>
  <si>
    <t>Prispôsobenie odvetrávacej hlavice ZTI novej skladbe strešnej konštrukcie. predĺženie</t>
  </si>
  <si>
    <t>1.1.1.1.2.3.9. </t>
  </si>
  <si>
    <t>Ventilačná hlavica strešná plastová DN 100 ( HL 810 alebo alternatíva )</t>
  </si>
  <si>
    <t>1.1.1.1.2.3.10. </t>
  </si>
  <si>
    <t>Presun hmôt pre vnútornú kanalizáciu v objektoch výšky nad 6 do 12 m</t>
  </si>
  <si>
    <t>1.1.1.1.2.4. </t>
  </si>
  <si>
    <t>Konštrukcie tesárske</t>
  </si>
  <si>
    <t>1.1.1.1.2.4.1. </t>
  </si>
  <si>
    <t>Montáž debnenia. na oceľovú konštrukciu drevotrieskovými OSB doskami na zráz ( detail B )</t>
  </si>
  <si>
    <t>1.1.1.1.2.4.2. </t>
  </si>
  <si>
    <t>Doska OSB nebrúsená hr. 25 mm</t>
  </si>
  <si>
    <t>1.1.1.1.2.4.3. </t>
  </si>
  <si>
    <t>Presun hmôt pre konštrukcie tesárske v objektoch výšky do 12 m</t>
  </si>
  <si>
    <t>1.1.1.1.2.5. </t>
  </si>
  <si>
    <t>Konštrukcie klampiarske</t>
  </si>
  <si>
    <t>1.1.1.1.2.5.1. </t>
  </si>
  <si>
    <t>Krytiny hladké z pozinkovaného farbeného PZf plechu. zo zvitkov šírky 670 mm. sklon do 30° ( S4 )</t>
  </si>
  <si>
    <t>1.1.1.1.2.5.2. </t>
  </si>
  <si>
    <t>Oplechovanie parapetov z pozinkovaného farbeného PZf plechu. vrátane rohov r.š. 295 mm  ( K6 )</t>
  </si>
  <si>
    <t>1.1.1.1.2.5.3. </t>
  </si>
  <si>
    <t>Oplechovanie parapetov z pozinkovaného farbeného PZf plechu. vrátane rohov r.š. 325 mm  ( K5 )</t>
  </si>
  <si>
    <t>1.1.1.1.2.5.4. </t>
  </si>
  <si>
    <t>Oplechovanie parapetov z pozinkovaného farbeného PZf plechu. vrátane rohov r.š. 375 mm  ( K1. K3. K4 )</t>
  </si>
  <si>
    <t>1.1.1.1.2.5.5. </t>
  </si>
  <si>
    <t>Oplechovanie parapetov z pozinkovaného farbeného PZf plechu. vrátane rohov r.š. 395 mm  ( K2. K7 )</t>
  </si>
  <si>
    <t>1.1.1.1.2.5.6. </t>
  </si>
  <si>
    <t>Oplechovanie muriva a atík z pozinkovaného farbeného PZf plechu. vrátane rohov r.š. 150 mm ( K9 )</t>
  </si>
  <si>
    <t>1.1.1.1.2.5.7. </t>
  </si>
  <si>
    <t>Oplechovanie muriva a atík z pozinkovaného farbeného PZf plechu. vrátane rohov r.š. 840 mm ( K8 )</t>
  </si>
  <si>
    <t>1.1.1.1.2.5.8. </t>
  </si>
  <si>
    <t>Presun hmôt pre konštrukcie klampiarske v objektoch výšky nad 6 do 12 m</t>
  </si>
  <si>
    <t>1.1.1.1.2.6. </t>
  </si>
  <si>
    <t>Konštrukcie stolárske</t>
  </si>
  <si>
    <t>1.1.1.1.2.6.1. </t>
  </si>
  <si>
    <t>Montáž parapetnej dosky plastovej šírky do 300 mm</t>
  </si>
  <si>
    <t>1.1.1.1.2.6.2. </t>
  </si>
  <si>
    <t>Parapetná doska plastová. komôrková vnútorná</t>
  </si>
  <si>
    <t>1.1.1.1.2.6.3. </t>
  </si>
  <si>
    <t>Presun hmot pre konštrukcie stolárske v objektoch výšky nad 6 do 12 m</t>
  </si>
  <si>
    <t>1.1.1.1.2.7. </t>
  </si>
  <si>
    <t>Konštrukcie doplnkové kovové</t>
  </si>
  <si>
    <t>1.1.1.1.2.7.1. </t>
  </si>
  <si>
    <t>Medziokenný panel. rám z hliníkového profilu. výplň panela z PIR izolácie. popis a rozmery podľa PD. D+M ( V01 )</t>
  </si>
  <si>
    <t>1.1.1.1.2.7.2. </t>
  </si>
  <si>
    <t>Medziokenný rohový panel. rám z hliníkového profilu. výplň panela z PIR izolácie. popis a rozmery podľa PD. D+M ( V02 )</t>
  </si>
  <si>
    <t>1.1.1.1.2.7.3. </t>
  </si>
  <si>
    <t>Medziokenný panel. rám z hliníkového profilu. výplň panela z PIR izolácie. popis a rozmery podľa PD. D+M ( V03 )</t>
  </si>
  <si>
    <t>1.1.1.1.2.7.4. </t>
  </si>
  <si>
    <t>Medziokenný panel. rám z hliníkového profilu. výplň panela z PIR izolácie. popis a rozmery podľa PD. D+M ( V04 )</t>
  </si>
  <si>
    <t>1.1.1.1.2.7.5. </t>
  </si>
  <si>
    <t>Medziokenný rohový panel. rám z hliníkového profilu. výplň panela z PIR izolácie. popis a rozmery podľa PD. D+M ( V05 )</t>
  </si>
  <si>
    <t>1.1.1.1.2.7.6. </t>
  </si>
  <si>
    <t>Medziokenný panel. rám z hliníkového profilu. výplň panela z PIR izolácie. popis a rozmery podľa PD. D+M ( V06 )</t>
  </si>
  <si>
    <t>1.1.1.1.2.7.7. </t>
  </si>
  <si>
    <t>Medziokenný rohový panel. rám z hliníkového profilu. výplň panela z PIR izolácie. popis a rozmery podľa PD. D+M ( V07 )</t>
  </si>
  <si>
    <t>1.1.1.1.2.7.8. </t>
  </si>
  <si>
    <t>Medziokenný panel. rám z hliníkového profilu. výplň panela z PIR izolácie. popis a rozmery podľa PD. D+M ( V08 )</t>
  </si>
  <si>
    <t>1.1.1.1.2.7.9. </t>
  </si>
  <si>
    <t>Medziokenný rohový panel. rám z hliníkového profilu. výplň panela z PIR izolácie. popis a rozmery podľa PD. D+M ( V09 )</t>
  </si>
  <si>
    <t>1.1.1.1.2.7.10. </t>
  </si>
  <si>
    <t>Montáž stien a priečok pre zasklenie z AL-profilov</t>
  </si>
  <si>
    <t>1.1.1.1.2.7.11. </t>
  </si>
  <si>
    <t>Zasklená hliníková stena 3500x2100+1700x3000 mm. RC2. vrátane kovania. popis podľa PD ( ZS12 )</t>
  </si>
  <si>
    <t>1.1.1.1.2.7.12. </t>
  </si>
  <si>
    <t>Zasklená hliníková stena 3350x2100+2150x3000 mm. RC2. vrátane kovania. popis podľa PD ( ZS13 )</t>
  </si>
  <si>
    <t>1.1.1.1.2.7.13. </t>
  </si>
  <si>
    <t>Zasklená hliníková stena 1700x3000 mm. RC2. vrátane kovania. popis podľa PD ( ZS14 )</t>
  </si>
  <si>
    <t>1.1.1.1.2.7.14. </t>
  </si>
  <si>
    <t>Zasklená hliníková stena 3175x3000 mm. RC2. vrátane kovania. popis podľa PD ( ZS15 )</t>
  </si>
  <si>
    <t>1.1.1.1.2.7.15. </t>
  </si>
  <si>
    <t>Zasklená hliníková stena 5500x2900 mm. RC2. vrátane kovania. popis podľa PD ( ZS16 )</t>
  </si>
  <si>
    <t>1.1.1.1.2.7.16. </t>
  </si>
  <si>
    <t>Zasklená hliníková stena 900+5640+900x2900 mm. RC2. vrátane kovania. popis podľa PD ( ZS17 )</t>
  </si>
  <si>
    <t>1.1.1.1.2.7.17. </t>
  </si>
  <si>
    <t>Zasklená hliníková stena 4975x2100 mm. RC2. vrátane kovania. popis podľa PD ( ZS18 )</t>
  </si>
  <si>
    <t>1.1.1.1.2.7.18. </t>
  </si>
  <si>
    <t>Zasklená hliníková stena 5500x2900 mm. RC2. vrátane kovania. popis podľa PD ( ZS33 )</t>
  </si>
  <si>
    <t>1.1.1.1.2.7.19. </t>
  </si>
  <si>
    <t>Zasklená hliníková stena 2225x2900 mm. RC2. vrátane kovania. popis podľa PD ( ZS34 )</t>
  </si>
  <si>
    <t>1.1.1.1.2.7.20. </t>
  </si>
  <si>
    <t>Príplatok - bezpečnostné zasklenie s triedou bezpečnosti RC2</t>
  </si>
  <si>
    <t>1.1.1.1.2.7.21. </t>
  </si>
  <si>
    <t>Príplatok - uzamykateľná kľučka</t>
  </si>
  <si>
    <t>1.1.1.1.2.7.22. </t>
  </si>
  <si>
    <t>Montáž okien hliníkových s hydroizolačnými ISO páskami (exteriérová a interiérová)</t>
  </si>
  <si>
    <t>1.1.1.1.2.7.23. </t>
  </si>
  <si>
    <t>Fólia paropriepustná tesniaca polymér-flísová. š. 70 mm. dĺ. 30 m. pre tesnenie pripájacej škáry okenného rámu a muriva z exteriéru</t>
  </si>
  <si>
    <t>1.1.1.1.2.7.24. </t>
  </si>
  <si>
    <t>Fólia paronepriepustná tesniaca polymér-flísová. š. 70 mm. dĺ. 30 m. pre tesnenie pripájacej škáry okenného rámu a muriva z interiéru</t>
  </si>
  <si>
    <t>1.1.1.1.2.7.25. </t>
  </si>
  <si>
    <t>Okno hliníkové dvojkrídlové s horizontálným priečnikom OS+S. izolačné trojsklo</t>
  </si>
  <si>
    <t>1.1.1.1.2.7.26. </t>
  </si>
  <si>
    <t>1.1.1.1.2.7.27. </t>
  </si>
  <si>
    <t>Príplatok - determálne sklo Ti=64%. g=35%</t>
  </si>
  <si>
    <t>1.1.1.1.2.7.28. </t>
  </si>
  <si>
    <t>Montáž okien hliníkových s hydroizolačnými ISO páskami (exteriérová a interiérová) - okenné zostavy</t>
  </si>
  <si>
    <t>1.1.1.1.2.7.29. </t>
  </si>
  <si>
    <t>1.1.1.1.2.7.30. </t>
  </si>
  <si>
    <t>1.1.1.1.2.7.31. </t>
  </si>
  <si>
    <t>Zostava okien hliníkových jednokrídlové OS. izolačné trojsklo</t>
  </si>
  <si>
    <t>1.1.1.1.2.7.32. </t>
  </si>
  <si>
    <t>Zostava okien hliníkových dvojkrídlové s horizontálným priečnikom OS+S. izolačné trojsklo</t>
  </si>
  <si>
    <t>1.1.1.1.2.7.33. </t>
  </si>
  <si>
    <t>1.1.1.1.2.7.34. </t>
  </si>
  <si>
    <t>1.1.1.1.2.7.35. </t>
  </si>
  <si>
    <t>1.1.1.1.2.7.36. </t>
  </si>
  <si>
    <t>Montáž dverí vchodových hliníkových s hydroizolačnými páskami (exteriérová a interiérová)</t>
  </si>
  <si>
    <t>1.1.1.1.2.7.37. </t>
  </si>
  <si>
    <t>1.1.1.1.2.7.38. </t>
  </si>
  <si>
    <t>1.1.1.1.2.7.39. </t>
  </si>
  <si>
    <t>Dvere vchodové hliníkové jednokrídlové s nadsvetlíkom. izolačné trojsklo</t>
  </si>
  <si>
    <t>1.1.1.1.2.7.40. </t>
  </si>
  <si>
    <t>Výroba doplnku stavebného atypického o hmotnosti do 1.0 kg stupňa zložitosti 1 ( detail B )</t>
  </si>
  <si>
    <t>1.1.1.1.2.7.41. </t>
  </si>
  <si>
    <t>Montáž ostatných atypických kovových stavebných doplnkových konštrukcií do 5 kg</t>
  </si>
  <si>
    <t>1.1.1.1.2.7.42. </t>
  </si>
  <si>
    <t>Tyč oceľová prierezu L nerovnoramenný uholník 180x80x5 mm. ozn. 11 373. podľa EN ISO S235JRG1</t>
  </si>
  <si>
    <t>1.1.1.1.2.7.43. </t>
  </si>
  <si>
    <t>Presun hmôt pre kovové stavebné doplnkové konštrukcie v objektoch výšky nad 6 do 12 m</t>
  </si>
  <si>
    <t>1.1.1.1.2.8. </t>
  </si>
  <si>
    <t>Obklady</t>
  </si>
  <si>
    <t>1.1.1.1.2.8.1. </t>
  </si>
  <si>
    <t>Montáž obkladov vonkajších stien z do tmelu flexibilného ( OS1. OS4 )</t>
  </si>
  <si>
    <t>1.1.1.1.2.8.2. </t>
  </si>
  <si>
    <t>Prefabrikované pružné organické bezcementové pásy ( Sto-Ecoshapes alebo alternatíva )</t>
  </si>
  <si>
    <t>1.1.1.1.2.8.3. </t>
  </si>
  <si>
    <t>Presun hmôt pre obklady keramické v objektoch výšky nad 6 do 12 m</t>
  </si>
  <si>
    <t>1.1.1.1.3. </t>
  </si>
  <si>
    <t xml:space="preserve">M </t>
  </si>
  <si>
    <t>Práce a dodávky M</t>
  </si>
  <si>
    <t>1.1.1.1.3.1. </t>
  </si>
  <si>
    <t xml:space="preserve">21-M </t>
  </si>
  <si>
    <t>Elektromontáže</t>
  </si>
  <si>
    <t>1.1.1.1.3.1.1. </t>
  </si>
  <si>
    <t>Montáž kamery a príslušenstva</t>
  </si>
  <si>
    <t>1.1.1.1.3.1.2. </t>
  </si>
  <si>
    <t>Montáž a servis programovania. nastavenia</t>
  </si>
  <si>
    <t>1.1.1.1.3.1.3. </t>
  </si>
  <si>
    <t>Montáž káblov a príslušenstva</t>
  </si>
  <si>
    <t>1.1.1.1.3.1.4. </t>
  </si>
  <si>
    <t>Patch kábel UTP. Cat.5E. 0.5 m</t>
  </si>
  <si>
    <t>1.1.1.1.3.2. </t>
  </si>
  <si>
    <t xml:space="preserve">22-M </t>
  </si>
  <si>
    <t>Montáže oznamovacích a zabezpečovacích zariadení</t>
  </si>
  <si>
    <t>1.1.1.1.3.2.1. </t>
  </si>
  <si>
    <t>Demontáž kamery v kryte. na konzole</t>
  </si>
  <si>
    <t>1.1.1.1.4. </t>
  </si>
  <si>
    <t xml:space="preserve">HZS </t>
  </si>
  <si>
    <t>Hodinové zúčtovacie sadzby</t>
  </si>
  <si>
    <t>1.1.1.1.4.1. </t>
  </si>
  <si>
    <t>hod</t>
  </si>
  <si>
    <t>Demontáž a spätná montáž prvkov na fasáde</t>
  </si>
  <si>
    <t>1.1.1.1.4.2. </t>
  </si>
  <si>
    <t>Demontáž bleskozvodu</t>
  </si>
  <si>
    <t>1.1.1.1.4.3. </t>
  </si>
  <si>
    <t>Stavebno montážne práce menej náročne. pomocné alebo manupulačné (Tr. 1) v rozsahu viac ako 8 hodín</t>
  </si>
  <si>
    <t>1.1.1.1.4.4. </t>
  </si>
  <si>
    <t>Vykurovacia skúška. zaregulovanie systému UVK</t>
  </si>
  <si>
    <t>1.1.1.1.4.5. </t>
  </si>
  <si>
    <t>Stavebno montážne práce najnáročnejšie na odbornosť - prehliadky pracoviska a revízie (Tr. 4) v rozsahu viac ako 8 hodín</t>
  </si>
  <si>
    <t>1.1.1.1.5. </t>
  </si>
  <si>
    <t xml:space="preserve">VRN </t>
  </si>
  <si>
    <t>Investičné náklady neobsiahnuté v cenách</t>
  </si>
  <si>
    <t>1.1.1.1.5.1. </t>
  </si>
  <si>
    <t>eur</t>
  </si>
  <si>
    <t>Projektové práce - dokumentácia skutočného realizovania stavby v zmysle zákona</t>
  </si>
  <si>
    <t>1.1.1.1.5.2. </t>
  </si>
  <si>
    <t>kpl</t>
  </si>
  <si>
    <t>Zariadenie staveniska - prevádzkové sklady</t>
  </si>
  <si>
    <t>1.1.1.1.5.3. </t>
  </si>
  <si>
    <t>Zariadenie staveniska - prevádzkové oplotenie staveniska</t>
  </si>
  <si>
    <t>1.1.1.1.5.4. </t>
  </si>
  <si>
    <t>Zariadenie staveniska - sociálne sociálne zariadenia</t>
  </si>
  <si>
    <t>1.1.1.1.5.5. </t>
  </si>
  <si>
    <t>Inžinierska činnosť - posudky. energetický štítok obálky budovy</t>
  </si>
  <si>
    <t>1.1.1.2. </t>
  </si>
  <si>
    <t>SO 03 - Exteriérové osvetlenie. Bleskozvod</t>
  </si>
  <si>
    <t>1.1.1.2.1. </t>
  </si>
  <si>
    <t>1.1.1.2.1.1. </t>
  </si>
  <si>
    <t>1.1.1.2.1.1.1. </t>
  </si>
  <si>
    <t>Kábel bezhalogénový. medený uložený pevne PRAFlaSAFE-X-J  B2ca. s1. d1. a1  5x1.5</t>
  </si>
  <si>
    <t>1.1.1.2.1.1.2. </t>
  </si>
  <si>
    <t>Kábel medený bezhalogenový PRAFlaSAFE-X-J  B2ca. s1. d1. a1  5x1.5 mm2</t>
  </si>
  <si>
    <t>1.1.1.2.1.1.3. </t>
  </si>
  <si>
    <t>Kábel bezhalogénový. medený uložený pevne PRAFlaSafe-X-J 3x1.5</t>
  </si>
  <si>
    <t>1.1.1.2.1.1.4. </t>
  </si>
  <si>
    <t>Kábel medený bezhalogenový PRAFlaSafe-X-O 3x1.5 mm2</t>
  </si>
  <si>
    <t>1.1.1.2.1.1.5. </t>
  </si>
  <si>
    <t>Kábel medený bezhalogenový PRAFlaSafe-X-J 3x1.5 mm2</t>
  </si>
  <si>
    <t>1.1.1.2.1.1.6. </t>
  </si>
  <si>
    <t>Zapojenie LED svetlometu IP65. stropné - nástenné</t>
  </si>
  <si>
    <t>1.1.1.2.1.1.7. </t>
  </si>
  <si>
    <t>Montáž svietidla exteriérového na strop do 3 kg</t>
  </si>
  <si>
    <t>1.1.1.2.1.1.8. </t>
  </si>
  <si>
    <t>Stropné LED svietidlo v sivej farbe určené na prisadenú montáž s difúzorom s prismatickou optikou. Technické parametre: 40W. 6300lm. napájanie 230VAC. ON/OFF. 4000 K. IP66. IK08. CRI&gt;80. prípadne ekvivalent</t>
  </si>
  <si>
    <t>1.1.1.2.1.1.9. </t>
  </si>
  <si>
    <t>Líniové LED svietidlo IP54. Technické parametre svietidla: 4000K. 3000lm. 29W. CRI&gt;90. čierna faraba. rozmery svietidla: 1523x44x65mm (dxšxv). hliníkové teleso svietidla. IP54. opálový difúzor. 230VAC</t>
  </si>
  <si>
    <t>1.1.1.2.1.1.10. </t>
  </si>
  <si>
    <t>Zapojenie uličného LED svietidla IP65</t>
  </si>
  <si>
    <t>1.1.1.2.1.1.11. </t>
  </si>
  <si>
    <t>Montáž svietidla zavesného do 5 kg</t>
  </si>
  <si>
    <t>1.1.1.2.1.1.12. </t>
  </si>
  <si>
    <t>Vonkajšie svietidlo s pouličnou optikou s priamym svetlom pre inštaláciu na lane. Technické parametre svietidla: 4000K . CRI70. 34.1W. 5510lm. 161lm/W. IK08. IP66. svietidlo je nastavovateľné a naklapateľné</t>
  </si>
  <si>
    <t>1.1.1.2.1.1.13. </t>
  </si>
  <si>
    <t>Hmoždinka a skrutka HM8</t>
  </si>
  <si>
    <t>1.1.1.2.1.1.14. </t>
  </si>
  <si>
    <t>1.1.1.2.1.1.15. </t>
  </si>
  <si>
    <t>súb</t>
  </si>
  <si>
    <t>Nosný a uchytávací materiál</t>
  </si>
  <si>
    <t>1.1.1.2.1.1.16. </t>
  </si>
  <si>
    <t>1.1.1.2.1.1.17. </t>
  </si>
  <si>
    <t>Utesnenie požiarny prestupu</t>
  </si>
  <si>
    <t>1.1.1.2.1.1.18. </t>
  </si>
  <si>
    <t>Material protipožirneho prestupu</t>
  </si>
  <si>
    <t>1.1.1.2.1.1.19. </t>
  </si>
  <si>
    <t>Vysekanie rýh v akomkoľvek murive tehlovom na akúkoľvek maltu do hĺbky 30 mm a š. do 30 mm.  -0.00200 t</t>
  </si>
  <si>
    <t>1.1.1.2.1.1.20. </t>
  </si>
  <si>
    <t>Sadra šedá. balenie 30 kg</t>
  </si>
  <si>
    <t>1.1.1.2.1.1.21. </t>
  </si>
  <si>
    <t>Ukončenie vodičov v rozvádzač. vrátane zapojenia a vodičovej koncovky do 2.5 mm2</t>
  </si>
  <si>
    <t>1.1.1.2.1.1.22. </t>
  </si>
  <si>
    <t>Vybúranie otvoru v murive kamennom alebo zmiešanom plochy do 0.25 m2. hr. do 450 mm.  -0.24800t</t>
  </si>
  <si>
    <t>1.1.1.2.1.1.23. </t>
  </si>
  <si>
    <t>Uzemňovacie vedenie v zemi FeZn do 120 mm2 vrátane izolácie spojov</t>
  </si>
  <si>
    <t>1.1.1.2.1.1.24. </t>
  </si>
  <si>
    <t>Pásovina uzemňovacia FeZn 30 x 4 mm</t>
  </si>
  <si>
    <t>1.1.1.2.1.1.25. </t>
  </si>
  <si>
    <t>Uzemňovacie vedenie v zemi FeZn vrátane izolácie spojov O 10 mm</t>
  </si>
  <si>
    <t>1.1.1.2.1.1.26. </t>
  </si>
  <si>
    <t>Drôt bleskozvodový FeZn. d 10 mm</t>
  </si>
  <si>
    <t>1.1.1.2.1.1.27. </t>
  </si>
  <si>
    <t>Uzemňovacie vedenie na povrchu AlMgSi drôt zvodový O 8-10 mm</t>
  </si>
  <si>
    <t>1.1.1.2.1.1.28. </t>
  </si>
  <si>
    <t>Drôt bleskozvodový zliatina AlMgSi. d 8 mm. Al</t>
  </si>
  <si>
    <t>1.1.1.2.1.1.29. </t>
  </si>
  <si>
    <t>Podpery vedenia FeZn na plochú strechu PV21</t>
  </si>
  <si>
    <t>1.1.1.2.1.1.30. </t>
  </si>
  <si>
    <t>Podpera vedenia FeZn na ploché strechy označenie PV 21 oceľ</t>
  </si>
  <si>
    <t>1.1.1.2.1.1.31. </t>
  </si>
  <si>
    <t>Podložka plastová k podpere vedenia FeZn označenie podložka k PV 21</t>
  </si>
  <si>
    <t>1.1.1.2.1.1.32. </t>
  </si>
  <si>
    <t>Podpery vedenia FeZn do dreva a drevených konštrukcií PV 04. 05. 06 a PV17. 18</t>
  </si>
  <si>
    <t>1.1.1.2.1.1.33. </t>
  </si>
  <si>
    <t>Podpera vedenia FeZn na zateplené fasády označenie PV 17-3</t>
  </si>
  <si>
    <t>1.1.1.2.1.1.34. </t>
  </si>
  <si>
    <t>Zachytávacia tyč FeZn bez osadenia JP 10. JP 15. JP 20</t>
  </si>
  <si>
    <t>1.1.1.2.1.1.35. </t>
  </si>
  <si>
    <t>Tyč zachytávacia FeZn označenie JP 20</t>
  </si>
  <si>
    <t>1.1.1.2.1.1.36. </t>
  </si>
  <si>
    <t>Zachytávacia tyč FeZn s osadením JP 30</t>
  </si>
  <si>
    <t>1.1.1.2.1.1.37. </t>
  </si>
  <si>
    <t>Tyč zachytávacia FeZn označenie JP 30. d 25 mm</t>
  </si>
  <si>
    <t>1.1.1.2.1.1.38. </t>
  </si>
  <si>
    <t>Držiak zachytávacej tyče FeZn DJ1-8</t>
  </si>
  <si>
    <t>1.1.1.2.1.1.39. </t>
  </si>
  <si>
    <t>Podstavec betónový k zachytávacej tyči FeZn označenie JP a OB 350x350</t>
  </si>
  <si>
    <t>1.1.1.2.1.1.40. </t>
  </si>
  <si>
    <t>Svorka FeZn skúšobná SZ</t>
  </si>
  <si>
    <t>1.1.1.2.1.1.41. </t>
  </si>
  <si>
    <t>Svorka FeZn skúšobná označenie SZ</t>
  </si>
  <si>
    <t>1.1.1.2.1.1.42. </t>
  </si>
  <si>
    <t>Svorka FeZn odbočovacia spojovacia SR 01. SR 02 (pásovina do 120 mm2)</t>
  </si>
  <si>
    <t>1.1.1.2.1.1.43. </t>
  </si>
  <si>
    <t>Svorka FeZn odbočovacia spojovacia označenie SR 02 (M6)</t>
  </si>
  <si>
    <t>1.1.1.2.1.1.44. </t>
  </si>
  <si>
    <t>Svorka FeZn uzemňovacia SR03</t>
  </si>
  <si>
    <t>1.1.1.2.1.1.45. </t>
  </si>
  <si>
    <t>Svorka FeZn uzemňovacia označenie SR 03 A</t>
  </si>
  <si>
    <t>1.1.1.2.1.1.46. </t>
  </si>
  <si>
    <t>Svorka MV1</t>
  </si>
  <si>
    <t>1.1.1.2.1.1.47. </t>
  </si>
  <si>
    <t>Svorka MV1 390209</t>
  </si>
  <si>
    <t>1.1.1.2.1.1.48. </t>
  </si>
  <si>
    <t>Svorka MV2</t>
  </si>
  <si>
    <t>1.1.1.2.1.1.49. </t>
  </si>
  <si>
    <t>Svorka MV2 392209</t>
  </si>
  <si>
    <t>1.1.1.2.1.1.50. </t>
  </si>
  <si>
    <t>Svorka FeZn pripojovacia SP</t>
  </si>
  <si>
    <t>1.1.1.2.1.1.51. </t>
  </si>
  <si>
    <t>Svorka FeZn pripájaca označenie SP 1</t>
  </si>
  <si>
    <t>1.1.1.2.1.1.52. </t>
  </si>
  <si>
    <t>Označenie zvodov číselnými štítkami</t>
  </si>
  <si>
    <t>1.1.1.2.1.1.53. </t>
  </si>
  <si>
    <t>Štítok orientačný nerezový zemniaci na zvody</t>
  </si>
  <si>
    <t>1.1.1.2.1.1.54. </t>
  </si>
  <si>
    <t>Montáž výstražných. číslovacích a iných tabuliek</t>
  </si>
  <si>
    <t>1.1.1.2.1.1.55. </t>
  </si>
  <si>
    <t>Výstražná tabuľka</t>
  </si>
  <si>
    <t>1.1.1.2.1.1.56. </t>
  </si>
  <si>
    <t>Ochranný uholník FeZn OU</t>
  </si>
  <si>
    <t>1.1.1.2.1.1.57. </t>
  </si>
  <si>
    <t>Uholník ochranný FeZn označenie OU 1.7 m</t>
  </si>
  <si>
    <t>1.1.1.2.1.1.58. </t>
  </si>
  <si>
    <t>Držiak ochranného uholníka FeZn do muriva DUZ</t>
  </si>
  <si>
    <t>1.1.1.2.1.1.59. </t>
  </si>
  <si>
    <t>Držiak FeZn ochranného uholníka do muriva označenie DUZ</t>
  </si>
  <si>
    <t>1.1.1.2.1.1.60. </t>
  </si>
  <si>
    <t>hod.</t>
  </si>
  <si>
    <t>Demontážne práce</t>
  </si>
  <si>
    <t>1.1.1.2.1.1.61. </t>
  </si>
  <si>
    <t>Presun dodávok</t>
  </si>
  <si>
    <t>1.1.1.2.1.1.62. </t>
  </si>
  <si>
    <t>Podružný materiál</t>
  </si>
  <si>
    <t>1.1.1.2.1.1.63. </t>
  </si>
  <si>
    <t>Podiel pridružených výkonov</t>
  </si>
  <si>
    <t>1.1.1.2.1.1.64. </t>
  </si>
  <si>
    <t>Mimostavenisková doprava</t>
  </si>
  <si>
    <t>1.1.1.2.1.1.65. </t>
  </si>
  <si>
    <t>Murárske výpomoci</t>
  </si>
  <si>
    <t>1.1.1.2.1.2. </t>
  </si>
  <si>
    <t xml:space="preserve">46-M </t>
  </si>
  <si>
    <t>Zemné práce vykonávané pri externých montážnych prácach</t>
  </si>
  <si>
    <t>1.1.1.2.1.2.1. </t>
  </si>
  <si>
    <t>Hĺbenie káblovej ryhy ručne 35 cm širokej a 70 cm hlbokej. v zemine triedy 3</t>
  </si>
  <si>
    <t>1.1.1.2.1.2.2. </t>
  </si>
  <si>
    <t>Ručný zásyp nezap. káblovej ryhy bez zhutn. zeminy. 35 cm širokej. 70 cm hlbokej v zemine tr. 3</t>
  </si>
  <si>
    <t>1.1.1.2.1.2.3. </t>
  </si>
  <si>
    <t>Proviz. úprava terénu v zemine tr. 3. aby nerovnosti terénu neboli väčšie ako 2 cm od vodor.hladiny</t>
  </si>
  <si>
    <t>1.1.1.2.1.2.4. </t>
  </si>
  <si>
    <t>Rezanie existujúceho asfaltového krytu alebo podkladu hĺbky nad 100 do 150 mm</t>
  </si>
  <si>
    <t>1.1.1.2.1.2.5. </t>
  </si>
  <si>
    <t>Vyspravenie podkladu po prekopoch inžinierskych sietí plochy nad 15 m2 asfaltovým betónom ACP. po zhutnení hr. 100 mm</t>
  </si>
  <si>
    <t>1.1.1.2.1.2.6. </t>
  </si>
  <si>
    <t>1.2. </t>
  </si>
  <si>
    <t>počet dní</t>
  </si>
  <si>
    <t>Lehota výstavby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</si>
</sst>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Aptos Narrow"/>
      <family val="2"/>
      <scheme val="minor"/>
    </font>
    <font>
      <sz val="11"/>
      <color indexed="9"/>
      <name val="Calibri"/>
    </font>
  </fonts>
  <fills count="5">
    <fill>
      <patternFill patternType="none"/>
    </fill>
    <fill>
      <patternFill patternType="gray125"/>
    </fill>
    <fill>
      <patternFill patternType="solid">
        <fgColor indexed="24"/>
      </patternFill>
    </fill>
    <fill>
      <patternFill patternType="solid">
        <fgColor indexed="31"/>
      </patternFill>
    </fill>
    <fill>
      <patternFill patternType="solid">
        <fgColor indexed="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vertical="top" wrapText="1"/>
    </xf>
    <xf numFmtId="0" fontId="0" fillId="3" borderId="1" xfId="0" applyFill="1" applyBorder="1" applyAlignment="1">
      <alignment vertical="top" wrapText="1"/>
    </xf>
    <xf numFmtId="0" fontId="0" fillId="4" borderId="1" xfId="0" applyFill="1" applyBorder="1" applyAlignment="1" applyProtection="1">
      <alignment vertical="top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321"/>
  <sheetViews>
    <sheetView tabSelected="1" topLeftCell="B2" workbookViewId="0"/>
  </sheetViews>
  <sheetFormatPr defaultRowHeight="15" x14ac:dyDescent="0.25"/>
  <cols>
    <col min="1" max="1" width="0" hidden="1" bestFit="1" customWidth="1"/>
    <col min="2" max="2" width="12.85546875" bestFit="1" customWidth="1"/>
    <col min="3" max="3" width="11.85546875" bestFit="1" customWidth="1"/>
    <col min="4" max="4" width="50" bestFit="1" customWidth="1"/>
    <col min="5" max="5" width="18" bestFit="1" customWidth="1"/>
    <col min="6" max="6" width="12" bestFit="1" customWidth="1"/>
    <col min="7" max="8" width="18" bestFit="1" customWidth="1"/>
    <col min="9" max="9" width="13.5703125" bestFit="1" customWidth="1"/>
    <col min="10" max="10" width="18" bestFit="1" customWidth="1"/>
    <col min="11" max="11" width="18" customWidth="1"/>
  </cols>
  <sheetData>
    <row r="1" spans="1:10" ht="0" hidden="1" customHeight="1" x14ac:dyDescent="0.25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9</v>
      </c>
      <c r="J1" t="s">
        <v>10</v>
      </c>
    </row>
    <row r="2" spans="1:10" x14ac:dyDescent="0.25">
      <c r="A2" s="1" t="s">
        <v>11</v>
      </c>
      <c r="B2" s="1" t="s">
        <v>12</v>
      </c>
      <c r="C2" s="1" t="s">
        <v>13</v>
      </c>
      <c r="D2" s="1" t="s">
        <v>14</v>
      </c>
      <c r="E2" s="1" t="s">
        <v>15</v>
      </c>
      <c r="F2" s="1" t="s">
        <v>16</v>
      </c>
      <c r="G2" s="1" t="s">
        <v>17</v>
      </c>
      <c r="H2" s="1" t="s">
        <v>18</v>
      </c>
      <c r="I2" s="1" t="s">
        <v>19</v>
      </c>
      <c r="J2" s="1" t="s">
        <v>20</v>
      </c>
    </row>
    <row r="3" spans="1:10" ht="0" hidden="1" customHeight="1" x14ac:dyDescent="0.25">
      <c r="A3">
        <v>3097513</v>
      </c>
      <c r="B3" t="s">
        <v>21</v>
      </c>
      <c r="C3" t="s">
        <v>22</v>
      </c>
      <c r="D3" t="s">
        <v>23</v>
      </c>
      <c r="E3">
        <v>0</v>
      </c>
      <c r="F3">
        <v>1</v>
      </c>
      <c r="G3" t="s">
        <v>0</v>
      </c>
      <c r="H3">
        <f t="shared" ref="H3:H66" si="0">IF(ISNUMBER(VALUE(E3)),ROUND(SUM(ROUND(E3,2)*F3),2),"N")</f>
        <v>0</v>
      </c>
      <c r="I3" t="s">
        <v>22</v>
      </c>
      <c r="J3" t="s">
        <v>0</v>
      </c>
    </row>
    <row r="4" spans="1:10" x14ac:dyDescent="0.25">
      <c r="A4" s="2">
        <v>3097514</v>
      </c>
      <c r="B4" s="2" t="s">
        <v>24</v>
      </c>
      <c r="C4" s="2" t="s">
        <v>22</v>
      </c>
      <c r="D4" s="2" t="s">
        <v>25</v>
      </c>
      <c r="E4" s="2">
        <f>ROUND(H5,2)</f>
        <v>0</v>
      </c>
      <c r="F4" s="2">
        <v>1.23</v>
      </c>
      <c r="G4" s="2" t="s">
        <v>0</v>
      </c>
      <c r="H4" s="2">
        <f t="shared" si="0"/>
        <v>0</v>
      </c>
      <c r="I4" s="2" t="s">
        <v>22</v>
      </c>
      <c r="J4" s="2" t="s">
        <v>0</v>
      </c>
    </row>
    <row r="5" spans="1:10" ht="30" x14ac:dyDescent="0.25">
      <c r="A5" s="2">
        <v>3097516</v>
      </c>
      <c r="B5" s="2" t="s">
        <v>26</v>
      </c>
      <c r="C5" s="2" t="s">
        <v>22</v>
      </c>
      <c r="D5" s="2" t="s">
        <v>27</v>
      </c>
      <c r="E5" s="2">
        <f>ROUND(H6+H246,2)</f>
        <v>0</v>
      </c>
      <c r="F5" s="2">
        <v>1</v>
      </c>
      <c r="G5" s="2" t="s">
        <v>0</v>
      </c>
      <c r="H5" s="2">
        <f t="shared" si="0"/>
        <v>0</v>
      </c>
      <c r="I5" s="2" t="s">
        <v>22</v>
      </c>
      <c r="J5" s="2" t="s">
        <v>0</v>
      </c>
    </row>
    <row r="6" spans="1:10" x14ac:dyDescent="0.25">
      <c r="A6" s="2">
        <v>3097517</v>
      </c>
      <c r="B6" s="2" t="s">
        <v>28</v>
      </c>
      <c r="C6" s="2" t="s">
        <v>22</v>
      </c>
      <c r="D6" s="2" t="s">
        <v>29</v>
      </c>
      <c r="E6" s="2">
        <f>ROUND(H7+H114+H226+H234+H240,2)</f>
        <v>0</v>
      </c>
      <c r="F6" s="2">
        <v>1</v>
      </c>
      <c r="G6" s="2" t="s">
        <v>0</v>
      </c>
      <c r="H6" s="2">
        <f t="shared" si="0"/>
        <v>0</v>
      </c>
      <c r="I6" s="2" t="s">
        <v>22</v>
      </c>
      <c r="J6" s="2" t="s">
        <v>0</v>
      </c>
    </row>
    <row r="7" spans="1:10" x14ac:dyDescent="0.25">
      <c r="A7" s="2">
        <v>3097518</v>
      </c>
      <c r="B7" s="2" t="s">
        <v>30</v>
      </c>
      <c r="C7" s="2" t="s">
        <v>31</v>
      </c>
      <c r="D7" s="2" t="s">
        <v>32</v>
      </c>
      <c r="E7" s="2">
        <f>ROUND(H8+H13+H18+H25+H59+H65+H112,2)</f>
        <v>0</v>
      </c>
      <c r="F7" s="2">
        <v>1</v>
      </c>
      <c r="G7" s="2" t="s">
        <v>0</v>
      </c>
      <c r="H7" s="2">
        <f t="shared" si="0"/>
        <v>0</v>
      </c>
      <c r="I7" s="2" t="s">
        <v>22</v>
      </c>
      <c r="J7" s="2" t="s">
        <v>0</v>
      </c>
    </row>
    <row r="8" spans="1:10" x14ac:dyDescent="0.25">
      <c r="A8" s="2">
        <v>3097519</v>
      </c>
      <c r="B8" s="2" t="s">
        <v>33</v>
      </c>
      <c r="C8" s="2">
        <v>1</v>
      </c>
      <c r="D8" s="2" t="s">
        <v>34</v>
      </c>
      <c r="E8" s="2">
        <f>ROUND(H9+H10+H11+H12,2)</f>
        <v>0</v>
      </c>
      <c r="F8" s="2">
        <v>1</v>
      </c>
      <c r="G8" s="2" t="s">
        <v>0</v>
      </c>
      <c r="H8" s="2">
        <f t="shared" si="0"/>
        <v>0</v>
      </c>
      <c r="I8" s="2" t="s">
        <v>22</v>
      </c>
      <c r="J8" s="2" t="s">
        <v>0</v>
      </c>
    </row>
    <row r="9" spans="1:10" ht="45" x14ac:dyDescent="0.25">
      <c r="A9" s="2">
        <v>3097520</v>
      </c>
      <c r="B9" s="2" t="s">
        <v>35</v>
      </c>
      <c r="C9" s="2" t="s">
        <v>22</v>
      </c>
      <c r="D9" s="2" t="s">
        <v>37</v>
      </c>
      <c r="E9" s="3">
        <v>0</v>
      </c>
      <c r="F9" s="2">
        <v>139.934</v>
      </c>
      <c r="G9" s="2" t="s">
        <v>36</v>
      </c>
      <c r="H9" s="2">
        <f t="shared" si="0"/>
        <v>0</v>
      </c>
      <c r="I9" s="2" t="s">
        <v>22</v>
      </c>
      <c r="J9" s="2" t="s">
        <v>0</v>
      </c>
    </row>
    <row r="10" spans="1:10" ht="30" x14ac:dyDescent="0.25">
      <c r="A10" s="2">
        <v>3097521</v>
      </c>
      <c r="B10" s="2" t="s">
        <v>38</v>
      </c>
      <c r="C10" s="2" t="s">
        <v>22</v>
      </c>
      <c r="D10" s="2" t="s">
        <v>40</v>
      </c>
      <c r="E10" s="3">
        <v>0</v>
      </c>
      <c r="F10" s="2">
        <v>83.960999999999999</v>
      </c>
      <c r="G10" s="2" t="s">
        <v>39</v>
      </c>
      <c r="H10" s="2">
        <f t="shared" si="0"/>
        <v>0</v>
      </c>
      <c r="I10" s="2" t="s">
        <v>22</v>
      </c>
      <c r="J10" s="2" t="s">
        <v>0</v>
      </c>
    </row>
    <row r="11" spans="1:10" ht="30" x14ac:dyDescent="0.25">
      <c r="A11" s="2">
        <v>3097522</v>
      </c>
      <c r="B11" s="2" t="s">
        <v>41</v>
      </c>
      <c r="C11" s="2" t="s">
        <v>22</v>
      </c>
      <c r="D11" s="2" t="s">
        <v>42</v>
      </c>
      <c r="E11" s="3">
        <v>0</v>
      </c>
      <c r="F11" s="2">
        <v>83.960999999999999</v>
      </c>
      <c r="G11" s="2" t="s">
        <v>39</v>
      </c>
      <c r="H11" s="2">
        <f t="shared" si="0"/>
        <v>0</v>
      </c>
      <c r="I11" s="2" t="s">
        <v>22</v>
      </c>
      <c r="J11" s="2" t="s">
        <v>0</v>
      </c>
    </row>
    <row r="12" spans="1:10" ht="30" x14ac:dyDescent="0.25">
      <c r="A12" s="2">
        <v>3097523</v>
      </c>
      <c r="B12" s="2" t="s">
        <v>43</v>
      </c>
      <c r="C12" s="2" t="s">
        <v>22</v>
      </c>
      <c r="D12" s="2" t="s">
        <v>44</v>
      </c>
      <c r="E12" s="3">
        <v>0</v>
      </c>
      <c r="F12" s="2">
        <v>83.960999999999999</v>
      </c>
      <c r="G12" s="2" t="s">
        <v>39</v>
      </c>
      <c r="H12" s="2">
        <f t="shared" si="0"/>
        <v>0</v>
      </c>
      <c r="I12" s="2" t="s">
        <v>22</v>
      </c>
      <c r="J12" s="2" t="s">
        <v>0</v>
      </c>
    </row>
    <row r="13" spans="1:10" x14ac:dyDescent="0.25">
      <c r="A13" s="2">
        <v>3097524</v>
      </c>
      <c r="B13" s="2" t="s">
        <v>45</v>
      </c>
      <c r="C13" s="2">
        <v>4</v>
      </c>
      <c r="D13" s="2" t="s">
        <v>46</v>
      </c>
      <c r="E13" s="2">
        <f>ROUND(H14+H15+H16+H17,2)</f>
        <v>0</v>
      </c>
      <c r="F13" s="2">
        <v>1</v>
      </c>
      <c r="G13" s="2" t="s">
        <v>0</v>
      </c>
      <c r="H13" s="2">
        <f t="shared" si="0"/>
        <v>0</v>
      </c>
      <c r="I13" s="2" t="s">
        <v>22</v>
      </c>
      <c r="J13" s="2" t="s">
        <v>0</v>
      </c>
    </row>
    <row r="14" spans="1:10" ht="30" x14ac:dyDescent="0.25">
      <c r="A14" s="2">
        <v>3097525</v>
      </c>
      <c r="B14" s="2" t="s">
        <v>47</v>
      </c>
      <c r="C14" s="2" t="s">
        <v>22</v>
      </c>
      <c r="D14" s="2" t="s">
        <v>48</v>
      </c>
      <c r="E14" s="3">
        <v>0</v>
      </c>
      <c r="F14" s="2">
        <v>2.0190000000000001</v>
      </c>
      <c r="G14" s="2" t="s">
        <v>39</v>
      </c>
      <c r="H14" s="2">
        <f t="shared" si="0"/>
        <v>0</v>
      </c>
      <c r="I14" s="2" t="s">
        <v>22</v>
      </c>
      <c r="J14" s="2" t="s">
        <v>0</v>
      </c>
    </row>
    <row r="15" spans="1:10" ht="30" x14ac:dyDescent="0.25">
      <c r="A15" s="2">
        <v>3097526</v>
      </c>
      <c r="B15" s="2" t="s">
        <v>49</v>
      </c>
      <c r="C15" s="2" t="s">
        <v>22</v>
      </c>
      <c r="D15" s="2" t="s">
        <v>50</v>
      </c>
      <c r="E15" s="3">
        <v>0</v>
      </c>
      <c r="F15" s="2">
        <v>16.152000000000001</v>
      </c>
      <c r="G15" s="2" t="s">
        <v>36</v>
      </c>
      <c r="H15" s="2">
        <f t="shared" si="0"/>
        <v>0</v>
      </c>
      <c r="I15" s="2" t="s">
        <v>22</v>
      </c>
      <c r="J15" s="2" t="s">
        <v>0</v>
      </c>
    </row>
    <row r="16" spans="1:10" ht="30" x14ac:dyDescent="0.25">
      <c r="A16" s="2">
        <v>3097527</v>
      </c>
      <c r="B16" s="2" t="s">
        <v>51</v>
      </c>
      <c r="C16" s="2" t="s">
        <v>22</v>
      </c>
      <c r="D16" s="2" t="s">
        <v>52</v>
      </c>
      <c r="E16" s="3">
        <v>0</v>
      </c>
      <c r="F16" s="2">
        <v>16.152000000000001</v>
      </c>
      <c r="G16" s="2" t="s">
        <v>36</v>
      </c>
      <c r="H16" s="2">
        <f t="shared" si="0"/>
        <v>0</v>
      </c>
      <c r="I16" s="2" t="s">
        <v>22</v>
      </c>
      <c r="J16" s="2" t="s">
        <v>0</v>
      </c>
    </row>
    <row r="17" spans="1:10" ht="30" x14ac:dyDescent="0.25">
      <c r="A17" s="2">
        <v>3097528</v>
      </c>
      <c r="B17" s="2" t="s">
        <v>53</v>
      </c>
      <c r="C17" s="2" t="s">
        <v>22</v>
      </c>
      <c r="D17" s="2" t="s">
        <v>55</v>
      </c>
      <c r="E17" s="3">
        <v>0</v>
      </c>
      <c r="F17" s="2">
        <v>0.20200000000000001</v>
      </c>
      <c r="G17" s="2" t="s">
        <v>54</v>
      </c>
      <c r="H17" s="2">
        <f t="shared" si="0"/>
        <v>0</v>
      </c>
      <c r="I17" s="2" t="s">
        <v>22</v>
      </c>
      <c r="J17" s="2" t="s">
        <v>0</v>
      </c>
    </row>
    <row r="18" spans="1:10" x14ac:dyDescent="0.25">
      <c r="A18" s="2">
        <v>3097529</v>
      </c>
      <c r="B18" s="2" t="s">
        <v>56</v>
      </c>
      <c r="C18" s="2">
        <v>5</v>
      </c>
      <c r="D18" s="2" t="s">
        <v>57</v>
      </c>
      <c r="E18" s="2">
        <f>ROUND(H19+H20+H21+H22+H23+H24,2)</f>
        <v>0</v>
      </c>
      <c r="F18" s="2">
        <v>1</v>
      </c>
      <c r="G18" s="2" t="s">
        <v>0</v>
      </c>
      <c r="H18" s="2">
        <f t="shared" si="0"/>
        <v>0</v>
      </c>
      <c r="I18" s="2" t="s">
        <v>22</v>
      </c>
      <c r="J18" s="2" t="s">
        <v>0</v>
      </c>
    </row>
    <row r="19" spans="1:10" ht="45" x14ac:dyDescent="0.25">
      <c r="A19" s="2">
        <v>3097530</v>
      </c>
      <c r="B19" s="2" t="s">
        <v>58</v>
      </c>
      <c r="C19" s="2" t="s">
        <v>22</v>
      </c>
      <c r="D19" s="2" t="s">
        <v>59</v>
      </c>
      <c r="E19" s="3">
        <v>0</v>
      </c>
      <c r="F19" s="2">
        <v>94.185000000000002</v>
      </c>
      <c r="G19" s="2" t="s">
        <v>36</v>
      </c>
      <c r="H19" s="2">
        <f t="shared" si="0"/>
        <v>0</v>
      </c>
      <c r="I19" s="2" t="s">
        <v>22</v>
      </c>
      <c r="J19" s="2" t="s">
        <v>0</v>
      </c>
    </row>
    <row r="20" spans="1:10" ht="45" x14ac:dyDescent="0.25">
      <c r="A20" s="2">
        <v>3097531</v>
      </c>
      <c r="B20" s="2" t="s">
        <v>60</v>
      </c>
      <c r="C20" s="2" t="s">
        <v>22</v>
      </c>
      <c r="D20" s="2" t="s">
        <v>61</v>
      </c>
      <c r="E20" s="3">
        <v>0</v>
      </c>
      <c r="F20" s="2">
        <v>276.58199999999999</v>
      </c>
      <c r="G20" s="2" t="s">
        <v>36</v>
      </c>
      <c r="H20" s="2">
        <f t="shared" si="0"/>
        <v>0</v>
      </c>
      <c r="I20" s="2" t="s">
        <v>22</v>
      </c>
      <c r="J20" s="2" t="s">
        <v>0</v>
      </c>
    </row>
    <row r="21" spans="1:10" x14ac:dyDescent="0.25">
      <c r="A21" s="2">
        <v>3097532</v>
      </c>
      <c r="B21" s="2" t="s">
        <v>62</v>
      </c>
      <c r="C21" s="2" t="s">
        <v>22</v>
      </c>
      <c r="D21" s="2" t="s">
        <v>63</v>
      </c>
      <c r="E21" s="3">
        <v>0</v>
      </c>
      <c r="F21" s="2">
        <v>18.696000000000002</v>
      </c>
      <c r="G21" s="2" t="s">
        <v>36</v>
      </c>
      <c r="H21" s="2">
        <f t="shared" si="0"/>
        <v>0</v>
      </c>
      <c r="I21" s="2" t="s">
        <v>22</v>
      </c>
      <c r="J21" s="2" t="s">
        <v>0</v>
      </c>
    </row>
    <row r="22" spans="1:10" ht="30" x14ac:dyDescent="0.25">
      <c r="A22" s="2">
        <v>3097533</v>
      </c>
      <c r="B22" s="2" t="s">
        <v>64</v>
      </c>
      <c r="C22" s="2" t="s">
        <v>22</v>
      </c>
      <c r="D22" s="2" t="s">
        <v>65</v>
      </c>
      <c r="E22" s="3">
        <v>0</v>
      </c>
      <c r="F22" s="2">
        <v>9.8659999999999997</v>
      </c>
      <c r="G22" s="2" t="s">
        <v>36</v>
      </c>
      <c r="H22" s="2">
        <f t="shared" si="0"/>
        <v>0</v>
      </c>
      <c r="I22" s="2" t="s">
        <v>22</v>
      </c>
      <c r="J22" s="2" t="s">
        <v>0</v>
      </c>
    </row>
    <row r="23" spans="1:10" ht="30" x14ac:dyDescent="0.25">
      <c r="A23" s="2">
        <v>3097534</v>
      </c>
      <c r="B23" s="2" t="s">
        <v>66</v>
      </c>
      <c r="C23" s="2" t="s">
        <v>22</v>
      </c>
      <c r="D23" s="2" t="s">
        <v>67</v>
      </c>
      <c r="E23" s="3">
        <v>0</v>
      </c>
      <c r="F23" s="2">
        <v>3.96</v>
      </c>
      <c r="G23" s="2" t="s">
        <v>36</v>
      </c>
      <c r="H23" s="2">
        <f t="shared" si="0"/>
        <v>0</v>
      </c>
      <c r="I23" s="2" t="s">
        <v>22</v>
      </c>
      <c r="J23" s="2" t="s">
        <v>0</v>
      </c>
    </row>
    <row r="24" spans="1:10" ht="30" x14ac:dyDescent="0.25">
      <c r="A24" s="2">
        <v>3097535</v>
      </c>
      <c r="B24" s="2" t="s">
        <v>68</v>
      </c>
      <c r="C24" s="2" t="s">
        <v>22</v>
      </c>
      <c r="D24" s="2" t="s">
        <v>69</v>
      </c>
      <c r="E24" s="3">
        <v>0</v>
      </c>
      <c r="F24" s="2">
        <v>3.96</v>
      </c>
      <c r="G24" s="2" t="s">
        <v>36</v>
      </c>
      <c r="H24" s="2">
        <f t="shared" si="0"/>
        <v>0</v>
      </c>
      <c r="I24" s="2" t="s">
        <v>22</v>
      </c>
      <c r="J24" s="2" t="s">
        <v>0</v>
      </c>
    </row>
    <row r="25" spans="1:10" x14ac:dyDescent="0.25">
      <c r="A25" s="2">
        <v>3097536</v>
      </c>
      <c r="B25" s="2" t="s">
        <v>70</v>
      </c>
      <c r="C25" s="2">
        <v>6</v>
      </c>
      <c r="D25" s="2" t="s">
        <v>71</v>
      </c>
      <c r="E25" s="2">
        <f>ROUND(H26+H27+H28+H29+H30+H31+H32+H33+H34+H35+H36+H37+H38+H39+H40+H41+H42+H43+H44+H45+H46+H47+H48+H49+H50+H51+H52+H53+H54+H55+H56+H57+H58,2)</f>
        <v>0</v>
      </c>
      <c r="F25" s="2">
        <v>1</v>
      </c>
      <c r="G25" s="2" t="s">
        <v>0</v>
      </c>
      <c r="H25" s="2">
        <f t="shared" si="0"/>
        <v>0</v>
      </c>
      <c r="I25" s="2" t="s">
        <v>22</v>
      </c>
      <c r="J25" s="2" t="s">
        <v>0</v>
      </c>
    </row>
    <row r="26" spans="1:10" ht="30" x14ac:dyDescent="0.25">
      <c r="A26" s="2">
        <v>3097537</v>
      </c>
      <c r="B26" s="2" t="s">
        <v>72</v>
      </c>
      <c r="C26" s="2" t="s">
        <v>22</v>
      </c>
      <c r="D26" s="2" t="s">
        <v>73</v>
      </c>
      <c r="E26" s="3">
        <v>0</v>
      </c>
      <c r="F26" s="2">
        <v>303.13900000000001</v>
      </c>
      <c r="G26" s="2" t="s">
        <v>36</v>
      </c>
      <c r="H26" s="2">
        <f t="shared" si="0"/>
        <v>0</v>
      </c>
      <c r="I26" s="2" t="s">
        <v>22</v>
      </c>
      <c r="J26" s="2" t="s">
        <v>0</v>
      </c>
    </row>
    <row r="27" spans="1:10" ht="30" x14ac:dyDescent="0.25">
      <c r="A27" s="2">
        <v>3097538</v>
      </c>
      <c r="B27" s="2" t="s">
        <v>74</v>
      </c>
      <c r="C27" s="2" t="s">
        <v>22</v>
      </c>
      <c r="D27" s="2" t="s">
        <v>75</v>
      </c>
      <c r="E27" s="3">
        <v>0</v>
      </c>
      <c r="F27" s="2">
        <v>358.62599999999998</v>
      </c>
      <c r="G27" s="2" t="s">
        <v>36</v>
      </c>
      <c r="H27" s="2">
        <f t="shared" si="0"/>
        <v>0</v>
      </c>
      <c r="I27" s="2" t="s">
        <v>22</v>
      </c>
      <c r="J27" s="2" t="s">
        <v>0</v>
      </c>
    </row>
    <row r="28" spans="1:10" ht="30" x14ac:dyDescent="0.25">
      <c r="A28" s="2">
        <v>3097539</v>
      </c>
      <c r="B28" s="2" t="s">
        <v>76</v>
      </c>
      <c r="C28" s="2" t="s">
        <v>22</v>
      </c>
      <c r="D28" s="2" t="s">
        <v>77</v>
      </c>
      <c r="E28" s="3">
        <v>0</v>
      </c>
      <c r="F28" s="2">
        <v>294.56200000000001</v>
      </c>
      <c r="G28" s="2" t="s">
        <v>36</v>
      </c>
      <c r="H28" s="2">
        <f t="shared" si="0"/>
        <v>0</v>
      </c>
      <c r="I28" s="2" t="s">
        <v>22</v>
      </c>
      <c r="J28" s="2" t="s">
        <v>0</v>
      </c>
    </row>
    <row r="29" spans="1:10" ht="45" x14ac:dyDescent="0.25">
      <c r="A29" s="2">
        <v>3097540</v>
      </c>
      <c r="B29" s="2" t="s">
        <v>78</v>
      </c>
      <c r="C29" s="2" t="s">
        <v>22</v>
      </c>
      <c r="D29" s="2" t="s">
        <v>79</v>
      </c>
      <c r="E29" s="3">
        <v>0</v>
      </c>
      <c r="F29" s="2">
        <v>2435.634</v>
      </c>
      <c r="G29" s="2" t="s">
        <v>36</v>
      </c>
      <c r="H29" s="2">
        <f t="shared" si="0"/>
        <v>0</v>
      </c>
      <c r="I29" s="2" t="s">
        <v>22</v>
      </c>
      <c r="J29" s="2" t="s">
        <v>0</v>
      </c>
    </row>
    <row r="30" spans="1:10" ht="30" x14ac:dyDescent="0.25">
      <c r="A30" s="2">
        <v>3097541</v>
      </c>
      <c r="B30" s="2" t="s">
        <v>80</v>
      </c>
      <c r="C30" s="2" t="s">
        <v>22</v>
      </c>
      <c r="D30" s="2" t="s">
        <v>81</v>
      </c>
      <c r="E30" s="3">
        <v>0</v>
      </c>
      <c r="F30" s="2">
        <v>2731.502</v>
      </c>
      <c r="G30" s="2" t="s">
        <v>36</v>
      </c>
      <c r="H30" s="2">
        <f t="shared" si="0"/>
        <v>0</v>
      </c>
      <c r="I30" s="2" t="s">
        <v>22</v>
      </c>
      <c r="J30" s="2" t="s">
        <v>0</v>
      </c>
    </row>
    <row r="31" spans="1:10" ht="30" x14ac:dyDescent="0.25">
      <c r="A31" s="2">
        <v>3097542</v>
      </c>
      <c r="B31" s="2" t="s">
        <v>82</v>
      </c>
      <c r="C31" s="2" t="s">
        <v>22</v>
      </c>
      <c r="D31" s="2" t="s">
        <v>83</v>
      </c>
      <c r="E31" s="3">
        <v>0</v>
      </c>
      <c r="F31" s="2">
        <v>434.82299999999998</v>
      </c>
      <c r="G31" s="2" t="s">
        <v>36</v>
      </c>
      <c r="H31" s="2">
        <f t="shared" si="0"/>
        <v>0</v>
      </c>
      <c r="I31" s="2" t="s">
        <v>22</v>
      </c>
      <c r="J31" s="2" t="s">
        <v>0</v>
      </c>
    </row>
    <row r="32" spans="1:10" x14ac:dyDescent="0.25">
      <c r="A32" s="2">
        <v>3097543</v>
      </c>
      <c r="B32" s="2" t="s">
        <v>84</v>
      </c>
      <c r="C32" s="2" t="s">
        <v>22</v>
      </c>
      <c r="D32" s="2" t="s">
        <v>85</v>
      </c>
      <c r="E32" s="3">
        <v>0</v>
      </c>
      <c r="F32" s="2">
        <v>2800.9789999999998</v>
      </c>
      <c r="G32" s="2" t="s">
        <v>36</v>
      </c>
      <c r="H32" s="2">
        <f t="shared" si="0"/>
        <v>0</v>
      </c>
      <c r="I32" s="2" t="s">
        <v>22</v>
      </c>
      <c r="J32" s="2" t="s">
        <v>0</v>
      </c>
    </row>
    <row r="33" spans="1:10" ht="30" x14ac:dyDescent="0.25">
      <c r="A33" s="2">
        <v>3097544</v>
      </c>
      <c r="B33" s="2" t="s">
        <v>86</v>
      </c>
      <c r="C33" s="2" t="s">
        <v>22</v>
      </c>
      <c r="D33" s="2" t="s">
        <v>88</v>
      </c>
      <c r="E33" s="3">
        <v>0</v>
      </c>
      <c r="F33" s="2">
        <v>65</v>
      </c>
      <c r="G33" s="2" t="s">
        <v>87</v>
      </c>
      <c r="H33" s="2">
        <f t="shared" si="0"/>
        <v>0</v>
      </c>
      <c r="I33" s="2" t="s">
        <v>22</v>
      </c>
      <c r="J33" s="2" t="s">
        <v>0</v>
      </c>
    </row>
    <row r="34" spans="1:10" ht="30" x14ac:dyDescent="0.25">
      <c r="A34" s="2">
        <v>3097545</v>
      </c>
      <c r="B34" s="2" t="s">
        <v>89</v>
      </c>
      <c r="C34" s="2" t="s">
        <v>22</v>
      </c>
      <c r="D34" s="2" t="s">
        <v>90</v>
      </c>
      <c r="E34" s="3">
        <v>0</v>
      </c>
      <c r="F34" s="2">
        <v>1</v>
      </c>
      <c r="G34" s="2" t="s">
        <v>87</v>
      </c>
      <c r="H34" s="2">
        <f t="shared" si="0"/>
        <v>0</v>
      </c>
      <c r="I34" s="2" t="s">
        <v>22</v>
      </c>
      <c r="J34" s="2" t="s">
        <v>0</v>
      </c>
    </row>
    <row r="35" spans="1:10" ht="30" x14ac:dyDescent="0.25">
      <c r="A35" s="2">
        <v>3097546</v>
      </c>
      <c r="B35" s="2" t="s">
        <v>91</v>
      </c>
      <c r="C35" s="2" t="s">
        <v>22</v>
      </c>
      <c r="D35" s="2" t="s">
        <v>92</v>
      </c>
      <c r="E35" s="3">
        <v>0</v>
      </c>
      <c r="F35" s="2">
        <v>598.82299999999998</v>
      </c>
      <c r="G35" s="2" t="s">
        <v>36</v>
      </c>
      <c r="H35" s="2">
        <f t="shared" si="0"/>
        <v>0</v>
      </c>
      <c r="I35" s="2" t="s">
        <v>22</v>
      </c>
      <c r="J35" s="2" t="s">
        <v>0</v>
      </c>
    </row>
    <row r="36" spans="1:10" ht="30" x14ac:dyDescent="0.25">
      <c r="A36" s="2">
        <v>3097547</v>
      </c>
      <c r="B36" s="2" t="s">
        <v>93</v>
      </c>
      <c r="C36" s="2" t="s">
        <v>22</v>
      </c>
      <c r="D36" s="2" t="s">
        <v>94</v>
      </c>
      <c r="E36" s="3">
        <v>0</v>
      </c>
      <c r="F36" s="2">
        <v>610.79899999999998</v>
      </c>
      <c r="G36" s="2" t="s">
        <v>36</v>
      </c>
      <c r="H36" s="2">
        <f t="shared" si="0"/>
        <v>0</v>
      </c>
      <c r="I36" s="2" t="s">
        <v>22</v>
      </c>
      <c r="J36" s="2" t="s">
        <v>0</v>
      </c>
    </row>
    <row r="37" spans="1:10" ht="30" x14ac:dyDescent="0.25">
      <c r="A37" s="2">
        <v>3097548</v>
      </c>
      <c r="B37" s="2" t="s">
        <v>95</v>
      </c>
      <c r="C37" s="2" t="s">
        <v>22</v>
      </c>
      <c r="D37" s="2" t="s">
        <v>96</v>
      </c>
      <c r="E37" s="3">
        <v>0</v>
      </c>
      <c r="F37" s="2">
        <v>2435.634</v>
      </c>
      <c r="G37" s="2" t="s">
        <v>36</v>
      </c>
      <c r="H37" s="2">
        <f t="shared" si="0"/>
        <v>0</v>
      </c>
      <c r="I37" s="2" t="s">
        <v>22</v>
      </c>
      <c r="J37" s="2" t="s">
        <v>0</v>
      </c>
    </row>
    <row r="38" spans="1:10" ht="30" x14ac:dyDescent="0.25">
      <c r="A38" s="2">
        <v>3097549</v>
      </c>
      <c r="B38" s="2" t="s">
        <v>97</v>
      </c>
      <c r="C38" s="2" t="s">
        <v>22</v>
      </c>
      <c r="D38" s="2" t="s">
        <v>98</v>
      </c>
      <c r="E38" s="3">
        <v>0</v>
      </c>
      <c r="F38" s="2">
        <v>2484.3470000000002</v>
      </c>
      <c r="G38" s="2" t="s">
        <v>36</v>
      </c>
      <c r="H38" s="2">
        <f t="shared" si="0"/>
        <v>0</v>
      </c>
      <c r="I38" s="2" t="s">
        <v>22</v>
      </c>
      <c r="J38" s="2" t="s">
        <v>0</v>
      </c>
    </row>
    <row r="39" spans="1:10" ht="30" x14ac:dyDescent="0.25">
      <c r="A39" s="2">
        <v>3097550</v>
      </c>
      <c r="B39" s="2" t="s">
        <v>99</v>
      </c>
      <c r="C39" s="2" t="s">
        <v>22</v>
      </c>
      <c r="D39" s="2" t="s">
        <v>100</v>
      </c>
      <c r="E39" s="3">
        <v>0</v>
      </c>
      <c r="F39" s="2">
        <v>14735.585999999999</v>
      </c>
      <c r="G39" s="2" t="s">
        <v>87</v>
      </c>
      <c r="H39" s="2">
        <f t="shared" si="0"/>
        <v>0</v>
      </c>
      <c r="I39" s="2" t="s">
        <v>22</v>
      </c>
      <c r="J39" s="2" t="s">
        <v>0</v>
      </c>
    </row>
    <row r="40" spans="1:10" ht="45" x14ac:dyDescent="0.25">
      <c r="A40" s="2">
        <v>3097551</v>
      </c>
      <c r="B40" s="2" t="s">
        <v>101</v>
      </c>
      <c r="C40" s="2" t="s">
        <v>22</v>
      </c>
      <c r="D40" s="2" t="s">
        <v>102</v>
      </c>
      <c r="E40" s="3">
        <v>0</v>
      </c>
      <c r="F40" s="2">
        <v>969.98900000000003</v>
      </c>
      <c r="G40" s="2" t="s">
        <v>36</v>
      </c>
      <c r="H40" s="2">
        <f t="shared" si="0"/>
        <v>0</v>
      </c>
      <c r="I40" s="2" t="s">
        <v>22</v>
      </c>
      <c r="J40" s="2" t="s">
        <v>0</v>
      </c>
    </row>
    <row r="41" spans="1:10" ht="30" x14ac:dyDescent="0.25">
      <c r="A41" s="2">
        <v>3097552</v>
      </c>
      <c r="B41" s="2" t="s">
        <v>103</v>
      </c>
      <c r="C41" s="2" t="s">
        <v>22</v>
      </c>
      <c r="D41" s="2" t="s">
        <v>104</v>
      </c>
      <c r="E41" s="3">
        <v>0</v>
      </c>
      <c r="F41" s="2">
        <v>355.66899999999998</v>
      </c>
      <c r="G41" s="2" t="s">
        <v>36</v>
      </c>
      <c r="H41" s="2">
        <f t="shared" si="0"/>
        <v>0</v>
      </c>
      <c r="I41" s="2" t="s">
        <v>22</v>
      </c>
      <c r="J41" s="2" t="s">
        <v>0</v>
      </c>
    </row>
    <row r="42" spans="1:10" ht="30" x14ac:dyDescent="0.25">
      <c r="A42" s="2">
        <v>3097553</v>
      </c>
      <c r="B42" s="2" t="s">
        <v>105</v>
      </c>
      <c r="C42" s="2" t="s">
        <v>22</v>
      </c>
      <c r="D42" s="2" t="s">
        <v>106</v>
      </c>
      <c r="E42" s="3">
        <v>0</v>
      </c>
      <c r="F42" s="2">
        <v>300.447</v>
      </c>
      <c r="G42" s="2" t="s">
        <v>36</v>
      </c>
      <c r="H42" s="2">
        <f t="shared" si="0"/>
        <v>0</v>
      </c>
      <c r="I42" s="2" t="s">
        <v>22</v>
      </c>
      <c r="J42" s="2" t="s">
        <v>0</v>
      </c>
    </row>
    <row r="43" spans="1:10" ht="30" x14ac:dyDescent="0.25">
      <c r="A43" s="2">
        <v>3097554</v>
      </c>
      <c r="B43" s="2" t="s">
        <v>107</v>
      </c>
      <c r="C43" s="2" t="s">
        <v>22</v>
      </c>
      <c r="D43" s="2" t="s">
        <v>108</v>
      </c>
      <c r="E43" s="3">
        <v>0</v>
      </c>
      <c r="F43" s="2">
        <v>581.78399999999999</v>
      </c>
      <c r="G43" s="2" t="s">
        <v>36</v>
      </c>
      <c r="H43" s="2">
        <f t="shared" si="0"/>
        <v>0</v>
      </c>
      <c r="I43" s="2" t="s">
        <v>22</v>
      </c>
      <c r="J43" s="2" t="s">
        <v>0</v>
      </c>
    </row>
    <row r="44" spans="1:10" ht="30" x14ac:dyDescent="0.25">
      <c r="A44" s="2">
        <v>3097555</v>
      </c>
      <c r="B44" s="2" t="s">
        <v>109</v>
      </c>
      <c r="C44" s="2" t="s">
        <v>22</v>
      </c>
      <c r="D44" s="2" t="s">
        <v>110</v>
      </c>
      <c r="E44" s="3">
        <v>0</v>
      </c>
      <c r="F44" s="2">
        <v>669.54200000000003</v>
      </c>
      <c r="G44" s="2" t="s">
        <v>36</v>
      </c>
      <c r="H44" s="2">
        <f t="shared" si="0"/>
        <v>0</v>
      </c>
      <c r="I44" s="2" t="s">
        <v>22</v>
      </c>
      <c r="J44" s="2" t="s">
        <v>0</v>
      </c>
    </row>
    <row r="45" spans="1:10" ht="30" x14ac:dyDescent="0.25">
      <c r="A45" s="2">
        <v>3097556</v>
      </c>
      <c r="B45" s="2" t="s">
        <v>111</v>
      </c>
      <c r="C45" s="2" t="s">
        <v>22</v>
      </c>
      <c r="D45" s="2" t="s">
        <v>112</v>
      </c>
      <c r="E45" s="3">
        <v>0</v>
      </c>
      <c r="F45" s="2">
        <v>366.20800000000003</v>
      </c>
      <c r="G45" s="2" t="s">
        <v>36</v>
      </c>
      <c r="H45" s="2">
        <f t="shared" si="0"/>
        <v>0</v>
      </c>
      <c r="I45" s="2" t="s">
        <v>22</v>
      </c>
      <c r="J45" s="2" t="s">
        <v>0</v>
      </c>
    </row>
    <row r="46" spans="1:10" ht="45" x14ac:dyDescent="0.25">
      <c r="A46" s="2">
        <v>3097557</v>
      </c>
      <c r="B46" s="2" t="s">
        <v>113</v>
      </c>
      <c r="C46" s="2" t="s">
        <v>22</v>
      </c>
      <c r="D46" s="2" t="s">
        <v>114</v>
      </c>
      <c r="E46" s="3">
        <v>0</v>
      </c>
      <c r="F46" s="2">
        <v>44</v>
      </c>
      <c r="G46" s="2" t="s">
        <v>36</v>
      </c>
      <c r="H46" s="2">
        <f t="shared" si="0"/>
        <v>0</v>
      </c>
      <c r="I46" s="2" t="s">
        <v>22</v>
      </c>
      <c r="J46" s="2" t="s">
        <v>0</v>
      </c>
    </row>
    <row r="47" spans="1:10" ht="45" x14ac:dyDescent="0.25">
      <c r="A47" s="2">
        <v>3097558</v>
      </c>
      <c r="B47" s="2" t="s">
        <v>115</v>
      </c>
      <c r="C47" s="2" t="s">
        <v>22</v>
      </c>
      <c r="D47" s="2" t="s">
        <v>116</v>
      </c>
      <c r="E47" s="3">
        <v>0</v>
      </c>
      <c r="F47" s="2">
        <v>405</v>
      </c>
      <c r="G47" s="2" t="s">
        <v>36</v>
      </c>
      <c r="H47" s="2">
        <f t="shared" si="0"/>
        <v>0</v>
      </c>
      <c r="I47" s="2" t="s">
        <v>22</v>
      </c>
      <c r="J47" s="2" t="s">
        <v>0</v>
      </c>
    </row>
    <row r="48" spans="1:10" ht="45" x14ac:dyDescent="0.25">
      <c r="A48" s="2">
        <v>3097559</v>
      </c>
      <c r="B48" s="2" t="s">
        <v>117</v>
      </c>
      <c r="C48" s="2" t="s">
        <v>22</v>
      </c>
      <c r="D48" s="2" t="s">
        <v>118</v>
      </c>
      <c r="E48" s="3">
        <v>0</v>
      </c>
      <c r="F48" s="2">
        <v>358.62599999999998</v>
      </c>
      <c r="G48" s="2" t="s">
        <v>36</v>
      </c>
      <c r="H48" s="2">
        <f t="shared" si="0"/>
        <v>0</v>
      </c>
      <c r="I48" s="2" t="s">
        <v>22</v>
      </c>
      <c r="J48" s="2" t="s">
        <v>0</v>
      </c>
    </row>
    <row r="49" spans="1:10" ht="30" x14ac:dyDescent="0.25">
      <c r="A49" s="2">
        <v>3097560</v>
      </c>
      <c r="B49" s="2" t="s">
        <v>119</v>
      </c>
      <c r="C49" s="2" t="s">
        <v>22</v>
      </c>
      <c r="D49" s="2" t="s">
        <v>120</v>
      </c>
      <c r="E49" s="3">
        <v>0</v>
      </c>
      <c r="F49" s="2">
        <v>82.72</v>
      </c>
      <c r="G49" s="2" t="s">
        <v>36</v>
      </c>
      <c r="H49" s="2">
        <f t="shared" si="0"/>
        <v>0</v>
      </c>
      <c r="I49" s="2" t="s">
        <v>22</v>
      </c>
      <c r="J49" s="2" t="s">
        <v>0</v>
      </c>
    </row>
    <row r="50" spans="1:10" ht="30" x14ac:dyDescent="0.25">
      <c r="A50" s="2">
        <v>3097561</v>
      </c>
      <c r="B50" s="2" t="s">
        <v>121</v>
      </c>
      <c r="C50" s="2" t="s">
        <v>22</v>
      </c>
      <c r="D50" s="2" t="s">
        <v>122</v>
      </c>
      <c r="E50" s="3">
        <v>0</v>
      </c>
      <c r="F50" s="2">
        <v>432.95800000000003</v>
      </c>
      <c r="G50" s="2" t="s">
        <v>36</v>
      </c>
      <c r="H50" s="2">
        <f t="shared" si="0"/>
        <v>0</v>
      </c>
      <c r="I50" s="2" t="s">
        <v>22</v>
      </c>
      <c r="J50" s="2" t="s">
        <v>0</v>
      </c>
    </row>
    <row r="51" spans="1:10" ht="30" x14ac:dyDescent="0.25">
      <c r="A51" s="2">
        <v>3097562</v>
      </c>
      <c r="B51" s="2" t="s">
        <v>123</v>
      </c>
      <c r="C51" s="2" t="s">
        <v>22</v>
      </c>
      <c r="D51" s="2" t="s">
        <v>124</v>
      </c>
      <c r="E51" s="3">
        <v>0</v>
      </c>
      <c r="F51" s="2">
        <v>199.17</v>
      </c>
      <c r="G51" s="2" t="s">
        <v>36</v>
      </c>
      <c r="H51" s="2">
        <f t="shared" si="0"/>
        <v>0</v>
      </c>
      <c r="I51" s="2" t="s">
        <v>22</v>
      </c>
      <c r="J51" s="2" t="s">
        <v>0</v>
      </c>
    </row>
    <row r="52" spans="1:10" ht="30" x14ac:dyDescent="0.25">
      <c r="A52" s="2">
        <v>3097563</v>
      </c>
      <c r="B52" s="2" t="s">
        <v>125</v>
      </c>
      <c r="C52" s="2" t="s">
        <v>22</v>
      </c>
      <c r="D52" s="2" t="s">
        <v>126</v>
      </c>
      <c r="E52" s="3">
        <v>0</v>
      </c>
      <c r="F52" s="2">
        <v>230.49799999999999</v>
      </c>
      <c r="G52" s="2" t="s">
        <v>36</v>
      </c>
      <c r="H52" s="2">
        <f t="shared" si="0"/>
        <v>0</v>
      </c>
      <c r="I52" s="2" t="s">
        <v>22</v>
      </c>
      <c r="J52" s="2" t="s">
        <v>0</v>
      </c>
    </row>
    <row r="53" spans="1:10" ht="30" x14ac:dyDescent="0.25">
      <c r="A53" s="2">
        <v>3097564</v>
      </c>
      <c r="B53" s="2" t="s">
        <v>127</v>
      </c>
      <c r="C53" s="2" t="s">
        <v>22</v>
      </c>
      <c r="D53" s="2" t="s">
        <v>128</v>
      </c>
      <c r="E53" s="3">
        <v>0</v>
      </c>
      <c r="F53" s="2">
        <v>114.703</v>
      </c>
      <c r="G53" s="2" t="s">
        <v>36</v>
      </c>
      <c r="H53" s="2">
        <f t="shared" si="0"/>
        <v>0</v>
      </c>
      <c r="I53" s="2" t="s">
        <v>22</v>
      </c>
      <c r="J53" s="2" t="s">
        <v>0</v>
      </c>
    </row>
    <row r="54" spans="1:10" ht="30" x14ac:dyDescent="0.25">
      <c r="A54" s="2">
        <v>3097565</v>
      </c>
      <c r="B54" s="2" t="s">
        <v>129</v>
      </c>
      <c r="C54" s="2" t="s">
        <v>22</v>
      </c>
      <c r="D54" s="2" t="s">
        <v>130</v>
      </c>
      <c r="E54" s="3">
        <v>0</v>
      </c>
      <c r="F54" s="2">
        <v>69.626000000000005</v>
      </c>
      <c r="G54" s="2" t="s">
        <v>36</v>
      </c>
      <c r="H54" s="2">
        <f t="shared" si="0"/>
        <v>0</v>
      </c>
      <c r="I54" s="2" t="s">
        <v>22</v>
      </c>
      <c r="J54" s="2" t="s">
        <v>0</v>
      </c>
    </row>
    <row r="55" spans="1:10" ht="30" x14ac:dyDescent="0.25">
      <c r="A55" s="2">
        <v>3097566</v>
      </c>
      <c r="B55" s="2" t="s">
        <v>131</v>
      </c>
      <c r="C55" s="2" t="s">
        <v>22</v>
      </c>
      <c r="D55" s="2" t="s">
        <v>132</v>
      </c>
      <c r="E55" s="3">
        <v>0</v>
      </c>
      <c r="F55" s="2">
        <v>175</v>
      </c>
      <c r="G55" s="2" t="s">
        <v>36</v>
      </c>
      <c r="H55" s="2">
        <f t="shared" si="0"/>
        <v>0</v>
      </c>
      <c r="I55" s="2" t="s">
        <v>22</v>
      </c>
      <c r="J55" s="2" t="s">
        <v>0</v>
      </c>
    </row>
    <row r="56" spans="1:10" ht="30" x14ac:dyDescent="0.25">
      <c r="A56" s="2">
        <v>3097567</v>
      </c>
      <c r="B56" s="2" t="s">
        <v>133</v>
      </c>
      <c r="C56" s="2" t="s">
        <v>22</v>
      </c>
      <c r="D56" s="2" t="s">
        <v>134</v>
      </c>
      <c r="E56" s="3">
        <v>0</v>
      </c>
      <c r="F56" s="2">
        <v>230</v>
      </c>
      <c r="G56" s="2" t="s">
        <v>36</v>
      </c>
      <c r="H56" s="2">
        <f t="shared" si="0"/>
        <v>0</v>
      </c>
      <c r="I56" s="2" t="s">
        <v>22</v>
      </c>
      <c r="J56" s="2" t="s">
        <v>0</v>
      </c>
    </row>
    <row r="57" spans="1:10" ht="30" x14ac:dyDescent="0.25">
      <c r="A57" s="2">
        <v>3097568</v>
      </c>
      <c r="B57" s="2" t="s">
        <v>135</v>
      </c>
      <c r="C57" s="2" t="s">
        <v>22</v>
      </c>
      <c r="D57" s="2" t="s">
        <v>136</v>
      </c>
      <c r="E57" s="3">
        <v>0</v>
      </c>
      <c r="F57" s="2">
        <v>112</v>
      </c>
      <c r="G57" s="2" t="s">
        <v>87</v>
      </c>
      <c r="H57" s="2">
        <f t="shared" si="0"/>
        <v>0</v>
      </c>
      <c r="I57" s="2" t="s">
        <v>22</v>
      </c>
      <c r="J57" s="2" t="s">
        <v>0</v>
      </c>
    </row>
    <row r="58" spans="1:10" ht="30" x14ac:dyDescent="0.25">
      <c r="A58" s="2">
        <v>3097569</v>
      </c>
      <c r="B58" s="2" t="s">
        <v>137</v>
      </c>
      <c r="C58" s="2" t="s">
        <v>22</v>
      </c>
      <c r="D58" s="2" t="s">
        <v>138</v>
      </c>
      <c r="E58" s="3">
        <v>0</v>
      </c>
      <c r="F58" s="2">
        <v>112</v>
      </c>
      <c r="G58" s="2" t="s">
        <v>87</v>
      </c>
      <c r="H58" s="2">
        <f t="shared" si="0"/>
        <v>0</v>
      </c>
      <c r="I58" s="2" t="s">
        <v>22</v>
      </c>
      <c r="J58" s="2" t="s">
        <v>0</v>
      </c>
    </row>
    <row r="59" spans="1:10" x14ac:dyDescent="0.25">
      <c r="A59" s="2">
        <v>3097570</v>
      </c>
      <c r="B59" s="2" t="s">
        <v>139</v>
      </c>
      <c r="C59" s="2">
        <v>8</v>
      </c>
      <c r="D59" s="2" t="s">
        <v>140</v>
      </c>
      <c r="E59" s="2">
        <f>ROUND(H60+H61+H62+H63+H64,2)</f>
        <v>0</v>
      </c>
      <c r="F59" s="2">
        <v>1</v>
      </c>
      <c r="G59" s="2" t="s">
        <v>0</v>
      </c>
      <c r="H59" s="2">
        <f t="shared" si="0"/>
        <v>0</v>
      </c>
      <c r="I59" s="2" t="s">
        <v>22</v>
      </c>
      <c r="J59" s="2" t="s">
        <v>0</v>
      </c>
    </row>
    <row r="60" spans="1:10" ht="30" x14ac:dyDescent="0.25">
      <c r="A60" s="2">
        <v>3097571</v>
      </c>
      <c r="B60" s="2" t="s">
        <v>141</v>
      </c>
      <c r="C60" s="2" t="s">
        <v>22</v>
      </c>
      <c r="D60" s="2" t="s">
        <v>142</v>
      </c>
      <c r="E60" s="3">
        <v>0</v>
      </c>
      <c r="F60" s="2">
        <v>2</v>
      </c>
      <c r="G60" s="2" t="s">
        <v>87</v>
      </c>
      <c r="H60" s="2">
        <f t="shared" si="0"/>
        <v>0</v>
      </c>
      <c r="I60" s="2" t="s">
        <v>22</v>
      </c>
      <c r="J60" s="2" t="s">
        <v>0</v>
      </c>
    </row>
    <row r="61" spans="1:10" x14ac:dyDescent="0.25">
      <c r="A61" s="2">
        <v>3097572</v>
      </c>
      <c r="B61" s="2" t="s">
        <v>143</v>
      </c>
      <c r="C61" s="2" t="s">
        <v>22</v>
      </c>
      <c r="D61" s="2" t="s">
        <v>144</v>
      </c>
      <c r="E61" s="3">
        <v>0</v>
      </c>
      <c r="F61" s="2">
        <v>1</v>
      </c>
      <c r="G61" s="2" t="s">
        <v>87</v>
      </c>
      <c r="H61" s="2">
        <f t="shared" si="0"/>
        <v>0</v>
      </c>
      <c r="I61" s="2" t="s">
        <v>22</v>
      </c>
      <c r="J61" s="2" t="s">
        <v>0</v>
      </c>
    </row>
    <row r="62" spans="1:10" x14ac:dyDescent="0.25">
      <c r="A62" s="2">
        <v>3097573</v>
      </c>
      <c r="B62" s="2" t="s">
        <v>145</v>
      </c>
      <c r="C62" s="2" t="s">
        <v>22</v>
      </c>
      <c r="D62" s="2" t="s">
        <v>146</v>
      </c>
      <c r="E62" s="3">
        <v>0</v>
      </c>
      <c r="F62" s="2">
        <v>1</v>
      </c>
      <c r="G62" s="2" t="s">
        <v>87</v>
      </c>
      <c r="H62" s="2">
        <f t="shared" si="0"/>
        <v>0</v>
      </c>
      <c r="I62" s="2" t="s">
        <v>22</v>
      </c>
      <c r="J62" s="2" t="s">
        <v>0</v>
      </c>
    </row>
    <row r="63" spans="1:10" ht="30" x14ac:dyDescent="0.25">
      <c r="A63" s="2">
        <v>3097574</v>
      </c>
      <c r="B63" s="2" t="s">
        <v>147</v>
      </c>
      <c r="C63" s="2" t="s">
        <v>22</v>
      </c>
      <c r="D63" s="2" t="s">
        <v>148</v>
      </c>
      <c r="E63" s="3">
        <v>0</v>
      </c>
      <c r="F63" s="2">
        <v>1</v>
      </c>
      <c r="G63" s="2" t="s">
        <v>87</v>
      </c>
      <c r="H63" s="2">
        <f t="shared" si="0"/>
        <v>0</v>
      </c>
      <c r="I63" s="2" t="s">
        <v>22</v>
      </c>
      <c r="J63" s="2" t="s">
        <v>0</v>
      </c>
    </row>
    <row r="64" spans="1:10" x14ac:dyDescent="0.25">
      <c r="A64" s="2">
        <v>3097575</v>
      </c>
      <c r="B64" s="2" t="s">
        <v>149</v>
      </c>
      <c r="C64" s="2" t="s">
        <v>22</v>
      </c>
      <c r="D64" s="2" t="s">
        <v>150</v>
      </c>
      <c r="E64" s="3">
        <v>0</v>
      </c>
      <c r="F64" s="2">
        <v>1</v>
      </c>
      <c r="G64" s="2" t="s">
        <v>87</v>
      </c>
      <c r="H64" s="2">
        <f t="shared" si="0"/>
        <v>0</v>
      </c>
      <c r="I64" s="2" t="s">
        <v>22</v>
      </c>
      <c r="J64" s="2" t="s">
        <v>0</v>
      </c>
    </row>
    <row r="65" spans="1:10" x14ac:dyDescent="0.25">
      <c r="A65" s="2">
        <v>3097576</v>
      </c>
      <c r="B65" s="2" t="s">
        <v>151</v>
      </c>
      <c r="C65" s="2">
        <v>9</v>
      </c>
      <c r="D65" s="2" t="s">
        <v>152</v>
      </c>
      <c r="E65" s="2">
        <f>ROUND(H66+H67+H68+H69+H70+H71+H72+H73+H74+H75+H76+H77+H78+H79+H80+H81+H82+H83+H84+H85+H86+H87+H88+H89+H90+H91+H92+H93+H94+H95+H96+H97+H98+H99+H100+H101+H102+H103+H104+H105+H106+H107+H108+H109+H110+H111,2)</f>
        <v>0</v>
      </c>
      <c r="F65" s="2">
        <v>1</v>
      </c>
      <c r="G65" s="2" t="s">
        <v>0</v>
      </c>
      <c r="H65" s="2">
        <f t="shared" si="0"/>
        <v>0</v>
      </c>
      <c r="I65" s="2" t="s">
        <v>22</v>
      </c>
      <c r="J65" s="2" t="s">
        <v>0</v>
      </c>
    </row>
    <row r="66" spans="1:10" x14ac:dyDescent="0.25">
      <c r="A66" s="2">
        <v>3097577</v>
      </c>
      <c r="B66" s="2" t="s">
        <v>153</v>
      </c>
      <c r="C66" s="2" t="s">
        <v>22</v>
      </c>
      <c r="D66" s="2" t="s">
        <v>155</v>
      </c>
      <c r="E66" s="3">
        <v>0</v>
      </c>
      <c r="F66" s="2">
        <v>346</v>
      </c>
      <c r="G66" s="2" t="s">
        <v>154</v>
      </c>
      <c r="H66" s="2">
        <f t="shared" si="0"/>
        <v>0</v>
      </c>
      <c r="I66" s="2" t="s">
        <v>22</v>
      </c>
      <c r="J66" s="2" t="s">
        <v>0</v>
      </c>
    </row>
    <row r="67" spans="1:10" x14ac:dyDescent="0.25">
      <c r="A67" s="2">
        <v>3097578</v>
      </c>
      <c r="B67" s="2" t="s">
        <v>156</v>
      </c>
      <c r="C67" s="2" t="s">
        <v>22</v>
      </c>
      <c r="D67" s="2" t="s">
        <v>157</v>
      </c>
      <c r="E67" s="3">
        <v>0</v>
      </c>
      <c r="F67" s="2">
        <v>1390</v>
      </c>
      <c r="G67" s="2" t="s">
        <v>154</v>
      </c>
      <c r="H67" s="2">
        <f t="shared" ref="H67:H130" si="1">IF(ISNUMBER(VALUE(E67)),ROUND(SUM(ROUND(E67,2)*F67),2),"N")</f>
        <v>0</v>
      </c>
      <c r="I67" s="2" t="s">
        <v>22</v>
      </c>
      <c r="J67" s="2" t="s">
        <v>0</v>
      </c>
    </row>
    <row r="68" spans="1:10" ht="30" x14ac:dyDescent="0.25">
      <c r="A68" s="2">
        <v>3097579</v>
      </c>
      <c r="B68" s="2" t="s">
        <v>158</v>
      </c>
      <c r="C68" s="2" t="s">
        <v>22</v>
      </c>
      <c r="D68" s="2" t="s">
        <v>159</v>
      </c>
      <c r="E68" s="3">
        <v>0</v>
      </c>
      <c r="F68" s="2">
        <v>23.7</v>
      </c>
      <c r="G68" s="2" t="s">
        <v>36</v>
      </c>
      <c r="H68" s="2">
        <f t="shared" si="1"/>
        <v>0</v>
      </c>
      <c r="I68" s="2" t="s">
        <v>22</v>
      </c>
      <c r="J68" s="2" t="s">
        <v>0</v>
      </c>
    </row>
    <row r="69" spans="1:10" ht="30" x14ac:dyDescent="0.25">
      <c r="A69" s="2">
        <v>3097580</v>
      </c>
      <c r="B69" s="2" t="s">
        <v>160</v>
      </c>
      <c r="C69" s="2" t="s">
        <v>22</v>
      </c>
      <c r="D69" s="2" t="s">
        <v>161</v>
      </c>
      <c r="E69" s="3">
        <v>0</v>
      </c>
      <c r="F69" s="2">
        <v>426</v>
      </c>
      <c r="G69" s="2" t="s">
        <v>154</v>
      </c>
      <c r="H69" s="2">
        <f t="shared" si="1"/>
        <v>0</v>
      </c>
      <c r="I69" s="2" t="s">
        <v>22</v>
      </c>
      <c r="J69" s="2" t="s">
        <v>0</v>
      </c>
    </row>
    <row r="70" spans="1:10" ht="30" x14ac:dyDescent="0.25">
      <c r="A70" s="2">
        <v>3097581</v>
      </c>
      <c r="B70" s="2" t="s">
        <v>162</v>
      </c>
      <c r="C70" s="2" t="s">
        <v>22</v>
      </c>
      <c r="D70" s="2" t="s">
        <v>163</v>
      </c>
      <c r="E70" s="3">
        <v>0</v>
      </c>
      <c r="F70" s="2">
        <v>488.91</v>
      </c>
      <c r="G70" s="2" t="s">
        <v>154</v>
      </c>
      <c r="H70" s="2">
        <f t="shared" si="1"/>
        <v>0</v>
      </c>
      <c r="I70" s="2" t="s">
        <v>22</v>
      </c>
      <c r="J70" s="2" t="s">
        <v>0</v>
      </c>
    </row>
    <row r="71" spans="1:10" ht="30" x14ac:dyDescent="0.25">
      <c r="A71" s="2">
        <v>3097582</v>
      </c>
      <c r="B71" s="2" t="s">
        <v>164</v>
      </c>
      <c r="C71" s="2" t="s">
        <v>22</v>
      </c>
      <c r="D71" s="2" t="s">
        <v>165</v>
      </c>
      <c r="E71" s="3">
        <v>0</v>
      </c>
      <c r="F71" s="2">
        <v>488.91</v>
      </c>
      <c r="G71" s="2" t="s">
        <v>154</v>
      </c>
      <c r="H71" s="2">
        <f t="shared" si="1"/>
        <v>0</v>
      </c>
      <c r="I71" s="2" t="s">
        <v>22</v>
      </c>
      <c r="J71" s="2" t="s">
        <v>0</v>
      </c>
    </row>
    <row r="72" spans="1:10" ht="30" x14ac:dyDescent="0.25">
      <c r="A72" s="2">
        <v>3097583</v>
      </c>
      <c r="B72" s="2" t="s">
        <v>166</v>
      </c>
      <c r="C72" s="2" t="s">
        <v>22</v>
      </c>
      <c r="D72" s="2" t="s">
        <v>167</v>
      </c>
      <c r="E72" s="3">
        <v>0</v>
      </c>
      <c r="F72" s="2">
        <v>80.83</v>
      </c>
      <c r="G72" s="2" t="s">
        <v>154</v>
      </c>
      <c r="H72" s="2">
        <f t="shared" si="1"/>
        <v>0</v>
      </c>
      <c r="I72" s="2" t="s">
        <v>22</v>
      </c>
      <c r="J72" s="2" t="s">
        <v>0</v>
      </c>
    </row>
    <row r="73" spans="1:10" ht="30" x14ac:dyDescent="0.25">
      <c r="A73" s="2">
        <v>3097584</v>
      </c>
      <c r="B73" s="2" t="s">
        <v>168</v>
      </c>
      <c r="C73" s="2" t="s">
        <v>22</v>
      </c>
      <c r="D73" s="2" t="s">
        <v>169</v>
      </c>
      <c r="E73" s="3">
        <v>0</v>
      </c>
      <c r="F73" s="2">
        <v>0.54</v>
      </c>
      <c r="G73" s="2" t="s">
        <v>39</v>
      </c>
      <c r="H73" s="2">
        <f t="shared" si="1"/>
        <v>0</v>
      </c>
      <c r="I73" s="2" t="s">
        <v>22</v>
      </c>
      <c r="J73" s="2" t="s">
        <v>0</v>
      </c>
    </row>
    <row r="74" spans="1:10" x14ac:dyDescent="0.25">
      <c r="A74" s="2">
        <v>3097585</v>
      </c>
      <c r="B74" s="2" t="s">
        <v>170</v>
      </c>
      <c r="C74" s="2" t="s">
        <v>22</v>
      </c>
      <c r="D74" s="2" t="s">
        <v>171</v>
      </c>
      <c r="E74" s="3">
        <v>0</v>
      </c>
      <c r="F74" s="2">
        <v>1089.6959999999999</v>
      </c>
      <c r="G74" s="2" t="s">
        <v>36</v>
      </c>
      <c r="H74" s="2">
        <f t="shared" si="1"/>
        <v>0</v>
      </c>
      <c r="I74" s="2" t="s">
        <v>22</v>
      </c>
      <c r="J74" s="2" t="s">
        <v>0</v>
      </c>
    </row>
    <row r="75" spans="1:10" ht="30" x14ac:dyDescent="0.25">
      <c r="A75" s="2">
        <v>3097586</v>
      </c>
      <c r="B75" s="2" t="s">
        <v>172</v>
      </c>
      <c r="C75" s="2" t="s">
        <v>22</v>
      </c>
      <c r="D75" s="2" t="s">
        <v>173</v>
      </c>
      <c r="E75" s="3">
        <v>0</v>
      </c>
      <c r="F75" s="2">
        <v>8.91</v>
      </c>
      <c r="G75" s="2" t="s">
        <v>39</v>
      </c>
      <c r="H75" s="2">
        <f t="shared" si="1"/>
        <v>0</v>
      </c>
      <c r="I75" s="2" t="s">
        <v>22</v>
      </c>
      <c r="J75" s="2" t="s">
        <v>0</v>
      </c>
    </row>
    <row r="76" spans="1:10" ht="45" x14ac:dyDescent="0.25">
      <c r="A76" s="2">
        <v>3097587</v>
      </c>
      <c r="B76" s="2" t="s">
        <v>174</v>
      </c>
      <c r="C76" s="2" t="s">
        <v>22</v>
      </c>
      <c r="D76" s="2" t="s">
        <v>175</v>
      </c>
      <c r="E76" s="3">
        <v>0</v>
      </c>
      <c r="F76" s="2">
        <v>170.26499999999999</v>
      </c>
      <c r="G76" s="2" t="s">
        <v>36</v>
      </c>
      <c r="H76" s="2">
        <f t="shared" si="1"/>
        <v>0</v>
      </c>
      <c r="I76" s="2" t="s">
        <v>22</v>
      </c>
      <c r="J76" s="2" t="s">
        <v>0</v>
      </c>
    </row>
    <row r="77" spans="1:10" ht="30" x14ac:dyDescent="0.25">
      <c r="A77" s="2">
        <v>3097588</v>
      </c>
      <c r="B77" s="2" t="s">
        <v>176</v>
      </c>
      <c r="C77" s="2" t="s">
        <v>22</v>
      </c>
      <c r="D77" s="2" t="s">
        <v>177</v>
      </c>
      <c r="E77" s="3">
        <v>0</v>
      </c>
      <c r="F77" s="2">
        <v>410.70600000000002</v>
      </c>
      <c r="G77" s="2" t="s">
        <v>36</v>
      </c>
      <c r="H77" s="2">
        <f t="shared" si="1"/>
        <v>0</v>
      </c>
      <c r="I77" s="2" t="s">
        <v>22</v>
      </c>
      <c r="J77" s="2" t="s">
        <v>0</v>
      </c>
    </row>
    <row r="78" spans="1:10" ht="30" x14ac:dyDescent="0.25">
      <c r="A78" s="2">
        <v>3097589</v>
      </c>
      <c r="B78" s="2" t="s">
        <v>178</v>
      </c>
      <c r="C78" s="2" t="s">
        <v>22</v>
      </c>
      <c r="D78" s="2" t="s">
        <v>179</v>
      </c>
      <c r="E78" s="3">
        <v>0</v>
      </c>
      <c r="F78" s="2">
        <v>358.62599999999998</v>
      </c>
      <c r="G78" s="2" t="s">
        <v>36</v>
      </c>
      <c r="H78" s="2">
        <f t="shared" si="1"/>
        <v>0</v>
      </c>
      <c r="I78" s="2" t="s">
        <v>22</v>
      </c>
      <c r="J78" s="2" t="s">
        <v>0</v>
      </c>
    </row>
    <row r="79" spans="1:10" ht="30" x14ac:dyDescent="0.25">
      <c r="A79" s="2">
        <v>3097590</v>
      </c>
      <c r="B79" s="2" t="s">
        <v>180</v>
      </c>
      <c r="C79" s="2" t="s">
        <v>22</v>
      </c>
      <c r="D79" s="2" t="s">
        <v>181</v>
      </c>
      <c r="E79" s="3">
        <v>0</v>
      </c>
      <c r="F79" s="2">
        <v>370.01499999999999</v>
      </c>
      <c r="G79" s="2" t="s">
        <v>154</v>
      </c>
      <c r="H79" s="2">
        <f t="shared" si="1"/>
        <v>0</v>
      </c>
      <c r="I79" s="2" t="s">
        <v>22</v>
      </c>
      <c r="J79" s="2" t="s">
        <v>0</v>
      </c>
    </row>
    <row r="80" spans="1:10" ht="30" x14ac:dyDescent="0.25">
      <c r="A80" s="2">
        <v>3097591</v>
      </c>
      <c r="B80" s="2" t="s">
        <v>182</v>
      </c>
      <c r="C80" s="2" t="s">
        <v>22</v>
      </c>
      <c r="D80" s="2" t="s">
        <v>183</v>
      </c>
      <c r="E80" s="3">
        <v>0</v>
      </c>
      <c r="F80" s="2">
        <v>2</v>
      </c>
      <c r="G80" s="2" t="s">
        <v>87</v>
      </c>
      <c r="H80" s="2">
        <f t="shared" si="1"/>
        <v>0</v>
      </c>
      <c r="I80" s="2" t="s">
        <v>22</v>
      </c>
      <c r="J80" s="2" t="s">
        <v>0</v>
      </c>
    </row>
    <row r="81" spans="1:10" ht="30" x14ac:dyDescent="0.25">
      <c r="A81" s="2">
        <v>3097592</v>
      </c>
      <c r="B81" s="2" t="s">
        <v>184</v>
      </c>
      <c r="C81" s="2" t="s">
        <v>22</v>
      </c>
      <c r="D81" s="2" t="s">
        <v>185</v>
      </c>
      <c r="E81" s="3">
        <v>0</v>
      </c>
      <c r="F81" s="2">
        <v>16.920000000000002</v>
      </c>
      <c r="G81" s="2" t="s">
        <v>36</v>
      </c>
      <c r="H81" s="2">
        <f t="shared" si="1"/>
        <v>0</v>
      </c>
      <c r="I81" s="2" t="s">
        <v>22</v>
      </c>
      <c r="J81" s="2" t="s">
        <v>0</v>
      </c>
    </row>
    <row r="82" spans="1:10" ht="45" x14ac:dyDescent="0.25">
      <c r="A82" s="2">
        <v>3097593</v>
      </c>
      <c r="B82" s="2" t="s">
        <v>186</v>
      </c>
      <c r="C82" s="2" t="s">
        <v>22</v>
      </c>
      <c r="D82" s="2" t="s">
        <v>188</v>
      </c>
      <c r="E82" s="3">
        <v>0</v>
      </c>
      <c r="F82" s="2">
        <v>1000</v>
      </c>
      <c r="G82" s="2" t="s">
        <v>187</v>
      </c>
      <c r="H82" s="2">
        <f t="shared" si="1"/>
        <v>0</v>
      </c>
      <c r="I82" s="2" t="s">
        <v>22</v>
      </c>
      <c r="J82" s="2" t="s">
        <v>0</v>
      </c>
    </row>
    <row r="83" spans="1:10" ht="30" x14ac:dyDescent="0.25">
      <c r="A83" s="2">
        <v>3097594</v>
      </c>
      <c r="B83" s="2" t="s">
        <v>189</v>
      </c>
      <c r="C83" s="2" t="s">
        <v>22</v>
      </c>
      <c r="D83" s="2" t="s">
        <v>190</v>
      </c>
      <c r="E83" s="3">
        <v>0</v>
      </c>
      <c r="F83" s="2">
        <v>280.44</v>
      </c>
      <c r="G83" s="2" t="s">
        <v>36</v>
      </c>
      <c r="H83" s="2">
        <f t="shared" si="1"/>
        <v>0</v>
      </c>
      <c r="I83" s="2" t="s">
        <v>22</v>
      </c>
      <c r="J83" s="2" t="s">
        <v>0</v>
      </c>
    </row>
    <row r="84" spans="1:10" ht="30" x14ac:dyDescent="0.25">
      <c r="A84" s="2">
        <v>3097595</v>
      </c>
      <c r="B84" s="2" t="s">
        <v>191</v>
      </c>
      <c r="C84" s="2" t="s">
        <v>22</v>
      </c>
      <c r="D84" s="2" t="s">
        <v>192</v>
      </c>
      <c r="E84" s="3">
        <v>0</v>
      </c>
      <c r="F84" s="2">
        <v>29.31</v>
      </c>
      <c r="G84" s="2" t="s">
        <v>36</v>
      </c>
      <c r="H84" s="2">
        <f t="shared" si="1"/>
        <v>0</v>
      </c>
      <c r="I84" s="2" t="s">
        <v>22</v>
      </c>
      <c r="J84" s="2" t="s">
        <v>0</v>
      </c>
    </row>
    <row r="85" spans="1:10" ht="45" x14ac:dyDescent="0.25">
      <c r="A85" s="2">
        <v>3097596</v>
      </c>
      <c r="B85" s="2" t="s">
        <v>193</v>
      </c>
      <c r="C85" s="2" t="s">
        <v>22</v>
      </c>
      <c r="D85" s="2" t="s">
        <v>194</v>
      </c>
      <c r="E85" s="3">
        <v>0</v>
      </c>
      <c r="F85" s="2">
        <v>281.33699999999999</v>
      </c>
      <c r="G85" s="2" t="s">
        <v>36</v>
      </c>
      <c r="H85" s="2">
        <f t="shared" si="1"/>
        <v>0</v>
      </c>
      <c r="I85" s="2" t="s">
        <v>22</v>
      </c>
      <c r="J85" s="2" t="s">
        <v>0</v>
      </c>
    </row>
    <row r="86" spans="1:10" ht="45" x14ac:dyDescent="0.25">
      <c r="A86" s="2">
        <v>3097597</v>
      </c>
      <c r="B86" s="2" t="s">
        <v>195</v>
      </c>
      <c r="C86" s="2" t="s">
        <v>22</v>
      </c>
      <c r="D86" s="2" t="s">
        <v>196</v>
      </c>
      <c r="E86" s="3">
        <v>0</v>
      </c>
      <c r="F86" s="2">
        <v>1</v>
      </c>
      <c r="G86" s="2" t="s">
        <v>154</v>
      </c>
      <c r="H86" s="2">
        <f t="shared" si="1"/>
        <v>0</v>
      </c>
      <c r="I86" s="2" t="s">
        <v>22</v>
      </c>
      <c r="J86" s="2" t="s">
        <v>0</v>
      </c>
    </row>
    <row r="87" spans="1:10" ht="30" x14ac:dyDescent="0.25">
      <c r="A87" s="2">
        <v>3097598</v>
      </c>
      <c r="B87" s="2" t="s">
        <v>197</v>
      </c>
      <c r="C87" s="2" t="s">
        <v>22</v>
      </c>
      <c r="D87" s="2" t="s">
        <v>198</v>
      </c>
      <c r="E87" s="3">
        <v>0</v>
      </c>
      <c r="F87" s="2">
        <v>1.01</v>
      </c>
      <c r="G87" s="2" t="s">
        <v>87</v>
      </c>
      <c r="H87" s="2">
        <f t="shared" si="1"/>
        <v>0</v>
      </c>
      <c r="I87" s="2" t="s">
        <v>22</v>
      </c>
      <c r="J87" s="2" t="s">
        <v>0</v>
      </c>
    </row>
    <row r="88" spans="1:10" ht="45" x14ac:dyDescent="0.25">
      <c r="A88" s="2">
        <v>3097599</v>
      </c>
      <c r="B88" s="2" t="s">
        <v>199</v>
      </c>
      <c r="C88" s="2" t="s">
        <v>22</v>
      </c>
      <c r="D88" s="2" t="s">
        <v>200</v>
      </c>
      <c r="E88" s="3">
        <v>0</v>
      </c>
      <c r="F88" s="2">
        <v>126.565</v>
      </c>
      <c r="G88" s="2" t="s">
        <v>154</v>
      </c>
      <c r="H88" s="2">
        <f t="shared" si="1"/>
        <v>0</v>
      </c>
      <c r="I88" s="2" t="s">
        <v>22</v>
      </c>
      <c r="J88" s="2" t="s">
        <v>0</v>
      </c>
    </row>
    <row r="89" spans="1:10" ht="30" x14ac:dyDescent="0.25">
      <c r="A89" s="2">
        <v>3097600</v>
      </c>
      <c r="B89" s="2" t="s">
        <v>201</v>
      </c>
      <c r="C89" s="2" t="s">
        <v>22</v>
      </c>
      <c r="D89" s="2" t="s">
        <v>202</v>
      </c>
      <c r="E89" s="3">
        <v>0</v>
      </c>
      <c r="F89" s="2">
        <v>127.831</v>
      </c>
      <c r="G89" s="2" t="s">
        <v>87</v>
      </c>
      <c r="H89" s="2">
        <f t="shared" si="1"/>
        <v>0</v>
      </c>
      <c r="I89" s="2" t="s">
        <v>22</v>
      </c>
      <c r="J89" s="2" t="s">
        <v>0</v>
      </c>
    </row>
    <row r="90" spans="1:10" ht="30" x14ac:dyDescent="0.25">
      <c r="A90" s="2">
        <v>3097601</v>
      </c>
      <c r="B90" s="2" t="s">
        <v>203</v>
      </c>
      <c r="C90" s="2" t="s">
        <v>22</v>
      </c>
      <c r="D90" s="2" t="s">
        <v>204</v>
      </c>
      <c r="E90" s="3">
        <v>0</v>
      </c>
      <c r="F90" s="2">
        <v>405</v>
      </c>
      <c r="G90" s="2" t="s">
        <v>36</v>
      </c>
      <c r="H90" s="2">
        <f t="shared" si="1"/>
        <v>0</v>
      </c>
      <c r="I90" s="2" t="s">
        <v>22</v>
      </c>
      <c r="J90" s="2" t="s">
        <v>0</v>
      </c>
    </row>
    <row r="91" spans="1:10" ht="30" x14ac:dyDescent="0.25">
      <c r="A91" s="2">
        <v>3097602</v>
      </c>
      <c r="B91" s="2" t="s">
        <v>205</v>
      </c>
      <c r="C91" s="2" t="s">
        <v>22</v>
      </c>
      <c r="D91" s="2" t="s">
        <v>206</v>
      </c>
      <c r="E91" s="3">
        <v>0</v>
      </c>
      <c r="F91" s="2">
        <v>3718.4679999999998</v>
      </c>
      <c r="G91" s="2" t="s">
        <v>36</v>
      </c>
      <c r="H91" s="2">
        <f t="shared" si="1"/>
        <v>0</v>
      </c>
      <c r="I91" s="2" t="s">
        <v>22</v>
      </c>
      <c r="J91" s="2" t="s">
        <v>0</v>
      </c>
    </row>
    <row r="92" spans="1:10" ht="45" x14ac:dyDescent="0.25">
      <c r="A92" s="2">
        <v>3097603</v>
      </c>
      <c r="B92" s="2" t="s">
        <v>207</v>
      </c>
      <c r="C92" s="2" t="s">
        <v>22</v>
      </c>
      <c r="D92" s="2" t="s">
        <v>208</v>
      </c>
      <c r="E92" s="3">
        <v>0</v>
      </c>
      <c r="F92" s="2">
        <v>3718.4679999999998</v>
      </c>
      <c r="G92" s="2" t="s">
        <v>36</v>
      </c>
      <c r="H92" s="2">
        <f t="shared" si="1"/>
        <v>0</v>
      </c>
      <c r="I92" s="2" t="s">
        <v>22</v>
      </c>
      <c r="J92" s="2" t="s">
        <v>0</v>
      </c>
    </row>
    <row r="93" spans="1:10" ht="45" x14ac:dyDescent="0.25">
      <c r="A93" s="2">
        <v>3097604</v>
      </c>
      <c r="B93" s="2" t="s">
        <v>209</v>
      </c>
      <c r="C93" s="2" t="s">
        <v>22</v>
      </c>
      <c r="D93" s="2" t="s">
        <v>210</v>
      </c>
      <c r="E93" s="3">
        <v>0</v>
      </c>
      <c r="F93" s="2">
        <v>52058.552000000003</v>
      </c>
      <c r="G93" s="2" t="s">
        <v>36</v>
      </c>
      <c r="H93" s="2">
        <f t="shared" si="1"/>
        <v>0</v>
      </c>
      <c r="I93" s="2" t="s">
        <v>22</v>
      </c>
      <c r="J93" s="2" t="s">
        <v>0</v>
      </c>
    </row>
    <row r="94" spans="1:10" ht="30" x14ac:dyDescent="0.25">
      <c r="A94" s="2">
        <v>3097605</v>
      </c>
      <c r="B94" s="2" t="s">
        <v>211</v>
      </c>
      <c r="C94" s="2" t="s">
        <v>22</v>
      </c>
      <c r="D94" s="2" t="s">
        <v>212</v>
      </c>
      <c r="E94" s="3">
        <v>0</v>
      </c>
      <c r="F94" s="2">
        <v>3718.4679999999998</v>
      </c>
      <c r="G94" s="2" t="s">
        <v>36</v>
      </c>
      <c r="H94" s="2">
        <f t="shared" si="1"/>
        <v>0</v>
      </c>
      <c r="I94" s="2" t="s">
        <v>22</v>
      </c>
      <c r="J94" s="2" t="s">
        <v>0</v>
      </c>
    </row>
    <row r="95" spans="1:10" ht="30" x14ac:dyDescent="0.25">
      <c r="A95" s="2">
        <v>3097606</v>
      </c>
      <c r="B95" s="2" t="s">
        <v>213</v>
      </c>
      <c r="C95" s="2" t="s">
        <v>22</v>
      </c>
      <c r="D95" s="2" t="s">
        <v>214</v>
      </c>
      <c r="E95" s="3">
        <v>0</v>
      </c>
      <c r="F95" s="2">
        <v>3718.4679999999998</v>
      </c>
      <c r="G95" s="2" t="s">
        <v>36</v>
      </c>
      <c r="H95" s="2">
        <f t="shared" si="1"/>
        <v>0</v>
      </c>
      <c r="I95" s="2" t="s">
        <v>22</v>
      </c>
      <c r="J95" s="2" t="s">
        <v>0</v>
      </c>
    </row>
    <row r="96" spans="1:10" ht="30" x14ac:dyDescent="0.25">
      <c r="A96" s="2">
        <v>3097607</v>
      </c>
      <c r="B96" s="2" t="s">
        <v>215</v>
      </c>
      <c r="C96" s="2" t="s">
        <v>22</v>
      </c>
      <c r="D96" s="2" t="s">
        <v>216</v>
      </c>
      <c r="E96" s="3">
        <v>0</v>
      </c>
      <c r="F96" s="2">
        <v>596.70600000000002</v>
      </c>
      <c r="G96" s="2" t="s">
        <v>36</v>
      </c>
      <c r="H96" s="2">
        <f t="shared" si="1"/>
        <v>0</v>
      </c>
      <c r="I96" s="2" t="s">
        <v>22</v>
      </c>
      <c r="J96" s="2" t="s">
        <v>0</v>
      </c>
    </row>
    <row r="97" spans="1:10" ht="30" x14ac:dyDescent="0.25">
      <c r="A97" s="2">
        <v>3097608</v>
      </c>
      <c r="B97" s="2" t="s">
        <v>217</v>
      </c>
      <c r="C97" s="2" t="s">
        <v>22</v>
      </c>
      <c r="D97" s="2" t="s">
        <v>218</v>
      </c>
      <c r="E97" s="3">
        <v>0</v>
      </c>
      <c r="F97" s="2">
        <v>2401.134</v>
      </c>
      <c r="G97" s="2" t="s">
        <v>36</v>
      </c>
      <c r="H97" s="2">
        <f t="shared" si="1"/>
        <v>0</v>
      </c>
      <c r="I97" s="2" t="s">
        <v>22</v>
      </c>
      <c r="J97" s="2" t="s">
        <v>0</v>
      </c>
    </row>
    <row r="98" spans="1:10" ht="30" x14ac:dyDescent="0.25">
      <c r="A98" s="2">
        <v>3097609</v>
      </c>
      <c r="B98" s="2" t="s">
        <v>219</v>
      </c>
      <c r="C98" s="2" t="s">
        <v>22</v>
      </c>
      <c r="D98" s="2" t="s">
        <v>220</v>
      </c>
      <c r="E98" s="3">
        <v>0</v>
      </c>
      <c r="F98" s="2">
        <v>863.59799999999996</v>
      </c>
      <c r="G98" s="2" t="s">
        <v>36</v>
      </c>
      <c r="H98" s="2">
        <f t="shared" si="1"/>
        <v>0</v>
      </c>
      <c r="I98" s="2" t="s">
        <v>22</v>
      </c>
      <c r="J98" s="2" t="s">
        <v>0</v>
      </c>
    </row>
    <row r="99" spans="1:10" ht="45" x14ac:dyDescent="0.25">
      <c r="A99" s="2">
        <v>3097610</v>
      </c>
      <c r="B99" s="2" t="s">
        <v>221</v>
      </c>
      <c r="C99" s="2" t="s">
        <v>22</v>
      </c>
      <c r="D99" s="2" t="s">
        <v>222</v>
      </c>
      <c r="E99" s="3">
        <v>0</v>
      </c>
      <c r="F99" s="2">
        <v>9</v>
      </c>
      <c r="G99" s="2" t="s">
        <v>154</v>
      </c>
      <c r="H99" s="2">
        <f t="shared" si="1"/>
        <v>0</v>
      </c>
      <c r="I99" s="2" t="s">
        <v>22</v>
      </c>
      <c r="J99" s="2" t="s">
        <v>0</v>
      </c>
    </row>
    <row r="100" spans="1:10" ht="45" x14ac:dyDescent="0.25">
      <c r="A100" s="2">
        <v>3097611</v>
      </c>
      <c r="B100" s="2" t="s">
        <v>223</v>
      </c>
      <c r="C100" s="2" t="s">
        <v>22</v>
      </c>
      <c r="D100" s="2" t="s">
        <v>224</v>
      </c>
      <c r="E100" s="3">
        <v>0</v>
      </c>
      <c r="F100" s="2">
        <v>4.5</v>
      </c>
      <c r="G100" s="2" t="s">
        <v>154</v>
      </c>
      <c r="H100" s="2">
        <f t="shared" si="1"/>
        <v>0</v>
      </c>
      <c r="I100" s="2" t="s">
        <v>22</v>
      </c>
      <c r="J100" s="2" t="s">
        <v>0</v>
      </c>
    </row>
    <row r="101" spans="1:10" ht="45" x14ac:dyDescent="0.25">
      <c r="A101" s="2">
        <v>3097612</v>
      </c>
      <c r="B101" s="2" t="s">
        <v>225</v>
      </c>
      <c r="C101" s="2" t="s">
        <v>22</v>
      </c>
      <c r="D101" s="2" t="s">
        <v>226</v>
      </c>
      <c r="E101" s="3">
        <v>0</v>
      </c>
      <c r="F101" s="2">
        <v>42</v>
      </c>
      <c r="G101" s="2" t="s">
        <v>154</v>
      </c>
      <c r="H101" s="2">
        <f t="shared" si="1"/>
        <v>0</v>
      </c>
      <c r="I101" s="2" t="s">
        <v>22</v>
      </c>
      <c r="J101" s="2" t="s">
        <v>0</v>
      </c>
    </row>
    <row r="102" spans="1:10" ht="45" x14ac:dyDescent="0.25">
      <c r="A102" s="2">
        <v>3097613</v>
      </c>
      <c r="B102" s="2" t="s">
        <v>227</v>
      </c>
      <c r="C102" s="2" t="s">
        <v>22</v>
      </c>
      <c r="D102" s="2" t="s">
        <v>228</v>
      </c>
      <c r="E102" s="3">
        <v>0</v>
      </c>
      <c r="F102" s="2">
        <v>49.27</v>
      </c>
      <c r="G102" s="2" t="s">
        <v>154</v>
      </c>
      <c r="H102" s="2">
        <f t="shared" si="1"/>
        <v>0</v>
      </c>
      <c r="I102" s="2" t="s">
        <v>22</v>
      </c>
      <c r="J102" s="2" t="s">
        <v>0</v>
      </c>
    </row>
    <row r="103" spans="1:10" ht="30" x14ac:dyDescent="0.25">
      <c r="A103" s="2">
        <v>3097614</v>
      </c>
      <c r="B103" s="2" t="s">
        <v>229</v>
      </c>
      <c r="C103" s="2" t="s">
        <v>22</v>
      </c>
      <c r="D103" s="2" t="s">
        <v>230</v>
      </c>
      <c r="E103" s="3">
        <v>0</v>
      </c>
      <c r="F103" s="2">
        <v>190.55799999999999</v>
      </c>
      <c r="G103" s="2" t="s">
        <v>54</v>
      </c>
      <c r="H103" s="2">
        <f t="shared" si="1"/>
        <v>0</v>
      </c>
      <c r="I103" s="2" t="s">
        <v>22</v>
      </c>
      <c r="J103" s="2" t="s">
        <v>0</v>
      </c>
    </row>
    <row r="104" spans="1:10" ht="30" x14ac:dyDescent="0.25">
      <c r="A104" s="2">
        <v>3097615</v>
      </c>
      <c r="B104" s="2" t="s">
        <v>231</v>
      </c>
      <c r="C104" s="2" t="s">
        <v>22</v>
      </c>
      <c r="D104" s="2" t="s">
        <v>232</v>
      </c>
      <c r="E104" s="3">
        <v>0</v>
      </c>
      <c r="F104" s="2">
        <v>571.67399999999998</v>
      </c>
      <c r="G104" s="2" t="s">
        <v>54</v>
      </c>
      <c r="H104" s="2">
        <f t="shared" si="1"/>
        <v>0</v>
      </c>
      <c r="I104" s="2" t="s">
        <v>22</v>
      </c>
      <c r="J104" s="2" t="s">
        <v>0</v>
      </c>
    </row>
    <row r="105" spans="1:10" ht="30" x14ac:dyDescent="0.25">
      <c r="A105" s="2">
        <v>3097616</v>
      </c>
      <c r="B105" s="2" t="s">
        <v>233</v>
      </c>
      <c r="C105" s="2" t="s">
        <v>22</v>
      </c>
      <c r="D105" s="2" t="s">
        <v>234</v>
      </c>
      <c r="E105" s="3">
        <v>0</v>
      </c>
      <c r="F105" s="2">
        <v>190.55799999999999</v>
      </c>
      <c r="G105" s="2" t="s">
        <v>54</v>
      </c>
      <c r="H105" s="2">
        <f t="shared" si="1"/>
        <v>0</v>
      </c>
      <c r="I105" s="2" t="s">
        <v>22</v>
      </c>
      <c r="J105" s="2" t="s">
        <v>0</v>
      </c>
    </row>
    <row r="106" spans="1:10" ht="30" x14ac:dyDescent="0.25">
      <c r="A106" s="2">
        <v>3097617</v>
      </c>
      <c r="B106" s="2" t="s">
        <v>235</v>
      </c>
      <c r="C106" s="2" t="s">
        <v>22</v>
      </c>
      <c r="D106" s="2" t="s">
        <v>236</v>
      </c>
      <c r="E106" s="3">
        <v>0</v>
      </c>
      <c r="F106" s="2">
        <v>2858.37</v>
      </c>
      <c r="G106" s="2" t="s">
        <v>54</v>
      </c>
      <c r="H106" s="2">
        <f t="shared" si="1"/>
        <v>0</v>
      </c>
      <c r="I106" s="2" t="s">
        <v>22</v>
      </c>
      <c r="J106" s="2" t="s">
        <v>0</v>
      </c>
    </row>
    <row r="107" spans="1:10" ht="30" x14ac:dyDescent="0.25">
      <c r="A107" s="2">
        <v>3097618</v>
      </c>
      <c r="B107" s="2" t="s">
        <v>237</v>
      </c>
      <c r="C107" s="2" t="s">
        <v>22</v>
      </c>
      <c r="D107" s="2" t="s">
        <v>238</v>
      </c>
      <c r="E107" s="3">
        <v>0</v>
      </c>
      <c r="F107" s="2">
        <v>190.55799999999999</v>
      </c>
      <c r="G107" s="2" t="s">
        <v>54</v>
      </c>
      <c r="H107" s="2">
        <f t="shared" si="1"/>
        <v>0</v>
      </c>
      <c r="I107" s="2" t="s">
        <v>22</v>
      </c>
      <c r="J107" s="2" t="s">
        <v>0</v>
      </c>
    </row>
    <row r="108" spans="1:10" ht="30" x14ac:dyDescent="0.25">
      <c r="A108" s="2">
        <v>3097619</v>
      </c>
      <c r="B108" s="2" t="s">
        <v>239</v>
      </c>
      <c r="C108" s="2" t="s">
        <v>22</v>
      </c>
      <c r="D108" s="2" t="s">
        <v>240</v>
      </c>
      <c r="E108" s="3">
        <v>0</v>
      </c>
      <c r="F108" s="2">
        <v>1905.58</v>
      </c>
      <c r="G108" s="2" t="s">
        <v>54</v>
      </c>
      <c r="H108" s="2">
        <f t="shared" si="1"/>
        <v>0</v>
      </c>
      <c r="I108" s="2" t="s">
        <v>22</v>
      </c>
      <c r="J108" s="2" t="s">
        <v>0</v>
      </c>
    </row>
    <row r="109" spans="1:10" ht="30" x14ac:dyDescent="0.25">
      <c r="A109" s="2">
        <v>3097620</v>
      </c>
      <c r="B109" s="2" t="s">
        <v>241</v>
      </c>
      <c r="C109" s="2" t="s">
        <v>22</v>
      </c>
      <c r="D109" s="2" t="s">
        <v>242</v>
      </c>
      <c r="E109" s="3">
        <v>0</v>
      </c>
      <c r="F109" s="2">
        <v>190.55799999999999</v>
      </c>
      <c r="G109" s="2" t="s">
        <v>54</v>
      </c>
      <c r="H109" s="2">
        <f t="shared" si="1"/>
        <v>0</v>
      </c>
      <c r="I109" s="2" t="s">
        <v>22</v>
      </c>
      <c r="J109" s="2" t="s">
        <v>0</v>
      </c>
    </row>
    <row r="110" spans="1:10" ht="30" x14ac:dyDescent="0.25">
      <c r="A110" s="2">
        <v>3097621</v>
      </c>
      <c r="B110" s="2" t="s">
        <v>243</v>
      </c>
      <c r="C110" s="2" t="s">
        <v>22</v>
      </c>
      <c r="D110" s="2" t="s">
        <v>244</v>
      </c>
      <c r="E110" s="3">
        <v>0</v>
      </c>
      <c r="F110" s="2">
        <v>190.55799999999999</v>
      </c>
      <c r="G110" s="2" t="s">
        <v>54</v>
      </c>
      <c r="H110" s="2">
        <f t="shared" si="1"/>
        <v>0</v>
      </c>
      <c r="I110" s="2" t="s">
        <v>22</v>
      </c>
      <c r="J110" s="2" t="s">
        <v>0</v>
      </c>
    </row>
    <row r="111" spans="1:10" ht="30" x14ac:dyDescent="0.25">
      <c r="A111" s="2">
        <v>3097622</v>
      </c>
      <c r="B111" s="2" t="s">
        <v>245</v>
      </c>
      <c r="C111" s="2" t="s">
        <v>22</v>
      </c>
      <c r="D111" s="2" t="s">
        <v>246</v>
      </c>
      <c r="E111" s="3">
        <v>0</v>
      </c>
      <c r="F111" s="2">
        <v>190.55799999999999</v>
      </c>
      <c r="G111" s="2" t="s">
        <v>54</v>
      </c>
      <c r="H111" s="2">
        <f t="shared" si="1"/>
        <v>0</v>
      </c>
      <c r="I111" s="2" t="s">
        <v>22</v>
      </c>
      <c r="J111" s="2" t="s">
        <v>0</v>
      </c>
    </row>
    <row r="112" spans="1:10" x14ac:dyDescent="0.25">
      <c r="A112" s="2">
        <v>3097623</v>
      </c>
      <c r="B112" s="2" t="s">
        <v>247</v>
      </c>
      <c r="C112" s="2">
        <v>99</v>
      </c>
      <c r="D112" s="2" t="s">
        <v>248</v>
      </c>
      <c r="E112" s="2">
        <f>ROUND(H113,2)</f>
        <v>0</v>
      </c>
      <c r="F112" s="2">
        <v>1</v>
      </c>
      <c r="G112" s="2" t="s">
        <v>0</v>
      </c>
      <c r="H112" s="2">
        <f t="shared" si="1"/>
        <v>0</v>
      </c>
      <c r="I112" s="2" t="s">
        <v>22</v>
      </c>
      <c r="J112" s="2" t="s">
        <v>0</v>
      </c>
    </row>
    <row r="113" spans="1:10" ht="30" x14ac:dyDescent="0.25">
      <c r="A113" s="2">
        <v>3097624</v>
      </c>
      <c r="B113" s="2" t="s">
        <v>249</v>
      </c>
      <c r="C113" s="2" t="s">
        <v>22</v>
      </c>
      <c r="D113" s="2" t="s">
        <v>250</v>
      </c>
      <c r="E113" s="3">
        <v>0</v>
      </c>
      <c r="F113" s="2">
        <v>378.20400000000001</v>
      </c>
      <c r="G113" s="2" t="s">
        <v>54</v>
      </c>
      <c r="H113" s="2">
        <f t="shared" si="1"/>
        <v>0</v>
      </c>
      <c r="I113" s="2" t="s">
        <v>22</v>
      </c>
      <c r="J113" s="2" t="s">
        <v>0</v>
      </c>
    </row>
    <row r="114" spans="1:10" x14ac:dyDescent="0.25">
      <c r="A114" s="2">
        <v>3097625</v>
      </c>
      <c r="B114" s="2" t="s">
        <v>251</v>
      </c>
      <c r="C114" s="2" t="s">
        <v>252</v>
      </c>
      <c r="D114" s="2" t="s">
        <v>253</v>
      </c>
      <c r="E114" s="2">
        <f>ROUND(H115+H133+H150+H161+H165+H174+H178+H222,2)</f>
        <v>0</v>
      </c>
      <c r="F114" s="2">
        <v>1</v>
      </c>
      <c r="G114" s="2" t="s">
        <v>0</v>
      </c>
      <c r="H114" s="2">
        <f t="shared" si="1"/>
        <v>0</v>
      </c>
      <c r="I114" s="2" t="s">
        <v>22</v>
      </c>
      <c r="J114" s="2" t="s">
        <v>0</v>
      </c>
    </row>
    <row r="115" spans="1:10" x14ac:dyDescent="0.25">
      <c r="A115" s="2">
        <v>3097626</v>
      </c>
      <c r="B115" s="2" t="s">
        <v>254</v>
      </c>
      <c r="C115" s="2">
        <v>712</v>
      </c>
      <c r="D115" s="2" t="s">
        <v>255</v>
      </c>
      <c r="E115" s="2">
        <f>ROUND(H116+H117+H118+H119+H120+H121+H122+H123+H124+H125+H126+H127+H128+H129+H130+H131+H132,2)</f>
        <v>0</v>
      </c>
      <c r="F115" s="2">
        <v>1</v>
      </c>
      <c r="G115" s="2" t="s">
        <v>0</v>
      </c>
      <c r="H115" s="2">
        <f t="shared" si="1"/>
        <v>0</v>
      </c>
      <c r="I115" s="2" t="s">
        <v>22</v>
      </c>
      <c r="J115" s="2" t="s">
        <v>0</v>
      </c>
    </row>
    <row r="116" spans="1:10" ht="45" x14ac:dyDescent="0.25">
      <c r="A116" s="2">
        <v>3097627</v>
      </c>
      <c r="B116" s="2" t="s">
        <v>256</v>
      </c>
      <c r="C116" s="2" t="s">
        <v>22</v>
      </c>
      <c r="D116" s="2" t="s">
        <v>257</v>
      </c>
      <c r="E116" s="3">
        <v>0</v>
      </c>
      <c r="F116" s="2">
        <v>1775.1179999999999</v>
      </c>
      <c r="G116" s="2" t="s">
        <v>36</v>
      </c>
      <c r="H116" s="2">
        <f t="shared" si="1"/>
        <v>0</v>
      </c>
      <c r="I116" s="2" t="s">
        <v>22</v>
      </c>
      <c r="J116" s="2" t="s">
        <v>0</v>
      </c>
    </row>
    <row r="117" spans="1:10" ht="30" x14ac:dyDescent="0.25">
      <c r="A117" s="2">
        <v>3097628</v>
      </c>
      <c r="B117" s="2" t="s">
        <v>258</v>
      </c>
      <c r="C117" s="2" t="s">
        <v>22</v>
      </c>
      <c r="D117" s="2" t="s">
        <v>259</v>
      </c>
      <c r="E117" s="3">
        <v>0</v>
      </c>
      <c r="F117" s="2">
        <v>1775.1179999999999</v>
      </c>
      <c r="G117" s="2" t="s">
        <v>36</v>
      </c>
      <c r="H117" s="2">
        <f t="shared" si="1"/>
        <v>0</v>
      </c>
      <c r="I117" s="2" t="s">
        <v>22</v>
      </c>
      <c r="J117" s="2" t="s">
        <v>0</v>
      </c>
    </row>
    <row r="118" spans="1:10" ht="30" x14ac:dyDescent="0.25">
      <c r="A118" s="2">
        <v>3097629</v>
      </c>
      <c r="B118" s="2" t="s">
        <v>260</v>
      </c>
      <c r="C118" s="2" t="s">
        <v>22</v>
      </c>
      <c r="D118" s="2" t="s">
        <v>261</v>
      </c>
      <c r="E118" s="3">
        <v>0</v>
      </c>
      <c r="F118" s="2">
        <v>246.88200000000001</v>
      </c>
      <c r="G118" s="2" t="s">
        <v>36</v>
      </c>
      <c r="H118" s="2">
        <f t="shared" si="1"/>
        <v>0</v>
      </c>
      <c r="I118" s="2" t="s">
        <v>22</v>
      </c>
      <c r="J118" s="2" t="s">
        <v>0</v>
      </c>
    </row>
    <row r="119" spans="1:10" ht="45" x14ac:dyDescent="0.25">
      <c r="A119" s="2">
        <v>3097630</v>
      </c>
      <c r="B119" s="2" t="s">
        <v>262</v>
      </c>
      <c r="C119" s="2" t="s">
        <v>22</v>
      </c>
      <c r="D119" s="2" t="s">
        <v>264</v>
      </c>
      <c r="E119" s="3">
        <v>0</v>
      </c>
      <c r="F119" s="2">
        <v>606.6</v>
      </c>
      <c r="G119" s="2" t="s">
        <v>263</v>
      </c>
      <c r="H119" s="2">
        <f t="shared" si="1"/>
        <v>0</v>
      </c>
      <c r="I119" s="2" t="s">
        <v>22</v>
      </c>
      <c r="J119" s="2" t="s">
        <v>0</v>
      </c>
    </row>
    <row r="120" spans="1:10" ht="30" x14ac:dyDescent="0.25">
      <c r="A120" s="2">
        <v>3097631</v>
      </c>
      <c r="B120" s="2" t="s">
        <v>265</v>
      </c>
      <c r="C120" s="2" t="s">
        <v>22</v>
      </c>
      <c r="D120" s="2" t="s">
        <v>266</v>
      </c>
      <c r="E120" s="3">
        <v>0</v>
      </c>
      <c r="F120" s="2">
        <v>1775.1179999999999</v>
      </c>
      <c r="G120" s="2" t="s">
        <v>36</v>
      </c>
      <c r="H120" s="2">
        <f t="shared" si="1"/>
        <v>0</v>
      </c>
      <c r="I120" s="2" t="s">
        <v>22</v>
      </c>
      <c r="J120" s="2" t="s">
        <v>0</v>
      </c>
    </row>
    <row r="121" spans="1:10" ht="30" x14ac:dyDescent="0.25">
      <c r="A121" s="2">
        <v>3097632</v>
      </c>
      <c r="B121" s="2" t="s">
        <v>267</v>
      </c>
      <c r="C121" s="2" t="s">
        <v>22</v>
      </c>
      <c r="D121" s="2" t="s">
        <v>268</v>
      </c>
      <c r="E121" s="3">
        <v>0</v>
      </c>
      <c r="F121" s="2">
        <v>2041.386</v>
      </c>
      <c r="G121" s="2" t="s">
        <v>36</v>
      </c>
      <c r="H121" s="2">
        <f t="shared" si="1"/>
        <v>0</v>
      </c>
      <c r="I121" s="2" t="s">
        <v>22</v>
      </c>
      <c r="J121" s="2" t="s">
        <v>0</v>
      </c>
    </row>
    <row r="122" spans="1:10" ht="30" x14ac:dyDescent="0.25">
      <c r="A122" s="2">
        <v>3097633</v>
      </c>
      <c r="B122" s="2" t="s">
        <v>269</v>
      </c>
      <c r="C122" s="2" t="s">
        <v>22</v>
      </c>
      <c r="D122" s="2" t="s">
        <v>270</v>
      </c>
      <c r="E122" s="3">
        <v>0</v>
      </c>
      <c r="F122" s="2">
        <v>1775.1179999999999</v>
      </c>
      <c r="G122" s="2" t="s">
        <v>36</v>
      </c>
      <c r="H122" s="2">
        <f t="shared" si="1"/>
        <v>0</v>
      </c>
      <c r="I122" s="2" t="s">
        <v>22</v>
      </c>
      <c r="J122" s="2" t="s">
        <v>0</v>
      </c>
    </row>
    <row r="123" spans="1:10" ht="30" x14ac:dyDescent="0.25">
      <c r="A123" s="2">
        <v>3097634</v>
      </c>
      <c r="B123" s="2" t="s">
        <v>271</v>
      </c>
      <c r="C123" s="2" t="s">
        <v>22</v>
      </c>
      <c r="D123" s="2" t="s">
        <v>272</v>
      </c>
      <c r="E123" s="3">
        <v>0</v>
      </c>
      <c r="F123" s="2">
        <v>266.61599999999999</v>
      </c>
      <c r="G123" s="2" t="s">
        <v>36</v>
      </c>
      <c r="H123" s="2">
        <f t="shared" si="1"/>
        <v>0</v>
      </c>
      <c r="I123" s="2" t="s">
        <v>22</v>
      </c>
      <c r="J123" s="2" t="s">
        <v>0</v>
      </c>
    </row>
    <row r="124" spans="1:10" ht="30" x14ac:dyDescent="0.25">
      <c r="A124" s="2">
        <v>3097635</v>
      </c>
      <c r="B124" s="2" t="s">
        <v>273</v>
      </c>
      <c r="C124" s="2" t="s">
        <v>22</v>
      </c>
      <c r="D124" s="2" t="s">
        <v>274</v>
      </c>
      <c r="E124" s="3">
        <v>0</v>
      </c>
      <c r="F124" s="2">
        <v>1774.77</v>
      </c>
      <c r="G124" s="2" t="s">
        <v>36</v>
      </c>
      <c r="H124" s="2">
        <f t="shared" si="1"/>
        <v>0</v>
      </c>
      <c r="I124" s="2" t="s">
        <v>22</v>
      </c>
      <c r="J124" s="2" t="s">
        <v>0</v>
      </c>
    </row>
    <row r="125" spans="1:10" ht="30" x14ac:dyDescent="0.25">
      <c r="A125" s="2">
        <v>3097636</v>
      </c>
      <c r="B125" s="2" t="s">
        <v>275</v>
      </c>
      <c r="C125" s="2" t="s">
        <v>22</v>
      </c>
      <c r="D125" s="2" t="s">
        <v>276</v>
      </c>
      <c r="E125" s="3">
        <v>0</v>
      </c>
      <c r="F125" s="2">
        <v>740.64599999999996</v>
      </c>
      <c r="G125" s="2" t="s">
        <v>36</v>
      </c>
      <c r="H125" s="2">
        <f t="shared" si="1"/>
        <v>0</v>
      </c>
      <c r="I125" s="2" t="s">
        <v>22</v>
      </c>
      <c r="J125" s="2" t="s">
        <v>0</v>
      </c>
    </row>
    <row r="126" spans="1:10" ht="30" x14ac:dyDescent="0.25">
      <c r="A126" s="2">
        <v>3097637</v>
      </c>
      <c r="B126" s="2" t="s">
        <v>277</v>
      </c>
      <c r="C126" s="2" t="s">
        <v>22</v>
      </c>
      <c r="D126" s="2" t="s">
        <v>272</v>
      </c>
      <c r="E126" s="3">
        <v>0</v>
      </c>
      <c r="F126" s="2">
        <v>55.89</v>
      </c>
      <c r="G126" s="2" t="s">
        <v>36</v>
      </c>
      <c r="H126" s="2">
        <f t="shared" si="1"/>
        <v>0</v>
      </c>
      <c r="I126" s="2" t="s">
        <v>22</v>
      </c>
      <c r="J126" s="2" t="s">
        <v>0</v>
      </c>
    </row>
    <row r="127" spans="1:10" ht="30" x14ac:dyDescent="0.25">
      <c r="A127" s="2">
        <v>3097638</v>
      </c>
      <c r="B127" s="2" t="s">
        <v>278</v>
      </c>
      <c r="C127" s="2" t="s">
        <v>22</v>
      </c>
      <c r="D127" s="2" t="s">
        <v>268</v>
      </c>
      <c r="E127" s="3">
        <v>0</v>
      </c>
      <c r="F127" s="2">
        <v>283.91399999999999</v>
      </c>
      <c r="G127" s="2" t="s">
        <v>36</v>
      </c>
      <c r="H127" s="2">
        <f t="shared" si="1"/>
        <v>0</v>
      </c>
      <c r="I127" s="2" t="s">
        <v>22</v>
      </c>
      <c r="J127" s="2" t="s">
        <v>0</v>
      </c>
    </row>
    <row r="128" spans="1:10" ht="30" x14ac:dyDescent="0.25">
      <c r="A128" s="2">
        <v>3097639</v>
      </c>
      <c r="B128" s="2" t="s">
        <v>279</v>
      </c>
      <c r="C128" s="2" t="s">
        <v>22</v>
      </c>
      <c r="D128" s="2" t="s">
        <v>274</v>
      </c>
      <c r="E128" s="3">
        <v>0</v>
      </c>
      <c r="F128" s="2">
        <v>228.024</v>
      </c>
      <c r="G128" s="2" t="s">
        <v>36</v>
      </c>
      <c r="H128" s="2">
        <f t="shared" si="1"/>
        <v>0</v>
      </c>
      <c r="I128" s="2" t="s">
        <v>22</v>
      </c>
      <c r="J128" s="2" t="s">
        <v>0</v>
      </c>
    </row>
    <row r="129" spans="1:10" ht="30" x14ac:dyDescent="0.25">
      <c r="A129" s="2">
        <v>3097640</v>
      </c>
      <c r="B129" s="2" t="s">
        <v>280</v>
      </c>
      <c r="C129" s="2" t="s">
        <v>22</v>
      </c>
      <c r="D129" s="2" t="s">
        <v>281</v>
      </c>
      <c r="E129" s="3">
        <v>0</v>
      </c>
      <c r="F129" s="2">
        <v>29.31</v>
      </c>
      <c r="G129" s="2" t="s">
        <v>36</v>
      </c>
      <c r="H129" s="2">
        <f t="shared" si="1"/>
        <v>0</v>
      </c>
      <c r="I129" s="2" t="s">
        <v>22</v>
      </c>
      <c r="J129" s="2" t="s">
        <v>0</v>
      </c>
    </row>
    <row r="130" spans="1:10" ht="30" x14ac:dyDescent="0.25">
      <c r="A130" s="2">
        <v>3097641</v>
      </c>
      <c r="B130" s="2" t="s">
        <v>282</v>
      </c>
      <c r="C130" s="2" t="s">
        <v>22</v>
      </c>
      <c r="D130" s="2" t="s">
        <v>283</v>
      </c>
      <c r="E130" s="3">
        <v>0</v>
      </c>
      <c r="F130" s="2">
        <v>31.655000000000001</v>
      </c>
      <c r="G130" s="2" t="s">
        <v>36</v>
      </c>
      <c r="H130" s="2">
        <f t="shared" si="1"/>
        <v>0</v>
      </c>
      <c r="I130" s="2" t="s">
        <v>22</v>
      </c>
      <c r="J130" s="2" t="s">
        <v>0</v>
      </c>
    </row>
    <row r="131" spans="1:10" ht="30" x14ac:dyDescent="0.25">
      <c r="A131" s="2">
        <v>3097642</v>
      </c>
      <c r="B131" s="2" t="s">
        <v>284</v>
      </c>
      <c r="C131" s="2" t="s">
        <v>22</v>
      </c>
      <c r="D131" s="2" t="s">
        <v>285</v>
      </c>
      <c r="E131" s="3">
        <v>0</v>
      </c>
      <c r="F131" s="2">
        <v>234.48</v>
      </c>
      <c r="G131" s="2" t="s">
        <v>87</v>
      </c>
      <c r="H131" s="2">
        <f t="shared" ref="H131:H194" si="2">IF(ISNUMBER(VALUE(E131)),ROUND(SUM(ROUND(E131,2)*F131),2),"N")</f>
        <v>0</v>
      </c>
      <c r="I131" s="2" t="s">
        <v>22</v>
      </c>
      <c r="J131" s="2" t="s">
        <v>0</v>
      </c>
    </row>
    <row r="132" spans="1:10" ht="30" x14ac:dyDescent="0.25">
      <c r="A132" s="2">
        <v>3097643</v>
      </c>
      <c r="B132" s="2" t="s">
        <v>286</v>
      </c>
      <c r="C132" s="2" t="s">
        <v>22</v>
      </c>
      <c r="D132" s="2" t="s">
        <v>288</v>
      </c>
      <c r="E132" s="3">
        <v>0</v>
      </c>
      <c r="F132" s="2">
        <v>1</v>
      </c>
      <c r="G132" s="2" t="s">
        <v>287</v>
      </c>
      <c r="H132" s="2">
        <f t="shared" si="2"/>
        <v>0</v>
      </c>
      <c r="I132" s="2" t="s">
        <v>22</v>
      </c>
      <c r="J132" s="2" t="s">
        <v>0</v>
      </c>
    </row>
    <row r="133" spans="1:10" x14ac:dyDescent="0.25">
      <c r="A133" s="2">
        <v>3097644</v>
      </c>
      <c r="B133" s="2" t="s">
        <v>289</v>
      </c>
      <c r="C133" s="2">
        <v>713</v>
      </c>
      <c r="D133" s="2" t="s">
        <v>290</v>
      </c>
      <c r="E133" s="2">
        <f>ROUND(H134+H135+H136+H137+H138+H139+H140+H141+H142+H143+H144+H145+H146+H147+H148+H149,2)</f>
        <v>0</v>
      </c>
      <c r="F133" s="2">
        <v>1</v>
      </c>
      <c r="G133" s="2" t="s">
        <v>0</v>
      </c>
      <c r="H133" s="2">
        <f t="shared" si="2"/>
        <v>0</v>
      </c>
      <c r="I133" s="2" t="s">
        <v>22</v>
      </c>
      <c r="J133" s="2" t="s">
        <v>0</v>
      </c>
    </row>
    <row r="134" spans="1:10" ht="30" x14ac:dyDescent="0.25">
      <c r="A134" s="2">
        <v>3097645</v>
      </c>
      <c r="B134" s="2" t="s">
        <v>291</v>
      </c>
      <c r="C134" s="2" t="s">
        <v>22</v>
      </c>
      <c r="D134" s="2" t="s">
        <v>292</v>
      </c>
      <c r="E134" s="3">
        <v>0</v>
      </c>
      <c r="F134" s="2">
        <v>626.65599999999995</v>
      </c>
      <c r="G134" s="2" t="s">
        <v>36</v>
      </c>
      <c r="H134" s="2">
        <f t="shared" si="2"/>
        <v>0</v>
      </c>
      <c r="I134" s="2" t="s">
        <v>22</v>
      </c>
      <c r="J134" s="2" t="s">
        <v>0</v>
      </c>
    </row>
    <row r="135" spans="1:10" ht="30" x14ac:dyDescent="0.25">
      <c r="A135" s="2">
        <v>3097646</v>
      </c>
      <c r="B135" s="2" t="s">
        <v>293</v>
      </c>
      <c r="C135" s="2" t="s">
        <v>22</v>
      </c>
      <c r="D135" s="2" t="s">
        <v>294</v>
      </c>
      <c r="E135" s="3">
        <v>0</v>
      </c>
      <c r="F135" s="2">
        <v>242.84200000000001</v>
      </c>
      <c r="G135" s="2" t="s">
        <v>36</v>
      </c>
      <c r="H135" s="2">
        <f t="shared" si="2"/>
        <v>0</v>
      </c>
      <c r="I135" s="2" t="s">
        <v>22</v>
      </c>
      <c r="J135" s="2" t="s">
        <v>0</v>
      </c>
    </row>
    <row r="136" spans="1:10" ht="30" x14ac:dyDescent="0.25">
      <c r="A136" s="2">
        <v>3097647</v>
      </c>
      <c r="B136" s="2" t="s">
        <v>295</v>
      </c>
      <c r="C136" s="2" t="s">
        <v>22</v>
      </c>
      <c r="D136" s="2" t="s">
        <v>296</v>
      </c>
      <c r="E136" s="3">
        <v>0</v>
      </c>
      <c r="F136" s="2">
        <v>7.8410000000000002</v>
      </c>
      <c r="G136" s="2" t="s">
        <v>39</v>
      </c>
      <c r="H136" s="2">
        <f t="shared" si="2"/>
        <v>0</v>
      </c>
      <c r="I136" s="2" t="s">
        <v>22</v>
      </c>
      <c r="J136" s="2" t="s">
        <v>0</v>
      </c>
    </row>
    <row r="137" spans="1:10" ht="60" x14ac:dyDescent="0.25">
      <c r="A137" s="2">
        <v>3097648</v>
      </c>
      <c r="B137" s="2" t="s">
        <v>297</v>
      </c>
      <c r="C137" s="2" t="s">
        <v>22</v>
      </c>
      <c r="D137" s="2" t="s">
        <v>298</v>
      </c>
      <c r="E137" s="3">
        <v>0</v>
      </c>
      <c r="F137" s="2">
        <v>91.259</v>
      </c>
      <c r="G137" s="2" t="s">
        <v>154</v>
      </c>
      <c r="H137" s="2">
        <f t="shared" si="2"/>
        <v>0</v>
      </c>
      <c r="I137" s="2" t="s">
        <v>22</v>
      </c>
      <c r="J137" s="2" t="s">
        <v>0</v>
      </c>
    </row>
    <row r="138" spans="1:10" ht="30" x14ac:dyDescent="0.25">
      <c r="A138" s="2">
        <v>3097649</v>
      </c>
      <c r="B138" s="2" t="s">
        <v>299</v>
      </c>
      <c r="C138" s="2" t="s">
        <v>22</v>
      </c>
      <c r="D138" s="2" t="s">
        <v>300</v>
      </c>
      <c r="E138" s="3">
        <v>0</v>
      </c>
      <c r="F138" s="2">
        <v>111.336</v>
      </c>
      <c r="G138" s="2" t="s">
        <v>36</v>
      </c>
      <c r="H138" s="2">
        <f t="shared" si="2"/>
        <v>0</v>
      </c>
      <c r="I138" s="2" t="s">
        <v>22</v>
      </c>
      <c r="J138" s="2" t="s">
        <v>0</v>
      </c>
    </row>
    <row r="139" spans="1:10" ht="30" x14ac:dyDescent="0.25">
      <c r="A139" s="2">
        <v>3097650</v>
      </c>
      <c r="B139" s="2" t="s">
        <v>301</v>
      </c>
      <c r="C139" s="2" t="s">
        <v>22</v>
      </c>
      <c r="D139" s="2" t="s">
        <v>302</v>
      </c>
      <c r="E139" s="3">
        <v>0</v>
      </c>
      <c r="F139" s="2">
        <v>113.563</v>
      </c>
      <c r="G139" s="2" t="s">
        <v>36</v>
      </c>
      <c r="H139" s="2">
        <f t="shared" si="2"/>
        <v>0</v>
      </c>
      <c r="I139" s="2" t="s">
        <v>22</v>
      </c>
      <c r="J139" s="2" t="s">
        <v>0</v>
      </c>
    </row>
    <row r="140" spans="1:10" ht="30" x14ac:dyDescent="0.25">
      <c r="A140" s="2">
        <v>3097651</v>
      </c>
      <c r="B140" s="2" t="s">
        <v>303</v>
      </c>
      <c r="C140" s="2" t="s">
        <v>22</v>
      </c>
      <c r="D140" s="2" t="s">
        <v>304</v>
      </c>
      <c r="E140" s="3">
        <v>0</v>
      </c>
      <c r="F140" s="2">
        <v>231.84</v>
      </c>
      <c r="G140" s="2" t="s">
        <v>36</v>
      </c>
      <c r="H140" s="2">
        <f t="shared" si="2"/>
        <v>0</v>
      </c>
      <c r="I140" s="2" t="s">
        <v>22</v>
      </c>
      <c r="J140" s="2" t="s">
        <v>0</v>
      </c>
    </row>
    <row r="141" spans="1:10" ht="30" x14ac:dyDescent="0.25">
      <c r="A141" s="2">
        <v>3097652</v>
      </c>
      <c r="B141" s="2" t="s">
        <v>305</v>
      </c>
      <c r="C141" s="2" t="s">
        <v>22</v>
      </c>
      <c r="D141" s="2" t="s">
        <v>306</v>
      </c>
      <c r="E141" s="3">
        <v>0</v>
      </c>
      <c r="F141" s="2">
        <v>236.477</v>
      </c>
      <c r="G141" s="2" t="s">
        <v>36</v>
      </c>
      <c r="H141" s="2">
        <f t="shared" si="2"/>
        <v>0</v>
      </c>
      <c r="I141" s="2" t="s">
        <v>22</v>
      </c>
      <c r="J141" s="2" t="s">
        <v>0</v>
      </c>
    </row>
    <row r="142" spans="1:10" ht="30" x14ac:dyDescent="0.25">
      <c r="A142" s="2">
        <v>3097653</v>
      </c>
      <c r="B142" s="2" t="s">
        <v>307</v>
      </c>
      <c r="C142" s="2" t="s">
        <v>22</v>
      </c>
      <c r="D142" s="2" t="s">
        <v>308</v>
      </c>
      <c r="E142" s="3">
        <v>0</v>
      </c>
      <c r="F142" s="2">
        <v>29.896000000000001</v>
      </c>
      <c r="G142" s="2" t="s">
        <v>36</v>
      </c>
      <c r="H142" s="2">
        <f t="shared" si="2"/>
        <v>0</v>
      </c>
      <c r="I142" s="2" t="s">
        <v>22</v>
      </c>
      <c r="J142" s="2" t="s">
        <v>0</v>
      </c>
    </row>
    <row r="143" spans="1:10" ht="30" x14ac:dyDescent="0.25">
      <c r="A143" s="2">
        <v>3097654</v>
      </c>
      <c r="B143" s="2" t="s">
        <v>309</v>
      </c>
      <c r="C143" s="2" t="s">
        <v>22</v>
      </c>
      <c r="D143" s="2" t="s">
        <v>310</v>
      </c>
      <c r="E143" s="3">
        <v>0</v>
      </c>
      <c r="F143" s="2">
        <v>1645.518</v>
      </c>
      <c r="G143" s="2" t="s">
        <v>36</v>
      </c>
      <c r="H143" s="2">
        <f t="shared" si="2"/>
        <v>0</v>
      </c>
      <c r="I143" s="2" t="s">
        <v>22</v>
      </c>
      <c r="J143" s="2" t="s">
        <v>0</v>
      </c>
    </row>
    <row r="144" spans="1:10" ht="45" x14ac:dyDescent="0.25">
      <c r="A144" s="2">
        <v>3097655</v>
      </c>
      <c r="B144" s="2" t="s">
        <v>311</v>
      </c>
      <c r="C144" s="2" t="s">
        <v>22</v>
      </c>
      <c r="D144" s="2" t="s">
        <v>312</v>
      </c>
      <c r="E144" s="3">
        <v>0</v>
      </c>
      <c r="F144" s="2">
        <v>167.84299999999999</v>
      </c>
      <c r="G144" s="2" t="s">
        <v>39</v>
      </c>
      <c r="H144" s="2">
        <f t="shared" si="2"/>
        <v>0</v>
      </c>
      <c r="I144" s="2" t="s">
        <v>22</v>
      </c>
      <c r="J144" s="2" t="s">
        <v>0</v>
      </c>
    </row>
    <row r="145" spans="1:10" ht="30" x14ac:dyDescent="0.25">
      <c r="A145" s="2">
        <v>3097656</v>
      </c>
      <c r="B145" s="2" t="s">
        <v>313</v>
      </c>
      <c r="C145" s="2" t="s">
        <v>22</v>
      </c>
      <c r="D145" s="2" t="s">
        <v>314</v>
      </c>
      <c r="E145" s="3">
        <v>0</v>
      </c>
      <c r="F145" s="2">
        <v>1543.278</v>
      </c>
      <c r="G145" s="2" t="s">
        <v>36</v>
      </c>
      <c r="H145" s="2">
        <f t="shared" si="2"/>
        <v>0</v>
      </c>
      <c r="I145" s="2" t="s">
        <v>22</v>
      </c>
      <c r="J145" s="2" t="s">
        <v>0</v>
      </c>
    </row>
    <row r="146" spans="1:10" ht="30" x14ac:dyDescent="0.25">
      <c r="A146" s="2">
        <v>3097657</v>
      </c>
      <c r="B146" s="2" t="s">
        <v>315</v>
      </c>
      <c r="C146" s="2" t="s">
        <v>22</v>
      </c>
      <c r="D146" s="2" t="s">
        <v>316</v>
      </c>
      <c r="E146" s="3">
        <v>0</v>
      </c>
      <c r="F146" s="2">
        <v>3148.2869999999998</v>
      </c>
      <c r="G146" s="2" t="s">
        <v>36</v>
      </c>
      <c r="H146" s="2">
        <f t="shared" si="2"/>
        <v>0</v>
      </c>
      <c r="I146" s="2" t="s">
        <v>22</v>
      </c>
      <c r="J146" s="2" t="s">
        <v>0</v>
      </c>
    </row>
    <row r="147" spans="1:10" ht="30" x14ac:dyDescent="0.25">
      <c r="A147" s="2">
        <v>3097658</v>
      </c>
      <c r="B147" s="2" t="s">
        <v>317</v>
      </c>
      <c r="C147" s="2" t="s">
        <v>22</v>
      </c>
      <c r="D147" s="2" t="s">
        <v>318</v>
      </c>
      <c r="E147" s="3">
        <v>0</v>
      </c>
      <c r="F147" s="2">
        <v>246.88200000000001</v>
      </c>
      <c r="G147" s="2" t="s">
        <v>36</v>
      </c>
      <c r="H147" s="2">
        <f t="shared" si="2"/>
        <v>0</v>
      </c>
      <c r="I147" s="2" t="s">
        <v>22</v>
      </c>
      <c r="J147" s="2" t="s">
        <v>0</v>
      </c>
    </row>
    <row r="148" spans="1:10" ht="30" x14ac:dyDescent="0.25">
      <c r="A148" s="2">
        <v>3097659</v>
      </c>
      <c r="B148" s="2" t="s">
        <v>319</v>
      </c>
      <c r="C148" s="2" t="s">
        <v>22</v>
      </c>
      <c r="D148" s="2" t="s">
        <v>320</v>
      </c>
      <c r="E148" s="3">
        <v>0</v>
      </c>
      <c r="F148" s="2">
        <v>251.82</v>
      </c>
      <c r="G148" s="2" t="s">
        <v>36</v>
      </c>
      <c r="H148" s="2">
        <f t="shared" si="2"/>
        <v>0</v>
      </c>
      <c r="I148" s="2" t="s">
        <v>22</v>
      </c>
      <c r="J148" s="2" t="s">
        <v>0</v>
      </c>
    </row>
    <row r="149" spans="1:10" ht="30" x14ac:dyDescent="0.25">
      <c r="A149" s="2">
        <v>3097660</v>
      </c>
      <c r="B149" s="2" t="s">
        <v>321</v>
      </c>
      <c r="C149" s="2" t="s">
        <v>22</v>
      </c>
      <c r="D149" s="2" t="s">
        <v>322</v>
      </c>
      <c r="E149" s="3">
        <v>0</v>
      </c>
      <c r="F149" s="2">
        <v>1</v>
      </c>
      <c r="G149" s="2" t="s">
        <v>287</v>
      </c>
      <c r="H149" s="2">
        <f t="shared" si="2"/>
        <v>0</v>
      </c>
      <c r="I149" s="2" t="s">
        <v>22</v>
      </c>
      <c r="J149" s="2" t="s">
        <v>0</v>
      </c>
    </row>
    <row r="150" spans="1:10" x14ac:dyDescent="0.25">
      <c r="A150" s="2">
        <v>3097661</v>
      </c>
      <c r="B150" s="2" t="s">
        <v>323</v>
      </c>
      <c r="C150" s="2">
        <v>721</v>
      </c>
      <c r="D150" s="2" t="s">
        <v>324</v>
      </c>
      <c r="E150" s="2">
        <f>ROUND(H151+H152+H153+H154+H155+H156+H157+H158+H159+H160,2)</f>
        <v>0</v>
      </c>
      <c r="F150" s="2">
        <v>1</v>
      </c>
      <c r="G150" s="2" t="s">
        <v>0</v>
      </c>
      <c r="H150" s="2">
        <f t="shared" si="2"/>
        <v>0</v>
      </c>
      <c r="I150" s="2" t="s">
        <v>22</v>
      </c>
      <c r="J150" s="2" t="s">
        <v>0</v>
      </c>
    </row>
    <row r="151" spans="1:10" ht="30" x14ac:dyDescent="0.25">
      <c r="A151" s="2">
        <v>3097662</v>
      </c>
      <c r="B151" s="2" t="s">
        <v>325</v>
      </c>
      <c r="C151" s="2" t="s">
        <v>22</v>
      </c>
      <c r="D151" s="2" t="s">
        <v>326</v>
      </c>
      <c r="E151" s="3">
        <v>0</v>
      </c>
      <c r="F151" s="2">
        <v>2</v>
      </c>
      <c r="G151" s="2" t="s">
        <v>87</v>
      </c>
      <c r="H151" s="2">
        <f t="shared" si="2"/>
        <v>0</v>
      </c>
      <c r="I151" s="2" t="s">
        <v>22</v>
      </c>
      <c r="J151" s="2" t="s">
        <v>0</v>
      </c>
    </row>
    <row r="152" spans="1:10" ht="30" x14ac:dyDescent="0.25">
      <c r="A152" s="2">
        <v>3097663</v>
      </c>
      <c r="B152" s="2" t="s">
        <v>327</v>
      </c>
      <c r="C152" s="2" t="s">
        <v>22</v>
      </c>
      <c r="D152" s="2" t="s">
        <v>328</v>
      </c>
      <c r="E152" s="3">
        <v>0</v>
      </c>
      <c r="F152" s="2">
        <v>2</v>
      </c>
      <c r="G152" s="2" t="s">
        <v>87</v>
      </c>
      <c r="H152" s="2">
        <f t="shared" si="2"/>
        <v>0</v>
      </c>
      <c r="I152" s="2" t="s">
        <v>22</v>
      </c>
      <c r="J152" s="2" t="s">
        <v>0</v>
      </c>
    </row>
    <row r="153" spans="1:10" ht="30" x14ac:dyDescent="0.25">
      <c r="A153" s="2">
        <v>3097664</v>
      </c>
      <c r="B153" s="2" t="s">
        <v>329</v>
      </c>
      <c r="C153" s="2" t="s">
        <v>22</v>
      </c>
      <c r="D153" s="2" t="s">
        <v>330</v>
      </c>
      <c r="E153" s="3">
        <v>0</v>
      </c>
      <c r="F153" s="2">
        <v>11</v>
      </c>
      <c r="G153" s="2" t="s">
        <v>87</v>
      </c>
      <c r="H153" s="2">
        <f t="shared" si="2"/>
        <v>0</v>
      </c>
      <c r="I153" s="2" t="s">
        <v>22</v>
      </c>
      <c r="J153" s="2" t="s">
        <v>0</v>
      </c>
    </row>
    <row r="154" spans="1:10" ht="30" x14ac:dyDescent="0.25">
      <c r="A154" s="2">
        <v>3097665</v>
      </c>
      <c r="B154" s="2" t="s">
        <v>331</v>
      </c>
      <c r="C154" s="2" t="s">
        <v>22</v>
      </c>
      <c r="D154" s="2" t="s">
        <v>332</v>
      </c>
      <c r="E154" s="3">
        <v>0</v>
      </c>
      <c r="F154" s="2">
        <v>11</v>
      </c>
      <c r="G154" s="2" t="s">
        <v>87</v>
      </c>
      <c r="H154" s="2">
        <f t="shared" si="2"/>
        <v>0</v>
      </c>
      <c r="I154" s="2" t="s">
        <v>22</v>
      </c>
      <c r="J154" s="2" t="s">
        <v>0</v>
      </c>
    </row>
    <row r="155" spans="1:10" ht="30" x14ac:dyDescent="0.25">
      <c r="A155" s="2">
        <v>3097666</v>
      </c>
      <c r="B155" s="2" t="s">
        <v>333</v>
      </c>
      <c r="C155" s="2" t="s">
        <v>22</v>
      </c>
      <c r="D155" s="2" t="s">
        <v>334</v>
      </c>
      <c r="E155" s="3">
        <v>0</v>
      </c>
      <c r="F155" s="2">
        <v>11</v>
      </c>
      <c r="G155" s="2" t="s">
        <v>87</v>
      </c>
      <c r="H155" s="2">
        <f t="shared" si="2"/>
        <v>0</v>
      </c>
      <c r="I155" s="2" t="s">
        <v>22</v>
      </c>
      <c r="J155" s="2" t="s">
        <v>0</v>
      </c>
    </row>
    <row r="156" spans="1:10" ht="30" x14ac:dyDescent="0.25">
      <c r="A156" s="2">
        <v>3097667</v>
      </c>
      <c r="B156" s="2" t="s">
        <v>335</v>
      </c>
      <c r="C156" s="2" t="s">
        <v>22</v>
      </c>
      <c r="D156" s="2" t="s">
        <v>336</v>
      </c>
      <c r="E156" s="3">
        <v>0</v>
      </c>
      <c r="F156" s="2">
        <v>61</v>
      </c>
      <c r="G156" s="2" t="s">
        <v>87</v>
      </c>
      <c r="H156" s="2">
        <f t="shared" si="2"/>
        <v>0</v>
      </c>
      <c r="I156" s="2" t="s">
        <v>22</v>
      </c>
      <c r="J156" s="2" t="s">
        <v>0</v>
      </c>
    </row>
    <row r="157" spans="1:10" x14ac:dyDescent="0.25">
      <c r="A157" s="2">
        <v>3097668</v>
      </c>
      <c r="B157" s="2" t="s">
        <v>337</v>
      </c>
      <c r="C157" s="2" t="s">
        <v>22</v>
      </c>
      <c r="D157" s="2" t="s">
        <v>338</v>
      </c>
      <c r="E157" s="3">
        <v>0</v>
      </c>
      <c r="F157" s="2">
        <v>61</v>
      </c>
      <c r="G157" s="2" t="s">
        <v>87</v>
      </c>
      <c r="H157" s="2">
        <f t="shared" si="2"/>
        <v>0</v>
      </c>
      <c r="I157" s="2" t="s">
        <v>22</v>
      </c>
      <c r="J157" s="2" t="s">
        <v>0</v>
      </c>
    </row>
    <row r="158" spans="1:10" ht="30" x14ac:dyDescent="0.25">
      <c r="A158" s="2">
        <v>3097669</v>
      </c>
      <c r="B158" s="2" t="s">
        <v>339</v>
      </c>
      <c r="C158" s="2" t="s">
        <v>22</v>
      </c>
      <c r="D158" s="2" t="s">
        <v>340</v>
      </c>
      <c r="E158" s="3">
        <v>0</v>
      </c>
      <c r="F158" s="2">
        <v>34</v>
      </c>
      <c r="G158" s="2" t="s">
        <v>87</v>
      </c>
      <c r="H158" s="2">
        <f t="shared" si="2"/>
        <v>0</v>
      </c>
      <c r="I158" s="2" t="s">
        <v>22</v>
      </c>
      <c r="J158" s="2" t="s">
        <v>0</v>
      </c>
    </row>
    <row r="159" spans="1:10" ht="30" x14ac:dyDescent="0.25">
      <c r="A159" s="2">
        <v>3097670</v>
      </c>
      <c r="B159" s="2" t="s">
        <v>341</v>
      </c>
      <c r="C159" s="2" t="s">
        <v>22</v>
      </c>
      <c r="D159" s="2" t="s">
        <v>342</v>
      </c>
      <c r="E159" s="3">
        <v>0</v>
      </c>
      <c r="F159" s="2">
        <v>34</v>
      </c>
      <c r="G159" s="2" t="s">
        <v>87</v>
      </c>
      <c r="H159" s="2">
        <f t="shared" si="2"/>
        <v>0</v>
      </c>
      <c r="I159" s="2" t="s">
        <v>22</v>
      </c>
      <c r="J159" s="2" t="s">
        <v>0</v>
      </c>
    </row>
    <row r="160" spans="1:10" ht="30" x14ac:dyDescent="0.25">
      <c r="A160" s="2">
        <v>3097671</v>
      </c>
      <c r="B160" s="2" t="s">
        <v>343</v>
      </c>
      <c r="C160" s="2" t="s">
        <v>22</v>
      </c>
      <c r="D160" s="2" t="s">
        <v>344</v>
      </c>
      <c r="E160" s="3">
        <v>0</v>
      </c>
      <c r="F160" s="2">
        <v>1</v>
      </c>
      <c r="G160" s="2" t="s">
        <v>287</v>
      </c>
      <c r="H160" s="2">
        <f t="shared" si="2"/>
        <v>0</v>
      </c>
      <c r="I160" s="2" t="s">
        <v>22</v>
      </c>
      <c r="J160" s="2" t="s">
        <v>0</v>
      </c>
    </row>
    <row r="161" spans="1:10" x14ac:dyDescent="0.25">
      <c r="A161" s="2">
        <v>3097672</v>
      </c>
      <c r="B161" s="2" t="s">
        <v>345</v>
      </c>
      <c r="C161" s="2">
        <v>762</v>
      </c>
      <c r="D161" s="2" t="s">
        <v>346</v>
      </c>
      <c r="E161" s="2">
        <f>ROUND(H162+H163+H164,2)</f>
        <v>0</v>
      </c>
      <c r="F161" s="2">
        <v>1</v>
      </c>
      <c r="G161" s="2" t="s">
        <v>0</v>
      </c>
      <c r="H161" s="2">
        <f t="shared" si="2"/>
        <v>0</v>
      </c>
      <c r="I161" s="2" t="s">
        <v>22</v>
      </c>
      <c r="J161" s="2" t="s">
        <v>0</v>
      </c>
    </row>
    <row r="162" spans="1:10" ht="30" x14ac:dyDescent="0.25">
      <c r="A162" s="2">
        <v>3097673</v>
      </c>
      <c r="B162" s="2" t="s">
        <v>347</v>
      </c>
      <c r="C162" s="2" t="s">
        <v>22</v>
      </c>
      <c r="D162" s="2" t="s">
        <v>348</v>
      </c>
      <c r="E162" s="3">
        <v>0</v>
      </c>
      <c r="F162" s="2">
        <v>6.2859999999999996</v>
      </c>
      <c r="G162" s="2" t="s">
        <v>36</v>
      </c>
      <c r="H162" s="2">
        <f t="shared" si="2"/>
        <v>0</v>
      </c>
      <c r="I162" s="2" t="s">
        <v>22</v>
      </c>
      <c r="J162" s="2" t="s">
        <v>0</v>
      </c>
    </row>
    <row r="163" spans="1:10" x14ac:dyDescent="0.25">
      <c r="A163" s="2">
        <v>3097674</v>
      </c>
      <c r="B163" s="2" t="s">
        <v>349</v>
      </c>
      <c r="C163" s="2" t="s">
        <v>22</v>
      </c>
      <c r="D163" s="2" t="s">
        <v>350</v>
      </c>
      <c r="E163" s="3">
        <v>0</v>
      </c>
      <c r="F163" s="2">
        <v>6.915</v>
      </c>
      <c r="G163" s="2" t="s">
        <v>36</v>
      </c>
      <c r="H163" s="2">
        <f t="shared" si="2"/>
        <v>0</v>
      </c>
      <c r="I163" s="2" t="s">
        <v>22</v>
      </c>
      <c r="J163" s="2" t="s">
        <v>0</v>
      </c>
    </row>
    <row r="164" spans="1:10" ht="30" x14ac:dyDescent="0.25">
      <c r="A164" s="2">
        <v>3097675</v>
      </c>
      <c r="B164" s="2" t="s">
        <v>351</v>
      </c>
      <c r="C164" s="2" t="s">
        <v>22</v>
      </c>
      <c r="D164" s="2" t="s">
        <v>352</v>
      </c>
      <c r="E164" s="3">
        <v>0</v>
      </c>
      <c r="F164" s="2">
        <v>1</v>
      </c>
      <c r="G164" s="2" t="s">
        <v>287</v>
      </c>
      <c r="H164" s="2">
        <f t="shared" si="2"/>
        <v>0</v>
      </c>
      <c r="I164" s="2" t="s">
        <v>22</v>
      </c>
      <c r="J164" s="2" t="s">
        <v>0</v>
      </c>
    </row>
    <row r="165" spans="1:10" x14ac:dyDescent="0.25">
      <c r="A165" s="2">
        <v>3097676</v>
      </c>
      <c r="B165" s="2" t="s">
        <v>353</v>
      </c>
      <c r="C165" s="2">
        <v>764</v>
      </c>
      <c r="D165" s="2" t="s">
        <v>354</v>
      </c>
      <c r="E165" s="2">
        <f>ROUND(H166+H167+H168+H169+H170+H171+H172+H173,2)</f>
        <v>0</v>
      </c>
      <c r="F165" s="2">
        <v>1</v>
      </c>
      <c r="G165" s="2" t="s">
        <v>0</v>
      </c>
      <c r="H165" s="2">
        <f t="shared" si="2"/>
        <v>0</v>
      </c>
      <c r="I165" s="2" t="s">
        <v>22</v>
      </c>
      <c r="J165" s="2" t="s">
        <v>0</v>
      </c>
    </row>
    <row r="166" spans="1:10" ht="30" x14ac:dyDescent="0.25">
      <c r="A166" s="2">
        <v>3097677</v>
      </c>
      <c r="B166" s="2" t="s">
        <v>355</v>
      </c>
      <c r="C166" s="2" t="s">
        <v>22</v>
      </c>
      <c r="D166" s="2" t="s">
        <v>356</v>
      </c>
      <c r="E166" s="3">
        <v>0</v>
      </c>
      <c r="F166" s="2">
        <v>29.31</v>
      </c>
      <c r="G166" s="2" t="s">
        <v>36</v>
      </c>
      <c r="H166" s="2">
        <f t="shared" si="2"/>
        <v>0</v>
      </c>
      <c r="I166" s="2" t="s">
        <v>22</v>
      </c>
      <c r="J166" s="2" t="s">
        <v>0</v>
      </c>
    </row>
    <row r="167" spans="1:10" ht="30" x14ac:dyDescent="0.25">
      <c r="A167" s="2">
        <v>3097678</v>
      </c>
      <c r="B167" s="2" t="s">
        <v>357</v>
      </c>
      <c r="C167" s="2" t="s">
        <v>22</v>
      </c>
      <c r="D167" s="2" t="s">
        <v>358</v>
      </c>
      <c r="E167" s="3">
        <v>0</v>
      </c>
      <c r="F167" s="2">
        <v>132.83000000000001</v>
      </c>
      <c r="G167" s="2" t="s">
        <v>154</v>
      </c>
      <c r="H167" s="2">
        <f t="shared" si="2"/>
        <v>0</v>
      </c>
      <c r="I167" s="2" t="s">
        <v>22</v>
      </c>
      <c r="J167" s="2" t="s">
        <v>0</v>
      </c>
    </row>
    <row r="168" spans="1:10" ht="30" x14ac:dyDescent="0.25">
      <c r="A168" s="2">
        <v>3097679</v>
      </c>
      <c r="B168" s="2" t="s">
        <v>359</v>
      </c>
      <c r="C168" s="2" t="s">
        <v>22</v>
      </c>
      <c r="D168" s="2" t="s">
        <v>360</v>
      </c>
      <c r="E168" s="3">
        <v>0</v>
      </c>
      <c r="F168" s="2">
        <v>33.4</v>
      </c>
      <c r="G168" s="2" t="s">
        <v>154</v>
      </c>
      <c r="H168" s="2">
        <f t="shared" si="2"/>
        <v>0</v>
      </c>
      <c r="I168" s="2" t="s">
        <v>22</v>
      </c>
      <c r="J168" s="2" t="s">
        <v>0</v>
      </c>
    </row>
    <row r="169" spans="1:10" ht="30" x14ac:dyDescent="0.25">
      <c r="A169" s="2">
        <v>3097680</v>
      </c>
      <c r="B169" s="2" t="s">
        <v>361</v>
      </c>
      <c r="C169" s="2" t="s">
        <v>22</v>
      </c>
      <c r="D169" s="2" t="s">
        <v>362</v>
      </c>
      <c r="E169" s="3">
        <v>0</v>
      </c>
      <c r="F169" s="2">
        <v>255.24</v>
      </c>
      <c r="G169" s="2" t="s">
        <v>154</v>
      </c>
      <c r="H169" s="2">
        <f t="shared" si="2"/>
        <v>0</v>
      </c>
      <c r="I169" s="2" t="s">
        <v>22</v>
      </c>
      <c r="J169" s="2" t="s">
        <v>0</v>
      </c>
    </row>
    <row r="170" spans="1:10" ht="30" x14ac:dyDescent="0.25">
      <c r="A170" s="2">
        <v>3097681</v>
      </c>
      <c r="B170" s="2" t="s">
        <v>363</v>
      </c>
      <c r="C170" s="2" t="s">
        <v>22</v>
      </c>
      <c r="D170" s="2" t="s">
        <v>364</v>
      </c>
      <c r="E170" s="3">
        <v>0</v>
      </c>
      <c r="F170" s="2">
        <v>67.44</v>
      </c>
      <c r="G170" s="2" t="s">
        <v>154</v>
      </c>
      <c r="H170" s="2">
        <f t="shared" si="2"/>
        <v>0</v>
      </c>
      <c r="I170" s="2" t="s">
        <v>22</v>
      </c>
      <c r="J170" s="2" t="s">
        <v>0</v>
      </c>
    </row>
    <row r="171" spans="1:10" ht="30" x14ac:dyDescent="0.25">
      <c r="A171" s="2">
        <v>3097682</v>
      </c>
      <c r="B171" s="2" t="s">
        <v>365</v>
      </c>
      <c r="C171" s="2" t="s">
        <v>22</v>
      </c>
      <c r="D171" s="2" t="s">
        <v>366</v>
      </c>
      <c r="E171" s="3">
        <v>0</v>
      </c>
      <c r="F171" s="2">
        <v>44.45</v>
      </c>
      <c r="G171" s="2" t="s">
        <v>154</v>
      </c>
      <c r="H171" s="2">
        <f t="shared" si="2"/>
        <v>0</v>
      </c>
      <c r="I171" s="2" t="s">
        <v>22</v>
      </c>
      <c r="J171" s="2" t="s">
        <v>0</v>
      </c>
    </row>
    <row r="172" spans="1:10" ht="30" x14ac:dyDescent="0.25">
      <c r="A172" s="2">
        <v>3097683</v>
      </c>
      <c r="B172" s="2" t="s">
        <v>367</v>
      </c>
      <c r="C172" s="2" t="s">
        <v>22</v>
      </c>
      <c r="D172" s="2" t="s">
        <v>368</v>
      </c>
      <c r="E172" s="3">
        <v>0</v>
      </c>
      <c r="F172" s="2">
        <v>370.01499999999999</v>
      </c>
      <c r="G172" s="2" t="s">
        <v>154</v>
      </c>
      <c r="H172" s="2">
        <f t="shared" si="2"/>
        <v>0</v>
      </c>
      <c r="I172" s="2" t="s">
        <v>22</v>
      </c>
      <c r="J172" s="2" t="s">
        <v>0</v>
      </c>
    </row>
    <row r="173" spans="1:10" ht="30" x14ac:dyDescent="0.25">
      <c r="A173" s="2">
        <v>3097684</v>
      </c>
      <c r="B173" s="2" t="s">
        <v>369</v>
      </c>
      <c r="C173" s="2" t="s">
        <v>22</v>
      </c>
      <c r="D173" s="2" t="s">
        <v>370</v>
      </c>
      <c r="E173" s="3">
        <v>0</v>
      </c>
      <c r="F173" s="2">
        <v>1</v>
      </c>
      <c r="G173" s="2" t="s">
        <v>287</v>
      </c>
      <c r="H173" s="2">
        <f t="shared" si="2"/>
        <v>0</v>
      </c>
      <c r="I173" s="2" t="s">
        <v>22</v>
      </c>
      <c r="J173" s="2" t="s">
        <v>0</v>
      </c>
    </row>
    <row r="174" spans="1:10" x14ac:dyDescent="0.25">
      <c r="A174" s="2">
        <v>3097685</v>
      </c>
      <c r="B174" s="2" t="s">
        <v>371</v>
      </c>
      <c r="C174" s="2">
        <v>766</v>
      </c>
      <c r="D174" s="2" t="s">
        <v>372</v>
      </c>
      <c r="E174" s="2">
        <f>ROUND(H175+H176+H177,2)</f>
        <v>0</v>
      </c>
      <c r="F174" s="2">
        <v>1</v>
      </c>
      <c r="G174" s="2" t="s">
        <v>0</v>
      </c>
      <c r="H174" s="2">
        <f t="shared" si="2"/>
        <v>0</v>
      </c>
      <c r="I174" s="2" t="s">
        <v>22</v>
      </c>
      <c r="J174" s="2" t="s">
        <v>0</v>
      </c>
    </row>
    <row r="175" spans="1:10" x14ac:dyDescent="0.25">
      <c r="A175" s="2">
        <v>3097686</v>
      </c>
      <c r="B175" s="2" t="s">
        <v>373</v>
      </c>
      <c r="C175" s="2" t="s">
        <v>22</v>
      </c>
      <c r="D175" s="2" t="s">
        <v>374</v>
      </c>
      <c r="E175" s="3">
        <v>0</v>
      </c>
      <c r="F175" s="2">
        <v>488.91</v>
      </c>
      <c r="G175" s="2" t="s">
        <v>154</v>
      </c>
      <c r="H175" s="2">
        <f t="shared" si="2"/>
        <v>0</v>
      </c>
      <c r="I175" s="2" t="s">
        <v>22</v>
      </c>
      <c r="J175" s="2" t="s">
        <v>0</v>
      </c>
    </row>
    <row r="176" spans="1:10" x14ac:dyDescent="0.25">
      <c r="A176" s="2">
        <v>3097687</v>
      </c>
      <c r="B176" s="2" t="s">
        <v>375</v>
      </c>
      <c r="C176" s="2" t="s">
        <v>22</v>
      </c>
      <c r="D176" s="2" t="s">
        <v>376</v>
      </c>
      <c r="E176" s="3">
        <v>0</v>
      </c>
      <c r="F176" s="2">
        <v>513.35599999999999</v>
      </c>
      <c r="G176" s="2" t="s">
        <v>154</v>
      </c>
      <c r="H176" s="2">
        <f t="shared" si="2"/>
        <v>0</v>
      </c>
      <c r="I176" s="2" t="s">
        <v>22</v>
      </c>
      <c r="J176" s="2" t="s">
        <v>0</v>
      </c>
    </row>
    <row r="177" spans="1:10" ht="30" x14ac:dyDescent="0.25">
      <c r="A177" s="2">
        <v>3097688</v>
      </c>
      <c r="B177" s="2" t="s">
        <v>377</v>
      </c>
      <c r="C177" s="2" t="s">
        <v>22</v>
      </c>
      <c r="D177" s="2" t="s">
        <v>378</v>
      </c>
      <c r="E177" s="3">
        <v>0</v>
      </c>
      <c r="F177" s="2">
        <v>1</v>
      </c>
      <c r="G177" s="2" t="s">
        <v>287</v>
      </c>
      <c r="H177" s="2">
        <f t="shared" si="2"/>
        <v>0</v>
      </c>
      <c r="I177" s="2" t="s">
        <v>22</v>
      </c>
      <c r="J177" s="2" t="s">
        <v>0</v>
      </c>
    </row>
    <row r="178" spans="1:10" x14ac:dyDescent="0.25">
      <c r="A178" s="2">
        <v>3097689</v>
      </c>
      <c r="B178" s="2" t="s">
        <v>379</v>
      </c>
      <c r="C178" s="2">
        <v>767</v>
      </c>
      <c r="D178" s="2" t="s">
        <v>380</v>
      </c>
      <c r="E178" s="2">
        <f>ROUND(H179+H180+H181+H182+H183+H184+H185+H186+H187+H188+H189+H190+H191+H192+H193+H194+H195+H196+H197+H198+H199+H200+H201+H202+H203+H204+H205+H206+H207+H208+H209+H210+H211+H212+H213+H214+H215+H216+H217+H218+H219+H220+H221,2)</f>
        <v>0</v>
      </c>
      <c r="F178" s="2">
        <v>1</v>
      </c>
      <c r="G178" s="2" t="s">
        <v>0</v>
      </c>
      <c r="H178" s="2">
        <f t="shared" si="2"/>
        <v>0</v>
      </c>
      <c r="I178" s="2" t="s">
        <v>22</v>
      </c>
      <c r="J178" s="2" t="s">
        <v>0</v>
      </c>
    </row>
    <row r="179" spans="1:10" ht="45" x14ac:dyDescent="0.25">
      <c r="A179" s="2">
        <v>3097690</v>
      </c>
      <c r="B179" s="2" t="s">
        <v>381</v>
      </c>
      <c r="C179" s="2" t="s">
        <v>22</v>
      </c>
      <c r="D179" s="2" t="s">
        <v>382</v>
      </c>
      <c r="E179" s="3">
        <v>0</v>
      </c>
      <c r="F179" s="2">
        <v>40</v>
      </c>
      <c r="G179" s="2" t="s">
        <v>87</v>
      </c>
      <c r="H179" s="2">
        <f t="shared" si="2"/>
        <v>0</v>
      </c>
      <c r="I179" s="2" t="s">
        <v>22</v>
      </c>
      <c r="J179" s="2" t="s">
        <v>0</v>
      </c>
    </row>
    <row r="180" spans="1:10" ht="45" x14ac:dyDescent="0.25">
      <c r="A180" s="2">
        <v>3097691</v>
      </c>
      <c r="B180" s="2" t="s">
        <v>383</v>
      </c>
      <c r="C180" s="2" t="s">
        <v>22</v>
      </c>
      <c r="D180" s="2" t="s">
        <v>384</v>
      </c>
      <c r="E180" s="3">
        <v>0</v>
      </c>
      <c r="F180" s="2">
        <v>1</v>
      </c>
      <c r="G180" s="2" t="s">
        <v>87</v>
      </c>
      <c r="H180" s="2">
        <f t="shared" si="2"/>
        <v>0</v>
      </c>
      <c r="I180" s="2" t="s">
        <v>22</v>
      </c>
      <c r="J180" s="2" t="s">
        <v>0</v>
      </c>
    </row>
    <row r="181" spans="1:10" ht="45" x14ac:dyDescent="0.25">
      <c r="A181" s="2">
        <v>3097692</v>
      </c>
      <c r="B181" s="2" t="s">
        <v>385</v>
      </c>
      <c r="C181" s="2" t="s">
        <v>22</v>
      </c>
      <c r="D181" s="2" t="s">
        <v>386</v>
      </c>
      <c r="E181" s="3">
        <v>0</v>
      </c>
      <c r="F181" s="2">
        <v>4</v>
      </c>
      <c r="G181" s="2" t="s">
        <v>87</v>
      </c>
      <c r="H181" s="2">
        <f t="shared" si="2"/>
        <v>0</v>
      </c>
      <c r="I181" s="2" t="s">
        <v>22</v>
      </c>
      <c r="J181" s="2" t="s">
        <v>0</v>
      </c>
    </row>
    <row r="182" spans="1:10" ht="45" x14ac:dyDescent="0.25">
      <c r="A182" s="2">
        <v>3097693</v>
      </c>
      <c r="B182" s="2" t="s">
        <v>387</v>
      </c>
      <c r="C182" s="2" t="s">
        <v>22</v>
      </c>
      <c r="D182" s="2" t="s">
        <v>388</v>
      </c>
      <c r="E182" s="3">
        <v>0</v>
      </c>
      <c r="F182" s="2">
        <v>9</v>
      </c>
      <c r="G182" s="2" t="s">
        <v>87</v>
      </c>
      <c r="H182" s="2">
        <f t="shared" si="2"/>
        <v>0</v>
      </c>
      <c r="I182" s="2" t="s">
        <v>22</v>
      </c>
      <c r="J182" s="2" t="s">
        <v>0</v>
      </c>
    </row>
    <row r="183" spans="1:10" ht="45" x14ac:dyDescent="0.25">
      <c r="A183" s="2">
        <v>3097694</v>
      </c>
      <c r="B183" s="2" t="s">
        <v>389</v>
      </c>
      <c r="C183" s="2" t="s">
        <v>22</v>
      </c>
      <c r="D183" s="2" t="s">
        <v>390</v>
      </c>
      <c r="E183" s="3">
        <v>0</v>
      </c>
      <c r="F183" s="2">
        <v>1</v>
      </c>
      <c r="G183" s="2" t="s">
        <v>87</v>
      </c>
      <c r="H183" s="2">
        <f t="shared" si="2"/>
        <v>0</v>
      </c>
      <c r="I183" s="2" t="s">
        <v>22</v>
      </c>
      <c r="J183" s="2" t="s">
        <v>0</v>
      </c>
    </row>
    <row r="184" spans="1:10" ht="45" x14ac:dyDescent="0.25">
      <c r="A184" s="2">
        <v>3097695</v>
      </c>
      <c r="B184" s="2" t="s">
        <v>391</v>
      </c>
      <c r="C184" s="2" t="s">
        <v>22</v>
      </c>
      <c r="D184" s="2" t="s">
        <v>392</v>
      </c>
      <c r="E184" s="3">
        <v>0</v>
      </c>
      <c r="F184" s="2">
        <v>3</v>
      </c>
      <c r="G184" s="2" t="s">
        <v>87</v>
      </c>
      <c r="H184" s="2">
        <f t="shared" si="2"/>
        <v>0</v>
      </c>
      <c r="I184" s="2" t="s">
        <v>22</v>
      </c>
      <c r="J184" s="2" t="s">
        <v>0</v>
      </c>
    </row>
    <row r="185" spans="1:10" ht="45" x14ac:dyDescent="0.25">
      <c r="A185" s="2">
        <v>3097696</v>
      </c>
      <c r="B185" s="2" t="s">
        <v>393</v>
      </c>
      <c r="C185" s="2" t="s">
        <v>22</v>
      </c>
      <c r="D185" s="2" t="s">
        <v>394</v>
      </c>
      <c r="E185" s="3">
        <v>0</v>
      </c>
      <c r="F185" s="2">
        <v>2</v>
      </c>
      <c r="G185" s="2" t="s">
        <v>87</v>
      </c>
      <c r="H185" s="2">
        <f t="shared" si="2"/>
        <v>0</v>
      </c>
      <c r="I185" s="2" t="s">
        <v>22</v>
      </c>
      <c r="J185" s="2" t="s">
        <v>0</v>
      </c>
    </row>
    <row r="186" spans="1:10" ht="45" x14ac:dyDescent="0.25">
      <c r="A186" s="2">
        <v>3097697</v>
      </c>
      <c r="B186" s="2" t="s">
        <v>395</v>
      </c>
      <c r="C186" s="2" t="s">
        <v>22</v>
      </c>
      <c r="D186" s="2" t="s">
        <v>396</v>
      </c>
      <c r="E186" s="3">
        <v>0</v>
      </c>
      <c r="F186" s="2">
        <v>4</v>
      </c>
      <c r="G186" s="2" t="s">
        <v>87</v>
      </c>
      <c r="H186" s="2">
        <f t="shared" si="2"/>
        <v>0</v>
      </c>
      <c r="I186" s="2" t="s">
        <v>22</v>
      </c>
      <c r="J186" s="2" t="s">
        <v>0</v>
      </c>
    </row>
    <row r="187" spans="1:10" ht="45" x14ac:dyDescent="0.25">
      <c r="A187" s="2">
        <v>3097698</v>
      </c>
      <c r="B187" s="2" t="s">
        <v>397</v>
      </c>
      <c r="C187" s="2" t="s">
        <v>22</v>
      </c>
      <c r="D187" s="2" t="s">
        <v>398</v>
      </c>
      <c r="E187" s="3">
        <v>0</v>
      </c>
      <c r="F187" s="2">
        <v>2</v>
      </c>
      <c r="G187" s="2" t="s">
        <v>87</v>
      </c>
      <c r="H187" s="2">
        <f t="shared" si="2"/>
        <v>0</v>
      </c>
      <c r="I187" s="2" t="s">
        <v>22</v>
      </c>
      <c r="J187" s="2" t="s">
        <v>0</v>
      </c>
    </row>
    <row r="188" spans="1:10" ht="30" x14ac:dyDescent="0.25">
      <c r="A188" s="2">
        <v>3097699</v>
      </c>
      <c r="B188" s="2" t="s">
        <v>399</v>
      </c>
      <c r="C188" s="2" t="s">
        <v>22</v>
      </c>
      <c r="D188" s="2" t="s">
        <v>400</v>
      </c>
      <c r="E188" s="3">
        <v>0</v>
      </c>
      <c r="F188" s="2">
        <v>1089.6959999999999</v>
      </c>
      <c r="G188" s="2" t="s">
        <v>36</v>
      </c>
      <c r="H188" s="2">
        <f t="shared" si="2"/>
        <v>0</v>
      </c>
      <c r="I188" s="2" t="s">
        <v>22</v>
      </c>
      <c r="J188" s="2" t="s">
        <v>0</v>
      </c>
    </row>
    <row r="189" spans="1:10" ht="30" x14ac:dyDescent="0.25">
      <c r="A189" s="2">
        <v>3097700</v>
      </c>
      <c r="B189" s="2" t="s">
        <v>401</v>
      </c>
      <c r="C189" s="2" t="s">
        <v>22</v>
      </c>
      <c r="D189" s="2" t="s">
        <v>402</v>
      </c>
      <c r="E189" s="3">
        <v>0</v>
      </c>
      <c r="F189" s="2">
        <v>1</v>
      </c>
      <c r="G189" s="2" t="s">
        <v>87</v>
      </c>
      <c r="H189" s="2">
        <f t="shared" si="2"/>
        <v>0</v>
      </c>
      <c r="I189" s="2" t="s">
        <v>22</v>
      </c>
      <c r="J189" s="2" t="s">
        <v>0</v>
      </c>
    </row>
    <row r="190" spans="1:10" ht="30" x14ac:dyDescent="0.25">
      <c r="A190" s="2">
        <v>3097701</v>
      </c>
      <c r="B190" s="2" t="s">
        <v>403</v>
      </c>
      <c r="C190" s="2" t="s">
        <v>22</v>
      </c>
      <c r="D190" s="2" t="s">
        <v>404</v>
      </c>
      <c r="E190" s="3">
        <v>0</v>
      </c>
      <c r="F190" s="2">
        <v>1</v>
      </c>
      <c r="G190" s="2" t="s">
        <v>87</v>
      </c>
      <c r="H190" s="2">
        <f t="shared" si="2"/>
        <v>0</v>
      </c>
      <c r="I190" s="2" t="s">
        <v>22</v>
      </c>
      <c r="J190" s="2" t="s">
        <v>0</v>
      </c>
    </row>
    <row r="191" spans="1:10" ht="30" x14ac:dyDescent="0.25">
      <c r="A191" s="2">
        <v>3097702</v>
      </c>
      <c r="B191" s="2" t="s">
        <v>405</v>
      </c>
      <c r="C191" s="2" t="s">
        <v>22</v>
      </c>
      <c r="D191" s="2" t="s">
        <v>406</v>
      </c>
      <c r="E191" s="3">
        <v>0</v>
      </c>
      <c r="F191" s="2">
        <v>1</v>
      </c>
      <c r="G191" s="2" t="s">
        <v>87</v>
      </c>
      <c r="H191" s="2">
        <f t="shared" si="2"/>
        <v>0</v>
      </c>
      <c r="I191" s="2" t="s">
        <v>22</v>
      </c>
      <c r="J191" s="2" t="s">
        <v>0</v>
      </c>
    </row>
    <row r="192" spans="1:10" ht="30" x14ac:dyDescent="0.25">
      <c r="A192" s="2">
        <v>3097703</v>
      </c>
      <c r="B192" s="2" t="s">
        <v>407</v>
      </c>
      <c r="C192" s="2" t="s">
        <v>22</v>
      </c>
      <c r="D192" s="2" t="s">
        <v>408</v>
      </c>
      <c r="E192" s="3">
        <v>0</v>
      </c>
      <c r="F192" s="2">
        <v>1</v>
      </c>
      <c r="G192" s="2" t="s">
        <v>87</v>
      </c>
      <c r="H192" s="2">
        <f t="shared" si="2"/>
        <v>0</v>
      </c>
      <c r="I192" s="2" t="s">
        <v>22</v>
      </c>
      <c r="J192" s="2" t="s">
        <v>0</v>
      </c>
    </row>
    <row r="193" spans="1:10" ht="30" x14ac:dyDescent="0.25">
      <c r="A193" s="2">
        <v>3097704</v>
      </c>
      <c r="B193" s="2" t="s">
        <v>409</v>
      </c>
      <c r="C193" s="2" t="s">
        <v>22</v>
      </c>
      <c r="D193" s="2" t="s">
        <v>410</v>
      </c>
      <c r="E193" s="3">
        <v>0</v>
      </c>
      <c r="F193" s="2">
        <v>1</v>
      </c>
      <c r="G193" s="2" t="s">
        <v>87</v>
      </c>
      <c r="H193" s="2">
        <f t="shared" si="2"/>
        <v>0</v>
      </c>
      <c r="I193" s="2" t="s">
        <v>22</v>
      </c>
      <c r="J193" s="2" t="s">
        <v>0</v>
      </c>
    </row>
    <row r="194" spans="1:10" ht="30" x14ac:dyDescent="0.25">
      <c r="A194" s="2">
        <v>3097705</v>
      </c>
      <c r="B194" s="2" t="s">
        <v>411</v>
      </c>
      <c r="C194" s="2" t="s">
        <v>22</v>
      </c>
      <c r="D194" s="2" t="s">
        <v>412</v>
      </c>
      <c r="E194" s="3">
        <v>0</v>
      </c>
      <c r="F194" s="2">
        <v>1</v>
      </c>
      <c r="G194" s="2" t="s">
        <v>87</v>
      </c>
      <c r="H194" s="2">
        <f t="shared" si="2"/>
        <v>0</v>
      </c>
      <c r="I194" s="2" t="s">
        <v>22</v>
      </c>
      <c r="J194" s="2" t="s">
        <v>0</v>
      </c>
    </row>
    <row r="195" spans="1:10" ht="30" x14ac:dyDescent="0.25">
      <c r="A195" s="2">
        <v>3097706</v>
      </c>
      <c r="B195" s="2" t="s">
        <v>413</v>
      </c>
      <c r="C195" s="2" t="s">
        <v>22</v>
      </c>
      <c r="D195" s="2" t="s">
        <v>414</v>
      </c>
      <c r="E195" s="3">
        <v>0</v>
      </c>
      <c r="F195" s="2">
        <v>2</v>
      </c>
      <c r="G195" s="2" t="s">
        <v>87</v>
      </c>
      <c r="H195" s="2">
        <f t="shared" ref="H195:H258" si="3">IF(ISNUMBER(VALUE(E195)),ROUND(SUM(ROUND(E195,2)*F195),2),"N")</f>
        <v>0</v>
      </c>
      <c r="I195" s="2" t="s">
        <v>22</v>
      </c>
      <c r="J195" s="2" t="s">
        <v>0</v>
      </c>
    </row>
    <row r="196" spans="1:10" ht="30" x14ac:dyDescent="0.25">
      <c r="A196" s="2">
        <v>3097707</v>
      </c>
      <c r="B196" s="2" t="s">
        <v>415</v>
      </c>
      <c r="C196" s="2" t="s">
        <v>22</v>
      </c>
      <c r="D196" s="2" t="s">
        <v>416</v>
      </c>
      <c r="E196" s="3">
        <v>0</v>
      </c>
      <c r="F196" s="2">
        <v>1</v>
      </c>
      <c r="G196" s="2" t="s">
        <v>87</v>
      </c>
      <c r="H196" s="2">
        <f t="shared" si="3"/>
        <v>0</v>
      </c>
      <c r="I196" s="2" t="s">
        <v>22</v>
      </c>
      <c r="J196" s="2" t="s">
        <v>0</v>
      </c>
    </row>
    <row r="197" spans="1:10" ht="30" x14ac:dyDescent="0.25">
      <c r="A197" s="2">
        <v>3097708</v>
      </c>
      <c r="B197" s="2" t="s">
        <v>417</v>
      </c>
      <c r="C197" s="2" t="s">
        <v>22</v>
      </c>
      <c r="D197" s="2" t="s">
        <v>418</v>
      </c>
      <c r="E197" s="3">
        <v>0</v>
      </c>
      <c r="F197" s="2">
        <v>1</v>
      </c>
      <c r="G197" s="2" t="s">
        <v>87</v>
      </c>
      <c r="H197" s="2">
        <f t="shared" si="3"/>
        <v>0</v>
      </c>
      <c r="I197" s="2" t="s">
        <v>22</v>
      </c>
      <c r="J197" s="2" t="s">
        <v>0</v>
      </c>
    </row>
    <row r="198" spans="1:10" ht="30" x14ac:dyDescent="0.25">
      <c r="A198" s="2">
        <v>3097709</v>
      </c>
      <c r="B198" s="2" t="s">
        <v>419</v>
      </c>
      <c r="C198" s="2" t="s">
        <v>22</v>
      </c>
      <c r="D198" s="2" t="s">
        <v>420</v>
      </c>
      <c r="E198" s="3">
        <v>0</v>
      </c>
      <c r="F198" s="2">
        <v>110.937</v>
      </c>
      <c r="G198" s="2" t="s">
        <v>36</v>
      </c>
      <c r="H198" s="2">
        <f t="shared" si="3"/>
        <v>0</v>
      </c>
      <c r="I198" s="2" t="s">
        <v>22</v>
      </c>
      <c r="J198" s="2" t="s">
        <v>0</v>
      </c>
    </row>
    <row r="199" spans="1:10" ht="30" x14ac:dyDescent="0.25">
      <c r="A199" s="2">
        <v>3097710</v>
      </c>
      <c r="B199" s="2" t="s">
        <v>421</v>
      </c>
      <c r="C199" s="2" t="s">
        <v>22</v>
      </c>
      <c r="D199" s="2" t="s">
        <v>422</v>
      </c>
      <c r="E199" s="3">
        <v>0</v>
      </c>
      <c r="F199" s="2">
        <v>8</v>
      </c>
      <c r="G199" s="2" t="s">
        <v>87</v>
      </c>
      <c r="H199" s="2">
        <f t="shared" si="3"/>
        <v>0</v>
      </c>
      <c r="I199" s="2" t="s">
        <v>22</v>
      </c>
      <c r="J199" s="2" t="s">
        <v>0</v>
      </c>
    </row>
    <row r="200" spans="1:10" ht="30" x14ac:dyDescent="0.25">
      <c r="A200" s="2">
        <v>3097711</v>
      </c>
      <c r="B200" s="2" t="s">
        <v>423</v>
      </c>
      <c r="C200" s="2" t="s">
        <v>22</v>
      </c>
      <c r="D200" s="2" t="s">
        <v>424</v>
      </c>
      <c r="E200" s="3">
        <v>0</v>
      </c>
      <c r="F200" s="2">
        <v>426</v>
      </c>
      <c r="G200" s="2" t="s">
        <v>154</v>
      </c>
      <c r="H200" s="2">
        <f t="shared" si="3"/>
        <v>0</v>
      </c>
      <c r="I200" s="2" t="s">
        <v>22</v>
      </c>
      <c r="J200" s="2" t="s">
        <v>0</v>
      </c>
    </row>
    <row r="201" spans="1:10" ht="45" x14ac:dyDescent="0.25">
      <c r="A201" s="2">
        <v>3097712</v>
      </c>
      <c r="B201" s="2" t="s">
        <v>425</v>
      </c>
      <c r="C201" s="2" t="s">
        <v>22</v>
      </c>
      <c r="D201" s="2" t="s">
        <v>426</v>
      </c>
      <c r="E201" s="3">
        <v>0</v>
      </c>
      <c r="F201" s="2">
        <v>447.3</v>
      </c>
      <c r="G201" s="2" t="s">
        <v>154</v>
      </c>
      <c r="H201" s="2">
        <f t="shared" si="3"/>
        <v>0</v>
      </c>
      <c r="I201" s="2" t="s">
        <v>22</v>
      </c>
      <c r="J201" s="2" t="s">
        <v>0</v>
      </c>
    </row>
    <row r="202" spans="1:10" ht="45" x14ac:dyDescent="0.25">
      <c r="A202" s="2">
        <v>3097713</v>
      </c>
      <c r="B202" s="2" t="s">
        <v>427</v>
      </c>
      <c r="C202" s="2" t="s">
        <v>22</v>
      </c>
      <c r="D202" s="2" t="s">
        <v>428</v>
      </c>
      <c r="E202" s="3">
        <v>0</v>
      </c>
      <c r="F202" s="2">
        <v>447.3</v>
      </c>
      <c r="G202" s="2" t="s">
        <v>154</v>
      </c>
      <c r="H202" s="2">
        <f t="shared" si="3"/>
        <v>0</v>
      </c>
      <c r="I202" s="2" t="s">
        <v>22</v>
      </c>
      <c r="J202" s="2" t="s">
        <v>0</v>
      </c>
    </row>
    <row r="203" spans="1:10" ht="30" x14ac:dyDescent="0.25">
      <c r="A203" s="2">
        <v>3097714</v>
      </c>
      <c r="B203" s="2" t="s">
        <v>429</v>
      </c>
      <c r="C203" s="2" t="s">
        <v>22</v>
      </c>
      <c r="D203" s="2" t="s">
        <v>430</v>
      </c>
      <c r="E203" s="3">
        <v>0</v>
      </c>
      <c r="F203" s="2">
        <v>426</v>
      </c>
      <c r="G203" s="2" t="s">
        <v>154</v>
      </c>
      <c r="H203" s="2">
        <f t="shared" si="3"/>
        <v>0</v>
      </c>
      <c r="I203" s="2" t="s">
        <v>22</v>
      </c>
      <c r="J203" s="2" t="s">
        <v>0</v>
      </c>
    </row>
    <row r="204" spans="1:10" ht="30" x14ac:dyDescent="0.25">
      <c r="A204" s="2">
        <v>3097715</v>
      </c>
      <c r="B204" s="2" t="s">
        <v>431</v>
      </c>
      <c r="C204" s="2" t="s">
        <v>22</v>
      </c>
      <c r="D204" s="2" t="s">
        <v>420</v>
      </c>
      <c r="E204" s="3">
        <v>0</v>
      </c>
      <c r="F204" s="2">
        <v>63</v>
      </c>
      <c r="G204" s="2" t="s">
        <v>36</v>
      </c>
      <c r="H204" s="2">
        <f t="shared" si="3"/>
        <v>0</v>
      </c>
      <c r="I204" s="2" t="s">
        <v>22</v>
      </c>
      <c r="J204" s="2" t="s">
        <v>0</v>
      </c>
    </row>
    <row r="205" spans="1:10" ht="30" x14ac:dyDescent="0.25">
      <c r="A205" s="2">
        <v>3097716</v>
      </c>
      <c r="B205" s="2" t="s">
        <v>432</v>
      </c>
      <c r="C205" s="2" t="s">
        <v>22</v>
      </c>
      <c r="D205" s="2" t="s">
        <v>433</v>
      </c>
      <c r="E205" s="3">
        <v>0</v>
      </c>
      <c r="F205" s="2">
        <v>12.6</v>
      </c>
      <c r="G205" s="2" t="s">
        <v>36</v>
      </c>
      <c r="H205" s="2">
        <f t="shared" si="3"/>
        <v>0</v>
      </c>
      <c r="I205" s="2" t="s">
        <v>22</v>
      </c>
      <c r="J205" s="2" t="s">
        <v>0</v>
      </c>
    </row>
    <row r="206" spans="1:10" ht="30" x14ac:dyDescent="0.25">
      <c r="A206" s="2">
        <v>3097717</v>
      </c>
      <c r="B206" s="2" t="s">
        <v>434</v>
      </c>
      <c r="C206" s="2" t="s">
        <v>22</v>
      </c>
      <c r="D206" s="2" t="s">
        <v>435</v>
      </c>
      <c r="E206" s="3">
        <v>0</v>
      </c>
      <c r="F206" s="2">
        <v>1478.421</v>
      </c>
      <c r="G206" s="2" t="s">
        <v>154</v>
      </c>
      <c r="H206" s="2">
        <f t="shared" si="3"/>
        <v>0</v>
      </c>
      <c r="I206" s="2" t="s">
        <v>22</v>
      </c>
      <c r="J206" s="2" t="s">
        <v>0</v>
      </c>
    </row>
    <row r="207" spans="1:10" ht="45" x14ac:dyDescent="0.25">
      <c r="A207" s="2">
        <v>3097718</v>
      </c>
      <c r="B207" s="2" t="s">
        <v>436</v>
      </c>
      <c r="C207" s="2" t="s">
        <v>22</v>
      </c>
      <c r="D207" s="2" t="s">
        <v>426</v>
      </c>
      <c r="E207" s="3">
        <v>0</v>
      </c>
      <c r="F207" s="2">
        <v>1505.652</v>
      </c>
      <c r="G207" s="2" t="s">
        <v>154</v>
      </c>
      <c r="H207" s="2">
        <f t="shared" si="3"/>
        <v>0</v>
      </c>
      <c r="I207" s="2" t="s">
        <v>22</v>
      </c>
      <c r="J207" s="2" t="s">
        <v>0</v>
      </c>
    </row>
    <row r="208" spans="1:10" ht="45" x14ac:dyDescent="0.25">
      <c r="A208" s="2">
        <v>3097719</v>
      </c>
      <c r="B208" s="2" t="s">
        <v>437</v>
      </c>
      <c r="C208" s="2" t="s">
        <v>22</v>
      </c>
      <c r="D208" s="2" t="s">
        <v>428</v>
      </c>
      <c r="E208" s="3">
        <v>0</v>
      </c>
      <c r="F208" s="2">
        <v>1505.652</v>
      </c>
      <c r="G208" s="2" t="s">
        <v>154</v>
      </c>
      <c r="H208" s="2">
        <f t="shared" si="3"/>
        <v>0</v>
      </c>
      <c r="I208" s="2" t="s">
        <v>22</v>
      </c>
      <c r="J208" s="2" t="s">
        <v>0</v>
      </c>
    </row>
    <row r="209" spans="1:10" ht="30" x14ac:dyDescent="0.25">
      <c r="A209" s="2">
        <v>3097720</v>
      </c>
      <c r="B209" s="2" t="s">
        <v>438</v>
      </c>
      <c r="C209" s="2" t="s">
        <v>22</v>
      </c>
      <c r="D209" s="2" t="s">
        <v>439</v>
      </c>
      <c r="E209" s="3">
        <v>0</v>
      </c>
      <c r="F209" s="2">
        <v>180.1</v>
      </c>
      <c r="G209" s="2" t="s">
        <v>154</v>
      </c>
      <c r="H209" s="2">
        <f t="shared" si="3"/>
        <v>0</v>
      </c>
      <c r="I209" s="2" t="s">
        <v>22</v>
      </c>
      <c r="J209" s="2" t="s">
        <v>0</v>
      </c>
    </row>
    <row r="210" spans="1:10" ht="30" x14ac:dyDescent="0.25">
      <c r="A210" s="2">
        <v>3097721</v>
      </c>
      <c r="B210" s="2" t="s">
        <v>440</v>
      </c>
      <c r="C210" s="2" t="s">
        <v>22</v>
      </c>
      <c r="D210" s="2" t="s">
        <v>441</v>
      </c>
      <c r="E210" s="3">
        <v>0</v>
      </c>
      <c r="F210" s="2">
        <v>1861.85</v>
      </c>
      <c r="G210" s="2" t="s">
        <v>154</v>
      </c>
      <c r="H210" s="2">
        <f t="shared" si="3"/>
        <v>0</v>
      </c>
      <c r="I210" s="2" t="s">
        <v>22</v>
      </c>
      <c r="J210" s="2" t="s">
        <v>0</v>
      </c>
    </row>
    <row r="211" spans="1:10" ht="30" x14ac:dyDescent="0.25">
      <c r="A211" s="2">
        <v>3097722</v>
      </c>
      <c r="B211" s="2" t="s">
        <v>442</v>
      </c>
      <c r="C211" s="2" t="s">
        <v>22</v>
      </c>
      <c r="D211" s="2" t="s">
        <v>420</v>
      </c>
      <c r="E211" s="3">
        <v>0</v>
      </c>
      <c r="F211" s="2">
        <v>288.75</v>
      </c>
      <c r="G211" s="2" t="s">
        <v>36</v>
      </c>
      <c r="H211" s="2">
        <f t="shared" si="3"/>
        <v>0</v>
      </c>
      <c r="I211" s="2" t="s">
        <v>22</v>
      </c>
      <c r="J211" s="2" t="s">
        <v>0</v>
      </c>
    </row>
    <row r="212" spans="1:10" ht="30" x14ac:dyDescent="0.25">
      <c r="A212" s="2">
        <v>3097723</v>
      </c>
      <c r="B212" s="2" t="s">
        <v>443</v>
      </c>
      <c r="C212" s="2" t="s">
        <v>22</v>
      </c>
      <c r="D212" s="2" t="s">
        <v>433</v>
      </c>
      <c r="E212" s="3">
        <v>0</v>
      </c>
      <c r="F212" s="2">
        <v>565</v>
      </c>
      <c r="G212" s="2" t="s">
        <v>36</v>
      </c>
      <c r="H212" s="2">
        <f t="shared" si="3"/>
        <v>0</v>
      </c>
      <c r="I212" s="2" t="s">
        <v>22</v>
      </c>
      <c r="J212" s="2" t="s">
        <v>0</v>
      </c>
    </row>
    <row r="213" spans="1:10" ht="30" x14ac:dyDescent="0.25">
      <c r="A213" s="2">
        <v>3097724</v>
      </c>
      <c r="B213" s="2" t="s">
        <v>444</v>
      </c>
      <c r="C213" s="2" t="s">
        <v>22</v>
      </c>
      <c r="D213" s="2" t="s">
        <v>422</v>
      </c>
      <c r="E213" s="3">
        <v>0</v>
      </c>
      <c r="F213" s="2">
        <v>334</v>
      </c>
      <c r="G213" s="2" t="s">
        <v>87</v>
      </c>
      <c r="H213" s="2">
        <f t="shared" si="3"/>
        <v>0</v>
      </c>
      <c r="I213" s="2" t="s">
        <v>22</v>
      </c>
      <c r="J213" s="2" t="s">
        <v>0</v>
      </c>
    </row>
    <row r="214" spans="1:10" ht="30" x14ac:dyDescent="0.25">
      <c r="A214" s="2">
        <v>3097725</v>
      </c>
      <c r="B214" s="2" t="s">
        <v>445</v>
      </c>
      <c r="C214" s="2" t="s">
        <v>22</v>
      </c>
      <c r="D214" s="2" t="s">
        <v>446</v>
      </c>
      <c r="E214" s="3">
        <v>0</v>
      </c>
      <c r="F214" s="2">
        <v>80.83</v>
      </c>
      <c r="G214" s="2" t="s">
        <v>154</v>
      </c>
      <c r="H214" s="2">
        <f t="shared" si="3"/>
        <v>0</v>
      </c>
      <c r="I214" s="2" t="s">
        <v>22</v>
      </c>
      <c r="J214" s="2" t="s">
        <v>0</v>
      </c>
    </row>
    <row r="215" spans="1:10" ht="45" x14ac:dyDescent="0.25">
      <c r="A215" s="2">
        <v>3097726</v>
      </c>
      <c r="B215" s="2" t="s">
        <v>447</v>
      </c>
      <c r="C215" s="2" t="s">
        <v>22</v>
      </c>
      <c r="D215" s="2" t="s">
        <v>426</v>
      </c>
      <c r="E215" s="3">
        <v>0</v>
      </c>
      <c r="F215" s="2">
        <v>84.872</v>
      </c>
      <c r="G215" s="2" t="s">
        <v>154</v>
      </c>
      <c r="H215" s="2">
        <f t="shared" si="3"/>
        <v>0</v>
      </c>
      <c r="I215" s="2" t="s">
        <v>22</v>
      </c>
      <c r="J215" s="2" t="s">
        <v>0</v>
      </c>
    </row>
    <row r="216" spans="1:10" ht="45" x14ac:dyDescent="0.25">
      <c r="A216" s="2">
        <v>3097727</v>
      </c>
      <c r="B216" s="2" t="s">
        <v>448</v>
      </c>
      <c r="C216" s="2" t="s">
        <v>22</v>
      </c>
      <c r="D216" s="2" t="s">
        <v>428</v>
      </c>
      <c r="E216" s="3">
        <v>0</v>
      </c>
      <c r="F216" s="2">
        <v>84.872</v>
      </c>
      <c r="G216" s="2" t="s">
        <v>154</v>
      </c>
      <c r="H216" s="2">
        <f t="shared" si="3"/>
        <v>0</v>
      </c>
      <c r="I216" s="2" t="s">
        <v>22</v>
      </c>
      <c r="J216" s="2" t="s">
        <v>0</v>
      </c>
    </row>
    <row r="217" spans="1:10" ht="30" x14ac:dyDescent="0.25">
      <c r="A217" s="2">
        <v>3097728</v>
      </c>
      <c r="B217" s="2" t="s">
        <v>449</v>
      </c>
      <c r="C217" s="2" t="s">
        <v>22</v>
      </c>
      <c r="D217" s="2" t="s">
        <v>450</v>
      </c>
      <c r="E217" s="3">
        <v>0</v>
      </c>
      <c r="F217" s="2">
        <v>80.83</v>
      </c>
      <c r="G217" s="2" t="s">
        <v>154</v>
      </c>
      <c r="H217" s="2">
        <f t="shared" si="3"/>
        <v>0</v>
      </c>
      <c r="I217" s="2" t="s">
        <v>22</v>
      </c>
      <c r="J217" s="2" t="s">
        <v>0</v>
      </c>
    </row>
    <row r="218" spans="1:10" ht="30" x14ac:dyDescent="0.25">
      <c r="A218" s="2">
        <v>3097729</v>
      </c>
      <c r="B218" s="2" t="s">
        <v>451</v>
      </c>
      <c r="C218" s="2" t="s">
        <v>22</v>
      </c>
      <c r="D218" s="2" t="s">
        <v>452</v>
      </c>
      <c r="E218" s="3">
        <v>0</v>
      </c>
      <c r="F218" s="2">
        <v>18</v>
      </c>
      <c r="G218" s="2" t="s">
        <v>187</v>
      </c>
      <c r="H218" s="2">
        <f t="shared" si="3"/>
        <v>0</v>
      </c>
      <c r="I218" s="2" t="s">
        <v>22</v>
      </c>
      <c r="J218" s="2" t="s">
        <v>0</v>
      </c>
    </row>
    <row r="219" spans="1:10" ht="30" x14ac:dyDescent="0.25">
      <c r="A219" s="2">
        <v>3097730</v>
      </c>
      <c r="B219" s="2" t="s">
        <v>453</v>
      </c>
      <c r="C219" s="2" t="s">
        <v>22</v>
      </c>
      <c r="D219" s="2" t="s">
        <v>454</v>
      </c>
      <c r="E219" s="3">
        <v>0</v>
      </c>
      <c r="F219" s="2">
        <v>18</v>
      </c>
      <c r="G219" s="2" t="s">
        <v>187</v>
      </c>
      <c r="H219" s="2">
        <f t="shared" si="3"/>
        <v>0</v>
      </c>
      <c r="I219" s="2" t="s">
        <v>22</v>
      </c>
      <c r="J219" s="2" t="s">
        <v>0</v>
      </c>
    </row>
    <row r="220" spans="1:10" ht="30" x14ac:dyDescent="0.25">
      <c r="A220" s="2">
        <v>3097731</v>
      </c>
      <c r="B220" s="2" t="s">
        <v>455</v>
      </c>
      <c r="C220" s="2" t="s">
        <v>22</v>
      </c>
      <c r="D220" s="2" t="s">
        <v>456</v>
      </c>
      <c r="E220" s="3">
        <v>0</v>
      </c>
      <c r="F220" s="2">
        <v>0.02</v>
      </c>
      <c r="G220" s="2" t="s">
        <v>54</v>
      </c>
      <c r="H220" s="2">
        <f t="shared" si="3"/>
        <v>0</v>
      </c>
      <c r="I220" s="2" t="s">
        <v>22</v>
      </c>
      <c r="J220" s="2" t="s">
        <v>0</v>
      </c>
    </row>
    <row r="221" spans="1:10" ht="30" x14ac:dyDescent="0.25">
      <c r="A221" s="2">
        <v>3097732</v>
      </c>
      <c r="B221" s="2" t="s">
        <v>457</v>
      </c>
      <c r="C221" s="2" t="s">
        <v>22</v>
      </c>
      <c r="D221" s="2" t="s">
        <v>458</v>
      </c>
      <c r="E221" s="3">
        <v>0</v>
      </c>
      <c r="F221" s="2">
        <v>1</v>
      </c>
      <c r="G221" s="2" t="s">
        <v>287</v>
      </c>
      <c r="H221" s="2">
        <f t="shared" si="3"/>
        <v>0</v>
      </c>
      <c r="I221" s="2" t="s">
        <v>22</v>
      </c>
      <c r="J221" s="2" t="s">
        <v>0</v>
      </c>
    </row>
    <row r="222" spans="1:10" x14ac:dyDescent="0.25">
      <c r="A222" s="2">
        <v>3097733</v>
      </c>
      <c r="B222" s="2" t="s">
        <v>459</v>
      </c>
      <c r="C222" s="2">
        <v>781</v>
      </c>
      <c r="D222" s="2" t="s">
        <v>460</v>
      </c>
      <c r="E222" s="2">
        <f>ROUND(H223+H224+H225,2)</f>
        <v>0</v>
      </c>
      <c r="F222" s="2">
        <v>1</v>
      </c>
      <c r="G222" s="2" t="s">
        <v>0</v>
      </c>
      <c r="H222" s="2">
        <f t="shared" si="3"/>
        <v>0</v>
      </c>
      <c r="I222" s="2" t="s">
        <v>22</v>
      </c>
      <c r="J222" s="2" t="s">
        <v>0</v>
      </c>
    </row>
    <row r="223" spans="1:10" ht="30" x14ac:dyDescent="0.25">
      <c r="A223" s="2">
        <v>3097734</v>
      </c>
      <c r="B223" s="2" t="s">
        <v>461</v>
      </c>
      <c r="C223" s="2" t="s">
        <v>22</v>
      </c>
      <c r="D223" s="2" t="s">
        <v>462</v>
      </c>
      <c r="E223" s="3">
        <v>0</v>
      </c>
      <c r="F223" s="2">
        <v>361.52600000000001</v>
      </c>
      <c r="G223" s="2" t="s">
        <v>36</v>
      </c>
      <c r="H223" s="2">
        <f t="shared" si="3"/>
        <v>0</v>
      </c>
      <c r="I223" s="2" t="s">
        <v>22</v>
      </c>
      <c r="J223" s="2" t="s">
        <v>0</v>
      </c>
    </row>
    <row r="224" spans="1:10" ht="30" x14ac:dyDescent="0.25">
      <c r="A224" s="2">
        <v>3097735</v>
      </c>
      <c r="B224" s="2" t="s">
        <v>463</v>
      </c>
      <c r="C224" s="2" t="s">
        <v>22</v>
      </c>
      <c r="D224" s="2" t="s">
        <v>464</v>
      </c>
      <c r="E224" s="3">
        <v>0</v>
      </c>
      <c r="F224" s="2">
        <v>375.98700000000002</v>
      </c>
      <c r="G224" s="2" t="s">
        <v>36</v>
      </c>
      <c r="H224" s="2">
        <f t="shared" si="3"/>
        <v>0</v>
      </c>
      <c r="I224" s="2" t="s">
        <v>22</v>
      </c>
      <c r="J224" s="2" t="s">
        <v>0</v>
      </c>
    </row>
    <row r="225" spans="1:10" ht="30" x14ac:dyDescent="0.25">
      <c r="A225" s="2">
        <v>3097736</v>
      </c>
      <c r="B225" s="2" t="s">
        <v>465</v>
      </c>
      <c r="C225" s="2" t="s">
        <v>22</v>
      </c>
      <c r="D225" s="2" t="s">
        <v>466</v>
      </c>
      <c r="E225" s="3">
        <v>0</v>
      </c>
      <c r="F225" s="2">
        <v>1</v>
      </c>
      <c r="G225" s="2" t="s">
        <v>287</v>
      </c>
      <c r="H225" s="2">
        <f t="shared" si="3"/>
        <v>0</v>
      </c>
      <c r="I225" s="2" t="s">
        <v>22</v>
      </c>
      <c r="J225" s="2" t="s">
        <v>0</v>
      </c>
    </row>
    <row r="226" spans="1:10" x14ac:dyDescent="0.25">
      <c r="A226" s="2">
        <v>3097737</v>
      </c>
      <c r="B226" s="2" t="s">
        <v>467</v>
      </c>
      <c r="C226" s="2" t="s">
        <v>468</v>
      </c>
      <c r="D226" s="2" t="s">
        <v>469</v>
      </c>
      <c r="E226" s="2">
        <f>ROUND(H227+H232,2)</f>
        <v>0</v>
      </c>
      <c r="F226" s="2">
        <v>1</v>
      </c>
      <c r="G226" s="2" t="s">
        <v>0</v>
      </c>
      <c r="H226" s="2">
        <f t="shared" si="3"/>
        <v>0</v>
      </c>
      <c r="I226" s="2" t="s">
        <v>22</v>
      </c>
      <c r="J226" s="2" t="s">
        <v>0</v>
      </c>
    </row>
    <row r="227" spans="1:10" x14ac:dyDescent="0.25">
      <c r="A227" s="2">
        <v>3097738</v>
      </c>
      <c r="B227" s="2" t="s">
        <v>470</v>
      </c>
      <c r="C227" s="2" t="s">
        <v>471</v>
      </c>
      <c r="D227" s="2" t="s">
        <v>472</v>
      </c>
      <c r="E227" s="2">
        <f>ROUND(H228+H229+H230+H231,2)</f>
        <v>0</v>
      </c>
      <c r="F227" s="2">
        <v>1</v>
      </c>
      <c r="G227" s="2" t="s">
        <v>0</v>
      </c>
      <c r="H227" s="2">
        <f t="shared" si="3"/>
        <v>0</v>
      </c>
      <c r="I227" s="2" t="s">
        <v>22</v>
      </c>
      <c r="J227" s="2" t="s">
        <v>0</v>
      </c>
    </row>
    <row r="228" spans="1:10" x14ac:dyDescent="0.25">
      <c r="A228" s="2">
        <v>3097739</v>
      </c>
      <c r="B228" s="2" t="s">
        <v>473</v>
      </c>
      <c r="C228" s="2" t="s">
        <v>22</v>
      </c>
      <c r="D228" s="2" t="s">
        <v>474</v>
      </c>
      <c r="E228" s="3">
        <v>0</v>
      </c>
      <c r="F228" s="2">
        <v>2</v>
      </c>
      <c r="G228" s="2" t="s">
        <v>87</v>
      </c>
      <c r="H228" s="2">
        <f t="shared" si="3"/>
        <v>0</v>
      </c>
      <c r="I228" s="2" t="s">
        <v>22</v>
      </c>
      <c r="J228" s="2" t="s">
        <v>0</v>
      </c>
    </row>
    <row r="229" spans="1:10" x14ac:dyDescent="0.25">
      <c r="A229" s="2">
        <v>3097740</v>
      </c>
      <c r="B229" s="2" t="s">
        <v>475</v>
      </c>
      <c r="C229" s="2" t="s">
        <v>22</v>
      </c>
      <c r="D229" s="2" t="s">
        <v>476</v>
      </c>
      <c r="E229" s="3">
        <v>0</v>
      </c>
      <c r="F229" s="2">
        <v>2</v>
      </c>
      <c r="G229" s="2" t="s">
        <v>87</v>
      </c>
      <c r="H229" s="2">
        <f t="shared" si="3"/>
        <v>0</v>
      </c>
      <c r="I229" s="2" t="s">
        <v>22</v>
      </c>
      <c r="J229" s="2" t="s">
        <v>0</v>
      </c>
    </row>
    <row r="230" spans="1:10" x14ac:dyDescent="0.25">
      <c r="A230" s="2">
        <v>3097741</v>
      </c>
      <c r="B230" s="2" t="s">
        <v>477</v>
      </c>
      <c r="C230" s="2" t="s">
        <v>22</v>
      </c>
      <c r="D230" s="2" t="s">
        <v>478</v>
      </c>
      <c r="E230" s="3">
        <v>0</v>
      </c>
      <c r="F230" s="2">
        <v>2</v>
      </c>
      <c r="G230" s="2" t="s">
        <v>87</v>
      </c>
      <c r="H230" s="2">
        <f t="shared" si="3"/>
        <v>0</v>
      </c>
      <c r="I230" s="2" t="s">
        <v>22</v>
      </c>
      <c r="J230" s="2" t="s">
        <v>0</v>
      </c>
    </row>
    <row r="231" spans="1:10" x14ac:dyDescent="0.25">
      <c r="A231" s="2">
        <v>3097742</v>
      </c>
      <c r="B231" s="2" t="s">
        <v>479</v>
      </c>
      <c r="C231" s="2" t="s">
        <v>22</v>
      </c>
      <c r="D231" s="2" t="s">
        <v>480</v>
      </c>
      <c r="E231" s="3">
        <v>0</v>
      </c>
      <c r="F231" s="2">
        <v>2</v>
      </c>
      <c r="G231" s="2" t="s">
        <v>87</v>
      </c>
      <c r="H231" s="2">
        <f t="shared" si="3"/>
        <v>0</v>
      </c>
      <c r="I231" s="2" t="s">
        <v>22</v>
      </c>
      <c r="J231" s="2" t="s">
        <v>0</v>
      </c>
    </row>
    <row r="232" spans="1:10" x14ac:dyDescent="0.25">
      <c r="A232" s="2">
        <v>3097743</v>
      </c>
      <c r="B232" s="2" t="s">
        <v>481</v>
      </c>
      <c r="C232" s="2" t="s">
        <v>482</v>
      </c>
      <c r="D232" s="2" t="s">
        <v>483</v>
      </c>
      <c r="E232" s="2">
        <f>ROUND(H233,2)</f>
        <v>0</v>
      </c>
      <c r="F232" s="2">
        <v>1</v>
      </c>
      <c r="G232" s="2" t="s">
        <v>0</v>
      </c>
      <c r="H232" s="2">
        <f t="shared" si="3"/>
        <v>0</v>
      </c>
      <c r="I232" s="2" t="s">
        <v>22</v>
      </c>
      <c r="J232" s="2" t="s">
        <v>0</v>
      </c>
    </row>
    <row r="233" spans="1:10" x14ac:dyDescent="0.25">
      <c r="A233" s="2">
        <v>3097744</v>
      </c>
      <c r="B233" s="2" t="s">
        <v>484</v>
      </c>
      <c r="C233" s="2" t="s">
        <v>22</v>
      </c>
      <c r="D233" s="2" t="s">
        <v>485</v>
      </c>
      <c r="E233" s="3">
        <v>0</v>
      </c>
      <c r="F233" s="2">
        <v>2</v>
      </c>
      <c r="G233" s="2" t="s">
        <v>87</v>
      </c>
      <c r="H233" s="2">
        <f t="shared" si="3"/>
        <v>0</v>
      </c>
      <c r="I233" s="2" t="s">
        <v>22</v>
      </c>
      <c r="J233" s="2" t="s">
        <v>0</v>
      </c>
    </row>
    <row r="234" spans="1:10" x14ac:dyDescent="0.25">
      <c r="A234" s="2">
        <v>3097745</v>
      </c>
      <c r="B234" s="2" t="s">
        <v>486</v>
      </c>
      <c r="C234" s="2" t="s">
        <v>487</v>
      </c>
      <c r="D234" s="2" t="s">
        <v>488</v>
      </c>
      <c r="E234" s="2">
        <f>ROUND(H235+H236+H237+H238+H239,2)</f>
        <v>0</v>
      </c>
      <c r="F234" s="2">
        <v>1</v>
      </c>
      <c r="G234" s="2" t="s">
        <v>0</v>
      </c>
      <c r="H234" s="2">
        <f t="shared" si="3"/>
        <v>0</v>
      </c>
      <c r="I234" s="2" t="s">
        <v>22</v>
      </c>
      <c r="J234" s="2" t="s">
        <v>0</v>
      </c>
    </row>
    <row r="235" spans="1:10" x14ac:dyDescent="0.25">
      <c r="A235" s="2">
        <v>3097746</v>
      </c>
      <c r="B235" s="2" t="s">
        <v>489</v>
      </c>
      <c r="C235" s="2" t="s">
        <v>22</v>
      </c>
      <c r="D235" s="2" t="s">
        <v>491</v>
      </c>
      <c r="E235" s="3">
        <v>0</v>
      </c>
      <c r="F235" s="2">
        <v>150</v>
      </c>
      <c r="G235" s="2" t="s">
        <v>490</v>
      </c>
      <c r="H235" s="2">
        <f t="shared" si="3"/>
        <v>0</v>
      </c>
      <c r="I235" s="2" t="s">
        <v>22</v>
      </c>
      <c r="J235" s="2" t="s">
        <v>0</v>
      </c>
    </row>
    <row r="236" spans="1:10" x14ac:dyDescent="0.25">
      <c r="A236" s="2">
        <v>3097747</v>
      </c>
      <c r="B236" s="2" t="s">
        <v>492</v>
      </c>
      <c r="C236" s="2" t="s">
        <v>22</v>
      </c>
      <c r="D236" s="2" t="s">
        <v>493</v>
      </c>
      <c r="E236" s="3">
        <v>0</v>
      </c>
      <c r="F236" s="2">
        <v>70</v>
      </c>
      <c r="G236" s="2" t="s">
        <v>490</v>
      </c>
      <c r="H236" s="2">
        <f t="shared" si="3"/>
        <v>0</v>
      </c>
      <c r="I236" s="2" t="s">
        <v>22</v>
      </c>
      <c r="J236" s="2" t="s">
        <v>0</v>
      </c>
    </row>
    <row r="237" spans="1:10" ht="30" x14ac:dyDescent="0.25">
      <c r="A237" s="2">
        <v>3097748</v>
      </c>
      <c r="B237" s="2" t="s">
        <v>494</v>
      </c>
      <c r="C237" s="2" t="s">
        <v>22</v>
      </c>
      <c r="D237" s="2" t="s">
        <v>495</v>
      </c>
      <c r="E237" s="3">
        <v>0</v>
      </c>
      <c r="F237" s="2">
        <v>300</v>
      </c>
      <c r="G237" s="2" t="s">
        <v>490</v>
      </c>
      <c r="H237" s="2">
        <f t="shared" si="3"/>
        <v>0</v>
      </c>
      <c r="I237" s="2" t="s">
        <v>22</v>
      </c>
      <c r="J237" s="2" t="s">
        <v>0</v>
      </c>
    </row>
    <row r="238" spans="1:10" x14ac:dyDescent="0.25">
      <c r="A238" s="2">
        <v>3097749</v>
      </c>
      <c r="B238" s="2" t="s">
        <v>496</v>
      </c>
      <c r="C238" s="2" t="s">
        <v>22</v>
      </c>
      <c r="D238" s="2" t="s">
        <v>497</v>
      </c>
      <c r="E238" s="3">
        <v>0</v>
      </c>
      <c r="F238" s="2">
        <v>144</v>
      </c>
      <c r="G238" s="2" t="s">
        <v>490</v>
      </c>
      <c r="H238" s="2">
        <f t="shared" si="3"/>
        <v>0</v>
      </c>
      <c r="I238" s="2" t="s">
        <v>22</v>
      </c>
      <c r="J238" s="2" t="s">
        <v>0</v>
      </c>
    </row>
    <row r="239" spans="1:10" ht="45" x14ac:dyDescent="0.25">
      <c r="A239" s="2">
        <v>3097750</v>
      </c>
      <c r="B239" s="2" t="s">
        <v>498</v>
      </c>
      <c r="C239" s="2" t="s">
        <v>22</v>
      </c>
      <c r="D239" s="2" t="s">
        <v>499</v>
      </c>
      <c r="E239" s="3">
        <v>0</v>
      </c>
      <c r="F239" s="2">
        <v>140</v>
      </c>
      <c r="G239" s="2" t="s">
        <v>490</v>
      </c>
      <c r="H239" s="2">
        <f t="shared" si="3"/>
        <v>0</v>
      </c>
      <c r="I239" s="2" t="s">
        <v>22</v>
      </c>
      <c r="J239" s="2" t="s">
        <v>0</v>
      </c>
    </row>
    <row r="240" spans="1:10" x14ac:dyDescent="0.25">
      <c r="A240" s="2">
        <v>3097751</v>
      </c>
      <c r="B240" s="2" t="s">
        <v>500</v>
      </c>
      <c r="C240" s="2" t="s">
        <v>501</v>
      </c>
      <c r="D240" s="2" t="s">
        <v>502</v>
      </c>
      <c r="E240" s="2">
        <f>ROUND(H241+H242+H243+H244+H245,2)</f>
        <v>0</v>
      </c>
      <c r="F240" s="2">
        <v>1</v>
      </c>
      <c r="G240" s="2" t="s">
        <v>0</v>
      </c>
      <c r="H240" s="2">
        <f t="shared" si="3"/>
        <v>0</v>
      </c>
      <c r="I240" s="2" t="s">
        <v>22</v>
      </c>
      <c r="J240" s="2" t="s">
        <v>0</v>
      </c>
    </row>
    <row r="241" spans="1:10" ht="30" x14ac:dyDescent="0.25">
      <c r="A241" s="2">
        <v>3097752</v>
      </c>
      <c r="B241" s="2" t="s">
        <v>503</v>
      </c>
      <c r="C241" s="2" t="s">
        <v>22</v>
      </c>
      <c r="D241" s="2" t="s">
        <v>505</v>
      </c>
      <c r="E241" s="3">
        <v>0</v>
      </c>
      <c r="F241" s="2">
        <v>1</v>
      </c>
      <c r="G241" s="2" t="s">
        <v>504</v>
      </c>
      <c r="H241" s="2">
        <f t="shared" si="3"/>
        <v>0</v>
      </c>
      <c r="I241" s="2" t="s">
        <v>22</v>
      </c>
      <c r="J241" s="2" t="s">
        <v>0</v>
      </c>
    </row>
    <row r="242" spans="1:10" x14ac:dyDescent="0.25">
      <c r="A242" s="2">
        <v>3097753</v>
      </c>
      <c r="B242" s="2" t="s">
        <v>506</v>
      </c>
      <c r="C242" s="2" t="s">
        <v>22</v>
      </c>
      <c r="D242" s="2" t="s">
        <v>508</v>
      </c>
      <c r="E242" s="3">
        <v>0</v>
      </c>
      <c r="F242" s="2">
        <v>1</v>
      </c>
      <c r="G242" s="2" t="s">
        <v>507</v>
      </c>
      <c r="H242" s="2">
        <f t="shared" si="3"/>
        <v>0</v>
      </c>
      <c r="I242" s="2" t="s">
        <v>22</v>
      </c>
      <c r="J242" s="2" t="s">
        <v>0</v>
      </c>
    </row>
    <row r="243" spans="1:10" ht="30" x14ac:dyDescent="0.25">
      <c r="A243" s="2">
        <v>3097754</v>
      </c>
      <c r="B243" s="2" t="s">
        <v>509</v>
      </c>
      <c r="C243" s="2" t="s">
        <v>22</v>
      </c>
      <c r="D243" s="2" t="s">
        <v>510</v>
      </c>
      <c r="E243" s="3">
        <v>0</v>
      </c>
      <c r="F243" s="2">
        <v>1</v>
      </c>
      <c r="G243" s="2" t="s">
        <v>507</v>
      </c>
      <c r="H243" s="2">
        <f t="shared" si="3"/>
        <v>0</v>
      </c>
      <c r="I243" s="2" t="s">
        <v>22</v>
      </c>
      <c r="J243" s="2" t="s">
        <v>0</v>
      </c>
    </row>
    <row r="244" spans="1:10" x14ac:dyDescent="0.25">
      <c r="A244" s="2">
        <v>3097755</v>
      </c>
      <c r="B244" s="2" t="s">
        <v>511</v>
      </c>
      <c r="C244" s="2" t="s">
        <v>22</v>
      </c>
      <c r="D244" s="2" t="s">
        <v>512</v>
      </c>
      <c r="E244" s="3">
        <v>0</v>
      </c>
      <c r="F244" s="2">
        <v>1</v>
      </c>
      <c r="G244" s="2" t="s">
        <v>507</v>
      </c>
      <c r="H244" s="2">
        <f t="shared" si="3"/>
        <v>0</v>
      </c>
      <c r="I244" s="2" t="s">
        <v>22</v>
      </c>
      <c r="J244" s="2" t="s">
        <v>0</v>
      </c>
    </row>
    <row r="245" spans="1:10" ht="30" x14ac:dyDescent="0.25">
      <c r="A245" s="2">
        <v>3097756</v>
      </c>
      <c r="B245" s="2" t="s">
        <v>513</v>
      </c>
      <c r="C245" s="2" t="s">
        <v>22</v>
      </c>
      <c r="D245" s="2" t="s">
        <v>514</v>
      </c>
      <c r="E245" s="3">
        <v>0</v>
      </c>
      <c r="F245" s="2">
        <v>1</v>
      </c>
      <c r="G245" s="2" t="s">
        <v>504</v>
      </c>
      <c r="H245" s="2">
        <f t="shared" si="3"/>
        <v>0</v>
      </c>
      <c r="I245" s="2" t="s">
        <v>22</v>
      </c>
      <c r="J245" s="2" t="s">
        <v>0</v>
      </c>
    </row>
    <row r="246" spans="1:10" x14ac:dyDescent="0.25">
      <c r="A246" s="2">
        <v>3097757</v>
      </c>
      <c r="B246" s="2" t="s">
        <v>515</v>
      </c>
      <c r="C246" s="2" t="s">
        <v>22</v>
      </c>
      <c r="D246" s="2" t="s">
        <v>516</v>
      </c>
      <c r="E246" s="2">
        <f>ROUND(H247,2)</f>
        <v>0</v>
      </c>
      <c r="F246" s="2">
        <v>1</v>
      </c>
      <c r="G246" s="2" t="s">
        <v>0</v>
      </c>
      <c r="H246" s="2">
        <f t="shared" si="3"/>
        <v>0</v>
      </c>
      <c r="I246" s="2" t="s">
        <v>22</v>
      </c>
      <c r="J246" s="2" t="s">
        <v>0</v>
      </c>
    </row>
    <row r="247" spans="1:10" x14ac:dyDescent="0.25">
      <c r="A247" s="2">
        <v>3097758</v>
      </c>
      <c r="B247" s="2" t="s">
        <v>517</v>
      </c>
      <c r="C247" s="2" t="s">
        <v>468</v>
      </c>
      <c r="D247" s="2" t="s">
        <v>469</v>
      </c>
      <c r="E247" s="2">
        <f>ROUND(H248+H314,2)</f>
        <v>0</v>
      </c>
      <c r="F247" s="2">
        <v>1</v>
      </c>
      <c r="G247" s="2" t="s">
        <v>0</v>
      </c>
      <c r="H247" s="2">
        <f t="shared" si="3"/>
        <v>0</v>
      </c>
      <c r="I247" s="2" t="s">
        <v>22</v>
      </c>
      <c r="J247" s="2" t="s">
        <v>0</v>
      </c>
    </row>
    <row r="248" spans="1:10" x14ac:dyDescent="0.25">
      <c r="A248" s="2">
        <v>3097759</v>
      </c>
      <c r="B248" s="2" t="s">
        <v>518</v>
      </c>
      <c r="C248" s="2" t="s">
        <v>471</v>
      </c>
      <c r="D248" s="2" t="s">
        <v>472</v>
      </c>
      <c r="E248" s="2">
        <f>ROUND(H249+H250+H251+H252+H253+H254+H255+H256+H257+H258+H259+H260+H261+H262+H263+H264+H265+H266+H267+H268+H269+H270+H271+H272+H273+H274+H275+H276+H277+H278+H279+H280+H281+H282+H283+H284+H285+H286+H287+H288+H289+H290+H291+H292+H293+H294+H295+H296+H297+H298+H299+H300+H301+H302+H303+H304+H305+H306+H307+H308+H309+H310+H311+H312+H313,2)</f>
        <v>0</v>
      </c>
      <c r="F248" s="2">
        <v>1</v>
      </c>
      <c r="G248" s="2" t="s">
        <v>0</v>
      </c>
      <c r="H248" s="2">
        <f t="shared" si="3"/>
        <v>0</v>
      </c>
      <c r="I248" s="2" t="s">
        <v>22</v>
      </c>
      <c r="J248" s="2" t="s">
        <v>0</v>
      </c>
    </row>
    <row r="249" spans="1:10" ht="30" x14ac:dyDescent="0.25">
      <c r="A249" s="2">
        <v>3097760</v>
      </c>
      <c r="B249" s="2" t="s">
        <v>519</v>
      </c>
      <c r="C249" s="2" t="s">
        <v>22</v>
      </c>
      <c r="D249" s="2" t="s">
        <v>520</v>
      </c>
      <c r="E249" s="3">
        <v>0</v>
      </c>
      <c r="F249" s="2">
        <v>165</v>
      </c>
      <c r="G249" s="2" t="s">
        <v>154</v>
      </c>
      <c r="H249" s="2">
        <f t="shared" si="3"/>
        <v>0</v>
      </c>
      <c r="I249" s="2" t="s">
        <v>22</v>
      </c>
      <c r="J249" s="2" t="s">
        <v>0</v>
      </c>
    </row>
    <row r="250" spans="1:10" ht="30" x14ac:dyDescent="0.25">
      <c r="A250" s="2">
        <v>3097761</v>
      </c>
      <c r="B250" s="2" t="s">
        <v>521</v>
      </c>
      <c r="C250" s="2" t="s">
        <v>22</v>
      </c>
      <c r="D250" s="2" t="s">
        <v>522</v>
      </c>
      <c r="E250" s="3">
        <v>0</v>
      </c>
      <c r="F250" s="2">
        <v>165</v>
      </c>
      <c r="G250" s="2" t="s">
        <v>154</v>
      </c>
      <c r="H250" s="2">
        <f t="shared" si="3"/>
        <v>0</v>
      </c>
      <c r="I250" s="2" t="s">
        <v>22</v>
      </c>
      <c r="J250" s="2" t="s">
        <v>0</v>
      </c>
    </row>
    <row r="251" spans="1:10" ht="30" x14ac:dyDescent="0.25">
      <c r="A251" s="2">
        <v>3097762</v>
      </c>
      <c r="B251" s="2" t="s">
        <v>523</v>
      </c>
      <c r="C251" s="2" t="s">
        <v>22</v>
      </c>
      <c r="D251" s="2" t="s">
        <v>524</v>
      </c>
      <c r="E251" s="3">
        <v>0</v>
      </c>
      <c r="F251" s="2">
        <v>580</v>
      </c>
      <c r="G251" s="2" t="s">
        <v>154</v>
      </c>
      <c r="H251" s="2">
        <f t="shared" si="3"/>
        <v>0</v>
      </c>
      <c r="I251" s="2" t="s">
        <v>22</v>
      </c>
      <c r="J251" s="2" t="s">
        <v>0</v>
      </c>
    </row>
    <row r="252" spans="1:10" ht="30" x14ac:dyDescent="0.25">
      <c r="A252" s="2">
        <v>3097763</v>
      </c>
      <c r="B252" s="2" t="s">
        <v>525</v>
      </c>
      <c r="C252" s="2" t="s">
        <v>22</v>
      </c>
      <c r="D252" s="2" t="s">
        <v>526</v>
      </c>
      <c r="E252" s="3">
        <v>0</v>
      </c>
      <c r="F252" s="2">
        <v>185</v>
      </c>
      <c r="G252" s="2" t="s">
        <v>154</v>
      </c>
      <c r="H252" s="2">
        <f t="shared" si="3"/>
        <v>0</v>
      </c>
      <c r="I252" s="2" t="s">
        <v>22</v>
      </c>
      <c r="J252" s="2" t="s">
        <v>0</v>
      </c>
    </row>
    <row r="253" spans="1:10" ht="30" x14ac:dyDescent="0.25">
      <c r="A253" s="2">
        <v>3097764</v>
      </c>
      <c r="B253" s="2" t="s">
        <v>527</v>
      </c>
      <c r="C253" s="2" t="s">
        <v>22</v>
      </c>
      <c r="D253" s="2" t="s">
        <v>528</v>
      </c>
      <c r="E253" s="3">
        <v>0</v>
      </c>
      <c r="F253" s="2">
        <v>395</v>
      </c>
      <c r="G253" s="2" t="s">
        <v>154</v>
      </c>
      <c r="H253" s="2">
        <f t="shared" si="3"/>
        <v>0</v>
      </c>
      <c r="I253" s="2" t="s">
        <v>22</v>
      </c>
      <c r="J253" s="2" t="s">
        <v>0</v>
      </c>
    </row>
    <row r="254" spans="1:10" x14ac:dyDescent="0.25">
      <c r="A254" s="2">
        <v>3097765</v>
      </c>
      <c r="B254" s="2" t="s">
        <v>529</v>
      </c>
      <c r="C254" s="2" t="s">
        <v>22</v>
      </c>
      <c r="D254" s="2" t="s">
        <v>530</v>
      </c>
      <c r="E254" s="3">
        <v>0</v>
      </c>
      <c r="F254" s="2">
        <v>42</v>
      </c>
      <c r="G254" s="2" t="s">
        <v>87</v>
      </c>
      <c r="H254" s="2">
        <f t="shared" si="3"/>
        <v>0</v>
      </c>
      <c r="I254" s="2" t="s">
        <v>22</v>
      </c>
      <c r="J254" s="2" t="s">
        <v>0</v>
      </c>
    </row>
    <row r="255" spans="1:10" x14ac:dyDescent="0.25">
      <c r="A255" s="2">
        <v>3097766</v>
      </c>
      <c r="B255" s="2" t="s">
        <v>531</v>
      </c>
      <c r="C255" s="2" t="s">
        <v>22</v>
      </c>
      <c r="D255" s="2" t="s">
        <v>532</v>
      </c>
      <c r="E255" s="3">
        <v>0</v>
      </c>
      <c r="F255" s="2">
        <v>42</v>
      </c>
      <c r="G255" s="2" t="s">
        <v>87</v>
      </c>
      <c r="H255" s="2">
        <f t="shared" si="3"/>
        <v>0</v>
      </c>
      <c r="I255" s="2" t="s">
        <v>22</v>
      </c>
      <c r="J255" s="2" t="s">
        <v>0</v>
      </c>
    </row>
    <row r="256" spans="1:10" ht="75" x14ac:dyDescent="0.25">
      <c r="A256" s="2">
        <v>3097767</v>
      </c>
      <c r="B256" s="2" t="s">
        <v>533</v>
      </c>
      <c r="C256" s="2" t="s">
        <v>22</v>
      </c>
      <c r="D256" s="2" t="s">
        <v>534</v>
      </c>
      <c r="E256" s="3">
        <v>0</v>
      </c>
      <c r="F256" s="2">
        <v>14</v>
      </c>
      <c r="G256" s="2" t="s">
        <v>87</v>
      </c>
      <c r="H256" s="2">
        <f t="shared" si="3"/>
        <v>0</v>
      </c>
      <c r="I256" s="2" t="s">
        <v>22</v>
      </c>
      <c r="J256" s="2" t="s">
        <v>0</v>
      </c>
    </row>
    <row r="257" spans="1:10" ht="60" x14ac:dyDescent="0.25">
      <c r="A257" s="2">
        <v>3097768</v>
      </c>
      <c r="B257" s="2" t="s">
        <v>535</v>
      </c>
      <c r="C257" s="2" t="s">
        <v>22</v>
      </c>
      <c r="D257" s="2" t="s">
        <v>536</v>
      </c>
      <c r="E257" s="3">
        <v>0</v>
      </c>
      <c r="F257" s="2">
        <v>28</v>
      </c>
      <c r="G257" s="2" t="s">
        <v>87</v>
      </c>
      <c r="H257" s="2">
        <f t="shared" si="3"/>
        <v>0</v>
      </c>
      <c r="I257" s="2" t="s">
        <v>22</v>
      </c>
      <c r="J257" s="2" t="s">
        <v>0</v>
      </c>
    </row>
    <row r="258" spans="1:10" ht="30" x14ac:dyDescent="0.25">
      <c r="A258" s="2">
        <v>3097769</v>
      </c>
      <c r="B258" s="2" t="s">
        <v>537</v>
      </c>
      <c r="C258" s="2" t="s">
        <v>22</v>
      </c>
      <c r="D258" s="2" t="s">
        <v>538</v>
      </c>
      <c r="E258" s="3">
        <v>0</v>
      </c>
      <c r="F258" s="2">
        <v>2</v>
      </c>
      <c r="G258" s="2" t="s">
        <v>87</v>
      </c>
      <c r="H258" s="2">
        <f t="shared" si="3"/>
        <v>0</v>
      </c>
      <c r="I258" s="2" t="s">
        <v>22</v>
      </c>
      <c r="J258" s="2" t="s">
        <v>0</v>
      </c>
    </row>
    <row r="259" spans="1:10" ht="30" x14ac:dyDescent="0.25">
      <c r="A259" s="2">
        <v>3097770</v>
      </c>
      <c r="B259" s="2" t="s">
        <v>539</v>
      </c>
      <c r="C259" s="2" t="s">
        <v>22</v>
      </c>
      <c r="D259" s="2" t="s">
        <v>540</v>
      </c>
      <c r="E259" s="3">
        <v>0</v>
      </c>
      <c r="F259" s="2">
        <v>2</v>
      </c>
      <c r="G259" s="2" t="s">
        <v>87</v>
      </c>
      <c r="H259" s="2">
        <f t="shared" ref="H259:H320" si="4">IF(ISNUMBER(VALUE(E259)),ROUND(SUM(ROUND(E259,2)*F259),2),"N")</f>
        <v>0</v>
      </c>
      <c r="I259" s="2" t="s">
        <v>22</v>
      </c>
      <c r="J259" s="2" t="s">
        <v>0</v>
      </c>
    </row>
    <row r="260" spans="1:10" ht="60" x14ac:dyDescent="0.25">
      <c r="A260" s="2">
        <v>3097771</v>
      </c>
      <c r="B260" s="2" t="s">
        <v>541</v>
      </c>
      <c r="C260" s="2" t="s">
        <v>22</v>
      </c>
      <c r="D260" s="2" t="s">
        <v>542</v>
      </c>
      <c r="E260" s="3">
        <v>0</v>
      </c>
      <c r="F260" s="2">
        <v>2</v>
      </c>
      <c r="G260" s="2" t="s">
        <v>87</v>
      </c>
      <c r="H260" s="2">
        <f t="shared" si="4"/>
        <v>0</v>
      </c>
      <c r="I260" s="2" t="s">
        <v>22</v>
      </c>
      <c r="J260" s="2" t="s">
        <v>0</v>
      </c>
    </row>
    <row r="261" spans="1:10" ht="30" x14ac:dyDescent="0.25">
      <c r="A261" s="2">
        <v>3097772</v>
      </c>
      <c r="B261" s="2" t="s">
        <v>543</v>
      </c>
      <c r="C261" s="2" t="s">
        <v>22</v>
      </c>
      <c r="D261" s="2" t="s">
        <v>544</v>
      </c>
      <c r="E261" s="3">
        <v>0</v>
      </c>
      <c r="F261" s="2">
        <v>200</v>
      </c>
      <c r="G261" s="2" t="s">
        <v>87</v>
      </c>
      <c r="H261" s="2">
        <f t="shared" si="4"/>
        <v>0</v>
      </c>
      <c r="I261" s="2" t="s">
        <v>22</v>
      </c>
      <c r="J261" s="2" t="s">
        <v>0</v>
      </c>
    </row>
    <row r="262" spans="1:10" ht="30" x14ac:dyDescent="0.25">
      <c r="A262" s="2">
        <v>3097773</v>
      </c>
      <c r="B262" s="2" t="s">
        <v>545</v>
      </c>
      <c r="C262" s="2" t="s">
        <v>22</v>
      </c>
      <c r="D262" s="2" t="s">
        <v>544</v>
      </c>
      <c r="E262" s="3">
        <v>0</v>
      </c>
      <c r="F262" s="2">
        <v>200</v>
      </c>
      <c r="G262" s="2" t="s">
        <v>87</v>
      </c>
      <c r="H262" s="2">
        <f t="shared" si="4"/>
        <v>0</v>
      </c>
      <c r="I262" s="2" t="s">
        <v>22</v>
      </c>
      <c r="J262" s="2" t="s">
        <v>0</v>
      </c>
    </row>
    <row r="263" spans="1:10" ht="30" x14ac:dyDescent="0.25">
      <c r="A263" s="2">
        <v>3097774</v>
      </c>
      <c r="B263" s="2" t="s">
        <v>546</v>
      </c>
      <c r="C263" s="2" t="s">
        <v>22</v>
      </c>
      <c r="D263" s="2" t="s">
        <v>548</v>
      </c>
      <c r="E263" s="3">
        <v>0</v>
      </c>
      <c r="F263" s="2">
        <v>1</v>
      </c>
      <c r="G263" s="2" t="s">
        <v>547</v>
      </c>
      <c r="H263" s="2">
        <f t="shared" si="4"/>
        <v>0</v>
      </c>
      <c r="I263" s="2" t="s">
        <v>22</v>
      </c>
      <c r="J263" s="2" t="s">
        <v>0</v>
      </c>
    </row>
    <row r="264" spans="1:10" ht="30" x14ac:dyDescent="0.25">
      <c r="A264" s="2">
        <v>3097775</v>
      </c>
      <c r="B264" s="2" t="s">
        <v>549</v>
      </c>
      <c r="C264" s="2" t="s">
        <v>22</v>
      </c>
      <c r="D264" s="2" t="s">
        <v>548</v>
      </c>
      <c r="E264" s="3">
        <v>0</v>
      </c>
      <c r="F264" s="2">
        <v>1</v>
      </c>
      <c r="G264" s="2" t="s">
        <v>547</v>
      </c>
      <c r="H264" s="2">
        <f t="shared" si="4"/>
        <v>0</v>
      </c>
      <c r="I264" s="2" t="s">
        <v>22</v>
      </c>
      <c r="J264" s="2" t="s">
        <v>0</v>
      </c>
    </row>
    <row r="265" spans="1:10" ht="30" x14ac:dyDescent="0.25">
      <c r="A265" s="2">
        <v>3097776</v>
      </c>
      <c r="B265" s="2" t="s">
        <v>550</v>
      </c>
      <c r="C265" s="2" t="s">
        <v>22</v>
      </c>
      <c r="D265" s="2" t="s">
        <v>551</v>
      </c>
      <c r="E265" s="3">
        <v>0</v>
      </c>
      <c r="F265" s="2">
        <v>0.2</v>
      </c>
      <c r="G265" s="2" t="s">
        <v>36</v>
      </c>
      <c r="H265" s="2">
        <f t="shared" si="4"/>
        <v>0</v>
      </c>
      <c r="I265" s="2" t="s">
        <v>22</v>
      </c>
      <c r="J265" s="2" t="s">
        <v>0</v>
      </c>
    </row>
    <row r="266" spans="1:10" ht="30" x14ac:dyDescent="0.25">
      <c r="A266" s="2">
        <v>3097777</v>
      </c>
      <c r="B266" s="2" t="s">
        <v>552</v>
      </c>
      <c r="C266" s="2" t="s">
        <v>22</v>
      </c>
      <c r="D266" s="2" t="s">
        <v>553</v>
      </c>
      <c r="E266" s="3">
        <v>0</v>
      </c>
      <c r="F266" s="2">
        <v>0.2</v>
      </c>
      <c r="G266" s="2" t="s">
        <v>36</v>
      </c>
      <c r="H266" s="2">
        <f t="shared" si="4"/>
        <v>0</v>
      </c>
      <c r="I266" s="2" t="s">
        <v>22</v>
      </c>
      <c r="J266" s="2" t="s">
        <v>0</v>
      </c>
    </row>
    <row r="267" spans="1:10" ht="45" x14ac:dyDescent="0.25">
      <c r="A267" s="2">
        <v>3097778</v>
      </c>
      <c r="B267" s="2" t="s">
        <v>554</v>
      </c>
      <c r="C267" s="2" t="s">
        <v>22</v>
      </c>
      <c r="D267" s="2" t="s">
        <v>555</v>
      </c>
      <c r="E267" s="3">
        <v>0</v>
      </c>
      <c r="F267" s="2">
        <v>100</v>
      </c>
      <c r="G267" s="2" t="s">
        <v>154</v>
      </c>
      <c r="H267" s="2">
        <f t="shared" si="4"/>
        <v>0</v>
      </c>
      <c r="I267" s="2" t="s">
        <v>22</v>
      </c>
      <c r="J267" s="2" t="s">
        <v>0</v>
      </c>
    </row>
    <row r="268" spans="1:10" ht="30" x14ac:dyDescent="0.25">
      <c r="A268" s="2">
        <v>3097779</v>
      </c>
      <c r="B268" s="2" t="s">
        <v>556</v>
      </c>
      <c r="C268" s="2" t="s">
        <v>22</v>
      </c>
      <c r="D268" s="2" t="s">
        <v>557</v>
      </c>
      <c r="E268" s="3">
        <v>0</v>
      </c>
      <c r="F268" s="2">
        <v>2</v>
      </c>
      <c r="G268" s="2" t="s">
        <v>87</v>
      </c>
      <c r="H268" s="2">
        <f t="shared" si="4"/>
        <v>0</v>
      </c>
      <c r="I268" s="2" t="s">
        <v>22</v>
      </c>
      <c r="J268" s="2" t="s">
        <v>0</v>
      </c>
    </row>
    <row r="269" spans="1:10" ht="30" x14ac:dyDescent="0.25">
      <c r="A269" s="2">
        <v>3097780</v>
      </c>
      <c r="B269" s="2" t="s">
        <v>558</v>
      </c>
      <c r="C269" s="2" t="s">
        <v>22</v>
      </c>
      <c r="D269" s="2" t="s">
        <v>559</v>
      </c>
      <c r="E269" s="3">
        <v>0</v>
      </c>
      <c r="F269" s="2">
        <v>60</v>
      </c>
      <c r="G269" s="2" t="s">
        <v>87</v>
      </c>
      <c r="H269" s="2">
        <f t="shared" si="4"/>
        <v>0</v>
      </c>
      <c r="I269" s="2" t="s">
        <v>22</v>
      </c>
      <c r="J269" s="2" t="s">
        <v>0</v>
      </c>
    </row>
    <row r="270" spans="1:10" ht="45" x14ac:dyDescent="0.25">
      <c r="A270" s="2">
        <v>3097781</v>
      </c>
      <c r="B270" s="2" t="s">
        <v>560</v>
      </c>
      <c r="C270" s="2" t="s">
        <v>22</v>
      </c>
      <c r="D270" s="2" t="s">
        <v>561</v>
      </c>
      <c r="E270" s="3">
        <v>0</v>
      </c>
      <c r="F270" s="2">
        <v>11</v>
      </c>
      <c r="G270" s="2" t="s">
        <v>87</v>
      </c>
      <c r="H270" s="2">
        <f t="shared" si="4"/>
        <v>0</v>
      </c>
      <c r="I270" s="2" t="s">
        <v>22</v>
      </c>
      <c r="J270" s="2" t="s">
        <v>0</v>
      </c>
    </row>
    <row r="271" spans="1:10" ht="30" x14ac:dyDescent="0.25">
      <c r="A271" s="2">
        <v>3097782</v>
      </c>
      <c r="B271" s="2" t="s">
        <v>562</v>
      </c>
      <c r="C271" s="2" t="s">
        <v>22</v>
      </c>
      <c r="D271" s="2" t="s">
        <v>563</v>
      </c>
      <c r="E271" s="3">
        <v>0</v>
      </c>
      <c r="F271" s="2">
        <v>270</v>
      </c>
      <c r="G271" s="2" t="s">
        <v>154</v>
      </c>
      <c r="H271" s="2">
        <f t="shared" si="4"/>
        <v>0</v>
      </c>
      <c r="I271" s="2" t="s">
        <v>22</v>
      </c>
      <c r="J271" s="2" t="s">
        <v>0</v>
      </c>
    </row>
    <row r="272" spans="1:10" ht="30" x14ac:dyDescent="0.25">
      <c r="A272" s="2">
        <v>3097783</v>
      </c>
      <c r="B272" s="2" t="s">
        <v>564</v>
      </c>
      <c r="C272" s="2" t="s">
        <v>22</v>
      </c>
      <c r="D272" s="2" t="s">
        <v>565</v>
      </c>
      <c r="E272" s="3">
        <v>0</v>
      </c>
      <c r="F272" s="2">
        <v>270</v>
      </c>
      <c r="G272" s="2" t="s">
        <v>187</v>
      </c>
      <c r="H272" s="2">
        <f t="shared" si="4"/>
        <v>0</v>
      </c>
      <c r="I272" s="2" t="s">
        <v>22</v>
      </c>
      <c r="J272" s="2" t="s">
        <v>0</v>
      </c>
    </row>
    <row r="273" spans="1:10" ht="30" x14ac:dyDescent="0.25">
      <c r="A273" s="2">
        <v>3097784</v>
      </c>
      <c r="B273" s="2" t="s">
        <v>566</v>
      </c>
      <c r="C273" s="2" t="s">
        <v>22</v>
      </c>
      <c r="D273" s="2" t="s">
        <v>567</v>
      </c>
      <c r="E273" s="3">
        <v>0</v>
      </c>
      <c r="F273" s="2">
        <v>90</v>
      </c>
      <c r="G273" s="2" t="s">
        <v>154</v>
      </c>
      <c r="H273" s="2">
        <f t="shared" si="4"/>
        <v>0</v>
      </c>
      <c r="I273" s="2" t="s">
        <v>22</v>
      </c>
      <c r="J273" s="2" t="s">
        <v>0</v>
      </c>
    </row>
    <row r="274" spans="1:10" ht="30" x14ac:dyDescent="0.25">
      <c r="A274" s="2">
        <v>3097785</v>
      </c>
      <c r="B274" s="2" t="s">
        <v>568</v>
      </c>
      <c r="C274" s="2" t="s">
        <v>22</v>
      </c>
      <c r="D274" s="2" t="s">
        <v>569</v>
      </c>
      <c r="E274" s="3">
        <v>0</v>
      </c>
      <c r="F274" s="2">
        <v>56</v>
      </c>
      <c r="G274" s="2" t="s">
        <v>187</v>
      </c>
      <c r="H274" s="2">
        <f t="shared" si="4"/>
        <v>0</v>
      </c>
      <c r="I274" s="2" t="s">
        <v>22</v>
      </c>
      <c r="J274" s="2" t="s">
        <v>0</v>
      </c>
    </row>
    <row r="275" spans="1:10" ht="30" x14ac:dyDescent="0.25">
      <c r="A275" s="2">
        <v>3097786</v>
      </c>
      <c r="B275" s="2" t="s">
        <v>570</v>
      </c>
      <c r="C275" s="2" t="s">
        <v>22</v>
      </c>
      <c r="D275" s="2" t="s">
        <v>571</v>
      </c>
      <c r="E275" s="3">
        <v>0</v>
      </c>
      <c r="F275" s="2">
        <v>680</v>
      </c>
      <c r="G275" s="2" t="s">
        <v>154</v>
      </c>
      <c r="H275" s="2">
        <f t="shared" si="4"/>
        <v>0</v>
      </c>
      <c r="I275" s="2" t="s">
        <v>22</v>
      </c>
      <c r="J275" s="2" t="s">
        <v>0</v>
      </c>
    </row>
    <row r="276" spans="1:10" ht="30" x14ac:dyDescent="0.25">
      <c r="A276" s="2">
        <v>3097787</v>
      </c>
      <c r="B276" s="2" t="s">
        <v>572</v>
      </c>
      <c r="C276" s="2" t="s">
        <v>22</v>
      </c>
      <c r="D276" s="2" t="s">
        <v>573</v>
      </c>
      <c r="E276" s="3">
        <v>0</v>
      </c>
      <c r="F276" s="2">
        <v>95</v>
      </c>
      <c r="G276" s="2" t="s">
        <v>187</v>
      </c>
      <c r="H276" s="2">
        <f t="shared" si="4"/>
        <v>0</v>
      </c>
      <c r="I276" s="2" t="s">
        <v>22</v>
      </c>
      <c r="J276" s="2" t="s">
        <v>0</v>
      </c>
    </row>
    <row r="277" spans="1:10" ht="30" x14ac:dyDescent="0.25">
      <c r="A277" s="2">
        <v>3097788</v>
      </c>
      <c r="B277" s="2" t="s">
        <v>574</v>
      </c>
      <c r="C277" s="2" t="s">
        <v>22</v>
      </c>
      <c r="D277" s="2" t="s">
        <v>575</v>
      </c>
      <c r="E277" s="3">
        <v>0</v>
      </c>
      <c r="F277" s="2">
        <v>630</v>
      </c>
      <c r="G277" s="2" t="s">
        <v>87</v>
      </c>
      <c r="H277" s="2">
        <f t="shared" si="4"/>
        <v>0</v>
      </c>
      <c r="I277" s="2" t="s">
        <v>22</v>
      </c>
      <c r="J277" s="2" t="s">
        <v>0</v>
      </c>
    </row>
    <row r="278" spans="1:10" ht="30" x14ac:dyDescent="0.25">
      <c r="A278" s="2">
        <v>3097789</v>
      </c>
      <c r="B278" s="2" t="s">
        <v>576</v>
      </c>
      <c r="C278" s="2" t="s">
        <v>22</v>
      </c>
      <c r="D278" s="2" t="s">
        <v>577</v>
      </c>
      <c r="E278" s="3">
        <v>0</v>
      </c>
      <c r="F278" s="2">
        <v>630</v>
      </c>
      <c r="G278" s="2" t="s">
        <v>87</v>
      </c>
      <c r="H278" s="2">
        <f t="shared" si="4"/>
        <v>0</v>
      </c>
      <c r="I278" s="2" t="s">
        <v>22</v>
      </c>
      <c r="J278" s="2" t="s">
        <v>0</v>
      </c>
    </row>
    <row r="279" spans="1:10" ht="30" x14ac:dyDescent="0.25">
      <c r="A279" s="2">
        <v>3097790</v>
      </c>
      <c r="B279" s="2" t="s">
        <v>578</v>
      </c>
      <c r="C279" s="2" t="s">
        <v>22</v>
      </c>
      <c r="D279" s="2" t="s">
        <v>579</v>
      </c>
      <c r="E279" s="3">
        <v>0</v>
      </c>
      <c r="F279" s="2">
        <v>630</v>
      </c>
      <c r="G279" s="2" t="s">
        <v>87</v>
      </c>
      <c r="H279" s="2">
        <f t="shared" si="4"/>
        <v>0</v>
      </c>
      <c r="I279" s="2" t="s">
        <v>22</v>
      </c>
      <c r="J279" s="2" t="s">
        <v>0</v>
      </c>
    </row>
    <row r="280" spans="1:10" ht="30" x14ac:dyDescent="0.25">
      <c r="A280" s="2">
        <v>3097791</v>
      </c>
      <c r="B280" s="2" t="s">
        <v>580</v>
      </c>
      <c r="C280" s="2" t="s">
        <v>22</v>
      </c>
      <c r="D280" s="2" t="s">
        <v>581</v>
      </c>
      <c r="E280" s="3">
        <v>0</v>
      </c>
      <c r="F280" s="2">
        <v>216</v>
      </c>
      <c r="G280" s="2" t="s">
        <v>87</v>
      </c>
      <c r="H280" s="2">
        <f t="shared" si="4"/>
        <v>0</v>
      </c>
      <c r="I280" s="2" t="s">
        <v>22</v>
      </c>
      <c r="J280" s="2" t="s">
        <v>0</v>
      </c>
    </row>
    <row r="281" spans="1:10" ht="30" x14ac:dyDescent="0.25">
      <c r="A281" s="2">
        <v>3097792</v>
      </c>
      <c r="B281" s="2" t="s">
        <v>582</v>
      </c>
      <c r="C281" s="2" t="s">
        <v>22</v>
      </c>
      <c r="D281" s="2" t="s">
        <v>583</v>
      </c>
      <c r="E281" s="3">
        <v>0</v>
      </c>
      <c r="F281" s="2">
        <v>216</v>
      </c>
      <c r="G281" s="2" t="s">
        <v>87</v>
      </c>
      <c r="H281" s="2">
        <f t="shared" si="4"/>
        <v>0</v>
      </c>
      <c r="I281" s="2" t="s">
        <v>22</v>
      </c>
      <c r="J281" s="2" t="s">
        <v>0</v>
      </c>
    </row>
    <row r="282" spans="1:10" ht="30" x14ac:dyDescent="0.25">
      <c r="A282" s="2">
        <v>3097793</v>
      </c>
      <c r="B282" s="2" t="s">
        <v>584</v>
      </c>
      <c r="C282" s="2" t="s">
        <v>22</v>
      </c>
      <c r="D282" s="2" t="s">
        <v>585</v>
      </c>
      <c r="E282" s="3">
        <v>0</v>
      </c>
      <c r="F282" s="2">
        <v>11</v>
      </c>
      <c r="G282" s="2" t="s">
        <v>87</v>
      </c>
      <c r="H282" s="2">
        <f t="shared" si="4"/>
        <v>0</v>
      </c>
      <c r="I282" s="2" t="s">
        <v>22</v>
      </c>
      <c r="J282" s="2" t="s">
        <v>0</v>
      </c>
    </row>
    <row r="283" spans="1:10" ht="30" x14ac:dyDescent="0.25">
      <c r="A283" s="2">
        <v>3097794</v>
      </c>
      <c r="B283" s="2" t="s">
        <v>586</v>
      </c>
      <c r="C283" s="2" t="s">
        <v>22</v>
      </c>
      <c r="D283" s="2" t="s">
        <v>587</v>
      </c>
      <c r="E283" s="3">
        <v>0</v>
      </c>
      <c r="F283" s="2">
        <v>11</v>
      </c>
      <c r="G283" s="2" t="s">
        <v>87</v>
      </c>
      <c r="H283" s="2">
        <f t="shared" si="4"/>
        <v>0</v>
      </c>
      <c r="I283" s="2" t="s">
        <v>22</v>
      </c>
      <c r="J283" s="2" t="s">
        <v>0</v>
      </c>
    </row>
    <row r="284" spans="1:10" ht="30" x14ac:dyDescent="0.25">
      <c r="A284" s="2">
        <v>3097795</v>
      </c>
      <c r="B284" s="2" t="s">
        <v>588</v>
      </c>
      <c r="C284" s="2" t="s">
        <v>22</v>
      </c>
      <c r="D284" s="2" t="s">
        <v>589</v>
      </c>
      <c r="E284" s="3">
        <v>0</v>
      </c>
      <c r="F284" s="2">
        <v>16</v>
      </c>
      <c r="G284" s="2" t="s">
        <v>87</v>
      </c>
      <c r="H284" s="2">
        <f t="shared" si="4"/>
        <v>0</v>
      </c>
      <c r="I284" s="2" t="s">
        <v>22</v>
      </c>
      <c r="J284" s="2" t="s">
        <v>0</v>
      </c>
    </row>
    <row r="285" spans="1:10" ht="30" x14ac:dyDescent="0.25">
      <c r="A285" s="2">
        <v>3097796</v>
      </c>
      <c r="B285" s="2" t="s">
        <v>590</v>
      </c>
      <c r="C285" s="2" t="s">
        <v>22</v>
      </c>
      <c r="D285" s="2" t="s">
        <v>591</v>
      </c>
      <c r="E285" s="3">
        <v>0</v>
      </c>
      <c r="F285" s="2">
        <v>16</v>
      </c>
      <c r="G285" s="2" t="s">
        <v>87</v>
      </c>
      <c r="H285" s="2">
        <f t="shared" si="4"/>
        <v>0</v>
      </c>
      <c r="I285" s="2" t="s">
        <v>22</v>
      </c>
      <c r="J285" s="2" t="s">
        <v>0</v>
      </c>
    </row>
    <row r="286" spans="1:10" ht="30" x14ac:dyDescent="0.25">
      <c r="A286" s="2">
        <v>3097797</v>
      </c>
      <c r="B286" s="2" t="s">
        <v>592</v>
      </c>
      <c r="C286" s="2" t="s">
        <v>22</v>
      </c>
      <c r="D286" s="2" t="s">
        <v>593</v>
      </c>
      <c r="E286" s="3">
        <v>0</v>
      </c>
      <c r="F286" s="2">
        <v>27</v>
      </c>
      <c r="G286" s="2" t="s">
        <v>87</v>
      </c>
      <c r="H286" s="2">
        <f t="shared" si="4"/>
        <v>0</v>
      </c>
      <c r="I286" s="2" t="s">
        <v>22</v>
      </c>
      <c r="J286" s="2" t="s">
        <v>0</v>
      </c>
    </row>
    <row r="287" spans="1:10" ht="30" x14ac:dyDescent="0.25">
      <c r="A287" s="2">
        <v>3097798</v>
      </c>
      <c r="B287" s="2" t="s">
        <v>594</v>
      </c>
      <c r="C287" s="2" t="s">
        <v>22</v>
      </c>
      <c r="D287" s="2" t="s">
        <v>595</v>
      </c>
      <c r="E287" s="3">
        <v>0</v>
      </c>
      <c r="F287" s="2">
        <v>27</v>
      </c>
      <c r="G287" s="2" t="s">
        <v>87</v>
      </c>
      <c r="H287" s="2">
        <f t="shared" si="4"/>
        <v>0</v>
      </c>
      <c r="I287" s="2" t="s">
        <v>22</v>
      </c>
      <c r="J287" s="2" t="s">
        <v>0</v>
      </c>
    </row>
    <row r="288" spans="1:10" ht="30" x14ac:dyDescent="0.25">
      <c r="A288" s="2">
        <v>3097799</v>
      </c>
      <c r="B288" s="2" t="s">
        <v>596</v>
      </c>
      <c r="C288" s="2" t="s">
        <v>22</v>
      </c>
      <c r="D288" s="2" t="s">
        <v>597</v>
      </c>
      <c r="E288" s="3">
        <v>0</v>
      </c>
      <c r="F288" s="2">
        <v>19</v>
      </c>
      <c r="G288" s="2" t="s">
        <v>87</v>
      </c>
      <c r="H288" s="2">
        <f t="shared" si="4"/>
        <v>0</v>
      </c>
      <c r="I288" s="2" t="s">
        <v>22</v>
      </c>
      <c r="J288" s="2" t="s">
        <v>0</v>
      </c>
    </row>
    <row r="289" spans="1:10" ht="30" x14ac:dyDescent="0.25">
      <c r="A289" s="2">
        <v>3097800</v>
      </c>
      <c r="B289" s="2" t="s">
        <v>598</v>
      </c>
      <c r="C289" s="2" t="s">
        <v>22</v>
      </c>
      <c r="D289" s="2" t="s">
        <v>599</v>
      </c>
      <c r="E289" s="3">
        <v>0</v>
      </c>
      <c r="F289" s="2">
        <v>19</v>
      </c>
      <c r="G289" s="2" t="s">
        <v>87</v>
      </c>
      <c r="H289" s="2">
        <f t="shared" si="4"/>
        <v>0</v>
      </c>
      <c r="I289" s="2" t="s">
        <v>22</v>
      </c>
      <c r="J289" s="2" t="s">
        <v>0</v>
      </c>
    </row>
    <row r="290" spans="1:10" ht="30" x14ac:dyDescent="0.25">
      <c r="A290" s="2">
        <v>3097801</v>
      </c>
      <c r="B290" s="2" t="s">
        <v>600</v>
      </c>
      <c r="C290" s="2" t="s">
        <v>22</v>
      </c>
      <c r="D290" s="2" t="s">
        <v>601</v>
      </c>
      <c r="E290" s="3">
        <v>0</v>
      </c>
      <c r="F290" s="2">
        <v>30</v>
      </c>
      <c r="G290" s="2" t="s">
        <v>87</v>
      </c>
      <c r="H290" s="2">
        <f t="shared" si="4"/>
        <v>0</v>
      </c>
      <c r="I290" s="2" t="s">
        <v>22</v>
      </c>
      <c r="J290" s="2" t="s">
        <v>0</v>
      </c>
    </row>
    <row r="291" spans="1:10" ht="30" x14ac:dyDescent="0.25">
      <c r="A291" s="2">
        <v>3097802</v>
      </c>
      <c r="B291" s="2" t="s">
        <v>602</v>
      </c>
      <c r="C291" s="2" t="s">
        <v>22</v>
      </c>
      <c r="D291" s="2" t="s">
        <v>603</v>
      </c>
      <c r="E291" s="3">
        <v>0</v>
      </c>
      <c r="F291" s="2">
        <v>30</v>
      </c>
      <c r="G291" s="2" t="s">
        <v>87</v>
      </c>
      <c r="H291" s="2">
        <f t="shared" si="4"/>
        <v>0</v>
      </c>
      <c r="I291" s="2" t="s">
        <v>22</v>
      </c>
      <c r="J291" s="2" t="s">
        <v>0</v>
      </c>
    </row>
    <row r="292" spans="1:10" ht="30" x14ac:dyDescent="0.25">
      <c r="A292" s="2">
        <v>3097803</v>
      </c>
      <c r="B292" s="2" t="s">
        <v>604</v>
      </c>
      <c r="C292" s="2" t="s">
        <v>22</v>
      </c>
      <c r="D292" s="2" t="s">
        <v>605</v>
      </c>
      <c r="E292" s="3">
        <v>0</v>
      </c>
      <c r="F292" s="2">
        <v>38</v>
      </c>
      <c r="G292" s="2" t="s">
        <v>87</v>
      </c>
      <c r="H292" s="2">
        <f t="shared" si="4"/>
        <v>0</v>
      </c>
      <c r="I292" s="2" t="s">
        <v>22</v>
      </c>
      <c r="J292" s="2" t="s">
        <v>0</v>
      </c>
    </row>
    <row r="293" spans="1:10" ht="30" x14ac:dyDescent="0.25">
      <c r="A293" s="2">
        <v>3097804</v>
      </c>
      <c r="B293" s="2" t="s">
        <v>606</v>
      </c>
      <c r="C293" s="2" t="s">
        <v>22</v>
      </c>
      <c r="D293" s="2" t="s">
        <v>607</v>
      </c>
      <c r="E293" s="3">
        <v>0</v>
      </c>
      <c r="F293" s="2">
        <v>38</v>
      </c>
      <c r="G293" s="2" t="s">
        <v>87</v>
      </c>
      <c r="H293" s="2">
        <f t="shared" si="4"/>
        <v>0</v>
      </c>
      <c r="I293" s="2" t="s">
        <v>22</v>
      </c>
      <c r="J293" s="2" t="s">
        <v>0</v>
      </c>
    </row>
    <row r="294" spans="1:10" ht="30" x14ac:dyDescent="0.25">
      <c r="A294" s="2">
        <v>3097805</v>
      </c>
      <c r="B294" s="2" t="s">
        <v>608</v>
      </c>
      <c r="C294" s="2" t="s">
        <v>22</v>
      </c>
      <c r="D294" s="2" t="s">
        <v>609</v>
      </c>
      <c r="E294" s="3">
        <v>0</v>
      </c>
      <c r="F294" s="2">
        <v>117</v>
      </c>
      <c r="G294" s="2" t="s">
        <v>87</v>
      </c>
      <c r="H294" s="2">
        <f t="shared" si="4"/>
        <v>0</v>
      </c>
      <c r="I294" s="2" t="s">
        <v>22</v>
      </c>
      <c r="J294" s="2" t="s">
        <v>0</v>
      </c>
    </row>
    <row r="295" spans="1:10" ht="30" x14ac:dyDescent="0.25">
      <c r="A295" s="2">
        <v>3097806</v>
      </c>
      <c r="B295" s="2" t="s">
        <v>610</v>
      </c>
      <c r="C295" s="2" t="s">
        <v>22</v>
      </c>
      <c r="D295" s="2" t="s">
        <v>611</v>
      </c>
      <c r="E295" s="3">
        <v>0</v>
      </c>
      <c r="F295" s="2">
        <v>117</v>
      </c>
      <c r="G295" s="2" t="s">
        <v>87</v>
      </c>
      <c r="H295" s="2">
        <f t="shared" si="4"/>
        <v>0</v>
      </c>
      <c r="I295" s="2" t="s">
        <v>22</v>
      </c>
      <c r="J295" s="2" t="s">
        <v>0</v>
      </c>
    </row>
    <row r="296" spans="1:10" ht="30" x14ac:dyDescent="0.25">
      <c r="A296" s="2">
        <v>3097807</v>
      </c>
      <c r="B296" s="2" t="s">
        <v>612</v>
      </c>
      <c r="C296" s="2" t="s">
        <v>22</v>
      </c>
      <c r="D296" s="2" t="s">
        <v>613</v>
      </c>
      <c r="E296" s="3">
        <v>0</v>
      </c>
      <c r="F296" s="2">
        <v>54</v>
      </c>
      <c r="G296" s="2" t="s">
        <v>87</v>
      </c>
      <c r="H296" s="2">
        <f t="shared" si="4"/>
        <v>0</v>
      </c>
      <c r="I296" s="2" t="s">
        <v>22</v>
      </c>
      <c r="J296" s="2" t="s">
        <v>0</v>
      </c>
    </row>
    <row r="297" spans="1:10" ht="30" x14ac:dyDescent="0.25">
      <c r="A297" s="2">
        <v>3097808</v>
      </c>
      <c r="B297" s="2" t="s">
        <v>614</v>
      </c>
      <c r="C297" s="2" t="s">
        <v>22</v>
      </c>
      <c r="D297" s="2" t="s">
        <v>615</v>
      </c>
      <c r="E297" s="3">
        <v>0</v>
      </c>
      <c r="F297" s="2">
        <v>54</v>
      </c>
      <c r="G297" s="2" t="s">
        <v>87</v>
      </c>
      <c r="H297" s="2">
        <f t="shared" si="4"/>
        <v>0</v>
      </c>
      <c r="I297" s="2" t="s">
        <v>22</v>
      </c>
      <c r="J297" s="2" t="s">
        <v>0</v>
      </c>
    </row>
    <row r="298" spans="1:10" ht="30" x14ac:dyDescent="0.25">
      <c r="A298" s="2">
        <v>3097809</v>
      </c>
      <c r="B298" s="2" t="s">
        <v>616</v>
      </c>
      <c r="C298" s="2" t="s">
        <v>22</v>
      </c>
      <c r="D298" s="2" t="s">
        <v>617</v>
      </c>
      <c r="E298" s="3">
        <v>0</v>
      </c>
      <c r="F298" s="2">
        <v>16</v>
      </c>
      <c r="G298" s="2" t="s">
        <v>87</v>
      </c>
      <c r="H298" s="2">
        <f t="shared" si="4"/>
        <v>0</v>
      </c>
      <c r="I298" s="2" t="s">
        <v>22</v>
      </c>
      <c r="J298" s="2" t="s">
        <v>0</v>
      </c>
    </row>
    <row r="299" spans="1:10" ht="30" x14ac:dyDescent="0.25">
      <c r="A299" s="2">
        <v>3097810</v>
      </c>
      <c r="B299" s="2" t="s">
        <v>618</v>
      </c>
      <c r="C299" s="2" t="s">
        <v>22</v>
      </c>
      <c r="D299" s="2" t="s">
        <v>619</v>
      </c>
      <c r="E299" s="3">
        <v>0</v>
      </c>
      <c r="F299" s="2">
        <v>16</v>
      </c>
      <c r="G299" s="2" t="s">
        <v>87</v>
      </c>
      <c r="H299" s="2">
        <f t="shared" si="4"/>
        <v>0</v>
      </c>
      <c r="I299" s="2" t="s">
        <v>22</v>
      </c>
      <c r="J299" s="2" t="s">
        <v>0</v>
      </c>
    </row>
    <row r="300" spans="1:10" ht="30" x14ac:dyDescent="0.25">
      <c r="A300" s="2">
        <v>3097811</v>
      </c>
      <c r="B300" s="2" t="s">
        <v>620</v>
      </c>
      <c r="C300" s="2" t="s">
        <v>22</v>
      </c>
      <c r="D300" s="2" t="s">
        <v>621</v>
      </c>
      <c r="E300" s="3">
        <v>0</v>
      </c>
      <c r="F300" s="2">
        <v>19</v>
      </c>
      <c r="G300" s="2" t="s">
        <v>87</v>
      </c>
      <c r="H300" s="2">
        <f t="shared" si="4"/>
        <v>0</v>
      </c>
      <c r="I300" s="2" t="s">
        <v>22</v>
      </c>
      <c r="J300" s="2" t="s">
        <v>0</v>
      </c>
    </row>
    <row r="301" spans="1:10" ht="30" x14ac:dyDescent="0.25">
      <c r="A301" s="2">
        <v>3097812</v>
      </c>
      <c r="B301" s="2" t="s">
        <v>622</v>
      </c>
      <c r="C301" s="2" t="s">
        <v>22</v>
      </c>
      <c r="D301" s="2" t="s">
        <v>623</v>
      </c>
      <c r="E301" s="3">
        <v>0</v>
      </c>
      <c r="F301" s="2">
        <v>19</v>
      </c>
      <c r="G301" s="2" t="s">
        <v>87</v>
      </c>
      <c r="H301" s="2">
        <f t="shared" si="4"/>
        <v>0</v>
      </c>
      <c r="I301" s="2" t="s">
        <v>22</v>
      </c>
      <c r="J301" s="2" t="s">
        <v>0</v>
      </c>
    </row>
    <row r="302" spans="1:10" ht="30" x14ac:dyDescent="0.25">
      <c r="A302" s="2">
        <v>3097813</v>
      </c>
      <c r="B302" s="2" t="s">
        <v>624</v>
      </c>
      <c r="C302" s="2" t="s">
        <v>22</v>
      </c>
      <c r="D302" s="2" t="s">
        <v>625</v>
      </c>
      <c r="E302" s="3">
        <v>0</v>
      </c>
      <c r="F302" s="2">
        <v>18</v>
      </c>
      <c r="G302" s="2" t="s">
        <v>87</v>
      </c>
      <c r="H302" s="2">
        <f t="shared" si="4"/>
        <v>0</v>
      </c>
      <c r="I302" s="2" t="s">
        <v>22</v>
      </c>
      <c r="J302" s="2" t="s">
        <v>0</v>
      </c>
    </row>
    <row r="303" spans="1:10" ht="30" x14ac:dyDescent="0.25">
      <c r="A303" s="2">
        <v>3097814</v>
      </c>
      <c r="B303" s="2" t="s">
        <v>626</v>
      </c>
      <c r="C303" s="2" t="s">
        <v>22</v>
      </c>
      <c r="D303" s="2" t="s">
        <v>627</v>
      </c>
      <c r="E303" s="3">
        <v>0</v>
      </c>
      <c r="F303" s="2">
        <v>18</v>
      </c>
      <c r="G303" s="2" t="s">
        <v>87</v>
      </c>
      <c r="H303" s="2">
        <f t="shared" si="4"/>
        <v>0</v>
      </c>
      <c r="I303" s="2" t="s">
        <v>22</v>
      </c>
      <c r="J303" s="2" t="s">
        <v>0</v>
      </c>
    </row>
    <row r="304" spans="1:10" ht="30" x14ac:dyDescent="0.25">
      <c r="A304" s="2">
        <v>3097815</v>
      </c>
      <c r="B304" s="2" t="s">
        <v>628</v>
      </c>
      <c r="C304" s="2" t="s">
        <v>22</v>
      </c>
      <c r="D304" s="2" t="s">
        <v>629</v>
      </c>
      <c r="E304" s="3">
        <v>0</v>
      </c>
      <c r="F304" s="2">
        <v>18</v>
      </c>
      <c r="G304" s="2" t="s">
        <v>87</v>
      </c>
      <c r="H304" s="2">
        <f t="shared" si="4"/>
        <v>0</v>
      </c>
      <c r="I304" s="2" t="s">
        <v>22</v>
      </c>
      <c r="J304" s="2" t="s">
        <v>0</v>
      </c>
    </row>
    <row r="305" spans="1:10" ht="30" x14ac:dyDescent="0.25">
      <c r="A305" s="2">
        <v>3097816</v>
      </c>
      <c r="B305" s="2" t="s">
        <v>630</v>
      </c>
      <c r="C305" s="2" t="s">
        <v>22</v>
      </c>
      <c r="D305" s="2" t="s">
        <v>631</v>
      </c>
      <c r="E305" s="3">
        <v>0</v>
      </c>
      <c r="F305" s="2">
        <v>18</v>
      </c>
      <c r="G305" s="2" t="s">
        <v>87</v>
      </c>
      <c r="H305" s="2">
        <f t="shared" si="4"/>
        <v>0</v>
      </c>
      <c r="I305" s="2" t="s">
        <v>22</v>
      </c>
      <c r="J305" s="2" t="s">
        <v>0</v>
      </c>
    </row>
    <row r="306" spans="1:10" ht="30" x14ac:dyDescent="0.25">
      <c r="A306" s="2">
        <v>3097817</v>
      </c>
      <c r="B306" s="2" t="s">
        <v>632</v>
      </c>
      <c r="C306" s="2" t="s">
        <v>22</v>
      </c>
      <c r="D306" s="2" t="s">
        <v>633</v>
      </c>
      <c r="E306" s="3">
        <v>0</v>
      </c>
      <c r="F306" s="2">
        <v>36</v>
      </c>
      <c r="G306" s="2" t="s">
        <v>87</v>
      </c>
      <c r="H306" s="2">
        <f t="shared" si="4"/>
        <v>0</v>
      </c>
      <c r="I306" s="2" t="s">
        <v>22</v>
      </c>
      <c r="J306" s="2" t="s">
        <v>0</v>
      </c>
    </row>
    <row r="307" spans="1:10" ht="30" x14ac:dyDescent="0.25">
      <c r="A307" s="2">
        <v>3097818</v>
      </c>
      <c r="B307" s="2" t="s">
        <v>634</v>
      </c>
      <c r="C307" s="2" t="s">
        <v>22</v>
      </c>
      <c r="D307" s="2" t="s">
        <v>635</v>
      </c>
      <c r="E307" s="3">
        <v>0</v>
      </c>
      <c r="F307" s="2">
        <v>36</v>
      </c>
      <c r="G307" s="2" t="s">
        <v>87</v>
      </c>
      <c r="H307" s="2">
        <f t="shared" si="4"/>
        <v>0</v>
      </c>
      <c r="I307" s="2" t="s">
        <v>22</v>
      </c>
      <c r="J307" s="2" t="s">
        <v>0</v>
      </c>
    </row>
    <row r="308" spans="1:10" ht="30" x14ac:dyDescent="0.25">
      <c r="A308" s="2">
        <v>3097819</v>
      </c>
      <c r="B308" s="2" t="s">
        <v>636</v>
      </c>
      <c r="C308" s="2" t="s">
        <v>22</v>
      </c>
      <c r="D308" s="2" t="s">
        <v>638</v>
      </c>
      <c r="E308" s="3">
        <v>0</v>
      </c>
      <c r="F308" s="2">
        <v>24</v>
      </c>
      <c r="G308" s="2" t="s">
        <v>637</v>
      </c>
      <c r="H308" s="2">
        <f t="shared" si="4"/>
        <v>0</v>
      </c>
      <c r="I308" s="2" t="s">
        <v>22</v>
      </c>
      <c r="J308" s="2" t="s">
        <v>0</v>
      </c>
    </row>
    <row r="309" spans="1:10" ht="30" x14ac:dyDescent="0.25">
      <c r="A309" s="2">
        <v>3097820</v>
      </c>
      <c r="B309" s="2" t="s">
        <v>639</v>
      </c>
      <c r="C309" s="2" t="s">
        <v>22</v>
      </c>
      <c r="D309" s="2" t="s">
        <v>640</v>
      </c>
      <c r="E309" s="3">
        <v>0</v>
      </c>
      <c r="F309" s="2">
        <v>1</v>
      </c>
      <c r="G309" s="2" t="s">
        <v>287</v>
      </c>
      <c r="H309" s="2">
        <f t="shared" si="4"/>
        <v>0</v>
      </c>
      <c r="I309" s="2" t="s">
        <v>22</v>
      </c>
      <c r="J309" s="2" t="s">
        <v>0</v>
      </c>
    </row>
    <row r="310" spans="1:10" ht="30" x14ac:dyDescent="0.25">
      <c r="A310" s="2">
        <v>3097821</v>
      </c>
      <c r="B310" s="2" t="s">
        <v>641</v>
      </c>
      <c r="C310" s="2" t="s">
        <v>22</v>
      </c>
      <c r="D310" s="2" t="s">
        <v>642</v>
      </c>
      <c r="E310" s="3">
        <v>0</v>
      </c>
      <c r="F310" s="2">
        <v>1</v>
      </c>
      <c r="G310" s="2" t="s">
        <v>287</v>
      </c>
      <c r="H310" s="2">
        <f t="shared" si="4"/>
        <v>0</v>
      </c>
      <c r="I310" s="2" t="s">
        <v>22</v>
      </c>
      <c r="J310" s="2" t="s">
        <v>0</v>
      </c>
    </row>
    <row r="311" spans="1:10" ht="30" x14ac:dyDescent="0.25">
      <c r="A311" s="2">
        <v>3097822</v>
      </c>
      <c r="B311" s="2" t="s">
        <v>643</v>
      </c>
      <c r="C311" s="2" t="s">
        <v>22</v>
      </c>
      <c r="D311" s="2" t="s">
        <v>644</v>
      </c>
      <c r="E311" s="3">
        <v>0</v>
      </c>
      <c r="F311" s="2">
        <v>1</v>
      </c>
      <c r="G311" s="2" t="s">
        <v>287</v>
      </c>
      <c r="H311" s="2">
        <f t="shared" si="4"/>
        <v>0</v>
      </c>
      <c r="I311" s="2" t="s">
        <v>22</v>
      </c>
      <c r="J311" s="2" t="s">
        <v>0</v>
      </c>
    </row>
    <row r="312" spans="1:10" ht="30" x14ac:dyDescent="0.25">
      <c r="A312" s="2">
        <v>3097823</v>
      </c>
      <c r="B312" s="2" t="s">
        <v>645</v>
      </c>
      <c r="C312" s="2" t="s">
        <v>22</v>
      </c>
      <c r="D312" s="2" t="s">
        <v>646</v>
      </c>
      <c r="E312" s="3">
        <v>0</v>
      </c>
      <c r="F312" s="2">
        <v>1</v>
      </c>
      <c r="G312" s="2" t="s">
        <v>287</v>
      </c>
      <c r="H312" s="2">
        <f t="shared" si="4"/>
        <v>0</v>
      </c>
      <c r="I312" s="2" t="s">
        <v>22</v>
      </c>
      <c r="J312" s="2" t="s">
        <v>0</v>
      </c>
    </row>
    <row r="313" spans="1:10" ht="30" x14ac:dyDescent="0.25">
      <c r="A313" s="2">
        <v>3097824</v>
      </c>
      <c r="B313" s="2" t="s">
        <v>647</v>
      </c>
      <c r="C313" s="2" t="s">
        <v>22</v>
      </c>
      <c r="D313" s="2" t="s">
        <v>648</v>
      </c>
      <c r="E313" s="3">
        <v>0</v>
      </c>
      <c r="F313" s="2">
        <v>1</v>
      </c>
      <c r="G313" s="2" t="s">
        <v>287</v>
      </c>
      <c r="H313" s="2">
        <f t="shared" si="4"/>
        <v>0</v>
      </c>
      <c r="I313" s="2" t="s">
        <v>22</v>
      </c>
      <c r="J313" s="2" t="s">
        <v>0</v>
      </c>
    </row>
    <row r="314" spans="1:10" ht="30" x14ac:dyDescent="0.25">
      <c r="A314" s="2">
        <v>3097825</v>
      </c>
      <c r="B314" s="2" t="s">
        <v>649</v>
      </c>
      <c r="C314" s="2" t="s">
        <v>650</v>
      </c>
      <c r="D314" s="2" t="s">
        <v>651</v>
      </c>
      <c r="E314" s="2">
        <f>ROUND(H315+H316+H317+H318+H319+H320,2)</f>
        <v>0</v>
      </c>
      <c r="F314" s="2">
        <v>1</v>
      </c>
      <c r="G314" s="2" t="s">
        <v>0</v>
      </c>
      <c r="H314" s="2">
        <f t="shared" si="4"/>
        <v>0</v>
      </c>
      <c r="I314" s="2" t="s">
        <v>22</v>
      </c>
      <c r="J314" s="2" t="s">
        <v>0</v>
      </c>
    </row>
    <row r="315" spans="1:10" ht="30" x14ac:dyDescent="0.25">
      <c r="A315" s="2">
        <v>3097826</v>
      </c>
      <c r="B315" s="2" t="s">
        <v>652</v>
      </c>
      <c r="C315" s="2" t="s">
        <v>22</v>
      </c>
      <c r="D315" s="2" t="s">
        <v>653</v>
      </c>
      <c r="E315" s="3">
        <v>0</v>
      </c>
      <c r="F315" s="2">
        <v>265</v>
      </c>
      <c r="G315" s="2" t="s">
        <v>154</v>
      </c>
      <c r="H315" s="2">
        <f t="shared" si="4"/>
        <v>0</v>
      </c>
      <c r="I315" s="2" t="s">
        <v>22</v>
      </c>
      <c r="J315" s="2" t="s">
        <v>0</v>
      </c>
    </row>
    <row r="316" spans="1:10" ht="30" x14ac:dyDescent="0.25">
      <c r="A316" s="2">
        <v>3097827</v>
      </c>
      <c r="B316" s="2" t="s">
        <v>654</v>
      </c>
      <c r="C316" s="2" t="s">
        <v>22</v>
      </c>
      <c r="D316" s="2" t="s">
        <v>655</v>
      </c>
      <c r="E316" s="3">
        <v>0</v>
      </c>
      <c r="F316" s="2">
        <v>265</v>
      </c>
      <c r="G316" s="2" t="s">
        <v>154</v>
      </c>
      <c r="H316" s="2">
        <f t="shared" si="4"/>
        <v>0</v>
      </c>
      <c r="I316" s="2" t="s">
        <v>22</v>
      </c>
      <c r="J316" s="2" t="s">
        <v>0</v>
      </c>
    </row>
    <row r="317" spans="1:10" ht="30" x14ac:dyDescent="0.25">
      <c r="A317" s="2">
        <v>3097828</v>
      </c>
      <c r="B317" s="2" t="s">
        <v>656</v>
      </c>
      <c r="C317" s="2" t="s">
        <v>22</v>
      </c>
      <c r="D317" s="2" t="s">
        <v>657</v>
      </c>
      <c r="E317" s="3">
        <v>0</v>
      </c>
      <c r="F317" s="2">
        <v>70</v>
      </c>
      <c r="G317" s="2" t="s">
        <v>36</v>
      </c>
      <c r="H317" s="2">
        <f t="shared" si="4"/>
        <v>0</v>
      </c>
      <c r="I317" s="2" t="s">
        <v>22</v>
      </c>
      <c r="J317" s="2" t="s">
        <v>0</v>
      </c>
    </row>
    <row r="318" spans="1:10" ht="30" x14ac:dyDescent="0.25">
      <c r="A318" s="2">
        <v>3097829</v>
      </c>
      <c r="B318" s="2" t="s">
        <v>658</v>
      </c>
      <c r="C318" s="2" t="s">
        <v>22</v>
      </c>
      <c r="D318" s="2" t="s">
        <v>659</v>
      </c>
      <c r="E318" s="3">
        <v>0</v>
      </c>
      <c r="F318" s="2">
        <v>64</v>
      </c>
      <c r="G318" s="2" t="s">
        <v>154</v>
      </c>
      <c r="H318" s="2">
        <f t="shared" si="4"/>
        <v>0</v>
      </c>
      <c r="I318" s="2" t="s">
        <v>22</v>
      </c>
      <c r="J318" s="2" t="s">
        <v>0</v>
      </c>
    </row>
    <row r="319" spans="1:10" ht="45" x14ac:dyDescent="0.25">
      <c r="A319" s="2">
        <v>3097830</v>
      </c>
      <c r="B319" s="2" t="s">
        <v>660</v>
      </c>
      <c r="C319" s="2" t="s">
        <v>22</v>
      </c>
      <c r="D319" s="2" t="s">
        <v>661</v>
      </c>
      <c r="E319" s="3">
        <v>0</v>
      </c>
      <c r="F319" s="2">
        <v>22.4</v>
      </c>
      <c r="G319" s="2" t="s">
        <v>36</v>
      </c>
      <c r="H319" s="2">
        <f t="shared" si="4"/>
        <v>0</v>
      </c>
      <c r="I319" s="2" t="s">
        <v>22</v>
      </c>
      <c r="J319" s="2" t="s">
        <v>0</v>
      </c>
    </row>
    <row r="320" spans="1:10" x14ac:dyDescent="0.25">
      <c r="A320" s="2">
        <v>3097831</v>
      </c>
      <c r="B320" s="2" t="s">
        <v>662</v>
      </c>
      <c r="C320" s="2" t="s">
        <v>22</v>
      </c>
      <c r="D320" s="2" t="s">
        <v>644</v>
      </c>
      <c r="E320" s="3">
        <v>0</v>
      </c>
      <c r="F320" s="2">
        <v>1</v>
      </c>
      <c r="G320" s="2" t="s">
        <v>287</v>
      </c>
      <c r="H320" s="2">
        <f t="shared" si="4"/>
        <v>0</v>
      </c>
      <c r="I320" s="2" t="s">
        <v>22</v>
      </c>
      <c r="J320" s="2" t="s">
        <v>0</v>
      </c>
    </row>
    <row r="321" spans="1:10" ht="0" hidden="1" customHeight="1" x14ac:dyDescent="0.25">
      <c r="A321" s="2">
        <v>3097515</v>
      </c>
      <c r="B321" s="2" t="s">
        <v>663</v>
      </c>
      <c r="C321" s="2" t="s">
        <v>22</v>
      </c>
      <c r="D321" s="2" t="s">
        <v>665</v>
      </c>
      <c r="E321" s="3">
        <v>0</v>
      </c>
      <c r="F321" s="2">
        <v>1</v>
      </c>
      <c r="G321" s="2" t="s">
        <v>664</v>
      </c>
      <c r="H321" s="2">
        <f>IF(ISNUMBER(VALUE(E321)),ROUND(SUM(ROUND(E321,0)*F321),0),"N")</f>
        <v>0</v>
      </c>
      <c r="I321" s="2" t="s">
        <v>22</v>
      </c>
      <c r="J321" s="2" t="s">
        <v>0</v>
      </c>
    </row>
  </sheetData>
  <sheetProtection algorithmName="SHA-512" hashValue="XbGdDynspcWydkY02FEVh262c05ghJ+WY2W40DrKKcq23wgF2zie5oE5WIF3jfMe8j94OtCI1PH1KNF2KMH5Pg==" saltValue="MBS2m8FFd5ARMqIyOc23JQ==" spinCount="100000" sheet="1" objects="1" scenarios="1"/>
  <pageMargins left="0.7" right="0.7" top="0.75" bottom="0.75" header="0.3" footer="0.3"/>
  <pageSetup paperSize="9" scale="76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B6DEC66C7ECB24E8D08E5400A2FE6CE" ma:contentTypeVersion="18" ma:contentTypeDescription="Create a new document." ma:contentTypeScope="" ma:versionID="1f0f1f5acea901b2a77a5e8a5cc4f05c">
  <xsd:schema xmlns:xsd="http://www.w3.org/2001/XMLSchema" xmlns:xs="http://www.w3.org/2001/XMLSchema" xmlns:p="http://schemas.microsoft.com/office/2006/metadata/properties" xmlns:ns2="576f5c12-a696-4a9e-ab05-b944a81adc44" xmlns:ns3="fb184d40-0941-4c5b-8d86-c438507f5a78" targetNamespace="http://schemas.microsoft.com/office/2006/metadata/properties" ma:root="true" ma:fieldsID="efd7e263ca69600d3ef8051e98d2ef11" ns2:_="" ns3:_="">
    <xsd:import namespace="576f5c12-a696-4a9e-ab05-b944a81adc44"/>
    <xsd:import namespace="fb184d40-0941-4c5b-8d86-c438507f5a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f5c12-a696-4a9e-ab05-b944a81adc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b45e0857-c539-46f7-978f-c73fdc53b56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184d40-0941-4c5b-8d86-c438507f5a7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d4d7108-1c8b-43e2-b1b6-6c168d9d6340}" ma:internalName="TaxCatchAll" ma:showField="CatchAllData" ma:web="fb184d40-0941-4c5b-8d86-c438507f5a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76f5c12-a696-4a9e-ab05-b944a81adc44">
      <Terms xmlns="http://schemas.microsoft.com/office/infopath/2007/PartnerControls"/>
    </lcf76f155ced4ddcb4097134ff3c332f>
    <TaxCatchAll xmlns="fb184d40-0941-4c5b-8d86-c438507f5a78" xsi:nil="true"/>
  </documentManagement>
</p:properties>
</file>

<file path=customXml/itemProps1.xml><?xml version="1.0" encoding="utf-8"?>
<ds:datastoreItem xmlns:ds="http://schemas.openxmlformats.org/officeDocument/2006/customXml" ds:itemID="{9A11DA28-684E-445A-8577-F237447C9B4B}"/>
</file>

<file path=customXml/itemProps2.xml><?xml version="1.0" encoding="utf-8"?>
<ds:datastoreItem xmlns:ds="http://schemas.openxmlformats.org/officeDocument/2006/customXml" ds:itemID="{41B58F6B-56E8-4D92-A7C4-C6FADBD0A9F7}"/>
</file>

<file path=customXml/itemProps3.xml><?xml version="1.0" encoding="utf-8"?>
<ds:datastoreItem xmlns:ds="http://schemas.openxmlformats.org/officeDocument/2006/customXml" ds:itemID="{FC9B39B5-F4B4-412C-8245-DD34D078013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ItemPartData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Tomáš Vereš</cp:lastModifiedBy>
  <dcterms:created xsi:type="dcterms:W3CDTF">2026-10-02T11:46:39Z</dcterms:created>
  <dcterms:modified xsi:type="dcterms:W3CDTF">2026-10-02T11:47:51Z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0x0101006B6DEC66C7ECB24E8D08E5400A2FE6CE</vt:lpwstr>
  </property>
</Properties>
</file>