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temp\xxefergegeg\"/>
    </mc:Choice>
  </mc:AlternateContent>
  <xr:revisionPtr revIDLastSave="0" documentId="13_ncr:1_{CD764895-9382-4FD3-8D6F-460F3B286C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emPart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80" i="1" l="1"/>
  <c r="H1079" i="1"/>
  <c r="H1078" i="1"/>
  <c r="H1077" i="1"/>
  <c r="H1076" i="1"/>
  <c r="H1075" i="1"/>
  <c r="H1074" i="1"/>
  <c r="H1073" i="1"/>
  <c r="H1072" i="1"/>
  <c r="H1071" i="1"/>
  <c r="H1070" i="1"/>
  <c r="H1069" i="1"/>
  <c r="E1068" i="1"/>
  <c r="H1068" i="1" s="1"/>
  <c r="H1067" i="1"/>
  <c r="H1066" i="1"/>
  <c r="H1065" i="1"/>
  <c r="H1064" i="1"/>
  <c r="H1063" i="1"/>
  <c r="H1062" i="1"/>
  <c r="H1061" i="1"/>
  <c r="E1061" i="1"/>
  <c r="H1060" i="1"/>
  <c r="H1059" i="1"/>
  <c r="E1059" i="1"/>
  <c r="H1057" i="1"/>
  <c r="H1056" i="1"/>
  <c r="H1055" i="1"/>
  <c r="H1054" i="1"/>
  <c r="H1053" i="1"/>
  <c r="H1052" i="1"/>
  <c r="H1051" i="1"/>
  <c r="H1050" i="1"/>
  <c r="H1049" i="1"/>
  <c r="H1048" i="1"/>
  <c r="E1047" i="1" s="1"/>
  <c r="H1047" i="1" s="1"/>
  <c r="H1046" i="1"/>
  <c r="H1045" i="1"/>
  <c r="H1044" i="1"/>
  <c r="H1043" i="1"/>
  <c r="H1042" i="1"/>
  <c r="H1041" i="1"/>
  <c r="H1040" i="1"/>
  <c r="H1039" i="1"/>
  <c r="H1038" i="1"/>
  <c r="H1037" i="1"/>
  <c r="E1036" i="1"/>
  <c r="H1036" i="1" s="1"/>
  <c r="H1035" i="1"/>
  <c r="H1034" i="1"/>
  <c r="H1033" i="1"/>
  <c r="H1032" i="1"/>
  <c r="H1031" i="1"/>
  <c r="H1030" i="1"/>
  <c r="H1029" i="1"/>
  <c r="H1028" i="1"/>
  <c r="H1027" i="1"/>
  <c r="H1026" i="1"/>
  <c r="E1025" i="1" s="1"/>
  <c r="H1025" i="1" s="1"/>
  <c r="H1024" i="1"/>
  <c r="H1023" i="1"/>
  <c r="H1022" i="1"/>
  <c r="H1021" i="1"/>
  <c r="E1014" i="1" s="1"/>
  <c r="H1014" i="1" s="1"/>
  <c r="H1020" i="1"/>
  <c r="H1019" i="1"/>
  <c r="H1018" i="1"/>
  <c r="H1017" i="1"/>
  <c r="H1016" i="1"/>
  <c r="H1015" i="1"/>
  <c r="H1011" i="1"/>
  <c r="H1010" i="1"/>
  <c r="H1009" i="1"/>
  <c r="E1008" i="1" s="1"/>
  <c r="H1008" i="1" s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E990" i="1" s="1"/>
  <c r="H990" i="1" s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E969" i="1" s="1"/>
  <c r="H969" i="1" s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E952" i="1" s="1"/>
  <c r="H952" i="1" s="1"/>
  <c r="E951" i="1" s="1"/>
  <c r="H951" i="1" s="1"/>
  <c r="H950" i="1"/>
  <c r="H949" i="1"/>
  <c r="E947" i="1" s="1"/>
  <c r="H947" i="1" s="1"/>
  <c r="H948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E928" i="1" s="1"/>
  <c r="H928" i="1" s="1"/>
  <c r="H933" i="1"/>
  <c r="H932" i="1"/>
  <c r="H931" i="1"/>
  <c r="H930" i="1"/>
  <c r="H929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E907" i="1" s="1"/>
  <c r="H907" i="1" s="1"/>
  <c r="H906" i="1"/>
  <c r="H905" i="1"/>
  <c r="H904" i="1"/>
  <c r="H903" i="1"/>
  <c r="H902" i="1"/>
  <c r="H901" i="1"/>
  <c r="H900" i="1"/>
  <c r="H899" i="1"/>
  <c r="H898" i="1"/>
  <c r="H897" i="1"/>
  <c r="H896" i="1"/>
  <c r="E890" i="1" s="1"/>
  <c r="H890" i="1" s="1"/>
  <c r="H895" i="1"/>
  <c r="H894" i="1"/>
  <c r="H893" i="1"/>
  <c r="H892" i="1"/>
  <c r="H891" i="1"/>
  <c r="H887" i="1"/>
  <c r="E886" i="1" s="1"/>
  <c r="H886" i="1" s="1"/>
  <c r="H885" i="1"/>
  <c r="H884" i="1"/>
  <c r="E883" i="1" s="1"/>
  <c r="H883" i="1" s="1"/>
  <c r="H882" i="1"/>
  <c r="H881" i="1"/>
  <c r="H880" i="1"/>
  <c r="H879" i="1"/>
  <c r="H878" i="1"/>
  <c r="H877" i="1"/>
  <c r="E875" i="1" s="1"/>
  <c r="H875" i="1" s="1"/>
  <c r="H876" i="1"/>
  <c r="H874" i="1"/>
  <c r="H873" i="1"/>
  <c r="H872" i="1"/>
  <c r="H871" i="1"/>
  <c r="H870" i="1"/>
  <c r="E864" i="1" s="1"/>
  <c r="H864" i="1" s="1"/>
  <c r="H869" i="1"/>
  <c r="H868" i="1"/>
  <c r="H867" i="1"/>
  <c r="H866" i="1"/>
  <c r="H865" i="1"/>
  <c r="H863" i="1"/>
  <c r="H862" i="1"/>
  <c r="H861" i="1"/>
  <c r="H860" i="1"/>
  <c r="H859" i="1"/>
  <c r="H858" i="1"/>
  <c r="H857" i="1"/>
  <c r="H856" i="1"/>
  <c r="E855" i="1" s="1"/>
  <c r="H855" i="1" s="1"/>
  <c r="H854" i="1"/>
  <c r="H853" i="1"/>
  <c r="H852" i="1"/>
  <c r="H851" i="1"/>
  <c r="H850" i="1"/>
  <c r="H849" i="1"/>
  <c r="H848" i="1"/>
  <c r="E847" i="1" s="1"/>
  <c r="H847" i="1" s="1"/>
  <c r="E846" i="1" s="1"/>
  <c r="H846" i="1" s="1"/>
  <c r="E845" i="1" s="1"/>
  <c r="H845" i="1" s="1"/>
  <c r="H844" i="1"/>
  <c r="E843" i="1" s="1"/>
  <c r="H843" i="1" s="1"/>
  <c r="H842" i="1"/>
  <c r="H841" i="1"/>
  <c r="E840" i="1" s="1"/>
  <c r="H840" i="1" s="1"/>
  <c r="H839" i="1"/>
  <c r="H838" i="1"/>
  <c r="H837" i="1"/>
  <c r="E835" i="1" s="1"/>
  <c r="H835" i="1" s="1"/>
  <c r="H836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E819" i="1" s="1"/>
  <c r="H819" i="1" s="1"/>
  <c r="H818" i="1"/>
  <c r="H817" i="1"/>
  <c r="H816" i="1"/>
  <c r="E815" i="1" s="1"/>
  <c r="H815" i="1" s="1"/>
  <c r="H814" i="1"/>
  <c r="E813" i="1" s="1"/>
  <c r="H813" i="1" s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E787" i="1" s="1"/>
  <c r="H787" i="1" s="1"/>
  <c r="E786" i="1" s="1"/>
  <c r="H786" i="1" s="1"/>
  <c r="H792" i="1"/>
  <c r="H791" i="1"/>
  <c r="H790" i="1"/>
  <c r="H789" i="1"/>
  <c r="H788" i="1"/>
  <c r="H784" i="1"/>
  <c r="H783" i="1"/>
  <c r="E782" i="1"/>
  <c r="H782" i="1" s="1"/>
  <c r="H781" i="1"/>
  <c r="E779" i="1" s="1"/>
  <c r="H779" i="1" s="1"/>
  <c r="H780" i="1"/>
  <c r="H778" i="1"/>
  <c r="H777" i="1"/>
  <c r="H776" i="1"/>
  <c r="H775" i="1"/>
  <c r="H774" i="1"/>
  <c r="H773" i="1"/>
  <c r="E772" i="1" s="1"/>
  <c r="H772" i="1" s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E748" i="1" s="1"/>
  <c r="H748" i="1" s="1"/>
  <c r="H747" i="1"/>
  <c r="H746" i="1"/>
  <c r="H745" i="1"/>
  <c r="H744" i="1"/>
  <c r="H743" i="1"/>
  <c r="H742" i="1"/>
  <c r="E741" i="1" s="1"/>
  <c r="H741" i="1" s="1"/>
  <c r="H740" i="1"/>
  <c r="H739" i="1"/>
  <c r="H738" i="1"/>
  <c r="H737" i="1"/>
  <c r="H736" i="1"/>
  <c r="E735" i="1" s="1"/>
  <c r="H735" i="1" s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E703" i="1" s="1"/>
  <c r="H703" i="1" s="1"/>
  <c r="H699" i="1"/>
  <c r="E698" i="1" s="1"/>
  <c r="H698" i="1" s="1"/>
  <c r="H697" i="1"/>
  <c r="H696" i="1"/>
  <c r="E695" i="1" s="1"/>
  <c r="H695" i="1" s="1"/>
  <c r="H694" i="1"/>
  <c r="H693" i="1"/>
  <c r="H692" i="1"/>
  <c r="H691" i="1"/>
  <c r="E690" i="1"/>
  <c r="H690" i="1" s="1"/>
  <c r="H689" i="1"/>
  <c r="H688" i="1"/>
  <c r="H687" i="1"/>
  <c r="H686" i="1"/>
  <c r="H685" i="1"/>
  <c r="H684" i="1"/>
  <c r="H683" i="1"/>
  <c r="H682" i="1"/>
  <c r="H681" i="1"/>
  <c r="E675" i="1" s="1"/>
  <c r="H675" i="1" s="1"/>
  <c r="H680" i="1"/>
  <c r="H679" i="1"/>
  <c r="H678" i="1"/>
  <c r="H677" i="1"/>
  <c r="H676" i="1"/>
  <c r="H674" i="1"/>
  <c r="H673" i="1"/>
  <c r="H672" i="1"/>
  <c r="E671" i="1" s="1"/>
  <c r="H671" i="1" s="1"/>
  <c r="H670" i="1"/>
  <c r="H669" i="1"/>
  <c r="H668" i="1"/>
  <c r="E667" i="1" s="1"/>
  <c r="H667" i="1" s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E645" i="1" s="1"/>
  <c r="H645" i="1" s="1"/>
  <c r="H651" i="1"/>
  <c r="H650" i="1"/>
  <c r="H649" i="1"/>
  <c r="H648" i="1"/>
  <c r="H647" i="1"/>
  <c r="H646" i="1"/>
  <c r="H642" i="1"/>
  <c r="H641" i="1"/>
  <c r="E640" i="1"/>
  <c r="H640" i="1" s="1"/>
  <c r="H639" i="1"/>
  <c r="H638" i="1"/>
  <c r="E637" i="1" s="1"/>
  <c r="H637" i="1" s="1"/>
  <c r="H636" i="1"/>
  <c r="H635" i="1"/>
  <c r="H634" i="1"/>
  <c r="H633" i="1"/>
  <c r="H632" i="1"/>
  <c r="E631" i="1" s="1"/>
  <c r="H631" i="1" s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E554" i="1" s="1"/>
  <c r="H554" i="1" s="1"/>
  <c r="H553" i="1"/>
  <c r="H552" i="1"/>
  <c r="H551" i="1"/>
  <c r="H550" i="1"/>
  <c r="H549" i="1"/>
  <c r="H548" i="1"/>
  <c r="E547" i="1" s="1"/>
  <c r="H547" i="1" s="1"/>
  <c r="H546" i="1"/>
  <c r="H545" i="1"/>
  <c r="H544" i="1"/>
  <c r="E543" i="1" s="1"/>
  <c r="H543" i="1" s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E510" i="1"/>
  <c r="H510" i="1" s="1"/>
  <c r="H506" i="1"/>
  <c r="H505" i="1"/>
  <c r="E499" i="1" s="1"/>
  <c r="H499" i="1" s="1"/>
  <c r="H504" i="1"/>
  <c r="H503" i="1"/>
  <c r="H502" i="1"/>
  <c r="H501" i="1"/>
  <c r="H500" i="1"/>
  <c r="H498" i="1"/>
  <c r="E492" i="1" s="1"/>
  <c r="H492" i="1" s="1"/>
  <c r="H497" i="1"/>
  <c r="H496" i="1"/>
  <c r="H495" i="1"/>
  <c r="H494" i="1"/>
  <c r="H493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E478" i="1" s="1"/>
  <c r="H478" i="1" s="1"/>
  <c r="H477" i="1"/>
  <c r="H476" i="1"/>
  <c r="H475" i="1"/>
  <c r="H474" i="1"/>
  <c r="H473" i="1"/>
  <c r="H472" i="1"/>
  <c r="H471" i="1"/>
  <c r="H470" i="1"/>
  <c r="H469" i="1"/>
  <c r="H468" i="1"/>
  <c r="H467" i="1"/>
  <c r="H466" i="1"/>
  <c r="E464" i="1" s="1"/>
  <c r="H464" i="1" s="1"/>
  <c r="E463" i="1" s="1"/>
  <c r="H463" i="1" s="1"/>
  <c r="H465" i="1"/>
  <c r="H462" i="1"/>
  <c r="E456" i="1" s="1"/>
  <c r="H456" i="1" s="1"/>
  <c r="H461" i="1"/>
  <c r="H460" i="1"/>
  <c r="H459" i="1"/>
  <c r="H458" i="1"/>
  <c r="H457" i="1"/>
  <c r="H455" i="1"/>
  <c r="H454" i="1"/>
  <c r="H453" i="1"/>
  <c r="H452" i="1"/>
  <c r="H451" i="1"/>
  <c r="E450" i="1" s="1"/>
  <c r="H450" i="1" s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E426" i="1" s="1"/>
  <c r="H426" i="1" s="1"/>
  <c r="H431" i="1"/>
  <c r="H430" i="1"/>
  <c r="H429" i="1"/>
  <c r="H428" i="1"/>
  <c r="H427" i="1"/>
  <c r="H425" i="1"/>
  <c r="H424" i="1"/>
  <c r="H423" i="1"/>
  <c r="H422" i="1"/>
  <c r="H421" i="1"/>
  <c r="H420" i="1"/>
  <c r="H419" i="1"/>
  <c r="H418" i="1"/>
  <c r="E417" i="1" s="1"/>
  <c r="H417" i="1" s="1"/>
  <c r="H416" i="1"/>
  <c r="H415" i="1"/>
  <c r="H414" i="1"/>
  <c r="H413" i="1"/>
  <c r="H412" i="1"/>
  <c r="E411" i="1"/>
  <c r="H411" i="1" s="1"/>
  <c r="H410" i="1"/>
  <c r="H409" i="1"/>
  <c r="E405" i="1" s="1"/>
  <c r="H405" i="1" s="1"/>
  <c r="H408" i="1"/>
  <c r="H407" i="1"/>
  <c r="H406" i="1"/>
  <c r="H403" i="1"/>
  <c r="E399" i="1" s="1"/>
  <c r="H399" i="1" s="1"/>
  <c r="H402" i="1"/>
  <c r="H401" i="1"/>
  <c r="H400" i="1"/>
  <c r="H398" i="1"/>
  <c r="H397" i="1"/>
  <c r="H396" i="1"/>
  <c r="H395" i="1"/>
  <c r="H394" i="1"/>
  <c r="H393" i="1"/>
  <c r="H392" i="1"/>
  <c r="E391" i="1"/>
  <c r="H391" i="1" s="1"/>
  <c r="H390" i="1"/>
  <c r="H389" i="1"/>
  <c r="H388" i="1"/>
  <c r="H387" i="1"/>
  <c r="H386" i="1"/>
  <c r="H385" i="1"/>
  <c r="E384" i="1"/>
  <c r="H384" i="1" s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E369" i="1" s="1"/>
  <c r="H369" i="1" s="1"/>
  <c r="H368" i="1"/>
  <c r="H367" i="1"/>
  <c r="H366" i="1"/>
  <c r="H365" i="1"/>
  <c r="H364" i="1"/>
  <c r="E363" i="1"/>
  <c r="H363" i="1" s="1"/>
  <c r="H362" i="1"/>
  <c r="H361" i="1"/>
  <c r="H360" i="1"/>
  <c r="H359" i="1"/>
  <c r="H358" i="1"/>
  <c r="H357" i="1"/>
  <c r="H356" i="1"/>
  <c r="H355" i="1"/>
  <c r="H354" i="1"/>
  <c r="H353" i="1"/>
  <c r="H352" i="1"/>
  <c r="E351" i="1" s="1"/>
  <c r="H351" i="1" s="1"/>
  <c r="H350" i="1"/>
  <c r="H349" i="1"/>
  <c r="H348" i="1"/>
  <c r="E347" i="1" s="1"/>
  <c r="H347" i="1" s="1"/>
  <c r="H346" i="1"/>
  <c r="H345" i="1"/>
  <c r="E344" i="1" s="1"/>
  <c r="H344" i="1" s="1"/>
  <c r="H342" i="1"/>
  <c r="H341" i="1"/>
  <c r="E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E313" i="1"/>
  <c r="H313" i="1" s="1"/>
  <c r="H311" i="1"/>
  <c r="H310" i="1"/>
  <c r="H309" i="1"/>
  <c r="H308" i="1"/>
  <c r="H307" i="1"/>
  <c r="H306" i="1"/>
  <c r="H305" i="1"/>
  <c r="H304" i="1"/>
  <c r="E303" i="1" s="1"/>
  <c r="H303" i="1" s="1"/>
  <c r="E302" i="1" s="1"/>
  <c r="H302" i="1" s="1"/>
  <c r="H301" i="1"/>
  <c r="H300" i="1"/>
  <c r="H299" i="1"/>
  <c r="H298" i="1"/>
  <c r="H297" i="1"/>
  <c r="H296" i="1"/>
  <c r="H295" i="1"/>
  <c r="H294" i="1"/>
  <c r="H293" i="1"/>
  <c r="H292" i="1"/>
  <c r="E291" i="1" s="1"/>
  <c r="H291" i="1" s="1"/>
  <c r="H290" i="1"/>
  <c r="H289" i="1"/>
  <c r="H288" i="1"/>
  <c r="H287" i="1"/>
  <c r="H286" i="1"/>
  <c r="E285" i="1" s="1"/>
  <c r="H285" i="1" s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E271" i="1"/>
  <c r="H271" i="1" s="1"/>
  <c r="H270" i="1"/>
  <c r="H269" i="1"/>
  <c r="H268" i="1"/>
  <c r="H267" i="1"/>
  <c r="H266" i="1"/>
  <c r="H265" i="1"/>
  <c r="H264" i="1"/>
  <c r="H263" i="1"/>
  <c r="H262" i="1"/>
  <c r="H261" i="1"/>
  <c r="E260" i="1" s="1"/>
  <c r="H260" i="1" s="1"/>
  <c r="H258" i="1"/>
  <c r="H257" i="1"/>
  <c r="H256" i="1"/>
  <c r="H255" i="1"/>
  <c r="E254" i="1" s="1"/>
  <c r="H254" i="1" s="1"/>
  <c r="H253" i="1"/>
  <c r="H252" i="1"/>
  <c r="H251" i="1"/>
  <c r="H250" i="1"/>
  <c r="H249" i="1"/>
  <c r="H248" i="1"/>
  <c r="H247" i="1"/>
  <c r="H246" i="1"/>
  <c r="E245" i="1" s="1"/>
  <c r="H245" i="1" s="1"/>
  <c r="H244" i="1"/>
  <c r="H243" i="1"/>
  <c r="H242" i="1"/>
  <c r="H241" i="1"/>
  <c r="H240" i="1"/>
  <c r="H239" i="1"/>
  <c r="E238" i="1" s="1"/>
  <c r="H238" i="1" s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E213" i="1"/>
  <c r="H213" i="1" s="1"/>
  <c r="H212" i="1"/>
  <c r="H211" i="1"/>
  <c r="H210" i="1"/>
  <c r="H209" i="1"/>
  <c r="H208" i="1"/>
  <c r="H207" i="1"/>
  <c r="H206" i="1"/>
  <c r="H205" i="1"/>
  <c r="E199" i="1" s="1"/>
  <c r="H199" i="1" s="1"/>
  <c r="H204" i="1"/>
  <c r="H203" i="1"/>
  <c r="H202" i="1"/>
  <c r="H201" i="1"/>
  <c r="H200" i="1"/>
  <c r="H198" i="1"/>
  <c r="H197" i="1"/>
  <c r="H196" i="1"/>
  <c r="E192" i="1" s="1"/>
  <c r="H192" i="1" s="1"/>
  <c r="H195" i="1"/>
  <c r="H194" i="1"/>
  <c r="H193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E174" i="1" s="1"/>
  <c r="H174" i="1" s="1"/>
  <c r="H175" i="1"/>
  <c r="H173" i="1"/>
  <c r="E172" i="1" s="1"/>
  <c r="H172" i="1" s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E158" i="1" s="1"/>
  <c r="H158" i="1" s="1"/>
  <c r="E157" i="1" s="1"/>
  <c r="H157" i="1" s="1"/>
  <c r="H156" i="1"/>
  <c r="H155" i="1"/>
  <c r="H154" i="1"/>
  <c r="H153" i="1"/>
  <c r="H152" i="1"/>
  <c r="H151" i="1"/>
  <c r="H150" i="1"/>
  <c r="H149" i="1"/>
  <c r="H148" i="1"/>
  <c r="E141" i="1" s="1"/>
  <c r="H141" i="1" s="1"/>
  <c r="E140" i="1" s="1"/>
  <c r="H140" i="1" s="1"/>
  <c r="H147" i="1"/>
  <c r="H146" i="1"/>
  <c r="H145" i="1"/>
  <c r="H144" i="1"/>
  <c r="H143" i="1"/>
  <c r="H142" i="1"/>
  <c r="H139" i="1"/>
  <c r="E136" i="1" s="1"/>
  <c r="H136" i="1" s="1"/>
  <c r="E135" i="1" s="1"/>
  <c r="H135" i="1" s="1"/>
  <c r="H138" i="1"/>
  <c r="H137" i="1"/>
  <c r="H134" i="1"/>
  <c r="H133" i="1"/>
  <c r="H132" i="1"/>
  <c r="H131" i="1"/>
  <c r="H130" i="1"/>
  <c r="E129" i="1"/>
  <c r="H129" i="1" s="1"/>
  <c r="H128" i="1"/>
  <c r="H127" i="1"/>
  <c r="H126" i="1"/>
  <c r="H125" i="1"/>
  <c r="H124" i="1"/>
  <c r="H123" i="1"/>
  <c r="H122" i="1"/>
  <c r="H121" i="1"/>
  <c r="H120" i="1"/>
  <c r="H119" i="1"/>
  <c r="H118" i="1"/>
  <c r="E117" i="1" s="1"/>
  <c r="H117" i="1" s="1"/>
  <c r="H116" i="1"/>
  <c r="H115" i="1"/>
  <c r="H114" i="1"/>
  <c r="E114" i="1"/>
  <c r="H113" i="1"/>
  <c r="H112" i="1"/>
  <c r="E111" i="1" s="1"/>
  <c r="H111" i="1" s="1"/>
  <c r="H109" i="1"/>
  <c r="E102" i="1" s="1"/>
  <c r="H102" i="1" s="1"/>
  <c r="E101" i="1" s="1"/>
  <c r="H101" i="1" s="1"/>
  <c r="H108" i="1"/>
  <c r="H107" i="1"/>
  <c r="H106" i="1"/>
  <c r="H105" i="1"/>
  <c r="H104" i="1"/>
  <c r="H103" i="1"/>
  <c r="H100" i="1"/>
  <c r="H99" i="1"/>
  <c r="H98" i="1"/>
  <c r="H97" i="1"/>
  <c r="H96" i="1"/>
  <c r="H95" i="1"/>
  <c r="H94" i="1"/>
  <c r="H93" i="1"/>
  <c r="H92" i="1"/>
  <c r="H91" i="1"/>
  <c r="E90" i="1" s="1"/>
  <c r="H90" i="1" s="1"/>
  <c r="H89" i="1"/>
  <c r="H88" i="1"/>
  <c r="H87" i="1"/>
  <c r="H86" i="1"/>
  <c r="H85" i="1"/>
  <c r="E84" i="1" s="1"/>
  <c r="H84" i="1" s="1"/>
  <c r="E83" i="1" s="1"/>
  <c r="H83" i="1" s="1"/>
  <c r="H82" i="1"/>
  <c r="H81" i="1"/>
  <c r="H80" i="1"/>
  <c r="H79" i="1"/>
  <c r="H78" i="1"/>
  <c r="H77" i="1"/>
  <c r="H76" i="1"/>
  <c r="H75" i="1"/>
  <c r="H74" i="1"/>
  <c r="H73" i="1"/>
  <c r="H72" i="1"/>
  <c r="E71" i="1" s="1"/>
  <c r="H71" i="1" s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E40" i="1" s="1"/>
  <c r="H40" i="1" s="1"/>
  <c r="H39" i="1"/>
  <c r="H38" i="1"/>
  <c r="H37" i="1"/>
  <c r="H36" i="1"/>
  <c r="H35" i="1"/>
  <c r="H34" i="1"/>
  <c r="E33" i="1" s="1"/>
  <c r="H33" i="1" s="1"/>
  <c r="H32" i="1"/>
  <c r="H31" i="1"/>
  <c r="H30" i="1"/>
  <c r="H29" i="1"/>
  <c r="H28" i="1"/>
  <c r="H27" i="1"/>
  <c r="E26" i="1" s="1"/>
  <c r="H26" i="1" s="1"/>
  <c r="H25" i="1"/>
  <c r="H24" i="1"/>
  <c r="H23" i="1"/>
  <c r="H22" i="1"/>
  <c r="H21" i="1"/>
  <c r="H20" i="1"/>
  <c r="H19" i="1"/>
  <c r="H18" i="1"/>
  <c r="H17" i="1"/>
  <c r="H16" i="1"/>
  <c r="H15" i="1"/>
  <c r="H14" i="1"/>
  <c r="E7" i="1" s="1"/>
  <c r="H7" i="1" s="1"/>
  <c r="E6" i="1" s="1"/>
  <c r="H6" i="1" s="1"/>
  <c r="H13" i="1"/>
  <c r="H12" i="1"/>
  <c r="H11" i="1"/>
  <c r="H10" i="1"/>
  <c r="H9" i="1"/>
  <c r="H8" i="1"/>
  <c r="E343" i="1" l="1"/>
  <c r="H343" i="1" s="1"/>
  <c r="E312" i="1" s="1"/>
  <c r="H312" i="1" s="1"/>
  <c r="E644" i="1"/>
  <c r="H644" i="1" s="1"/>
  <c r="E643" i="1" s="1"/>
  <c r="H643" i="1" s="1"/>
  <c r="E1058" i="1"/>
  <c r="H1058" i="1" s="1"/>
  <c r="E404" i="1"/>
  <c r="H404" i="1" s="1"/>
  <c r="E259" i="1"/>
  <c r="H259" i="1" s="1"/>
  <c r="E509" i="1"/>
  <c r="H509" i="1" s="1"/>
  <c r="E508" i="1" s="1"/>
  <c r="H508" i="1" s="1"/>
  <c r="E507" i="1" s="1"/>
  <c r="H507" i="1" s="1"/>
  <c r="E889" i="1"/>
  <c r="H889" i="1" s="1"/>
  <c r="E888" i="1" s="1"/>
  <c r="H888" i="1" s="1"/>
  <c r="E383" i="1"/>
  <c r="H383" i="1" s="1"/>
  <c r="E702" i="1"/>
  <c r="H702" i="1" s="1"/>
  <c r="E701" i="1" s="1"/>
  <c r="H701" i="1" s="1"/>
  <c r="E785" i="1"/>
  <c r="H785" i="1" s="1"/>
  <c r="E1013" i="1"/>
  <c r="H1013" i="1" s="1"/>
  <c r="E1012" i="1" s="1"/>
  <c r="H1012" i="1" s="1"/>
  <c r="E191" i="1"/>
  <c r="H191" i="1" s="1"/>
  <c r="E110" i="1"/>
  <c r="H110" i="1" s="1"/>
  <c r="E5" i="1" s="1"/>
  <c r="H5" i="1" s="1"/>
  <c r="E700" i="1" l="1"/>
  <c r="H700" i="1" s="1"/>
  <c r="E4" i="1" s="1"/>
  <c r="H4" i="1" s="1"/>
  <c r="E3" i="1" s="1"/>
  <c r="H3" i="1" s="1"/>
</calcChain>
</file>

<file path=xl/sharedStrings.xml><?xml version="1.0" encoding="utf-8"?>
<sst xmlns="http://schemas.openxmlformats.org/spreadsheetml/2006/main" count="6488" uniqueCount="1889">
  <si>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</si>
  <si>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</si>
  <si>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</si>
  <si>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</si>
  <si>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</si>
  <si>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</si>
  <si>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</si>
  <si>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</si>
  <si>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</si>
  <si>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</si>
  <si>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</si>
  <si>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</si>
  <si>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</si>
  <si>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</si>
  <si>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</si>
  <si>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</si>
  <si>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</si>
  <si>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</si>
  <si>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</si>
  <si>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</si>
  <si>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</si>
  <si>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</si>
  <si>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</si>
  <si>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Celková cena v EUR s DPH</t>
  </si>
  <si>
    <t>1.1. </t>
  </si>
  <si>
    <t>Celková cena v EUR bez DPH</t>
  </si>
  <si>
    <t>1.1.1. </t>
  </si>
  <si>
    <t>Bzince pod Javorinou - Vodojem. Vodovod</t>
  </si>
  <si>
    <t>1.1.1.1. </t>
  </si>
  <si>
    <t>SO 01.1 Objekt vodojemu</t>
  </si>
  <si>
    <t>1.1.1.1.1. </t>
  </si>
  <si>
    <t>Stavebné práce</t>
  </si>
  <si>
    <t>1.1.1.1.1.1. </t>
  </si>
  <si>
    <t>m3</t>
  </si>
  <si>
    <t>Odstránenie ornice. vrátane naloženia. vyloženia. odvozu ornice. uloženia na skládke. skladovania. všetkých poplatkov</t>
  </si>
  <si>
    <t>1.1.1.1.1.2. </t>
  </si>
  <si>
    <t>Hĺbenie jám v horn. tr. 3-6. vrátane  nakladania. vyloženia. odvozu a dovozu výkopku. uloženia na dočasnej skládke.odvoz prebytočnej zeminy. uloženia na skládke vrátane poplatku. zhutnenie podkladu. spätného zásypu a obsypu</t>
  </si>
  <si>
    <t>1.1.1.1.1.3. </t>
  </si>
  <si>
    <t>Násyp a obsyp objektu</t>
  </si>
  <si>
    <t>1.1.1.1.1.4. </t>
  </si>
  <si>
    <t>Vankúše pod základy zo štrkodrvy fr. 0 - 63</t>
  </si>
  <si>
    <t>1.1.1.1.1.5. </t>
  </si>
  <si>
    <t>Komplet. konštr. z bet. prostého C 12/15 - podkladný bet.</t>
  </si>
  <si>
    <t>1.1.1.1.1.6. </t>
  </si>
  <si>
    <t>Komplet. konštr. z vodostavebného železobetónu C30/37</t>
  </si>
  <si>
    <t>1.1.1.1.1.7. </t>
  </si>
  <si>
    <t>m2</t>
  </si>
  <si>
    <t>Dvojnásobný hydroizolačný nater ŽB konštrukcie - XYPEX resp. porovnateľný materiál</t>
  </si>
  <si>
    <t>1.1.1.1.1.8. </t>
  </si>
  <si>
    <t>Tehlové murivo - kompletná konštrukcia z tehál hr. 300mm vrátane doplnkov</t>
  </si>
  <si>
    <t>1.1.1.1.1.9. </t>
  </si>
  <si>
    <t>Zateplenie vonk. stien doskami EPS 70F hr. 100mm. vrátane silikónovej omietky a podbitia s XPS - komplet dodávka. montáž</t>
  </si>
  <si>
    <t>1.1.1.1.1.10. </t>
  </si>
  <si>
    <t>Zateplenie vonk. stien sokla doskami XPS hr. 80mm. vrátane vodeodolnej silikónovej omietky a nopovej fólie pod úrovnou terénu - komplet dodávka. montáž</t>
  </si>
  <si>
    <t>1.1.1.1.1.11. </t>
  </si>
  <si>
    <t>Vnútorná omietka stien a stropov. cementová hladká. vrátane podkladných náterov a dvojnásobnej povrchovej maľby. vrátanie lešenia</t>
  </si>
  <si>
    <t>1.1.1.1.1.12. </t>
  </si>
  <si>
    <t>Zateplenie a izolácia stropnej dosky vodojemu - filtračný drenážny geokompozit 24mm Terradrén II. polystyrén XPS hr. 120mm. ochranná geotextília. Tatratex 300g/m2. zvarovaná PVC fólia so zabudovanou geotextíliou Fatrafol 808</t>
  </si>
  <si>
    <t>1.1.1.1.1.13. </t>
  </si>
  <si>
    <t>Vyčistenie objektov</t>
  </si>
  <si>
    <t>1.1.1.1.1.14. </t>
  </si>
  <si>
    <t>Skúška vodotesnosti vrátane dodávky vody</t>
  </si>
  <si>
    <t>1.1.1.1.1.15. </t>
  </si>
  <si>
    <t>Podhľad CETRIS hr.2*12mm - dodávka. montáž. roznášací rošt - vrátanie lešenia</t>
  </si>
  <si>
    <t>1.1.1.1.1.16. </t>
  </si>
  <si>
    <t>kpl</t>
  </si>
  <si>
    <t>Strecha – kompletná dodávka a montáž strešnej konštrukcie vrátane strešnej krytiny. zadebnenia doskami OSB hr. 15mm. poistnej fólie. Al fólie. tepelnej izolácie podhľadu hr. 200mm z minerálnej vlny (? min. 0.036W/m.K). 2x vetracia mriežka 0.2*0.2m</t>
  </si>
  <si>
    <t>1.1.1.1.1.17. </t>
  </si>
  <si>
    <t>Okapový systém s príslušenstvom - Pododkvapový žľab poplastovaný  š. 150mm dl. (2*7.7m). daždový zvod d.100mm dl. (2*7.0m). Komplet - dodávka. montáž.</t>
  </si>
  <si>
    <t>1.1.1.1.1.18. </t>
  </si>
  <si>
    <t>Odpadné potrubie HDPE DN100 s príslušenstvom. Celkovej dl. 2.5m</t>
  </si>
  <si>
    <t>1.1.1.1.2. </t>
  </si>
  <si>
    <t>Kompozitné výrobky</t>
  </si>
  <si>
    <t>1.1.1.1.2.1. </t>
  </si>
  <si>
    <t>ks</t>
  </si>
  <si>
    <t>Pochôdzny ľahký zateplený kompozitný poklop s pántami pre otvor 1.0/1.0m (s konštrukciou pre osadenie poklopu) - dodávka. montáž</t>
  </si>
  <si>
    <t>1.1.1.1.2.2. </t>
  </si>
  <si>
    <t>Pochôdzny kompozitný poklop pre otvor 1.0/0.8m (s konštrukciou pre osadenie poklopu) - dodávka. montáž</t>
  </si>
  <si>
    <t>1.1.1.1.2.3. </t>
  </si>
  <si>
    <t>Pochôdzny kompozitný vodárenský poklop pre otvor 1.2/0.9m zateplený (xps hr. 100mm). uzamykatelný s pántami a popruhom proti proti preklopeniu - dodávka. montáž</t>
  </si>
  <si>
    <t>1.1.1.1.2.4. </t>
  </si>
  <si>
    <t>Osadenie a dodávka - exteriérovývh plastových dverí vrátane plastovej zárubne. zámkov - svetlých rozmerov 900/2000</t>
  </si>
  <si>
    <t>1.1.1.1.2.5. </t>
  </si>
  <si>
    <t>Osadenie a dodávka - interiérovývh plastových dverí vrátane plastovej zárubne - svetlých rozmerov 800/2000</t>
  </si>
  <si>
    <t>1.1.1.1.2.6. </t>
  </si>
  <si>
    <t>Osadenie a dodávka - plastových okien s parapetmi - otváravé. sklopné 600/600mm</t>
  </si>
  <si>
    <t>1.1.1.1.3. </t>
  </si>
  <si>
    <t>Nerezové výrobky - komplet</t>
  </si>
  <si>
    <t>1.1.1.1.3.1. </t>
  </si>
  <si>
    <t>Nerezový rebrík š. 0.4m. dl. 4.05m s ochranným košom. Komplet - dodávka. montáž.</t>
  </si>
  <si>
    <t>1.1.1.1.3.2. </t>
  </si>
  <si>
    <t>Nerezový rebrík š. 0.4m. dl. 3.0m s výstupným madlom v. 1.1m. Komplet - dodávka. montáž.</t>
  </si>
  <si>
    <t>1.1.1.1.3.3. </t>
  </si>
  <si>
    <t>Nerezový rebrík š. 0.4m. dl. 1.65m s výstupným madlom v. 1.1m. Komplet - dodávka. montáž.</t>
  </si>
  <si>
    <t>1.1.1.1.3.4. </t>
  </si>
  <si>
    <t>m</t>
  </si>
  <si>
    <t>Nerezové zábradlie v. 1.1m. kotvené z hora. s okopovým plechom. Komplet - dodávka. montáž.</t>
  </si>
  <si>
    <t>1.1.1.1.3.5. </t>
  </si>
  <si>
    <t>Nerezové vodotesné prestupy s límcom do bet. steny hr. 400mm - pre nerezové potrubie DN100-2ks. DN150-4ks. DN200-2ks. Komplet - dodávka. montáž</t>
  </si>
  <si>
    <t>1.1.1.1.3.6. </t>
  </si>
  <si>
    <t>Obklad vnútorných stie - komplet dodávka a zhotovenie obkladu vr. Materiálu</t>
  </si>
  <si>
    <t>1.1.1.1.4. </t>
  </si>
  <si>
    <t>Vzduchotechnika</t>
  </si>
  <si>
    <t>1.1.1.1.4.1. </t>
  </si>
  <si>
    <t>Ventilátor MIXVENT TD-800/200 N 3V</t>
  </si>
  <si>
    <t>1.1.1.1.4.2. </t>
  </si>
  <si>
    <t>Spojovacia manžeta VBM 200</t>
  </si>
  <si>
    <t>1.1.1.1.4.3. </t>
  </si>
  <si>
    <t>Regulátor REB 1N</t>
  </si>
  <si>
    <t>1.1.1.1.4.4. </t>
  </si>
  <si>
    <t>Spínač DT4</t>
  </si>
  <si>
    <t>1.1.1.1.4.5. </t>
  </si>
  <si>
    <t>Žalúziová klapka PER - 200 W</t>
  </si>
  <si>
    <t>1.1.1.1.4.6. </t>
  </si>
  <si>
    <t>Spätná klapka RSK 200</t>
  </si>
  <si>
    <t>1.1.1.1.4.7. </t>
  </si>
  <si>
    <t>Výustka KVP-1-V-1.0-500x75</t>
  </si>
  <si>
    <t>1.1.1.1.4.8. </t>
  </si>
  <si>
    <t>Vetracia mriežka so sieťovinou.  VM 175x175</t>
  </si>
  <si>
    <t>1.1.1.1.4.9. </t>
  </si>
  <si>
    <t>Vetracia mriežka so sieťovinou. nastaviteľná VM 175x175 KS</t>
  </si>
  <si>
    <t>1.1.1.1.4.10. </t>
  </si>
  <si>
    <t>Filtračný diel: TERNO-S200-F-EU7-AKV1-A</t>
  </si>
  <si>
    <t>1.1.1.1.4.11. </t>
  </si>
  <si>
    <t>Žalúzia TERNO- S200-H-AKV1-A</t>
  </si>
  <si>
    <t>1.1.1.1.4.12. </t>
  </si>
  <si>
    <t>Odvlhčovač REMKO-LTE 50-SP                                                        380 m3.h-1; 0.63 kW/230V - 2.9 A</t>
  </si>
  <si>
    <t>1.1.1.1.4.13. </t>
  </si>
  <si>
    <t>Elektrický ohrievač: MICRORAPID 1500 VOT 500/1000/15000 W/230V - 6.5 A</t>
  </si>
  <si>
    <t>1.1.1.1.4.14. </t>
  </si>
  <si>
    <t>Kruhové potrubie: TPT 11-12 - SPR 200/2000 - Zn</t>
  </si>
  <si>
    <t>1.1.1.1.4.15. </t>
  </si>
  <si>
    <t>Kruhové potrubie: TPT 11-12 - ZSLS 200 - Zn</t>
  </si>
  <si>
    <t>1.1.1.1.4.16. </t>
  </si>
  <si>
    <t>Kruhové potrubie: TPT 11-12 - SS 200/100 - Zn</t>
  </si>
  <si>
    <t>1.1.1.1.4.17. </t>
  </si>
  <si>
    <t>Kruhové potrubie: TPT 11-12 - RUVP 355 x 225/500  Ne. St.</t>
  </si>
  <si>
    <t>1.1.1.1.4.18. </t>
  </si>
  <si>
    <t>Kruhové potrubie: TPT 11-12 - OB 225 x 355/150 Ne. St.</t>
  </si>
  <si>
    <t>1.1.1.1.4.19. </t>
  </si>
  <si>
    <t>Kruhové potrubie: TPT 11-12 - RUBP 355 x 225/1200  Ne. St.</t>
  </si>
  <si>
    <t>1.1.1.1.4.20. </t>
  </si>
  <si>
    <t>Kruhové potrubie: TPT 11-12 - NAHH 175 x 175/400  Zn. St.</t>
  </si>
  <si>
    <t>1.1.1.1.4.21. </t>
  </si>
  <si>
    <t>Záves ZV 200</t>
  </si>
  <si>
    <t>1.1.1.1.4.22. </t>
  </si>
  <si>
    <t>Závitová tyč M8 x 1000</t>
  </si>
  <si>
    <t>1.1.1.1.4.23. </t>
  </si>
  <si>
    <t>Matica M8</t>
  </si>
  <si>
    <t>1.1.1.1.4.24. </t>
  </si>
  <si>
    <t>Skrutka M8 x 25</t>
  </si>
  <si>
    <t>1.1.1.1.4.25. </t>
  </si>
  <si>
    <t>Podložka vejárová A 8.4</t>
  </si>
  <si>
    <t>1.1.1.1.4.26. </t>
  </si>
  <si>
    <t>Samorezná skrutka V 4.2 x 13</t>
  </si>
  <si>
    <t>1.1.1.1.4.27. </t>
  </si>
  <si>
    <t>Hmoždinka M8S</t>
  </si>
  <si>
    <t>1.1.1.1.4.28. </t>
  </si>
  <si>
    <t>bm</t>
  </si>
  <si>
    <t>Tesniaca páska 3x9 mm/10 bm</t>
  </si>
  <si>
    <t>1.1.1.1.4.29. </t>
  </si>
  <si>
    <t>Hliníková páska š 50 mm/50 bm</t>
  </si>
  <si>
    <t>1.1.1.1.4.30. </t>
  </si>
  <si>
    <t>kg</t>
  </si>
  <si>
    <t>Doplnkový montážny materiál</t>
  </si>
  <si>
    <t>1.1.1.1.5. </t>
  </si>
  <si>
    <t>Stavebná elektroinštalácia</t>
  </si>
  <si>
    <t>1.1.1.1.5.1. </t>
  </si>
  <si>
    <t>Svietidlo LED nástenné. 20W. IP 44. 230V AC</t>
  </si>
  <si>
    <t>1.1.1.1.5.2. </t>
  </si>
  <si>
    <t>Svietidlo LED nástenné 12W. 24VDC. IP68. trvalý ponor. vrátane prívod.kábla</t>
  </si>
  <si>
    <t>1.1.1.1.5.3. </t>
  </si>
  <si>
    <t>Zásuvková rozvodnica typizovaná. so zásuvkami chránenými ističmi. 
prúdovým chráničom zásuviek do 20A. krytie IP44. 1xzásuvka 400V/16A. 
2xzásuvka 230V. 1xzásuvka 24V. 1x vypínač</t>
  </si>
  <si>
    <t>1.1.1.1.5.4. </t>
  </si>
  <si>
    <t>Zásuvka 230V/16A pre nástennú montáž. IP 44</t>
  </si>
  <si>
    <t>1.1.1.1.5.5. </t>
  </si>
  <si>
    <t>Vypínač jednopólový na omietku. radenie 1. IP44</t>
  </si>
  <si>
    <t>1.1.1.1.5.6. </t>
  </si>
  <si>
    <t>Vypínač striedavý na omietku. radenie 6. IP44</t>
  </si>
  <si>
    <t>1.1.1.1.5.7. </t>
  </si>
  <si>
    <t>Vypínač krížový na omietku. radenie 7. IP44</t>
  </si>
  <si>
    <t>1.1.1.1.5.8. </t>
  </si>
  <si>
    <t>Zapojenie zariadení VZT</t>
  </si>
  <si>
    <t>1.1.1.1.5.9. </t>
  </si>
  <si>
    <t>sada</t>
  </si>
  <si>
    <t>Káblové rozvody pre napojenie osvetlenia. zásuviek. VZT. vrátane káblov. 
inštalačného materiálu. plastových žľabov. inštalačných krabíc a pod.</t>
  </si>
  <si>
    <t>1.1.1.1.5.10. </t>
  </si>
  <si>
    <t>Bleskozvod vrátane zvodových vodičov FeZn. zemniaceho pásika FeZn. svoriek SZ. SO.SK. ochranných uholníkov OU. prípojníc SR</t>
  </si>
  <si>
    <t>1.1.1.1.5.11. </t>
  </si>
  <si>
    <t>Montáž a montážny materiál</t>
  </si>
  <si>
    <t>1.1.1.2. </t>
  </si>
  <si>
    <t>SO 01.2 Prepojovacie potrubia</t>
  </si>
  <si>
    <t>1.1.1.2.1. </t>
  </si>
  <si>
    <t>Zemné práce</t>
  </si>
  <si>
    <t>1.1.1.2.1.1. </t>
  </si>
  <si>
    <t>Hĺbenie rýh a jam hl. do  5m v horn. tr. 1-4 (v mieste križovania jestvujúcich podzem. sietí sťažená vykopávka). vr. príplatku za lepivosť. zriadenia a rozobratia vhodného paženia (vr. prípadného použitia štetovnicových stien). vr. zabezpečenia exist. pod</t>
  </si>
  <si>
    <t>1.1.1.2.1.2. </t>
  </si>
  <si>
    <t>Pieskové lôžko. vrátane dodávky piesku</t>
  </si>
  <si>
    <t>1.1.1.2.1.3. </t>
  </si>
  <si>
    <t>Zásyp rýh so zhutnením. šachiet</t>
  </si>
  <si>
    <t>1.1.1.2.1.4. </t>
  </si>
  <si>
    <t>Obsyp potrubia</t>
  </si>
  <si>
    <t>1.1.1.2.1.5. </t>
  </si>
  <si>
    <t>km</t>
  </si>
  <si>
    <t>Vytýčenie trasy vodovodu. kanalizácie v rovine</t>
  </si>
  <si>
    <t>1.1.1.2.2. </t>
  </si>
  <si>
    <t>Potrubné vedenia</t>
  </si>
  <si>
    <t>1.1.1.2.2.1. </t>
  </si>
  <si>
    <t>Dodávka a montáž potrubia HDPE DN150 (O180x16.4).PN16.vrátane tvaroviek. prepojov na technológiu. betónových zabezpečovacích blokov. tlakových skúšok. preplachov a dezinfekcie. vyhľadávacieho vodiča AYKY 2*2.5mm2. výstražnej fólie</t>
  </si>
  <si>
    <t>1.1.1.2.2.2. </t>
  </si>
  <si>
    <t>Dodávka a montáž potrubia HDPE DN 200 (O250x22.7).PN16.vrátane tvaroviek. betónových zabezpečovacích blokov. prepojov na technológiu. . tlakových skúšok. preplachov a dezinfekcie. vyhľadávacieho vodiča AYKY 2*2.5mm2. výstražnej fólie</t>
  </si>
  <si>
    <t>1.1.1.2.2.3. </t>
  </si>
  <si>
    <t>Dodávka a montáž - šupátko vodárenské EKO Plus.PN16.DN150 - komplet so zemnou súpravou a poklopmi</t>
  </si>
  <si>
    <t>1.1.1.2.2.4. </t>
  </si>
  <si>
    <t>Dodávka a montáž - šupátko vodárenské EKO Plus.PN16.DN200 - komplet so zemnou súpravou a poklopmi</t>
  </si>
  <si>
    <t>1.1.1.2.2.5. </t>
  </si>
  <si>
    <t>Napojenie na jestv. potrubie: zemné práce komplet vyrezanie jestv. potrubia cca 2 m. odvoz.likvidácia vyb. hmôt</t>
  </si>
  <si>
    <t>1.1.1.2.2.6. </t>
  </si>
  <si>
    <t>Šachty nad šupátkom DN 800</t>
  </si>
  <si>
    <t>osadenie a dodávka bet.skruže DN800,výšky 1,0m - komplet
osadenie a dodávka zákrytovej dosky dvojdielnej DN1000 - komplet
vrátane podkladu so štrkodrvy a betónu, smerových stĺpikov</t>
  </si>
  <si>
    <t>1.1.1.2.2.7. </t>
  </si>
  <si>
    <t>Plastová kontrolná šachta DN400 - dodávka a montáž</t>
  </si>
  <si>
    <t>vrátane roznášacieho prstenca, liatinovej mreže</t>
  </si>
  <si>
    <t>1.1.1.2.2.8. </t>
  </si>
  <si>
    <t>Dažďový vpust DN150. dodávka a montáž</t>
  </si>
  <si>
    <t>1.1.1.2.2.9. </t>
  </si>
  <si>
    <t>Výustný objekt</t>
  </si>
  <si>
    <t>betónový blok z  betonu C 20/25- 2,350m3, debnenie 
spádový betón C 12/15 - 0,03m3
štrkopieskové lôžko - 0,26m3</t>
  </si>
  <si>
    <t>1.1.1.2.2.10. </t>
  </si>
  <si>
    <t>Presun hmôt</t>
  </si>
  <si>
    <t>1.1.1.3. </t>
  </si>
  <si>
    <t>SO 01.3 Prístupová komunikácia k vodojemu</t>
  </si>
  <si>
    <t>1.1.1.3.1. </t>
  </si>
  <si>
    <t>Prístupová komunikácia k vodojemu</t>
  </si>
  <si>
    <t>1.1.1.3.1.1. </t>
  </si>
  <si>
    <t>1.1.1.3.1.2. </t>
  </si>
  <si>
    <t>1.1.1.3.1.3. </t>
  </si>
  <si>
    <t>1.1.1.3.1.4. </t>
  </si>
  <si>
    <t>Betónová cesta</t>
  </si>
  <si>
    <t>2x impregnačný náter - 2x60g/m2, cementobetónový kryt vystužený 2* Kari rohožou Ř8mm s veľkosťou oka 150/150mm, CBIII - hr. 200mm (STN 73 6123), fólia PE, štrkodrva fr. 0-63mm hr. 250mm, upravená pláň Edef,2 min. 60MPa</t>
  </si>
  <si>
    <t>1.1.1.3.1.5. </t>
  </si>
  <si>
    <t>Štrková cesta - nová</t>
  </si>
  <si>
    <t>lomový štrk fr. 16-63mm hr. 200mm + valcovanie, upravená pláň Edef,2 min. 60MPa</t>
  </si>
  <si>
    <t>1.1.1.3.1.6. </t>
  </si>
  <si>
    <t>Štrková cesta - úprava jestvujúcej</t>
  </si>
  <si>
    <t>lomový štrk fr. 16-63mm hr. 200mm + valcovanie, upravená pláň Edef,2 min. 60MPa (valcovanie), vyrovnanie podkladu (výmoľov)</t>
  </si>
  <si>
    <t>1.1.1.3.1.7. </t>
  </si>
  <si>
    <t>Bet žľabovka š. 0.5m dl.72m. Vrátane bet. Lôžka (bet. C12/15). Komplet dodávka a montáž.</t>
  </si>
  <si>
    <t>1.1.1.4. </t>
  </si>
  <si>
    <t>SO 01.4 NN prípojka k vodojemu</t>
  </si>
  <si>
    <t>1.1.1.4.1. </t>
  </si>
  <si>
    <t>Rozvádzače</t>
  </si>
  <si>
    <t>1.1.1.4.1.1. </t>
  </si>
  <si>
    <t>Elektromerový rozvádzač pre priame jednotarifové. trojfázové meranie. elektromerová skriňa s pilierom Un=500V.50Hz.In=25A.10kA. TN-C-S. IP34D/20. vybavenie : viď výkres Prehľadovej schémy napájania</t>
  </si>
  <si>
    <t>1.1.1.4.1.2. </t>
  </si>
  <si>
    <t>Skrinka SPP2. 3x poistka 25A</t>
  </si>
  <si>
    <t>1.1.1.4.2. </t>
  </si>
  <si>
    <t>Káble - Montáž. zatiahnutie do chráničky a dodávka vrátane káblových koncoviek/ukončení. označenie podľa STN 33 2000-5-52. káblové štítky</t>
  </si>
  <si>
    <t>1.1.1.4.2.1. </t>
  </si>
  <si>
    <t>Kábel NAYY-J 4x35 v zemi</t>
  </si>
  <si>
    <t>1.1.1.4.2.2. </t>
  </si>
  <si>
    <t>Ukončenie kábla do 4 x 35mm</t>
  </si>
  <si>
    <t>1.1.1.4.3. </t>
  </si>
  <si>
    <t>Zemné práce - vrátane terénnych úprav</t>
  </si>
  <si>
    <t>1.1.1.4.3.1. </t>
  </si>
  <si>
    <t>Vytýčenie trasy káblového vedenia</t>
  </si>
  <si>
    <t>1.1.1.4.3.2. </t>
  </si>
  <si>
    <t>Výkop a zásyp káblovej ryhy 350 x 800mm so zriadením pieskového lôžka.zakrytia tehlou. výstražnou fóliou a úpravy terénu</t>
  </si>
  <si>
    <t>1.1.1.4.3.3. </t>
  </si>
  <si>
    <t>Výkop a zásyp káblovej ryhy 500 x 1200mm vrátane chráničky D100mm a zatiahnutím kábla do chráničky</t>
  </si>
  <si>
    <t>1.1.1.4.3.4. </t>
  </si>
  <si>
    <t>Ochranná rúra HD-PE. typ FXKVS 100. alebo obdobná</t>
  </si>
  <si>
    <t>1.1.1.4.3.5. </t>
  </si>
  <si>
    <t>Výstražná fólia červenej farby š. 330mm</t>
  </si>
  <si>
    <t>1.1.1.4.3.6. </t>
  </si>
  <si>
    <t>Zemniaci pásik FeZn 30x4 v zemi + svorky</t>
  </si>
  <si>
    <t>1.1.1.4.3.7. </t>
  </si>
  <si>
    <t>Zemniace tyče ZT 2m + svorky</t>
  </si>
  <si>
    <t>1.1.1.4.3.8. </t>
  </si>
  <si>
    <t>Ochrana proti korózií betón/pôda</t>
  </si>
  <si>
    <t>1.1.1.4.3.9. </t>
  </si>
  <si>
    <t>Vývod pre uzemnenie zariadení/rozvádzača vrátane izolácie a ošetrenia spoja</t>
  </si>
  <si>
    <t>1.1.1.4.3.10. </t>
  </si>
  <si>
    <t>Prípojnica HOP (hlavné ochranné pospojovanie)</t>
  </si>
  <si>
    <t>1.1.1.4.3.11. </t>
  </si>
  <si>
    <t>Označovací štítok Al/FeZn</t>
  </si>
  <si>
    <t>1.1.1.4.4. </t>
  </si>
  <si>
    <t>Ostatné</t>
  </si>
  <si>
    <t>1.1.1.4.4.1. </t>
  </si>
  <si>
    <t>Podružný materiál</t>
  </si>
  <si>
    <t>1.1.1.4.4.2. </t>
  </si>
  <si>
    <t>HZS práce- komunikácia so ZSE</t>
  </si>
  <si>
    <t>1.1.1.4.4.3. </t>
  </si>
  <si>
    <t>Dokumentácia skutočného vyhotovenia</t>
  </si>
  <si>
    <t>1.1.1.4.4.4. </t>
  </si>
  <si>
    <t>Komplexné skúšky</t>
  </si>
  <si>
    <t>1.1.1.4.4.5. </t>
  </si>
  <si>
    <t>Revízna správa</t>
  </si>
  <si>
    <t>1.1.1.5. </t>
  </si>
  <si>
    <t>SO 01.5 Terénne a sadové úpravy</t>
  </si>
  <si>
    <t>1.1.1.5.1. </t>
  </si>
  <si>
    <t>Terénne a sadové úpravy</t>
  </si>
  <si>
    <t>1.1.1.5.1.1. </t>
  </si>
  <si>
    <t>Rozprestretie ornice hr. 250mm
Zatrávnenie hydroosevom 154m2</t>
  </si>
  <si>
    <t>1.1.1.5.1.2. </t>
  </si>
  <si>
    <t>Výsadba stále zelených a nízko rastúcich kríkov (1ks/m2) na všetky svahy v areáli VDJ. Svahy spevnené tkanou fóliouNa všetky svahy v areáli budú VDJ budú vysadené ťahavé stále zelené nízko rastúce kríky.</t>
  </si>
  <si>
    <t>1.1.1.5.1.3. </t>
  </si>
  <si>
    <t>Bet žľabovka š. 0.5m. vrátane bet. lôžka. Komplet dodávka a montáž.</t>
  </si>
  <si>
    <t>1.1.1.6. </t>
  </si>
  <si>
    <t>SO 01.6 Oplotenie</t>
  </si>
  <si>
    <t>1.1.1.6.1. </t>
  </si>
  <si>
    <t>Oplotenie</t>
  </si>
  <si>
    <t>1.1.1.6.1.1. </t>
  </si>
  <si>
    <t>Hĺbenie  jám hor. tr.3 do 100 m3. vrátane uloženia na dočasnú skládku v areáli</t>
  </si>
  <si>
    <t>1.1.1.6.1.2. </t>
  </si>
  <si>
    <t>Stĺpik brány 80-100 so závesom.dl.2.6m (dodávka a montáž)</t>
  </si>
  <si>
    <t>1.1.1.6.1.3. </t>
  </si>
  <si>
    <t>Oceľový stĺpik poplastovaný priebežný  40-50mm.dl.2.6m (dodávka a montáž)</t>
  </si>
  <si>
    <t>1.1.1.6.1.4. </t>
  </si>
  <si>
    <t>Oceľový stĺpik poplastovaný rohový 40-50mm. dl.2.6mdodávka a montáž)</t>
  </si>
  <si>
    <t>1.1.1.6.1.5. </t>
  </si>
  <si>
    <t>Oceľová vzpera s príslušenstvom</t>
  </si>
  <si>
    <t>1.1.1.6.1.6. </t>
  </si>
  <si>
    <t>Drôtené pletivo pollastované s okom 50x50mm. 2.5mm drôt. výška 1.6m</t>
  </si>
  <si>
    <t>1.1.1.6.1.7. </t>
  </si>
  <si>
    <t>Napínací drôt poplastovaný 2.9/3.4mm - 3rady</t>
  </si>
  <si>
    <t>1.1.1.6.1.8. </t>
  </si>
  <si>
    <t>Ostnatý drôt poplastovaný 2.1mm - 3rady</t>
  </si>
  <si>
    <t>1.1.1.6.1.9. </t>
  </si>
  <si>
    <t>Brána dvojkrídlová šírky 3.1m výšky 1.6m</t>
  </si>
  <si>
    <t>1.1.1.6.1.10. </t>
  </si>
  <si>
    <t>Bavolet na betónový stĺpik jednostranný v=400mm</t>
  </si>
  <si>
    <t>1.1.1.6.1.11. </t>
  </si>
  <si>
    <t>Betónový základ pod stĺpik 300x300x700mm.vrátane debnenia a odebnenia</t>
  </si>
  <si>
    <t>1.1.1.6.1.12. </t>
  </si>
  <si>
    <t>Betónový základ pod stĺpik 300x300x500mm.vrátane debnenia a odebnenia</t>
  </si>
  <si>
    <t>1.1.1.6.1.13. </t>
  </si>
  <si>
    <t>Základový pás - betón C 20/25 pod bránu a bráničku 3800x400x700mm.vrátane debnenia a odstránenia debnenia</t>
  </si>
  <si>
    <t>1.1.1.6.1.14. </t>
  </si>
  <si>
    <t>Sieťová výstuž  KARI sieť 100/100/8 - 3.04m2 (kus 2x3)</t>
  </si>
  <si>
    <t>1.1.1.6.1.15. </t>
  </si>
  <si>
    <t>1.1.1.7. </t>
  </si>
  <si>
    <t>SO 02 Vodovod</t>
  </si>
  <si>
    <t>1.1.1.7.1. </t>
  </si>
  <si>
    <t>1.1.1.7.1.1. </t>
  </si>
  <si>
    <t>Hĺbenie rýh. hor. tr. 3. vrátane odvozu na skládku. poplatok-prebytočná zemina</t>
  </si>
  <si>
    <t>1.1.1.7.1.2. </t>
  </si>
  <si>
    <t>Zriadenie paženia príložného do 2 m (1038x1.7)-subeh s kanal.</t>
  </si>
  <si>
    <t>1.1.1.7.1.3. </t>
  </si>
  <si>
    <t>Odstránenie paženia príložného</t>
  </si>
  <si>
    <t>1.1.1.7.1.4. </t>
  </si>
  <si>
    <t>Zásyp rýh  - vibrovaná štrkodrva so zaklinovaním fr. 0-32mm. dodávka  štrkodrvy. 1439.20-(311.9+78)</t>
  </si>
  <si>
    <t>1.1.1.7.1.5. </t>
  </si>
  <si>
    <t>Obsyp potrubia - hutnený štrkopiesok. dodávka štrkopiesku fr. 0-8 (1038x0.4x0.73)+8.8</t>
  </si>
  <si>
    <t>1.1.1.7.1.6. </t>
  </si>
  <si>
    <t>Pieskové lôžko + dodávaka piesku (1038x0.73x0.1)+2.2</t>
  </si>
  <si>
    <t>1.1.1.7.1.7. </t>
  </si>
  <si>
    <t>hod</t>
  </si>
  <si>
    <t>Čerpanie vody</t>
  </si>
  <si>
    <t>1.1.1.7.1.8. </t>
  </si>
  <si>
    <t>1.1.1.7.1.9. </t>
  </si>
  <si>
    <t>Odstránenie krytu asfaltového hr. 50mm. vrátane odvozu a poplatku za skládku. zarezanie pred výkopom ryhy</t>
  </si>
  <si>
    <t>1.1.1.7.1.10. </t>
  </si>
  <si>
    <t>Znovuzriadenie krytu asfaltového hr.50mm</t>
  </si>
  <si>
    <t>1.1.1.7.1.11. </t>
  </si>
  <si>
    <t>Odstránenie krytu betónového hr. 250 . vrátane odvozu a poplatku za skládku. zarezanie pred výkopom ryhy</t>
  </si>
  <si>
    <t>1.1.1.7.1.12. </t>
  </si>
  <si>
    <t>Znovuzriadenie krytu hr.250mm. sieť KARI - viď.vzorové priečne rezy</t>
  </si>
  <si>
    <t>1.1.1.7.1.13. </t>
  </si>
  <si>
    <t>Pretláčanie domových prípokok DN32.PVC chráničky DN100</t>
  </si>
  <si>
    <t>1.1.1.7.2. </t>
  </si>
  <si>
    <t>Podkladné konštrukcie</t>
  </si>
  <si>
    <t>1.1.1.7.2.1. </t>
  </si>
  <si>
    <t>Bet. bloky z bet. C 12/15 m3 (0.5m3/H)+0.027/tvarovky+0.3m3/U</t>
  </si>
  <si>
    <t>1.1.1.7.3. </t>
  </si>
  <si>
    <t>1.1.1.7.3.1. </t>
  </si>
  <si>
    <t>Dodávka a montáž potrubia HDPE DN 150 (O180x10.7).PN10.vrátane tvaroviek. prepojov na technológiu. betónových zabezpečovacích blokov</t>
  </si>
  <si>
    <t>1.1.1.7.3.2. </t>
  </si>
  <si>
    <t>Dodávka a montáž potrubia HDPE PN10. SDR 17 - O32. O40. vrátane tvaroviek. navrtavacieho pásu a ventilovej súpravy</t>
  </si>
  <si>
    <t>1.1.1.7.3.3. </t>
  </si>
  <si>
    <t>Dodávka a montáž - šupátko vodárenské EKO Plus.PN10.DN100 - komplet so zemnou súpravou a poklopmi</t>
  </si>
  <si>
    <t>1.1.1.7.3.4. </t>
  </si>
  <si>
    <t>Dodávka a montáž - šupátko vodárenské EKO Plus.PN10.DN150 - komplet so zemnou súpravou a poklopmi</t>
  </si>
  <si>
    <t>1.1.1.7.3.5. </t>
  </si>
  <si>
    <t>Dodávka a montáž - šupátko vodárenské EKO Plus.PN10.DN200 - komplet so zemnou súpravou a poklopmi</t>
  </si>
  <si>
    <t>1.1.1.7.3.6. </t>
  </si>
  <si>
    <t>Dodávka a montáž - hydrant. podzemný DN 100 - komplet s uzáverom a poklopmi</t>
  </si>
  <si>
    <t>1.1.1.7.3.7. </t>
  </si>
  <si>
    <t>Dodávka a montáž - hydrant. kalník. vzdušník DN 100 - komplet s uzáverom a poklopmi</t>
  </si>
  <si>
    <t>1.1.1.7.3.8. </t>
  </si>
  <si>
    <t>Dodávka a montáž - hydrant. vzdušník. vzdušník DN 100 - komplet s uzáverom a poklopmi</t>
  </si>
  <si>
    <t>1.1.1.7.3.9. </t>
  </si>
  <si>
    <t>Tlakové skúšky do DN 150</t>
  </si>
  <si>
    <t>1.1.1.7.3.10. </t>
  </si>
  <si>
    <t>Zabezpečenie koncov</t>
  </si>
  <si>
    <t>1.1.1.7.3.11. </t>
  </si>
  <si>
    <t>Preplach a dezinfekcia  do DN 150</t>
  </si>
  <si>
    <t>1.1.1.7.3.12. </t>
  </si>
  <si>
    <t>Vyhľadávací vodič AYKY 2 x 2.5 mm2</t>
  </si>
  <si>
    <t>1.1.1.7.3.13. </t>
  </si>
  <si>
    <t>Výstražná fólia</t>
  </si>
  <si>
    <t>1.1.1.7.3.14. </t>
  </si>
  <si>
    <t>1.1.1.7.3.15. </t>
  </si>
  <si>
    <t>Oc.chránička DN250.dĺžky 8.0m.vrátane objímok a manžiet</t>
  </si>
  <si>
    <t>1.1.1.7.3.16. </t>
  </si>
  <si>
    <t>1.1.1.8. </t>
  </si>
  <si>
    <t>PS 01.1 - STROJNOTECHNOLOGICKÁ ČASŤ</t>
  </si>
  <si>
    <t>1.1.1.8.1. </t>
  </si>
  <si>
    <t>Stroje a zariadenia</t>
  </si>
  <si>
    <t>1.1.1.8.1.1. </t>
  </si>
  <si>
    <t>dávkovacia zostava chlórovania:</t>
  </si>
  <si>
    <t>dávkovacie čerpadlo 0,5 l/h @10bar
122 zdvih/min, sacia výška max 2 m
230 V, 50 Hz, 19 W, IP 65
odberná zostava 750 mm s 2 plavákmi, pre 50 l sud
 injekčný vstrekovací ventil, R1/2", G3/8" - PE 4x1mm
plastový zásobník na chlórnan sodný - 3 ks
montážna sada (konzola, kábel, hadičky)
merací článok Depolox
vyhodnocovací zosilňovač DMS
vypúšťací ventil</t>
  </si>
  <si>
    <t>1.1.1.8.1.2. </t>
  </si>
  <si>
    <t>skrutkový vodomer - veľkosť 100</t>
  </si>
  <si>
    <t>s impulzným výstupom, vysielačom impulzov,
prevodníkom, počítačom impulzov, ukazovat.prietoku
Qn=60 m3/h; stavebná dĺžka L=250 mm</t>
  </si>
  <si>
    <t>1.1.1.8.1.3. </t>
  </si>
  <si>
    <t>posúvač s elektropohonom - veľkosť 150</t>
  </si>
  <si>
    <t>servomotor: pracovný režim S2-15 min, otvor/zatvor
vypínací moment 90 Nm, počet ot.=32 min-1
uzatvárací čas 38 s, 400 V, 50 Hz, 0,2 kW, In=1,6 A
rozbeh.prúd 4,6 A, IP 68, výstup signálu 4÷20 mA
2 polohové snímače, ukazovatele polohy, signalizácia
chodu, koncové dorazy</t>
  </si>
  <si>
    <t>1.1.1.8.1.4. </t>
  </si>
  <si>
    <t>tlakomer miestny rozsah 0÷1 MPa. pripojenie G 1/2"</t>
  </si>
  <si>
    <t>1.1.1.8.1.5. </t>
  </si>
  <si>
    <t>tlakový snímač (dodávka elektro) s prúdovým výstupom 4÷20 mA pre diaľkový prenos. rozsah 0÷1 MPa. pripojenie G 1/2"</t>
  </si>
  <si>
    <t>1.1.1.8.1.6. </t>
  </si>
  <si>
    <t>snímač hladiny (dodávka elektro) pre kontinuálne meranie hladiny vo vodojeme</t>
  </si>
  <si>
    <t>1.1.1.8.2. </t>
  </si>
  <si>
    <t>Armatúry:</t>
  </si>
  <si>
    <t>1.1.1.8.2.1. </t>
  </si>
  <si>
    <t>posúvač PN16 - veľkosť 200</t>
  </si>
  <si>
    <t>1.1.1.8.2.2. </t>
  </si>
  <si>
    <t>posúvač PN16 - veľkosť 150</t>
  </si>
  <si>
    <t>1.1.1.8.2.3. </t>
  </si>
  <si>
    <t>posúvač PN16 - veľkosť 100</t>
  </si>
  <si>
    <t>1.1.1.8.2.4. </t>
  </si>
  <si>
    <t>kompenzátor PN16 - veľkosť 200</t>
  </si>
  <si>
    <t>1.1.1.8.2.5. </t>
  </si>
  <si>
    <t>kompenzátor PN16 - veľkosť 150</t>
  </si>
  <si>
    <t>1.1.1.8.2.6. </t>
  </si>
  <si>
    <t>kompenzátor PN16 - veľkosť 100</t>
  </si>
  <si>
    <t>1.1.1.8.2.7. </t>
  </si>
  <si>
    <t>vložka montážna PN16 - veľkosť 200</t>
  </si>
  <si>
    <t>1.1.1.8.2.8. </t>
  </si>
  <si>
    <t>sací (vtokový) kôš PN10 - veľkosť 200</t>
  </si>
  <si>
    <t>1.1.1.8.2.9. </t>
  </si>
  <si>
    <t>odvzdušňovací ventil PN10 - veľkosť 25</t>
  </si>
  <si>
    <t>1.1.1.8.2.10. </t>
  </si>
  <si>
    <t>kohút guľový závitový PN16 - veľkosť 25</t>
  </si>
  <si>
    <t>1.1.1.8.2.11. </t>
  </si>
  <si>
    <t>kohút guľový závitový PN16 - veľkosť 20</t>
  </si>
  <si>
    <t>1.1.1.8.2.12. </t>
  </si>
  <si>
    <t>kohút guľový závitový PN16 - veľkosť 15</t>
  </si>
  <si>
    <t>1.1.1.8.2.13. </t>
  </si>
  <si>
    <t>plavákový ventil PN16 - veľkosť 150</t>
  </si>
  <si>
    <t>1.1.1.8.3. </t>
  </si>
  <si>
    <t>Potrubie a tvarovky:</t>
  </si>
  <si>
    <t>1.1.1.8.3.1. </t>
  </si>
  <si>
    <t>rúra O 206 x 3.0 - veľkosť 200</t>
  </si>
  <si>
    <t>1.1.1.8.3.2. </t>
  </si>
  <si>
    <t>rúra O 156 x 3.0 - veľkosť 150</t>
  </si>
  <si>
    <t>1.1.1.8.3.3. </t>
  </si>
  <si>
    <t>rúra O 108 x 3.0 - veľkosť 100</t>
  </si>
  <si>
    <t>1.1.1.8.3.4. </t>
  </si>
  <si>
    <t>rúra O  60.3 x 3.0 - veľkosť 50</t>
  </si>
  <si>
    <t>1.1.1.8.3.5. </t>
  </si>
  <si>
    <t>rúra O  33.7 x 2.0 - veľkosť 25</t>
  </si>
  <si>
    <t>1.1.1.8.3.6. </t>
  </si>
  <si>
    <t>rúra O  26.9 x 2.0 - veľkosť 20</t>
  </si>
  <si>
    <t>1.1.1.8.3.7. </t>
  </si>
  <si>
    <t>prechodový kus - veľkosť 400/150</t>
  </si>
  <si>
    <t>1.1.1.8.3.8. </t>
  </si>
  <si>
    <t>prechodový kus - veľkosť 120/50</t>
  </si>
  <si>
    <t>1.1.1.8.3.9. </t>
  </si>
  <si>
    <t>prechod - veľkosť 200/100</t>
  </si>
  <si>
    <t>1.1.1.8.3.10. </t>
  </si>
  <si>
    <t>prechod - veľkosť 150/100</t>
  </si>
  <si>
    <t>1.1.1.8.3.11. </t>
  </si>
  <si>
    <t>T-kus - veľkosť 200/200</t>
  </si>
  <si>
    <t>1.1.1.8.3.12. </t>
  </si>
  <si>
    <t>T-kus - veľkosť 150/150</t>
  </si>
  <si>
    <t>1.1.1.8.3.13. </t>
  </si>
  <si>
    <t>T-kus - veľkosť 150/100</t>
  </si>
  <si>
    <t>1.1.1.8.3.14. </t>
  </si>
  <si>
    <t>T-kus - veľkosť 100/100</t>
  </si>
  <si>
    <t>1.1.1.8.3.15. </t>
  </si>
  <si>
    <t>koleno - veľkosť 200</t>
  </si>
  <si>
    <t>1.1.1.8.3.16. </t>
  </si>
  <si>
    <t>koleno - veľkosť 150</t>
  </si>
  <si>
    <t>1.1.1.8.3.17. </t>
  </si>
  <si>
    <t>koleno - veľkosť 100</t>
  </si>
  <si>
    <t>1.1.1.8.3.18. </t>
  </si>
  <si>
    <t>koleno - veľkosť 50</t>
  </si>
  <si>
    <t>1.1.1.8.3.19. </t>
  </si>
  <si>
    <t>koleno - veľkosť 25</t>
  </si>
  <si>
    <t>1.1.1.8.3.20. </t>
  </si>
  <si>
    <t>koleno - veľkosť 20</t>
  </si>
  <si>
    <t>1.1.1.8.3.21. </t>
  </si>
  <si>
    <t>nátrubok l=0.1 m - veľkosť 25</t>
  </si>
  <si>
    <t>1.1.1.8.3.22. </t>
  </si>
  <si>
    <t>nátrubok l=0.1 m - veľkosť 20</t>
  </si>
  <si>
    <t>1.1.1.8.3.23. </t>
  </si>
  <si>
    <t>nátrubok l=0.1 m - veľkosť 15</t>
  </si>
  <si>
    <t>1.1.1.8.3.24. </t>
  </si>
  <si>
    <t>vsuvka - veľkosť 25</t>
  </si>
  <si>
    <t>1.1.1.8.4. </t>
  </si>
  <si>
    <t>Príruby a prírubové spoje:</t>
  </si>
  <si>
    <t>1.1.1.8.4.1. </t>
  </si>
  <si>
    <t>príruba privarovacia plochá - veľkosť 200</t>
  </si>
  <si>
    <t>1.1.1.8.4.2. </t>
  </si>
  <si>
    <t>príruba privarovacia plochá - veľkosť 150</t>
  </si>
  <si>
    <t>1.1.1.8.4.3. </t>
  </si>
  <si>
    <t>príruba privarovacia plochá - veľkosť 100</t>
  </si>
  <si>
    <t>1.1.1.8.4.4. </t>
  </si>
  <si>
    <t>PS (tesniaci krúžok. skrutky. matice. podložky) - veľkosť 200</t>
  </si>
  <si>
    <t>1.1.1.8.4.5. </t>
  </si>
  <si>
    <t>PS (tesniaci krúžok. skrutky. matice. podložky) - veľkosť 150</t>
  </si>
  <si>
    <t>1.1.1.8.4.6. </t>
  </si>
  <si>
    <t>PS (tesniaci krúžok. skrutky. matice. podložky) - veľkosť 100</t>
  </si>
  <si>
    <t>1.1.1.8.5. </t>
  </si>
  <si>
    <t>Podpery. konzoly. uloženie potrubia:</t>
  </si>
  <si>
    <t>1.1.1.8.5.1. </t>
  </si>
  <si>
    <t>rúra - veľkosť 80</t>
  </si>
  <si>
    <t>1.1.1.8.5.2. </t>
  </si>
  <si>
    <t>P250x250x10 - 26 ks</t>
  </si>
  <si>
    <t>1.1.1.8.5.3. </t>
  </si>
  <si>
    <t>P200x200x10 - 5 ks</t>
  </si>
  <si>
    <t>1.1.1.8.5.4. </t>
  </si>
  <si>
    <t>P150x150x10 - 2 ks</t>
  </si>
  <si>
    <t>1.1.1.8.5.5. </t>
  </si>
  <si>
    <t>L60x60x6</t>
  </si>
  <si>
    <t>1.1.1.8.5.6. </t>
  </si>
  <si>
    <t>strmeň - veľkosť 200</t>
  </si>
  <si>
    <t>1.1.1.8.5.7. </t>
  </si>
  <si>
    <t>strmeň - veľkosť 150</t>
  </si>
  <si>
    <t>1.1.1.8.5.8. </t>
  </si>
  <si>
    <t>strmeň - veľkosť 100</t>
  </si>
  <si>
    <t>1.1.1.8.6. </t>
  </si>
  <si>
    <t>1.1.1.8.6.1. </t>
  </si>
  <si>
    <t>Pomocný montážny materiál</t>
  </si>
  <si>
    <t>1.1.1.8.6.2. </t>
  </si>
  <si>
    <t>Dopravné náklady</t>
  </si>
  <si>
    <t>1.1.1.8.6.3. </t>
  </si>
  <si>
    <t>Označenie potrubných rozvodov. armatúr a zariadení</t>
  </si>
  <si>
    <t>1.1.1.8.6.4. </t>
  </si>
  <si>
    <t>Vyčistenie a preplach potrubných rozvodov po montáži</t>
  </si>
  <si>
    <t>1.1.1.9. </t>
  </si>
  <si>
    <t>PS 01.2 - ELEKTROTECHNOLOGICKÁ ČASŤ</t>
  </si>
  <si>
    <t>1.1.1.9.1. </t>
  </si>
  <si>
    <t>PS 01.2.1 Motorická inštalácia</t>
  </si>
  <si>
    <t>1.1.1.9.1.1. </t>
  </si>
  <si>
    <t>Rozvádzač RMS1. skrinka 600x800x400mm. vrátane príslušenstva</t>
  </si>
  <si>
    <t>1.1.1.9.1.2. </t>
  </si>
  <si>
    <t>Montážna a výrobná dokumentácia RMS1</t>
  </si>
  <si>
    <t>1.1.1.9.1.3. </t>
  </si>
  <si>
    <t>Ovládacia plastová skrinka s príslušenstvom</t>
  </si>
  <si>
    <t>1.1.1.9.1.4. </t>
  </si>
  <si>
    <t>Napájací silový Cu kábel vrátane príslušenstva</t>
  </si>
  <si>
    <t>1.1.1.9.1.5. </t>
  </si>
  <si>
    <t>Ovládacie kábelové rozvody Cu vrátane príslušenstva</t>
  </si>
  <si>
    <t>1.1.1.9.1.6. </t>
  </si>
  <si>
    <t>Uzemnenie FeZn 3x4 mm vrátane príslušenstva</t>
  </si>
  <si>
    <t>1.1.1.9.1.7. </t>
  </si>
  <si>
    <t>Uzemňovací vodič do CY 16 mm ž/z</t>
  </si>
  <si>
    <t>1.1.1.9.1.8. </t>
  </si>
  <si>
    <t>Pomocná pozinkovaná konštrukcia</t>
  </si>
  <si>
    <t>1.1.1.9.1.9. </t>
  </si>
  <si>
    <t>Oceľový pozinkovaný žľab vrátane príslušenstva</t>
  </si>
  <si>
    <t>1.1.1.9.1.10. </t>
  </si>
  <si>
    <t>Montáž a montážny materiál. nátery</t>
  </si>
  <si>
    <t>1.1.1.9.2. </t>
  </si>
  <si>
    <t>PS 01.2.2  MaR</t>
  </si>
  <si>
    <t>1.1.1.9.2.1. </t>
  </si>
  <si>
    <t>Tenzometrický vysielač hladiny</t>
  </si>
  <si>
    <t>1.1.1.9.2.2. </t>
  </si>
  <si>
    <t>Tenzometrický vysielač tlaku</t>
  </si>
  <si>
    <t>1.1.1.9.2.3. </t>
  </si>
  <si>
    <t>Sonda na meranie chlóru vrátane vyhodn.prevodníka</t>
  </si>
  <si>
    <t>1.1.1.9.2.4. </t>
  </si>
  <si>
    <t>Svorkovnicová skrinka MX s príslušenstvom</t>
  </si>
  <si>
    <t>1.1.1.9.2.5. </t>
  </si>
  <si>
    <t>Prepäťová ochrana 4-20mA / 24VDC</t>
  </si>
  <si>
    <t>1.1.1.9.2.6. </t>
  </si>
  <si>
    <t>Montážna a výrobná dokumentácia MaR</t>
  </si>
  <si>
    <t>1.1.1.9.2.7. </t>
  </si>
  <si>
    <t>Kábel napájací do CYKY-J 3x1.5 mm</t>
  </si>
  <si>
    <t>1.1.1.9.2.8. </t>
  </si>
  <si>
    <t>Kábel tienený Cu do 3x1 mm</t>
  </si>
  <si>
    <t>1.1.1.9.2.9. </t>
  </si>
  <si>
    <t>Uzemňovací vodič do CY 6 mm ž/z</t>
  </si>
  <si>
    <t>1.1.1.9.2.10. </t>
  </si>
  <si>
    <t>1.1.1.9.2.11. </t>
  </si>
  <si>
    <t>Oceľovoplechový pozinkovaný žľab vrátane príslušenstva</t>
  </si>
  <si>
    <t>1.1.1.9.2.12. </t>
  </si>
  <si>
    <t>Zapojenie prístrojov v dodávke strojnej časti</t>
  </si>
  <si>
    <t>1.1.1.9.2.13. </t>
  </si>
  <si>
    <t>1.1.1.9.3. </t>
  </si>
  <si>
    <t>PS 01.2.3  ASRTP</t>
  </si>
  <si>
    <t>1.1.1.9.3.1. </t>
  </si>
  <si>
    <t>Rozvádzač DT1 s automatom (PLC). 1x skrinka  800 x 600x 400 mm. vrátane UPS a software</t>
  </si>
  <si>
    <t>1.1.1.9.3.2. </t>
  </si>
  <si>
    <t>Doplnenie centrálneho technologického dispečingu TVK a.s.</t>
  </si>
  <si>
    <t>1.1.1.9.3.3. </t>
  </si>
  <si>
    <t>Montážna a výrobná dokumentácia ASRTP</t>
  </si>
  <si>
    <t>1.1.1.9.3.4. </t>
  </si>
  <si>
    <t>Vizualizačný a aplikačný software</t>
  </si>
  <si>
    <t>1.1.1.9.3.5. </t>
  </si>
  <si>
    <t>1.1.1.9.4. </t>
  </si>
  <si>
    <t>PS 01.2.4 Bezpečnostný prístupový systém (BPS)</t>
  </si>
  <si>
    <t>1.1.1.9.4.1. </t>
  </si>
  <si>
    <t>Ústredňa BPS vrátane klávesnice. príslušenstva a software</t>
  </si>
  <si>
    <t>1.1.1.9.4.2. </t>
  </si>
  <si>
    <t>DK Snímač dverný zbernicová verzia</t>
  </si>
  <si>
    <t>1.1.1.9.4.3. </t>
  </si>
  <si>
    <t>DKP Snímač poklopu nerez zbernicová verzia</t>
  </si>
  <si>
    <t>1.1.1.9.4.4. </t>
  </si>
  <si>
    <t>DP Detektor pohybu 12m</t>
  </si>
  <si>
    <t>1.1.1.9.4.5. </t>
  </si>
  <si>
    <t>SP Siréna poplachová</t>
  </si>
  <si>
    <t>1.1.1.9.4.6. </t>
  </si>
  <si>
    <t>SZ LED svietidlo. zbernicová verzia</t>
  </si>
  <si>
    <t>1.1.1.9.4.7. </t>
  </si>
  <si>
    <t>AB Čítačka kariet</t>
  </si>
  <si>
    <t>1.1.1.9.4.8. </t>
  </si>
  <si>
    <t>Káblové rozvody komplet</t>
  </si>
  <si>
    <t>1.1.1.9.4.9. </t>
  </si>
  <si>
    <t>Montážna a výrobná dokumentácia BPS</t>
  </si>
  <si>
    <t>1.1.1.9.4.10. </t>
  </si>
  <si>
    <t>1.1.1.10. </t>
  </si>
  <si>
    <t>Všeobecné položky</t>
  </si>
  <si>
    <t>1.1.1.10.1. </t>
  </si>
  <si>
    <t>1.1.1.10.1.1. </t>
  </si>
  <si>
    <t>Realizačná projektová dokumentácia</t>
  </si>
  <si>
    <t>1.1.1.10.1.2. </t>
  </si>
  <si>
    <t>Komplexné a individuálne skúšky - návrh. organizácia. účasť</t>
  </si>
  <si>
    <t>1.1.1.10.1.3. </t>
  </si>
  <si>
    <t>Prevádzkový a manipulačný poriadok</t>
  </si>
  <si>
    <t>1.1.1.10.1.4. </t>
  </si>
  <si>
    <t>Porealizačné zameranie a geometrické plány</t>
  </si>
  <si>
    <t>1.1.1.10.1.5. </t>
  </si>
  <si>
    <t>Dokumentácia skutočného vyhotovenia /5x/</t>
  </si>
  <si>
    <t>1.1.1.10.1.6. </t>
  </si>
  <si>
    <t>Autorský dozor</t>
  </si>
  <si>
    <t>1.1.1.10.1.7. </t>
  </si>
  <si>
    <t>Stavebný dozor</t>
  </si>
  <si>
    <t>1.1.1.10.1.8. </t>
  </si>
  <si>
    <t>Rezerva 2.5 %</t>
  </si>
  <si>
    <t>1.1.2. </t>
  </si>
  <si>
    <t>Bzince pod Javorinou - Kanalizácia</t>
  </si>
  <si>
    <t>1.1.2.1. </t>
  </si>
  <si>
    <t>SO 01 Kanalizácia</t>
  </si>
  <si>
    <t>1.1.2.1.1. </t>
  </si>
  <si>
    <t>Hĺbenie rýh a jam hl. do  5m v horn. tr. 1-4 (v mieste križovania jestvujúcich podzem. sietí sťažená vykopávka). vr. príplatku za lepivosť. vr. zabezpečenia exist. podzemných sietí. vr. premiestnenia zeminy (zvislé premiestnenie. medzidepónie. odvoz preby</t>
  </si>
  <si>
    <t>1.1.2.1.2. </t>
  </si>
  <si>
    <t>1.1.2.1.3. </t>
  </si>
  <si>
    <t>1.1.2.1.4. </t>
  </si>
  <si>
    <t>Odstránenie asfaltového krytu (Štátna asfaltová cesta III.triedy - šírka jazdného pruhu) hr. vrstvy 50mm vrátane odvozu na skládku. poplatku za skládku. nakládky a vykládky. odstránenie obrubníkov vrátane očistenia. resp. odvozu. zarezania</t>
  </si>
  <si>
    <t>1.1.2.1.5. </t>
  </si>
  <si>
    <t>Odstránenie krytu betónového hr. 250 . vrátane odvozu a poplatku za skládku. zarezanie pred výkopom ryhy + šírka ryhy s presahom a zarezaním</t>
  </si>
  <si>
    <t>1.1.2.1.6. </t>
  </si>
  <si>
    <t>Odstránenie asfaltového krytu (miestna asfaltová cesta - šírka ryhy s presahom) hr. vrstvy 50mm vrátane odvozu na skládku. poplatku za skládku. nakládky a vykládky. odstránenie obrubníkov vrátane očistenia. resp. odvozu. Zarezanie pred výkopom ryhy</t>
  </si>
  <si>
    <t>1.1.2.1.7. </t>
  </si>
  <si>
    <t>Lôžko  pod potrubie z piesku vr. dodávky piesku fr. 0-4mm (v prípade výskytu HPV makadamové lôžko s geotextíliou vr. dodávky)</t>
  </si>
  <si>
    <t>1.1.2.1.8. </t>
  </si>
  <si>
    <t>Obsyp potrubia štrkopieskom fr. 0-16mm (podiel 0-8mm min. 50%) 30cm nad potrubie. Vrátane dodávky piesku.</t>
  </si>
  <si>
    <t>1.1.2.1.9. </t>
  </si>
  <si>
    <t>Zásyp ryhy rovnomerne zrnitou štrkodrvou  fr. 0-32mm (po spodnú vrstvu dočasnej úpravy) vrátane dodávky štrkodrvy vr. hutnenia po max. 30cm</t>
  </si>
  <si>
    <t>1.1.2.1.10. </t>
  </si>
  <si>
    <t>Zásyp ryhy prehodenou vykopanou zeminou (po spodnú hranu ornice hr. 250mm) vr. hutnenia po max. 30cm</t>
  </si>
  <si>
    <t>1.1.2.1.11. </t>
  </si>
  <si>
    <t>Zahumusovanie vrchnej vrstvy rahy odobratou ornicou hr. 250mm vrátane zatrávnenia</t>
  </si>
  <si>
    <t>1.1.2.1.12. </t>
  </si>
  <si>
    <t>Obnova štátnej cesty III.triedy. (vrátane dočasnej úpravy) asfaltový betón ACo  16-I v hr. 50mm na šírku jazdného pruhu. vrátane asfaltovej zálievky N1 a bitúmenového pásika. podkladných vrstiev vrátane spojovacieho postreku - viď vzorové priečne rezy</t>
  </si>
  <si>
    <t>1.1.2.1.13. </t>
  </si>
  <si>
    <t>Obnova štátnej cesty III.triedy. (vrátane odstránenia dočasnej úpravy). Obnova podkladných vrstiel (šírka ryhy s presahom) ACl 22-I hr.50mm. ZB C25/30 hr. 200mm..(viď vzorové priečne rezy). vrátane bitúmenového pásika a asf. zálievky N1. podkladných vrsti</t>
  </si>
  <si>
    <t>1.1.2.1.14. </t>
  </si>
  <si>
    <t>Obnova miestnej asf. cesty (vrátane odstránenia dočasnej úpravy). Realizácia rozšírenia ryhy (vr. zarezania 250mm) vrátane prehĺbenia výkopu na potrebnú hĺbku. vr. všetkých vrstiev obnovy (šírka ryhy s presahom viď vzorové priečne rezy). vrátane bitúmenov</t>
  </si>
  <si>
    <t>1.1.2.1.15. </t>
  </si>
  <si>
    <t>Gravitačné kanalizačné potrubie hladké z PP rúr SN12. DN 500 - dodávka. montáž. skúšky</t>
  </si>
  <si>
    <t>1.1.2.1.16. </t>
  </si>
  <si>
    <t>Gravitačné kanalizačné potrubie  hladké z PP rúr SN12. DN 300 - dodávka. montáž. skúšky</t>
  </si>
  <si>
    <t>1.1.2.1.17. </t>
  </si>
  <si>
    <t>Gravitačné kanalizačné potrubie  hladké z PP rúr SN12. DN 200 - dodávka. montáž. skúšky</t>
  </si>
  <si>
    <t>1.1.2.1.18. </t>
  </si>
  <si>
    <t>Tlakové kanalizačné potrubie HDPE PN10. SDR17 - O125*7.4mm</t>
  </si>
  <si>
    <t>1.1.2.1.19. </t>
  </si>
  <si>
    <t>Vytýčenie potrubia dl 6 343.51m vr porealizačného zamerania</t>
  </si>
  <si>
    <t>1.1.2.1.20. </t>
  </si>
  <si>
    <t>Pretláčanie 11x - oceľ rúra O426*8mm -vrátane pretláčanej chráničky DN400. nasunutia oceľovej chráničky a nasunutia potrubných sekcií do chráničky. vymedz. objímok. tesniacich manžiet. štartovacej a cielovej jamy (zemné práce a panely. zriadenie a rozobra</t>
  </si>
  <si>
    <t>1.1.2.1.21. </t>
  </si>
  <si>
    <t>Bet. šachta kanalizačná DN1000. na potr.DN500. DN300. DN200 dod. a mon; osadenie a dodávka poklopov. osadenie a dodávka vyrovnávacích prstencov. Obetónovanie pref. komína s debnením. Smerových stĺpikov.</t>
  </si>
  <si>
    <t>1.1.2.1.22. </t>
  </si>
  <si>
    <t>Kanalizačná šachta PP - DN600. na potr.DN300. dod. a mon; osadenie a dodávka poklopov. osadenie a dodávka vyrovnávacích prstencov. Obetónovanie pref. komína s debnením.</t>
  </si>
  <si>
    <t>1.1.2.1.23. </t>
  </si>
  <si>
    <t>Kanalizačné odbočky DN300/(DN150.DN200.DN250) dodávka a montáž tvaroviek</t>
  </si>
  <si>
    <t>1.1.2.1.24. </t>
  </si>
  <si>
    <t>Kanalizačná šachta PP - DN400. na potr.DN200. 150 dod. a mon; osadenie a dodávka poklopov. osadenie a dodávka vyrovnávacích prstencov. Obetónovanie pref. komína s debnením.</t>
  </si>
  <si>
    <t>1.1.2.1.25. </t>
  </si>
  <si>
    <t>Kanalizačné odbočenia - Odhumusovanie. odstránenie živičných. betónových a dláždených krytov a ich podkladov; Výkop rýhy zapaž. v horn. tr. 1-4 vr. príložného paženia stien výkopu do hl. 4 m - zhotovenie a odstránenie paženia; čerpania vody a záložnia čer</t>
  </si>
  <si>
    <t>1.1.2.1.26. </t>
  </si>
  <si>
    <t>Kamerové skúšky potrubia</t>
  </si>
  <si>
    <t>1.1.2.1.27. </t>
  </si>
  <si>
    <t>Montáž.demontáž ťažkého premostenia - 5ks</t>
  </si>
  <si>
    <t>1.1.2.2. </t>
  </si>
  <si>
    <t>SO 02 Čerpacia stanica</t>
  </si>
  <si>
    <t>1.1.2.2.1. </t>
  </si>
  <si>
    <t>Čerpacia stanica ČS1. O2.5m. hl. 5.7m</t>
  </si>
  <si>
    <t>Odhumusovanie, odstránenie živičných, betónových a dláždených krytov a ich podkladov; vr. spätného zahumusovania a opävného zriadenia podkladných a krycích vrstiev
Výkop šachiet v horn. tr. 4 vr. paženia stien jám - čerpania vody a záložnej čerpacej sústavy, odvedenia vody, drenáže; zvislého a vodorovného premiestnenia výkopku, uloženia výkopku do nezhutneného násypu; naloženia, vyloženia, odvozu výkopku a prebytočnej zeminy, uloženia na skládke, skladovania, všetkých poplatkov;
Zásyp sypaninou so zhutnením okolo objektov, vr. dodávky materiálu
Zhotovenie prefabrikované šachty vnútorného priemeru 2500mm zo želbet. rúry vr. tesnenia gumovým krúžkom, ocelovým britom, vybetónovaním dna šachty betónom tr. C30/37 XA1. Dodávka a montáž stropnej desky zo železobetónu vr. debnenia a poklopov uzamykateľných, vetracích potrubí. Viď osobitné požiadavky a výkresy.
Preložky inžinierskych sietí - vodovod DN100, dl.10,5m
Tlaková skúška tesnosti</t>
  </si>
  <si>
    <t>1.1.2.3. </t>
  </si>
  <si>
    <t>SO 03 NN Prípojka pre ČS1</t>
  </si>
  <si>
    <t>1.1.2.3.1. </t>
  </si>
  <si>
    <t>1.1.2.3.1.1. </t>
  </si>
  <si>
    <t>1.1.2.3.1.2. </t>
  </si>
  <si>
    <t>1.1.2.3.2. </t>
  </si>
  <si>
    <t>Káble</t>
  </si>
  <si>
    <t>Montáž, zatiahnutie do chráničky a dodávka vrátane káblových koncoviek/ukončení, označenie podľa STN 33 2000-5-52, káblové štítky</t>
  </si>
  <si>
    <t>1.1.2.3.2.1. </t>
  </si>
  <si>
    <t>Kábel NAYY-J 4x16 v zemi</t>
  </si>
  <si>
    <t>1.1.2.3.2.2. </t>
  </si>
  <si>
    <t>Kábel CYKY-J 5x4</t>
  </si>
  <si>
    <t>1.1.2.3.2.3. </t>
  </si>
  <si>
    <t>Ukončenie kábla do 4 x 16mm</t>
  </si>
  <si>
    <t>1.1.2.3.3. </t>
  </si>
  <si>
    <t>1.1.2.3.3.1. </t>
  </si>
  <si>
    <t>1.1.2.3.3.2. </t>
  </si>
  <si>
    <t>1.1.2.3.3.3. </t>
  </si>
  <si>
    <t>1.1.2.3.3.4. </t>
  </si>
  <si>
    <t>1.1.2.3.3.5. </t>
  </si>
  <si>
    <t>1.1.2.3.3.6. </t>
  </si>
  <si>
    <t>1.1.2.3.3.7. </t>
  </si>
  <si>
    <t>1.1.2.3.3.8. </t>
  </si>
  <si>
    <t>1.1.2.3.3.9. </t>
  </si>
  <si>
    <t>1.1.2.3.3.10. </t>
  </si>
  <si>
    <t>1.1.2.3.3.11. </t>
  </si>
  <si>
    <t>1.1.2.3.4. </t>
  </si>
  <si>
    <t>1.1.2.3.4.1. </t>
  </si>
  <si>
    <t>1.1.2.3.4.2. </t>
  </si>
  <si>
    <t>1.1.2.3.4.3. </t>
  </si>
  <si>
    <t>1.1.2.3.4.4. </t>
  </si>
  <si>
    <t>1.1.2.3.4.5. </t>
  </si>
  <si>
    <t>1.1.2.4. </t>
  </si>
  <si>
    <t>SO 04.1 Objekt akumulačnej nádrže na ČOV</t>
  </si>
  <si>
    <t>1.1.2.4.1. </t>
  </si>
  <si>
    <t>1.1.2.4.2. </t>
  </si>
  <si>
    <t>Hĺbenie jám v horn. tr. 3-6. s prípadným použitím   oceľových štetovníc . nakladania. vyloženia. odvozu a dovozu výkopku. uloženia na  medziskládke.odvoz prebytočnej zeminy. uloženia na skládke vrátane poplatku. zhutnenie podkladu. spätného zásypu a obsyp</t>
  </si>
  <si>
    <t>1.1.2.4.3. </t>
  </si>
  <si>
    <t>1.1.2.4.4. </t>
  </si>
  <si>
    <t>1.1.2.4.5. </t>
  </si>
  <si>
    <t>1.1.2.4.6. </t>
  </si>
  <si>
    <t>Komplet. konštr. z vodostavebného betónu C30/37</t>
  </si>
  <si>
    <t>1.1.2.4.7. </t>
  </si>
  <si>
    <t>1.1.2.4.8. </t>
  </si>
  <si>
    <t>1.1.2.4.9. </t>
  </si>
  <si>
    <t>1.1.2.4.10. </t>
  </si>
  <si>
    <t>Plný kompozitný rošt v. 40mm (oko 30/30mm). pochôdzny 16.4m2 - dodávka. montáž</t>
  </si>
  <si>
    <t>1.1.2.4.11. </t>
  </si>
  <si>
    <t>Nerezová podperná k.cia kompozotných roštov U140 vr. kotviaceho materiálu. Komplet - dodávka. montáž.</t>
  </si>
  <si>
    <t>1.1.2.4.12. </t>
  </si>
  <si>
    <t>Nerezová podperná k.cia kompozotných roštov L50*3 vr. kotviaceho materiálu. Komplet - dodávka. montáž.</t>
  </si>
  <si>
    <t>1.1.2.4.13. </t>
  </si>
  <si>
    <t>Nerezové vodotesné prestupy s límcom do bet. steny hr. 550mm - pre nerezové potrubie DN80-4ks. DN150-1ks. DN300-1ks. Komplet - dodávka. montáž</t>
  </si>
  <si>
    <t>1.1.2.5. </t>
  </si>
  <si>
    <t>SO 04.2 Prepojovacie potrubia</t>
  </si>
  <si>
    <t>1.1.2.5.1. </t>
  </si>
  <si>
    <t>1.1.2.5.1.1. </t>
  </si>
  <si>
    <t>Hĺbenie rýh a jam hl. do  4m v horn. tr. 1-4 (v mieste križovania jestvujúcich podzem. sietí sťažená vykopávka). vr. príplatku za lepivosť. zriadenia a rozobratia vhodného paženia (vr. prípadného použitia štetovnicových stien). vr. zabezpečenia exist. pod</t>
  </si>
  <si>
    <t>1.1.2.5.1.2. </t>
  </si>
  <si>
    <t>1.1.2.5.1.3. </t>
  </si>
  <si>
    <t>1.1.2.5.1.4. </t>
  </si>
  <si>
    <t>1.1.2.5.1.5. </t>
  </si>
  <si>
    <t>1.1.2.5.1.6. </t>
  </si>
  <si>
    <t>Znovuzriadenie bet. Povrchu cesty</t>
  </si>
  <si>
    <t>1.1.2.5.2. </t>
  </si>
  <si>
    <t>1.1.2.5.2.1. </t>
  </si>
  <si>
    <t>Dodávka a montáž potrubia HDPE (O90x6.6).PN10.vrátane tvaroviek. prepojov na technológiu. betónových zabezpečovacích blokov. tlakových skúšok. preplachov a  vyhľadávacieho vodiča AYKY 2*2.5mm2. výstražnej fólie</t>
  </si>
  <si>
    <t>1.1.2.5.2.2. </t>
  </si>
  <si>
    <t>Dodávka a montáž potrubia PP DN300 SN12.vrátane tvaroviek. prepojov na technológiu. . tlakových skúšok. preplachov a dezinfekcie. výstražnej fólie</t>
  </si>
  <si>
    <t>1.1.2.5.2.3. </t>
  </si>
  <si>
    <t>Dodávka a montáž potrubia PP DN200 SN12.vrátane tvaroviek. prepojov na technológiu. . tlakových skúšok. preplachov a výstražnej fólie</t>
  </si>
  <si>
    <t>1.1.2.5.2.4. </t>
  </si>
  <si>
    <t>Dodávka a montáž potrubia nerezového potrubia DN150.vrátane tvaroviek. prepojov na technológiu a šachtu. tlakových skúšok. preplachov a dezinfekcie. výstražnej fólie</t>
  </si>
  <si>
    <t>1.1.2.5.2.5. </t>
  </si>
  <si>
    <t>Bet. šachta kanalizačná DN1000. na potr.DN300 dod. a mon; osadenie a dodávka poklopov. osadenie a dodávka vyrovnávacích prstencov. Obetónovanie pref. komína s debnením. Smerových stĺpikov.</t>
  </si>
  <si>
    <t>1.1.2.5.2.6. </t>
  </si>
  <si>
    <t>Plastová kontrolná šachta DN400 - dodávka a montáž - vrátane roznášacieho prstenca. liatinovej mreže</t>
  </si>
  <si>
    <t>1.1.2.5.2.7. </t>
  </si>
  <si>
    <t>1.1.2.6. </t>
  </si>
  <si>
    <t>SO 04.3 Cesty a spevnené plochy</t>
  </si>
  <si>
    <t>1.1.2.6.1. </t>
  </si>
  <si>
    <t>1.1.2.6.2. </t>
  </si>
  <si>
    <t>1.1.2.6.3. </t>
  </si>
  <si>
    <t>1.1.2.6.4. </t>
  </si>
  <si>
    <t>Chodník z betónovej zámkovej dlažby vrátane parkového obrubníka</t>
  </si>
  <si>
    <t>Betónová zámková dlažba hr. 80mm, sivá (napr. Semmerlrock - Behaton), -  štrkodrva fr. 4-8mm hr. 40mm, -  stabilizačná vrstva - suchý betón c8/10, hr. 100mm, -  štrkodrva fr. 16-22mm hr. 200mm</t>
  </si>
  <si>
    <t>1.1.2.7. </t>
  </si>
  <si>
    <t>STROJNOTECHNOLOGICKÁ ČASŤ</t>
  </si>
  <si>
    <t>1.1.2.7.1. </t>
  </si>
  <si>
    <t>PS 01 Akumulačná nádrž a úpravy na ČOV</t>
  </si>
  <si>
    <t>1.1.2.7.1.1. </t>
  </si>
  <si>
    <t>Ponorné kalové čerpadlo žumpových vôd vo vstupnej ČS</t>
  </si>
  <si>
    <t>mokrá inštalácia  s vodiacou tyčou 
a uchytením na pätkové koleno
médium: splaškové vody
Q = 6 l/s, H = 18 m, Pm = 4,0 kW, 400 V, 50 Hz
výtlak DN 80 PN 16, priechodnosť 80 mm
riadenie výkonu čerpadla frekvenčným meničom
spúšťanie motora priamo, krytie motora IP68
vrátane komponentov:
podstavec s montážnou sadou
spúšťacie a zdvíhacie zariadenie,
vodiace tyče: 2"; L=4000 mm
elektrický kábel dĺžky 10 m
tepelná ochrana statora 
sonda vlhkosti, vyhodnocovač</t>
  </si>
  <si>
    <t>1.1.2.7.1.2. </t>
  </si>
  <si>
    <t>Ponorné kalové čerpadlo žumpových vôd z akumulačnej nádrže</t>
  </si>
  <si>
    <t>mokrá inštalácia  s vodiacou tyčou 
a uchytením na pätkové koleno
médium: splaškové vody
Q = 3 l/s, H = 16 m, Pm = 2,2 kW, 400 V, 50 Hz
výtlak DN 80 PN 16, priechodnosť 80 mm
riadenie výkonu čerpadla frekvenčným meničom
spúšťanie motora priamo, krytie motora IP68
vrátane komponentov:
podstavec s montážnou sadou
spúšťacie a zdvíhacie zariadenie,
vodiace tyče: 2"; L=4200 mm
elektrický kábel dĺžky 10 m
tepelná ochrana statora 
sonda vlhkosti, vyhodnocovač</t>
  </si>
  <si>
    <t>1.1.2.7.1.3. </t>
  </si>
  <si>
    <t>Nožový uzáver s elektropohonom</t>
  </si>
  <si>
    <t>pripojenie: medziprírubové DN100, PN16
ovládanie: elektropohon+koleso pre ručné ovládanie
Elektropohon: Pm = 0,2 kW, 400 V, 50 Hz, otvorenie do 20 s
vrátane ohrevu proti orosovaniu
vybavenie: 
spínače koncových polôh, momentové spínače, 
ukazovateľ polohy</t>
  </si>
  <si>
    <t>1.1.2.7.1.4. </t>
  </si>
  <si>
    <t>Magneticko-indukčný prietokomer</t>
  </si>
  <si>
    <t>kompaktné prevedenie
napájacie napätie 230V, 50Hz
výstupný signál 4 ÷ 20 mA
médium: odpadová voda, prietok: 0 ÷ 15 l/s, DN 80, PN 16</t>
  </si>
  <si>
    <t>1.1.2.7.1.5. </t>
  </si>
  <si>
    <t>Ručné hrablice</t>
  </si>
  <si>
    <t>dĺžka hrablíc: 1500 mm, šírka hrablíc: 600 mm, hĺbka: 715 mm
šírka medzery: 20 mm, uhol sklonu: 45°
vrátane čistiaceho ohrebla
materiál: nehrdzavejúca oceľ</t>
  </si>
  <si>
    <t>1.1.2.7.2. </t>
  </si>
  <si>
    <t>Prevzdušnenie</t>
  </si>
  <si>
    <t>1.1.2.7.2.1. </t>
  </si>
  <si>
    <t>Prevzdušňovacia platňa Q 1.5</t>
  </si>
  <si>
    <t>1.1.2.7.2.2. </t>
  </si>
  <si>
    <t>Kotviaci a montážny materiál</t>
  </si>
  <si>
    <t>1.1.2.7.2.3. </t>
  </si>
  <si>
    <t>Pripojovacie potrubie PE DN 2". 1"</t>
  </si>
  <si>
    <t>1.1.2.7.2.4. </t>
  </si>
  <si>
    <t>Montáž</t>
  </si>
  <si>
    <t>1.1.2.7.2.5. </t>
  </si>
  <si>
    <t>Doprava</t>
  </si>
  <si>
    <t>1.1.2.7.3. </t>
  </si>
  <si>
    <t>Armatúry bez elektropohonu</t>
  </si>
  <si>
    <t>1.1.2.7.3.1. </t>
  </si>
  <si>
    <t>stavidlo vretenové (pripojenie na stenu) + ovládacia súprava s kolesom</t>
  </si>
  <si>
    <t>1.1.2.7.3.2. </t>
  </si>
  <si>
    <t>posúvač prírubový (Eko Plus) + ovládacia súprava s kolesom</t>
  </si>
  <si>
    <t>1.1.2.7.3.3. </t>
  </si>
  <si>
    <t>1.1.2.7.3.4. </t>
  </si>
  <si>
    <t>nožový uzáver medziprírubový (Zeta) + ovládacia súprava s kolesom</t>
  </si>
  <si>
    <t>1.1.2.7.3.5. </t>
  </si>
  <si>
    <t>1.1.2.7.3.6. </t>
  </si>
  <si>
    <t>klapka spätná prírubová</t>
  </si>
  <si>
    <t>1.1.2.7.3.7. </t>
  </si>
  <si>
    <t>vložka montážna</t>
  </si>
  <si>
    <t>1.1.2.7.3.8. </t>
  </si>
  <si>
    <t>kohút guľový s vnút.závitmi</t>
  </si>
  <si>
    <t>1.1.2.7.4. </t>
  </si>
  <si>
    <t>1.1.2.7.4.1. </t>
  </si>
  <si>
    <t>rúra O 156.0 x 3.0</t>
  </si>
  <si>
    <t>1.1.2.7.4.2. </t>
  </si>
  <si>
    <t>rúra O 108.0 x 3.0</t>
  </si>
  <si>
    <t>1.1.2.7.4.3. </t>
  </si>
  <si>
    <t>rúra O   88.9 x 3.0</t>
  </si>
  <si>
    <t>1.1.2.7.4.4. </t>
  </si>
  <si>
    <t>koleno 90°</t>
  </si>
  <si>
    <t>1.1.2.7.4.5. </t>
  </si>
  <si>
    <t>1.1.2.7.4.6. </t>
  </si>
  <si>
    <t>koleno 45°</t>
  </si>
  <si>
    <t>1.1.2.7.4.7. </t>
  </si>
  <si>
    <t>1.1.2.7.4.8. </t>
  </si>
  <si>
    <t>prechod priamy</t>
  </si>
  <si>
    <t>1.1.2.7.4.9. </t>
  </si>
  <si>
    <t>1.1.2.7.4.10. </t>
  </si>
  <si>
    <t>T-kus</t>
  </si>
  <si>
    <t>1.1.2.7.4.11. </t>
  </si>
  <si>
    <t>T-kus 45°</t>
  </si>
  <si>
    <t>1.1.2.7.4.12. </t>
  </si>
  <si>
    <t>1.1.2.7.4.13. </t>
  </si>
  <si>
    <t>vsuvka závitová</t>
  </si>
  <si>
    <t>1.1.2.7.4.14. </t>
  </si>
  <si>
    <t>príruba privarovacia plochá</t>
  </si>
  <si>
    <t>1.1.2.7.4.15. </t>
  </si>
  <si>
    <t>1.1.2.7.4.16. </t>
  </si>
  <si>
    <t>1.1.2.7.4.17. </t>
  </si>
  <si>
    <t>príruba závitová</t>
  </si>
  <si>
    <t>1.1.2.7.4.18. </t>
  </si>
  <si>
    <t>PS (tesniaci krúžok. skrutky. matice. podložky)</t>
  </si>
  <si>
    <t>1.1.2.7.4.19. </t>
  </si>
  <si>
    <t>1.1.2.7.4.20. </t>
  </si>
  <si>
    <t>PS + arm. (tesniaci krúžok. skrutky. matice. podložky)</t>
  </si>
  <si>
    <t>1.1.2.7.4.21. </t>
  </si>
  <si>
    <t>1.1.2.7.4.22. </t>
  </si>
  <si>
    <t>1.1.2.7.4.23. </t>
  </si>
  <si>
    <t>1.1.2.7.5. </t>
  </si>
  <si>
    <t>1.1.2.7.5.1. </t>
  </si>
  <si>
    <t>P200x200x10 - 15 ks</t>
  </si>
  <si>
    <t>1.1.2.7.5.2. </t>
  </si>
  <si>
    <t>1.1.2.7.5.3. </t>
  </si>
  <si>
    <t>strmeň</t>
  </si>
  <si>
    <t>1.1.2.7.5.4. </t>
  </si>
  <si>
    <t>1.1.2.7.5.5. </t>
  </si>
  <si>
    <t>1.1.2.7.6. </t>
  </si>
  <si>
    <t>PS 02 Čerpacia stanica ČS 1</t>
  </si>
  <si>
    <t>1.1.2.7.6.1. </t>
  </si>
  <si>
    <t>Kompletná separačná čerpacia stanica ČS 1 Q=10.0 l/s.  H=10.9 m. P = 3.0 kW;  400V;  50 Hz</t>
  </si>
  <si>
    <t>Čerpacia stanica pozostáva :
1+1 kalové čerpadlo 
prítokové potrubie DN 200 s ručným uzáverom
výtlačné potrubie DN 100 s indukčným prietokomerom a ručným uzáverom
spätné klapky a ručného uzávery DN100 na výtlaku pred spojením potrubia  
materiál prítokového aj výtlačného potrubia: nerez
automatický odvzdušňovací a zavzdušňovací ventil na skrini čerpacej stanice
zabudovaná tepelná ochrana statora a sonda vlhkosti čerpadla
rozvádzač pre spínanie dvoch čerpadiel ovládaných frekvenčnými meničmi
kontinuálny snímač hladiny pre ovládanie čerpadiel
signalizácia neoprávneného vstupu do ČS a rozvádzača
signalizácia zatopenia podlahy
diaľkové zapnutie a ovládanie z centrálneho dispečingu v Trenčíne
prenos hodnôt na  centrálny dispečing v Trenčíne
Súčasťou ČS je kalové ponorné čerpadlo pre odčerpávanie priesakových vôd
s parametrami: Q=1,4÷2,8 l/s, H=5÷8 m, P=0,38 kW, 230V, 50 Hz
jeho výtlak je zaústený do odvetrania akumulačnej separačnej nádrže.
Súčasťou dodávky separačnej čerpacej stanice sú:
plastové potrubia na odvetranie šachty a odvetranie nádrže s prechodkami
Elektrický rozvádzač 
prípojka pre núdzové napájanie, rozvodná skrinka pre vostavbu istenia el.energie
sieťová prepäťová ochrana, prepäťová ochrana pre senzory
bezpečnostná bariéra pre analógový senzor/hladinové meranie</t>
  </si>
  <si>
    <t>1.1.2.7.6.2. </t>
  </si>
  <si>
    <t>Izolácia potrubia</t>
  </si>
  <si>
    <t>1.1.2.7.6.3. </t>
  </si>
  <si>
    <t>1.1.2.7.6.4. </t>
  </si>
  <si>
    <t>1.1.2.7.6.5. </t>
  </si>
  <si>
    <t>1.1.2.7.6.6. </t>
  </si>
  <si>
    <t>1.1.2.8. </t>
  </si>
  <si>
    <t>1.1.2.8.1. </t>
  </si>
  <si>
    <t>1.1.2.8.1.1. </t>
  </si>
  <si>
    <t>Rozvádzač RM1. 1 pole 800x400x2200mm. 400V.In=25A.TN-S. 
IP55/20 vrátane príslušenstva</t>
  </si>
  <si>
    <t>1.1.2.8.1.2. </t>
  </si>
  <si>
    <t>Montážna a výrobná dokumentácia RM1</t>
  </si>
  <si>
    <t>1.1.2.8.1.3. </t>
  </si>
  <si>
    <t>1.1.2.8.1.4. </t>
  </si>
  <si>
    <t>Elektr.ohrev potrubia DN100 vrátane MX. ST a ďalšieho príslušenstva</t>
  </si>
  <si>
    <t>1.1.2.8.1.5. </t>
  </si>
  <si>
    <t>1.1.2.8.1.6. </t>
  </si>
  <si>
    <t>1.1.2.8.1.7. </t>
  </si>
  <si>
    <t>1.1.2.8.1.8. </t>
  </si>
  <si>
    <t>1.1.2.8.1.9. </t>
  </si>
  <si>
    <t>1.1.2.8.1.10. </t>
  </si>
  <si>
    <t>1.1.2.8.1.11. </t>
  </si>
  <si>
    <t>Zemné práce. kábelové lôžko 0.5x0.8m</t>
  </si>
  <si>
    <t>1.1.2.8.1.12. </t>
  </si>
  <si>
    <t>Zemné práce. kábelová ryha 0.8x1.2m + betón. chránička</t>
  </si>
  <si>
    <t>1.1.2.8.1.13. </t>
  </si>
  <si>
    <t>1.1.2.8.2. </t>
  </si>
  <si>
    <t>1.1.2.8.2.1. </t>
  </si>
  <si>
    <t>1.1.2.8.2.2. </t>
  </si>
  <si>
    <t>Plavákový limitný spínač hladiny</t>
  </si>
  <si>
    <t>1.1.2.8.2.3. </t>
  </si>
  <si>
    <t>Ultrazvukový fakturačný prietokomer nad žľab</t>
  </si>
  <si>
    <t>1.1.2.8.2.4. </t>
  </si>
  <si>
    <t>1.1.2.8.2.5. </t>
  </si>
  <si>
    <t>1.1.2.8.2.6. </t>
  </si>
  <si>
    <t>1.1.2.8.2.7. </t>
  </si>
  <si>
    <t>1.1.2.8.2.8. </t>
  </si>
  <si>
    <t>1.1.2.8.2.9. </t>
  </si>
  <si>
    <t>1.1.2.8.2.10. </t>
  </si>
  <si>
    <t>1.1.2.8.2.11. </t>
  </si>
  <si>
    <t>1.1.2.8.2.12. </t>
  </si>
  <si>
    <t>1.1.2.8.2.13. </t>
  </si>
  <si>
    <t>1.1.2.8.3. </t>
  </si>
  <si>
    <t>1.1.2.8.3.1. </t>
  </si>
  <si>
    <t>Rozvádzač DT1 s automatom (PLC). 1pole   600 x 400x 2200 mm. vrátane UPS a software</t>
  </si>
  <si>
    <t>1.1.2.8.3.2. </t>
  </si>
  <si>
    <t>Skrinka s čítačkou kariet. ozn.AB</t>
  </si>
  <si>
    <t>1.1.2.8.3.3. </t>
  </si>
  <si>
    <t>1.1.2.8.3.4. </t>
  </si>
  <si>
    <t>1.1.2.8.3.5. </t>
  </si>
  <si>
    <t>1.1.2.8.3.6. </t>
  </si>
  <si>
    <t>1.1.2.9. </t>
  </si>
  <si>
    <t>1.1.2.9.1. </t>
  </si>
  <si>
    <t>1.1.2.9.2. </t>
  </si>
  <si>
    <t>1.1.2.9.3. </t>
  </si>
  <si>
    <t>1.1.2.9.4. </t>
  </si>
  <si>
    <t>1.1.2.9.5. </t>
  </si>
  <si>
    <t>1.1.2.9.6. </t>
  </si>
  <si>
    <t>1.1.2.9.7. </t>
  </si>
  <si>
    <t>1.1.3. </t>
  </si>
  <si>
    <t>BZINCE POD JAVORINOU MIESTNA ČASŤ HRUŠOVÉ - Dobudovanie vodovodu - 1. etapa</t>
  </si>
  <si>
    <t>1.1.3.1. </t>
  </si>
  <si>
    <t>SO 01 Vodovodné potrubie. oprávnené náklady</t>
  </si>
  <si>
    <t>1.1.3.1.1. </t>
  </si>
  <si>
    <t>Práce a dodávky HSV</t>
  </si>
  <si>
    <t>1.1.3.1.1.1. </t>
  </si>
  <si>
    <t>1 - Z E M N É   P R Á C E</t>
  </si>
  <si>
    <t>1.1.3.1.1.1.1. </t>
  </si>
  <si>
    <t>Hĺbenie rýh hor. tr. 3 do 10 000 m3</t>
  </si>
  <si>
    <t>1.1.3.1.1.1.2. </t>
  </si>
  <si>
    <t>Prir. za lep. tr. 3</t>
  </si>
  <si>
    <t>1.1.3.1.1.1.3. </t>
  </si>
  <si>
    <t>Zriadenie paženia - pažiace boxy</t>
  </si>
  <si>
    <t>1.1.3.1.1.1.4. </t>
  </si>
  <si>
    <t>Odstránenie paženia</t>
  </si>
  <si>
    <t>1.1.3.1.1.1.5. </t>
  </si>
  <si>
    <t>Zásyp rýh. jám so zhutnením cez 1000 m3</t>
  </si>
  <si>
    <t>1.1.3.1.1.1.6. </t>
  </si>
  <si>
    <t>Obsyp potrubia bez prehodenia</t>
  </si>
  <si>
    <t>1.1.3.1.1.1.7. </t>
  </si>
  <si>
    <t>Dodávka piesku - obsyp</t>
  </si>
  <si>
    <t>1.1.3.1.1.1.8. </t>
  </si>
  <si>
    <t>Dodávka štrkodrvy  na zásyp ( 65 % )</t>
  </si>
  <si>
    <t>1.1.3.1.1.1.9. </t>
  </si>
  <si>
    <t>Vodorov. prem. výkopku do 3000m cez 1000 m3</t>
  </si>
  <si>
    <t>1.1.3.1.1.1.10. </t>
  </si>
  <si>
    <t>Prir. za ďalší km</t>
  </si>
  <si>
    <t>1.1.3.1.1.1.11. </t>
  </si>
  <si>
    <t>Nakladanie výkopku</t>
  </si>
  <si>
    <t>1.1.3.1.1.1.12. </t>
  </si>
  <si>
    <t>t</t>
  </si>
  <si>
    <t>Poplatok za uloženie</t>
  </si>
  <si>
    <t>1.1.3.1.1.1.13. </t>
  </si>
  <si>
    <t>1.1.3.1.1.1.14. </t>
  </si>
  <si>
    <t>deň</t>
  </si>
  <si>
    <t>Pohotovosť</t>
  </si>
  <si>
    <t>1.1.3.1.1.1.15. </t>
  </si>
  <si>
    <t>Zriadenie a odstránenie čerpacích studní</t>
  </si>
  <si>
    <t>1.1.3.1.1.1.16. </t>
  </si>
  <si>
    <t>Sťažený výkop</t>
  </si>
  <si>
    <t>1.1.3.1.1.1.17. </t>
  </si>
  <si>
    <t>Zaistenie potrubia do DN 200</t>
  </si>
  <si>
    <t>1.1.3.1.1.1.18. </t>
  </si>
  <si>
    <t>Zaistenie káblov</t>
  </si>
  <si>
    <t>1.1.3.1.1.1.19. </t>
  </si>
  <si>
    <t>Zobratie vrchnej vrstvy zeminy v mieste trávy</t>
  </si>
  <si>
    <t>1.1.3.1.1.1.20. </t>
  </si>
  <si>
    <t>Rozprestrenie zeminy vo vrstve hrúbky do 200 mm</t>
  </si>
  <si>
    <t>1.1.3.1.1.1.21. </t>
  </si>
  <si>
    <t>Výsev trávnika hydroosevom na ornicu</t>
  </si>
  <si>
    <t>1.1.3.1.1.1.22. </t>
  </si>
  <si>
    <t>Dodávka trávneho semena</t>
  </si>
  <si>
    <t>1.1.3.1.1.1.23. </t>
  </si>
  <si>
    <t>Vytýčenie trasy vodovodu. kanalizácie. kábla</t>
  </si>
  <si>
    <t>1.1.3.1.1.1.24. </t>
  </si>
  <si>
    <t>Pretláčanie rúr v hor. tr. 1 - 4  DN 200 ( 219x10 mm)</t>
  </si>
  <si>
    <t>pretláčanie potrubia s dodaním chráničky
 zriadenie a odstránenie pretláčacej jamy,s potrebným spevnením
 dna a roznášacej steny bet. panelmi, s pažením jamy, s čerpaním vody a jej odvedením
 zriadenie a odstránenie kontrolnej jamy s pažením , s čerpaním
 vody a jej odvedením
 nasunutie potrubia do chráničky pomocou klzných objímok a ich
 dodaním typ A/B  v. obj. 36 mm, rozteč 2,0 m =10ks
 utesnenie koncov chráničiek manžetami 112/225 a ich dodaním 4ks,presun hmôt</t>
  </si>
  <si>
    <t>1.1.3.1.1.1.25. </t>
  </si>
  <si>
    <t>pretláčanie potrubia s dodaním chráničky
nasunutie potrubia do chráničky pomocou klzných objímok a ich
dodaním typ A/B  v. obj. 36 mm, rozteč 2,0 m = 122ks
utesnenie koncov chráničiek manžetami 112/225 a ich dodaním 22ks, presun hmôt</t>
  </si>
  <si>
    <t>1.1.3.1.1.1.26. </t>
  </si>
  <si>
    <t>Pretláčanie rúr v hor. tr. 1 - 4  DN 250 ( 270x10 mm)</t>
  </si>
  <si>
    <t>pretláčanie potrubia s dodaním chráničky
zriadenie a odstránenie pretláčacej jamy,s potrebným spevnením
dna a roznášacej steny bet. panelmi, s pažením jamy, s čerpaním
vody a jej odvedením
zriadenie a odstránenie kontrolnej jamy s pažením , s čerpaním
vody a jej odvedením
nasunutie potrubia do chráničky pomocou klzných objímok a ich
dodaním typ A/B  v. obj. 36 mm, rozteč 1,5m =23ks
utesnenie koncov chráničiek manžetami 160/270 a ich dodaním 4ks, presun hmôt</t>
  </si>
  <si>
    <t>1.1.3.1.1.1.27. </t>
  </si>
  <si>
    <t>Odstránenie podkladu alebo krytu vozoviek z betónu prostého hr. 200 mm nad 200 m2</t>
  </si>
  <si>
    <t>1.1.3.1.1.1.28. </t>
  </si>
  <si>
    <t>Odstránenie podkladu alebo krytu vozoviek z betónu prostého hr. 250 mm nad 200 m2</t>
  </si>
  <si>
    <t>1.1.3.1.1.1.29. </t>
  </si>
  <si>
    <t>Odstránenie živič. krytu do 1000m2. hr. 50 mm frézovaním</t>
  </si>
  <si>
    <t>1.1.3.1.1.1.30. </t>
  </si>
  <si>
    <t>Odstránenie živič. krytu nad 200m2. hr. 50 mm  - búranie</t>
  </si>
  <si>
    <t>1.1.3.1.1.1.31. </t>
  </si>
  <si>
    <t>Poplatok za uskladnenie betónov</t>
  </si>
  <si>
    <t>1.1.3.1.1.1.32. </t>
  </si>
  <si>
    <t>Poplatok za uskladnenie asfaltov</t>
  </si>
  <si>
    <t>1.1.3.1.1.2. </t>
  </si>
  <si>
    <t>45 - P O D K L A D N É  K O N Š T R U K C I E</t>
  </si>
  <si>
    <t>1.1.3.1.1.2.1. </t>
  </si>
  <si>
    <t>Bloky. dosky  podkladné z bet. C 25/30</t>
  </si>
  <si>
    <t>1.1.3.1.1.2.2. </t>
  </si>
  <si>
    <t>Debnenie dosiek. blokov</t>
  </si>
  <si>
    <t>1.1.3.1.1.2.3. </t>
  </si>
  <si>
    <t>Lôžko pod potrubie z piesku. štrkopiesku</t>
  </si>
  <si>
    <t>1.1.3.1.1.3. </t>
  </si>
  <si>
    <t>V O Z O V K Y</t>
  </si>
  <si>
    <t>1.1.3.1.1.3.1. </t>
  </si>
  <si>
    <t>Podklad z bet. C 20/25  hr. 200 mm MK</t>
  </si>
  <si>
    <t>1.1.3.1.1.3.2. </t>
  </si>
  <si>
    <t>Podklad z bet. C 20/25  hr. 250 mm Štátna kom.</t>
  </si>
  <si>
    <t>1.1.3.1.1.3.3. </t>
  </si>
  <si>
    <t>Výstuženie bet. krytu zo zvarovaných sietí KARI</t>
  </si>
  <si>
    <t>1.1.3.1.1.3.4. </t>
  </si>
  <si>
    <t>Postrek živičný spojovací</t>
  </si>
  <si>
    <t>1.1.3.1.1.3.5. </t>
  </si>
  <si>
    <t>Asfaltobetón Aco 11  II  hr. 50mm</t>
  </si>
  <si>
    <t>1.1.3.1.1.3.6. </t>
  </si>
  <si>
    <t>Asfaltobetó AC 16 L  II hr. 50 mm</t>
  </si>
  <si>
    <t>1.1.3.1.1.4. </t>
  </si>
  <si>
    <t>8 - P O T R U B N É  V E D E N I E</t>
  </si>
  <si>
    <t>1.1.3.1.1.4.1. </t>
  </si>
  <si>
    <t>Montáž potrubia HDPE DN 100</t>
  </si>
  <si>
    <t>1.1.3.1.1.4.2. </t>
  </si>
  <si>
    <t>Montáž potrubia HDPE DN 150</t>
  </si>
  <si>
    <t>1.1.3.1.1.4.3. </t>
  </si>
  <si>
    <t>Montáž tvaroviek HDPE DN 100</t>
  </si>
  <si>
    <t>1.1.3.1.1.4.4. </t>
  </si>
  <si>
    <t>Montáž tvaroviek HDPE DN 150</t>
  </si>
  <si>
    <t>1.1.3.1.1.4.5. </t>
  </si>
  <si>
    <t>Potrubie polyet. PE100(HD-PE). SDR 17. PN 10</t>
  </si>
  <si>
    <t>1.1.3.1.1.4.6. </t>
  </si>
  <si>
    <t>1.1.3.1.1.4.7. </t>
  </si>
  <si>
    <t>Oblúk 11st. d160 HDPE</t>
  </si>
  <si>
    <t>1.1.3.1.1.4.8. </t>
  </si>
  <si>
    <t>Oblúk 22st. d160 HDPE</t>
  </si>
  <si>
    <t>1.1.3.1.1.4.9. </t>
  </si>
  <si>
    <t>detto. 30st.</t>
  </si>
  <si>
    <t>1.1.3.1.1.4.10. </t>
  </si>
  <si>
    <t>detto. 90st.</t>
  </si>
  <si>
    <t>1.1.3.1.1.4.11. </t>
  </si>
  <si>
    <t>Oblúk 11st. D110 HDPE</t>
  </si>
  <si>
    <t>1.1.3.1.1.4.12. </t>
  </si>
  <si>
    <t>detto. 22st.</t>
  </si>
  <si>
    <t>1.1.3.1.1.4.13. </t>
  </si>
  <si>
    <t>1.1.3.1.1.4.14. </t>
  </si>
  <si>
    <t>detto. 45st.</t>
  </si>
  <si>
    <t>1.1.3.1.1.4.15. </t>
  </si>
  <si>
    <t>detto. 60st.</t>
  </si>
  <si>
    <t>1.1.3.1.1.4.16. </t>
  </si>
  <si>
    <t>1.1.3.1.1.4.17. </t>
  </si>
  <si>
    <t>Redukcia HDPE 110/90</t>
  </si>
  <si>
    <t>1.1.3.1.1.4.18. </t>
  </si>
  <si>
    <t>Redukcia HDPE 160/110</t>
  </si>
  <si>
    <t>1.1.3.1.1.4.19. </t>
  </si>
  <si>
    <t>Tlakové skúšky potrubia  DN 100</t>
  </si>
  <si>
    <t>1.1.3.1.1.4.20. </t>
  </si>
  <si>
    <t>Tlakové skúšky potrubia DN 150</t>
  </si>
  <si>
    <t>1.1.3.1.1.4.21. </t>
  </si>
  <si>
    <t>1.1.3.1.1.4.22. </t>
  </si>
  <si>
    <t>Preplach a dezinfekcia potrubia DN100</t>
  </si>
  <si>
    <t>1.1.3.1.1.4.23. </t>
  </si>
  <si>
    <t>Preplach a dezinfekcia potrubia DN 150</t>
  </si>
  <si>
    <t>1.1.3.1.1.4.24. </t>
  </si>
  <si>
    <t>Osadenie a dodávka vyhľadávacieho kábla vrátane vývodov Cu 2 x 4  mm2</t>
  </si>
  <si>
    <t>1.1.3.1.1.4.25. </t>
  </si>
  <si>
    <t>Montáž a dodávka točivej príruby DN 80 PN 10</t>
  </si>
  <si>
    <t>1.1.3.1.1.4.26. </t>
  </si>
  <si>
    <t>Montáž a dodávka točivej príruby DN 100 PN 10</t>
  </si>
  <si>
    <t>1.1.3.1.1.4.27. </t>
  </si>
  <si>
    <t>Montáž a dodávka točivej príruby DN 150 PN 10</t>
  </si>
  <si>
    <t>1.1.3.1.1.4.28. </t>
  </si>
  <si>
    <t>Montáž a dodávka lemového nákružku d 90</t>
  </si>
  <si>
    <t>1.1.3.1.1.4.29. </t>
  </si>
  <si>
    <t>Montáž a dodávka lemového nákružku d 110</t>
  </si>
  <si>
    <t>1.1.3.1.1.4.30. </t>
  </si>
  <si>
    <t>Montáž a dodávka lemového nákružku d 160</t>
  </si>
  <si>
    <t>1.1.3.1.1.4.31. </t>
  </si>
  <si>
    <t>Montáž liat. tvaroviek jednoosých DN 80</t>
  </si>
  <si>
    <t>1.1.3.1.1.4.32. </t>
  </si>
  <si>
    <t>Detto. DN 100</t>
  </si>
  <si>
    <t>1.1.3.1.1.4.33. </t>
  </si>
  <si>
    <t>Detto. odbočných DN 100</t>
  </si>
  <si>
    <t>1.1.3.1.1.4.34. </t>
  </si>
  <si>
    <t>Detto. odbočných DN 150</t>
  </si>
  <si>
    <t>1.1.3.1.1.4.35. </t>
  </si>
  <si>
    <t>Montáž potrubia liat. prírub. do 1 m DN 80</t>
  </si>
  <si>
    <t>1.1.3.1.1.4.36. </t>
  </si>
  <si>
    <t>Tvarovka "T" 100/80</t>
  </si>
  <si>
    <t>1.1.3.1.1.4.37. </t>
  </si>
  <si>
    <t>Tvarovka "T" 100/100</t>
  </si>
  <si>
    <t>1.1.3.1.1.4.38. </t>
  </si>
  <si>
    <t>Detto. "T" DN 150/80</t>
  </si>
  <si>
    <t>1.1.3.1.1.4.39. </t>
  </si>
  <si>
    <t>Prírubové pätkové koleno DN 80</t>
  </si>
  <si>
    <t>1.1.3.1.1.4.40. </t>
  </si>
  <si>
    <t>Prírubové  koleno DN 80 Q</t>
  </si>
  <si>
    <t>1.1.3.1.1.4.41. </t>
  </si>
  <si>
    <t>FF DN 80 dľ. 1000 mm</t>
  </si>
  <si>
    <t>1.1.3.1.1.4.42. </t>
  </si>
  <si>
    <t>FF DN 80 dľ. 400 mm</t>
  </si>
  <si>
    <t>1.1.3.1.1.4.43. </t>
  </si>
  <si>
    <t>FF DN 80 dľ. 200 mm</t>
  </si>
  <si>
    <t>1.1.3.1.1.4.44. </t>
  </si>
  <si>
    <t>FF DN 80 dľ. 100 mm</t>
  </si>
  <si>
    <t>1.1.3.1.1.4.45. </t>
  </si>
  <si>
    <t>Zaslepovacia príruba DN 100</t>
  </si>
  <si>
    <t>1.1.3.1.1.4.46. </t>
  </si>
  <si>
    <t>Montáž uzáverov do zeme DN 80</t>
  </si>
  <si>
    <t>1.1.3.1.1.4.47. </t>
  </si>
  <si>
    <t>Montáž uzáverov do zeme DN 100</t>
  </si>
  <si>
    <t>1.1.3.1.1.4.48. </t>
  </si>
  <si>
    <t>Montáž uzáverov do zeme DN 150</t>
  </si>
  <si>
    <t>1.1.3.1.1.4.49. </t>
  </si>
  <si>
    <t>Montáž podzemného hydrantu DN 80</t>
  </si>
  <si>
    <t>1.1.3.1.1.4.50. </t>
  </si>
  <si>
    <t>Montáž poklopov uzáverových</t>
  </si>
  <si>
    <t>1.1.3.1.1.4.51. </t>
  </si>
  <si>
    <t>Montáž poklopov hydrantových</t>
  </si>
  <si>
    <t>1.1.3.1.1.4.52. </t>
  </si>
  <si>
    <t>Vodovodný uzáver do zeme DN 80 vrátane zemnej súpravy teleskopickej</t>
  </si>
  <si>
    <t>1.1.3.1.1.4.53. </t>
  </si>
  <si>
    <t>1.1.3.1.1.4.54. </t>
  </si>
  <si>
    <t>Detto. DN 150</t>
  </si>
  <si>
    <t>1.1.3.1.1.4.55. </t>
  </si>
  <si>
    <t>Hydrant podzem. DN 80( krytie 1.5m = 1ks. 1.25m = 1ks</t>
  </si>
  <si>
    <t>1.1.3.1.1.4.56. </t>
  </si>
  <si>
    <t>Poklop uzáverový</t>
  </si>
  <si>
    <t>1.1.3.1.1.4.57. </t>
  </si>
  <si>
    <t>Poklop hydrantový</t>
  </si>
  <si>
    <t>1.1.3.1.1.4.58. </t>
  </si>
  <si>
    <t>Šachty armatúrne  vnút. plochy do 8.1 m2 . stropná</t>
  </si>
  <si>
    <t>doska 3,72 x 2,12 x 0,16,  komín, poklop kompozit 900 x 600
stúpadlá 5 ks, prestupy DN 150 2ks, náter izolačný, podkladný bet. 
hr. 150 mm, štrkový podsyp hr. 120 mm, piesok podkladný hr. 30mm, zemné práce komplet,</t>
  </si>
  <si>
    <t>1.1.3.1.1.4.59. </t>
  </si>
  <si>
    <t>Montáž uzáverov s ručným kolom DN 80</t>
  </si>
  <si>
    <t>1.1.3.1.1.4.60. </t>
  </si>
  <si>
    <t>Montáž MV DN 80</t>
  </si>
  <si>
    <t>1.1.3.1.1.4.61. </t>
  </si>
  <si>
    <t>Montáž spätnej klapky DN 80</t>
  </si>
  <si>
    <t>1.1.3.1.1.4.62. </t>
  </si>
  <si>
    <t>1.1.3.1.1.4.63. </t>
  </si>
  <si>
    <t>Montáž liat. tvaroviek jednoosých DN 150</t>
  </si>
  <si>
    <t>1.1.3.1.1.4.64. </t>
  </si>
  <si>
    <t>Montáž potrubia liat. prírub. do 1 m DN 150</t>
  </si>
  <si>
    <t>1.1.3.1.1.4.65. </t>
  </si>
  <si>
    <t>Tvarovka EU liat. DN 150</t>
  </si>
  <si>
    <t>1.1.3.1.1.4.66. </t>
  </si>
  <si>
    <t>Ultragrip</t>
  </si>
  <si>
    <t>1.1.3.1.1.4.67. </t>
  </si>
  <si>
    <t>FF DN 150 dľ. 1000 mm</t>
  </si>
  <si>
    <t>1.1.3.1.1.4.68. </t>
  </si>
  <si>
    <t>1.1.3.1.1.4.69. </t>
  </si>
  <si>
    <t>FFR 150/80</t>
  </si>
  <si>
    <t>1.1.3.1.1.4.70. </t>
  </si>
  <si>
    <t>Uzáver s ručným kolom DN 80 PN 16 mäkotesniaci</t>
  </si>
  <si>
    <t>1.1.3.1.1.4.71. </t>
  </si>
  <si>
    <t>MV DN 80</t>
  </si>
  <si>
    <t>1.1.3.1.1.4.72. </t>
  </si>
  <si>
    <t>Spätná klapka DN 80</t>
  </si>
  <si>
    <t>1.1.3.1.1.4.73. </t>
  </si>
  <si>
    <t>Filte DN 80</t>
  </si>
  <si>
    <t>1.1.3.1.1.4.74. </t>
  </si>
  <si>
    <t>WP 80 - vodomer</t>
  </si>
  <si>
    <t>1.1.3.1.1.4.75. </t>
  </si>
  <si>
    <t>Chránička vo výkope - oceľ 219 x 10 vrátane -</t>
  </si>
  <si>
    <t>nasunutie potrubia do chráničky pomocou klzných objímok a ich
dodaním typ A/B  v. obj. 36 mm, rozteč 2,0 m = 4ks
utesnenie koncov chráničiek manžetami 112/225 a ich dodaním 2ks</t>
  </si>
  <si>
    <t>1.1.3.1.1.4.76. </t>
  </si>
  <si>
    <t>Osadenie a dodávka výstražnej fólie - voda</t>
  </si>
  <si>
    <t>1.1.3.1.1.5. </t>
  </si>
  <si>
    <t>9 - O S T A T N É   K O N Š T R U K C I E</t>
  </si>
  <si>
    <t>1.1.3.1.1.5.1. </t>
  </si>
  <si>
    <t>Odvoz suti do 1 km</t>
  </si>
  <si>
    <t>1.1.3.1.1.5.2. </t>
  </si>
  <si>
    <t>1.1.3.1.1.5.3. </t>
  </si>
  <si>
    <t>Rezanie podkladu  hr. 200 mm - betón</t>
  </si>
  <si>
    <t>1.1.3.1.1.5.4. </t>
  </si>
  <si>
    <t>Rezanie podkladu  vozovky z bet. hr.250 mm</t>
  </si>
  <si>
    <t>1.1.3.1.1.5.5. </t>
  </si>
  <si>
    <t>Rezanie krytu asfaltového hr.do 50 mm</t>
  </si>
  <si>
    <t>1.1.3.1.2. </t>
  </si>
  <si>
    <t>1.1.3.1.2.1. </t>
  </si>
  <si>
    <t>1.1.3.1.2.2. </t>
  </si>
  <si>
    <t>Presun hmôt - vozovky</t>
  </si>
  <si>
    <t>1.1.3.1.3. </t>
  </si>
  <si>
    <t>Iné náklady ( GZS )</t>
  </si>
  <si>
    <t>1.1.3.1.3.1. </t>
  </si>
  <si>
    <t>Geológia a zakladanie stavieb</t>
  </si>
  <si>
    <t>1.1.3.1.3.2. </t>
  </si>
  <si>
    <t>1.1.3.2. </t>
  </si>
  <si>
    <t>SO 02 Domové vodovodné prípojky</t>
  </si>
  <si>
    <t>1.1.3.2.1. </t>
  </si>
  <si>
    <t>1.1.3.2.1.1. </t>
  </si>
  <si>
    <t>1.1.3.2.1.1.1. </t>
  </si>
  <si>
    <t>Odstránenie ornice s premiestnením do 30 m</t>
  </si>
  <si>
    <t>1.1.3.2.1.1.2. </t>
  </si>
  <si>
    <t>Hĺbenie rýh hor. tr. 3 nad 1000 m3</t>
  </si>
  <si>
    <t>1.1.3.2.1.1.3. </t>
  </si>
  <si>
    <t>1.1.3.2.1.1.4. </t>
  </si>
  <si>
    <t>Zriadenie paženia príložné do 2 m</t>
  </si>
  <si>
    <t>1.1.3.2.1.1.5. </t>
  </si>
  <si>
    <t>1.1.3.2.1.1.6. </t>
  </si>
  <si>
    <t>Zásyp rýh so zhutnením nad 1 000 m3</t>
  </si>
  <si>
    <t>1.1.3.2.1.1.7. </t>
  </si>
  <si>
    <t>1.1.3.2.1.1.8. </t>
  </si>
  <si>
    <t>1.1.3.2.1.1.9. </t>
  </si>
  <si>
    <t>Dodávka štrkodrvy  na zásyp ( 50 % )</t>
  </si>
  <si>
    <t>1.1.3.2.1.1.10. </t>
  </si>
  <si>
    <t>1.1.3.2.1.1.11. </t>
  </si>
  <si>
    <t>1.1.3.2.1.1.12. </t>
  </si>
  <si>
    <t>1.1.3.2.1.1.13. </t>
  </si>
  <si>
    <t>1.1.3.2.1.1.14. </t>
  </si>
  <si>
    <t>Vytýčenie trasy vodovodu. kanalizácie</t>
  </si>
  <si>
    <t>1.1.3.2.1.1.15. </t>
  </si>
  <si>
    <t>1.1.3.2.1.1.16. </t>
  </si>
  <si>
    <t>Odstránenie živič. krytu nad 200m2. hr. 50 mm</t>
  </si>
  <si>
    <t>1.1.3.2.1.1.17. </t>
  </si>
  <si>
    <t>1.1.3.2.1.1.18. </t>
  </si>
  <si>
    <t>1.1.3.2.1.1.19. </t>
  </si>
  <si>
    <t>Rozprestretie ornice v rovine hr. 150 mm do 500 m2</t>
  </si>
  <si>
    <t>1.1.3.2.1.1.20. </t>
  </si>
  <si>
    <t>Založenie trávnika. dodávka tráv. semena. ošetrenie trávnika. zalievanie</t>
  </si>
  <si>
    <t>1.1.3.2.1.1.21. </t>
  </si>
  <si>
    <t>Bezvýkopová technológia - chránička DN 100 14ks</t>
  </si>
  <si>
    <t>vrátane dodávky potrubia, nasunutia potrubia  
DN 25 do chráničky, presun hmôt</t>
  </si>
  <si>
    <t>1.1.3.2.1.2. </t>
  </si>
  <si>
    <t>1.1.3.2.1.2.1. </t>
  </si>
  <si>
    <t>1.1.3.2.1.2.2. </t>
  </si>
  <si>
    <t>1.1.3.2.1.2.3. </t>
  </si>
  <si>
    <t>1.1.3.2.1.3. </t>
  </si>
  <si>
    <t>1.1.3.2.1.3.1. </t>
  </si>
  <si>
    <t>1.1.3.2.1.3.2. </t>
  </si>
  <si>
    <t>1.1.3.2.1.3.3. </t>
  </si>
  <si>
    <t>1.1.3.2.1.4. </t>
  </si>
  <si>
    <t>1.1.3.2.1.4.1. </t>
  </si>
  <si>
    <t>Montáž potrubia HDPE DN 25 SDR 17/PN10</t>
  </si>
  <si>
    <t>1.1.3.2.1.4.2. </t>
  </si>
  <si>
    <t>1.1.3.2.1.4.3. </t>
  </si>
  <si>
    <t>Tlakové skúšky potrubia  do DN 80</t>
  </si>
  <si>
    <t>1.1.3.2.1.4.4. </t>
  </si>
  <si>
    <t>1.1.3.2.1.4.5. </t>
  </si>
  <si>
    <t>Preplach a dezinfekcia potrubia DN 40 - 70</t>
  </si>
  <si>
    <t>1.1.3.2.1.4.6. </t>
  </si>
  <si>
    <t>1.1.3.2.1.4.7. </t>
  </si>
  <si>
    <t>Montáž navrtávacích pásov DN 100 s ventilom</t>
  </si>
  <si>
    <t>1.1.3.2.1.4.8. </t>
  </si>
  <si>
    <t>Montáž poklopov ventilových</t>
  </si>
  <si>
    <t>1.1.3.2.1.4.9. </t>
  </si>
  <si>
    <t>Prechodka s vonkajším závitom d 32</t>
  </si>
  <si>
    <t>1.1.3.2.1.4.10. </t>
  </si>
  <si>
    <t>Inštalačná spojka d 32</t>
  </si>
  <si>
    <t>1.1.3.2.1.4.11. </t>
  </si>
  <si>
    <t>Navrtávací pás s guľovým uzáverom na potrubí DN 100</t>
  </si>
  <si>
    <t>1.1.3.2.1.4.12. </t>
  </si>
  <si>
    <t>Zemná súprava ventilová</t>
  </si>
  <si>
    <t>1.1.3.2.1.4.13. </t>
  </si>
  <si>
    <t>Poklopy ventilové</t>
  </si>
  <si>
    <t>1.1.3.2.1.4.14. </t>
  </si>
  <si>
    <t>Ventil gulový uzatvárací DN 25</t>
  </si>
  <si>
    <t>1.1.3.2.1.5. </t>
  </si>
  <si>
    <t>1.1.3.2.1.5.1. </t>
  </si>
  <si>
    <t>1.1.3.2.1.5.2. </t>
  </si>
  <si>
    <t>1.1.3.2.1.5.3. </t>
  </si>
  <si>
    <t>1.1.3.2.1.5.4. </t>
  </si>
  <si>
    <t>1.1.3.2.2. </t>
  </si>
  <si>
    <t>1.1.3.2.2.1. </t>
  </si>
  <si>
    <t>1.1.3.2.2.2. </t>
  </si>
  <si>
    <t>1.1.3.2.3. </t>
  </si>
  <si>
    <t>1.1.3.2.3.1. </t>
  </si>
  <si>
    <t>1.1.4. </t>
  </si>
  <si>
    <t>BZINCE POD JAVORINOU MIESTNA ČASŤ HRUŠOVÉ - KANALIZÁCIA</t>
  </si>
  <si>
    <t>1.1.4.1. </t>
  </si>
  <si>
    <t>SO - 01 Splašková kanalizácia. oprávnené náklady</t>
  </si>
  <si>
    <t>1.1.4.1.1. </t>
  </si>
  <si>
    <t>1.1.4.1.1.1. </t>
  </si>
  <si>
    <t>1.1.4.1.1.1.1. </t>
  </si>
  <si>
    <t>1.1.4.1.1.1.2. </t>
  </si>
  <si>
    <t>1.1.4.1.1.1.3. </t>
  </si>
  <si>
    <t>1.1.4.1.1.1.4. </t>
  </si>
  <si>
    <t>1.1.4.1.1.1.5. </t>
  </si>
  <si>
    <t>1.1.4.1.1.1.6. </t>
  </si>
  <si>
    <t>1.1.4.1.1.1.7. </t>
  </si>
  <si>
    <t>1.1.4.1.1.1.8. </t>
  </si>
  <si>
    <t>Dodávka štrkodrvy  na zásyp ( 87 % )</t>
  </si>
  <si>
    <t>1.1.4.1.1.1.9. </t>
  </si>
  <si>
    <t>1.1.4.1.1.1.10. </t>
  </si>
  <si>
    <t>1.1.4.1.1.1.11. </t>
  </si>
  <si>
    <t>1.1.4.1.1.1.12. </t>
  </si>
  <si>
    <t>1.1.4.1.1.1.13. </t>
  </si>
  <si>
    <t>1.1.4.1.1.1.14. </t>
  </si>
  <si>
    <t>1.1.4.1.1.1.15. </t>
  </si>
  <si>
    <t>1.1.4.1.1.1.16. </t>
  </si>
  <si>
    <t>1.1.4.1.1.1.17. </t>
  </si>
  <si>
    <t>1.1.4.1.1.1.18. </t>
  </si>
  <si>
    <t>1.1.4.1.1.1.19. </t>
  </si>
  <si>
    <t>1.1.4.1.1.1.20. </t>
  </si>
  <si>
    <t>Zobratie vrchnej vrstvy zeminy v mieste trávy vo vrstve hr. 200 mm  861.90 x 0.20</t>
  </si>
  <si>
    <t>1.1.4.1.1.1.21. </t>
  </si>
  <si>
    <t>1.1.4.1.1.1.22. </t>
  </si>
  <si>
    <t>1.1.4.1.1.1.23. </t>
  </si>
  <si>
    <t>1.1.4.1.1.1.24. </t>
  </si>
  <si>
    <t>1.1.4.1.1.1.25. </t>
  </si>
  <si>
    <t>1.1.4.1.1.1.26. </t>
  </si>
  <si>
    <t>1.1.4.1.1.1.27. </t>
  </si>
  <si>
    <t>1.1.4.1.1.1.28. </t>
  </si>
  <si>
    <t>1.1.4.1.1.1.29. </t>
  </si>
  <si>
    <t>1.1.4.1.1.1.30. </t>
  </si>
  <si>
    <t>pretláčanie potrubia s dodaním chráničky, zriadenie a odstránenie pretláčacej jamy,s potrebným 
spevnením dna a roznášacej steny bet. panelmi, s pažením jamy, s čerpaním vody a jej odvedením
zriadenie a odstránenie kontrolnej jamy s pažením , s čerpaním vody a jej odvedením
nasunutie potrubia do chráničky pomocou klzných objímok a ich dodaním typ A/B  v. obj. 36 mm, rozteč 1,5 m
utesnenie koncov chráničiek manžetami 80/200 a ich dodaním, 
presun hmôt</t>
  </si>
  <si>
    <t>1.1.4.1.1.1.31. </t>
  </si>
  <si>
    <t>Pretláčanie rúr v hor. tr. 1 - 4  DN 500 ( 530x10 mm)</t>
  </si>
  <si>
    <t>pretláčanie potrubia s dodaním chráničky
zriadenie a odstránenie pretláčacej jamy,s potrebným spevnením
dna a roznášacej steny bet. panelmi, s pažením jamy, s čerpaním
vody a jej odvedením
zriadenie a odstránenie kontrolnej jamy s pažením , s čerpaním
vody a jej odvedením
nasunutie potrubia do chráničky pomocou klzných objímok a ich
dodaním typ A/B  v. obj. 75 mm, rozteč 2,0 m
utesnenie koncov chráničiek manžetami 80/200 a ich dodaním 
presun hmôt</t>
  </si>
  <si>
    <t>1.1.4.1.1.2. </t>
  </si>
  <si>
    <t>1.1.4.1.1.2.1. </t>
  </si>
  <si>
    <t>Lôžko pod potrubie a drobné objekty z piesku. štrkopiesku</t>
  </si>
  <si>
    <t>1.1.4.1.1.2.2. </t>
  </si>
  <si>
    <t>Osadenie vyrovnávacích prstencov</t>
  </si>
  <si>
    <t>1.1.4.1.1.2.3. </t>
  </si>
  <si>
    <t>Dodávka prstencov 63/10</t>
  </si>
  <si>
    <t>1.1.4.1.1.2.4. </t>
  </si>
  <si>
    <t>Dosky. bloky podkladné z bet. C 16/20</t>
  </si>
  <si>
    <t>1.1.4.1.1.2.5. </t>
  </si>
  <si>
    <t>Debnenie dosiek</t>
  </si>
  <si>
    <t>1.1.4.1.1.3. </t>
  </si>
  <si>
    <t>1.1.4.1.1.3.1. </t>
  </si>
  <si>
    <t>1.1.4.1.1.3.2. </t>
  </si>
  <si>
    <t>1.1.4.1.1.3.3. </t>
  </si>
  <si>
    <t>1.1.4.1.1.3.4. </t>
  </si>
  <si>
    <t>1.1.4.1.1.3.5. </t>
  </si>
  <si>
    <t>1.1.4.1.1.3.6. </t>
  </si>
  <si>
    <t>1.1.4.1.1.4. </t>
  </si>
  <si>
    <t>1.1.4.1.1.4.1. </t>
  </si>
  <si>
    <t>Montáž potrubia kanalizačného PP DN 300 SN10</t>
  </si>
  <si>
    <t>1.1.4.1.1.4.2. </t>
  </si>
  <si>
    <t>Šachty kanalizač. na potrubí DN 300</t>
  </si>
  <si>
    <t>1.1.4.1.1.4.3. </t>
  </si>
  <si>
    <t>Príplatok za každých ďalších 60cm výšky vstupu - šácht</t>
  </si>
  <si>
    <t>1.1.4.1.1.4.4. </t>
  </si>
  <si>
    <t>Osadenie poklopov</t>
  </si>
  <si>
    <t>1.1.4.1.1.4.5. </t>
  </si>
  <si>
    <t>Skruž prechodová  1000/625 SK - s osad.  stup.</t>
  </si>
  <si>
    <t>1.1.4.1.1.4.6. </t>
  </si>
  <si>
    <t>Skruž rovná 1000/1000 - s osadenými stupačkami</t>
  </si>
  <si>
    <t>1.1.4.1.1.4.7. </t>
  </si>
  <si>
    <t>Skruž rovná 1000/500 - s osadenými stupačkami</t>
  </si>
  <si>
    <t>1.1.4.1.1.4.8. </t>
  </si>
  <si>
    <t>Detto. 1000/250 - s osadenými stupačkami</t>
  </si>
  <si>
    <t>1.1.4.1.1.4.9. </t>
  </si>
  <si>
    <t>Šacht. dno na potr. DN 300 s poplast. stupačkami s prechodkami do stien  H 1000 mm DN 1000</t>
  </si>
  <si>
    <t>1.1.4.1.1.4.10. </t>
  </si>
  <si>
    <t>Poklopy  DN 600 s odvetrávaním. kategória D s tesnením proti otrasom. uzamykatelné</t>
  </si>
  <si>
    <t>1.1.4.1.1.4.11. </t>
  </si>
  <si>
    <t>Skúška tesnosti kanalizácie DN 300</t>
  </si>
  <si>
    <t>1.1.4.1.1.4.12. </t>
  </si>
  <si>
    <t>1.1.4.1.1.4.13. </t>
  </si>
  <si>
    <t>PP potrubie SN10. DN 300</t>
  </si>
  <si>
    <t>1.1.4.1.1.4.14. </t>
  </si>
  <si>
    <t>Montáž tvaroviek z PP -odbočných DN 300</t>
  </si>
  <si>
    <t>1.1.4.1.1.4.15. </t>
  </si>
  <si>
    <t>Odbočka 300/150</t>
  </si>
  <si>
    <t>1.1.4.1.1.4.16. </t>
  </si>
  <si>
    <t>Odbočka 300/200</t>
  </si>
  <si>
    <t>1.1.4.1.1.4.17. </t>
  </si>
  <si>
    <t>Montáž potrubia z tlakových polyetyl. d 90 mm</t>
  </si>
  <si>
    <t>1.1.4.1.1.4.18. </t>
  </si>
  <si>
    <t>HDPE - PE 100. PN 10. d 90 + 20 % tvarovky</t>
  </si>
  <si>
    <t>1.1.4.1.1.4.19. </t>
  </si>
  <si>
    <t>Tlakové skúšky DN do 80</t>
  </si>
  <si>
    <t>1.1.4.1.1.4.20. </t>
  </si>
  <si>
    <t>1.1.4.1.1.4.21. </t>
  </si>
  <si>
    <t>Preplach a dezinfekcia  DN 80</t>
  </si>
  <si>
    <t>1.1.4.1.1.4.22. </t>
  </si>
  <si>
    <t>Signalizačný vodič na  potrubí</t>
  </si>
  <si>
    <t>1.1.4.1.1.4.23. </t>
  </si>
  <si>
    <t>Osadenie a dodávka výstražnej fólie - kanal</t>
  </si>
  <si>
    <t>1.1.4.1.1.5. </t>
  </si>
  <si>
    <t>1.1.4.1.1.5.1. </t>
  </si>
  <si>
    <t>1.1.4.1.1.5.2. </t>
  </si>
  <si>
    <t>1.1.4.1.1.5.3. </t>
  </si>
  <si>
    <t>1.1.4.1.1.5.4. </t>
  </si>
  <si>
    <t>1.1.4.1.1.5.5. </t>
  </si>
  <si>
    <t>1.1.4.1.1.5.6. </t>
  </si>
  <si>
    <t>Náter šachiet proti zemnej vlhkosti a agresivite vody</t>
  </si>
  <si>
    <t>1.1.4.1.2. </t>
  </si>
  <si>
    <t>1.1.4.1.2.1. </t>
  </si>
  <si>
    <t>1.1.4.1.2.2. </t>
  </si>
  <si>
    <t>1.1.4.1.3. </t>
  </si>
  <si>
    <t>Iné náklady</t>
  </si>
  <si>
    <t>1.1.4.1.3.1. </t>
  </si>
  <si>
    <t>1.1.4.1.3.2. </t>
  </si>
  <si>
    <t>1.1.4.2. </t>
  </si>
  <si>
    <t>SO - 02 Domové kanalizačné prípojky</t>
  </si>
  <si>
    <t>1.1.4.2.1. </t>
  </si>
  <si>
    <t>1.1.4.2.1.1. </t>
  </si>
  <si>
    <t>1.1.4.2.1.1.1. </t>
  </si>
  <si>
    <t>Hĺbenie rýh hor. tr. 3 cez1000 m3</t>
  </si>
  <si>
    <t>1.1.4.2.1.1.2. </t>
  </si>
  <si>
    <t>1.1.4.2.1.1.3. </t>
  </si>
  <si>
    <t>Zriadenie paženia príložné do 4.0 m</t>
  </si>
  <si>
    <t>1.1.4.2.1.1.4. </t>
  </si>
  <si>
    <t>1.1.4.2.1.1.5. </t>
  </si>
  <si>
    <t>Zásyp rýh so zhutnením nad 1000 m3</t>
  </si>
  <si>
    <t>1.1.4.2.1.1.6. </t>
  </si>
  <si>
    <t>1.1.4.2.1.1.7. </t>
  </si>
  <si>
    <t>1.1.4.2.1.1.8. </t>
  </si>
  <si>
    <t>Dodávka štrkodrvy  na zásyp ( 49 % )</t>
  </si>
  <si>
    <t>1.1.4.2.1.1.9. </t>
  </si>
  <si>
    <t>1.1.4.2.1.1.10. </t>
  </si>
  <si>
    <t>1.1.4.2.1.1.11. </t>
  </si>
  <si>
    <t>1.1.4.2.1.1.12. </t>
  </si>
  <si>
    <t>1.1.4.2.1.1.13. </t>
  </si>
  <si>
    <t>1.1.4.2.1.1.14. </t>
  </si>
  <si>
    <t>Riadené horizontávne vřtanie potrubia DN 150</t>
  </si>
  <si>
    <t>1.1.4.2.1.1.15. </t>
  </si>
  <si>
    <t>1.1.4.2.1.1.16. </t>
  </si>
  <si>
    <t>1.1.4.2.1.1.17. </t>
  </si>
  <si>
    <t>1.1.4.2.1.1.18. </t>
  </si>
  <si>
    <t>Zobratie vrchnej vrstvy zeminy v mieste trávy vo vrstve hr. 200 mm</t>
  </si>
  <si>
    <t>1.1.4.2.1.1.19. </t>
  </si>
  <si>
    <t>1.1.4.2.1.1.20. </t>
  </si>
  <si>
    <t>1.1.4.2.1.1.21. </t>
  </si>
  <si>
    <t>1.1.4.2.1.1.22. </t>
  </si>
  <si>
    <t>1.1.4.2.1.1.23. </t>
  </si>
  <si>
    <t>1.1.4.2.1.1.24. </t>
  </si>
  <si>
    <t>1.1.4.2.1.1.25. </t>
  </si>
  <si>
    <t>1.1.4.2.1.2. </t>
  </si>
  <si>
    <t>1.1.4.2.1.2.1. </t>
  </si>
  <si>
    <t>1.1.4.2.1.3. </t>
  </si>
  <si>
    <t>1.1.4.2.1.3.1. </t>
  </si>
  <si>
    <t>1.1.4.2.1.3.2. </t>
  </si>
  <si>
    <t>1.1.4.2.1.3.3. </t>
  </si>
  <si>
    <t>1.1.4.2.1.4. </t>
  </si>
  <si>
    <t>1.1.4.2.1.4.1. </t>
  </si>
  <si>
    <t>Skúška tesnosti kanalizácie DN 150</t>
  </si>
  <si>
    <t>1.1.4.2.1.4.2. </t>
  </si>
  <si>
    <t>Skúška tesnosti kanalizácie DN 200</t>
  </si>
  <si>
    <t>1.1.4.2.1.4.3. </t>
  </si>
  <si>
    <t>Zabezpečenie koncov pri skúškach tesnosti</t>
  </si>
  <si>
    <t>1.1.4.2.1.4.4. </t>
  </si>
  <si>
    <t>Montáž potrubia z kanaliz. rúr PP SN 10 - DN 150</t>
  </si>
  <si>
    <t>1.1.4.2.1.4.5. </t>
  </si>
  <si>
    <t>Montáž potrubia z kanaliz. rúr PP SN 10 - DN 200</t>
  </si>
  <si>
    <t>1.1.4.2.1.4.6. </t>
  </si>
  <si>
    <t>Kanalizačné rúry PP hladké  DN 150 SN 10</t>
  </si>
  <si>
    <t>1.1.4.2.1.4.7. </t>
  </si>
  <si>
    <t>Kanalizačné rúry PP hladké  DN 200 SN10</t>
  </si>
  <si>
    <t>1.1.4.2.1.4.8. </t>
  </si>
  <si>
    <t>Montáž tvaroviek z PP - jednoosých DN 150</t>
  </si>
  <si>
    <t>1.1.4.2.1.4.9. </t>
  </si>
  <si>
    <t>Montáž tvaroviek z PP - jednoosých DN 200</t>
  </si>
  <si>
    <t>1.1.4.2.1.4.10. </t>
  </si>
  <si>
    <t>PP koleno pre kanalizačné rúry hladké 150/30°</t>
  </si>
  <si>
    <t>1.1.4.2.1.4.11. </t>
  </si>
  <si>
    <t>PP koleno pre kanalizačné rúry hladké 150/45°</t>
  </si>
  <si>
    <t>1.1.4.2.1.4.12. </t>
  </si>
  <si>
    <t>PP koleno pre kanalizačné rúry hladké 200/30°</t>
  </si>
  <si>
    <t>1.1.4.2.1.4.13. </t>
  </si>
  <si>
    <t>PP koleno pre kanalizačné rúry hladké 200/45°</t>
  </si>
  <si>
    <t>1.1.4.2.1.4.14. </t>
  </si>
  <si>
    <t>Zátka DN 150</t>
  </si>
  <si>
    <t>1.1.4.2.1.4.15. </t>
  </si>
  <si>
    <t>Zátka DN 200</t>
  </si>
  <si>
    <t>1.1.4.2.1.5. </t>
  </si>
  <si>
    <t>1.1.4.2.1.5.1. </t>
  </si>
  <si>
    <t>1.1.4.2.1.5.2. </t>
  </si>
  <si>
    <t>1.1.4.2.1.5.3. </t>
  </si>
  <si>
    <t>1.1.4.2.1.5.4. </t>
  </si>
  <si>
    <t>1.1.4.2.2. </t>
  </si>
  <si>
    <t>1.1.4.2.2.1. </t>
  </si>
  <si>
    <t>1.1.4.2.2.2. </t>
  </si>
  <si>
    <t>1.1.4.2.3. </t>
  </si>
  <si>
    <t>1.1.4.2.3.1. </t>
  </si>
  <si>
    <t>1.1.4.3. </t>
  </si>
  <si>
    <t>SO - 03 Čerpacie stanice ČS 2 a ČS 3</t>
  </si>
  <si>
    <t>1.1.4.3.1. </t>
  </si>
  <si>
    <t>1.1.4.3.1.1. </t>
  </si>
  <si>
    <t>1.1.4.3.1.1.1. </t>
  </si>
  <si>
    <t>Čerpanie vody do 10 m s priemerným prítokom do 500 l / min.</t>
  </si>
  <si>
    <t>1.1.4.3.1.1.2. </t>
  </si>
  <si>
    <t>Odvedenie vody potrubím pri priemere potrubia DN do 150 mm</t>
  </si>
  <si>
    <t>1.1.4.3.1.1.3. </t>
  </si>
  <si>
    <t>Výkop pre studňu spúšťanú do 4 m2 v horn. 1 až 4 -  do 10 m</t>
  </si>
  <si>
    <t>1.1.4.3.1.1.4. </t>
  </si>
  <si>
    <t>Príplatok za výkop pod hl. podz. vody</t>
  </si>
  <si>
    <t>1.1.4.3.1.1.5. </t>
  </si>
  <si>
    <t>Vodorov. prem. výkopku do 3 km do 100 m3</t>
  </si>
  <si>
    <t>1.1.4.3.1.1.6. </t>
  </si>
  <si>
    <t>1.1.4.3.1.1.7. </t>
  </si>
  <si>
    <t>1.1.4.3.1.2. </t>
  </si>
  <si>
    <t>38 - K O M P L E T N É   K O N Š T R U K C I E</t>
  </si>
  <si>
    <t>1.1.4.3.1.2.1. </t>
  </si>
  <si>
    <t>Komplet. konštr.z betónu prostého (C-30/37.XA1 ) vodostaveb. tvrdený betón</t>
  </si>
  <si>
    <t>1.1.4.3.1.2.2. </t>
  </si>
  <si>
    <t>Komplet. konštr. z bet. prostého C -30/37. XA1) výplňový bet.</t>
  </si>
  <si>
    <t>1.1.4.3.1.2.3. </t>
  </si>
  <si>
    <t>Osadenie a dodávka stropnej dosky z bet želez. C 30/37 . oceľ 10 505 - staveniskový prefabrikát</t>
  </si>
  <si>
    <t>1.1.4.3.1.2.4. </t>
  </si>
  <si>
    <t>Debnenie komplet. konštr.  - zriadenie</t>
  </si>
  <si>
    <t>1.1.4.3.1.2.5. </t>
  </si>
  <si>
    <t>- odstránenie debnenia</t>
  </si>
  <si>
    <t>1.1.4.3.1.2.6. </t>
  </si>
  <si>
    <t>Montáž potrubia DN 1600</t>
  </si>
  <si>
    <t>1.1.4.3.1.2.7. </t>
  </si>
  <si>
    <t>Železobet. potr.  DN 1600 vrátane tesnenia dľ. 2000 mm</t>
  </si>
  <si>
    <t>1.1.4.3.1.2.8. </t>
  </si>
  <si>
    <t>Skrátenie potrubia DN 1600</t>
  </si>
  <si>
    <t>1.1.4.3.1.3. </t>
  </si>
  <si>
    <t>1.1.4.3.1.3.1. </t>
  </si>
  <si>
    <t>1.1.4.3.1.3.2. </t>
  </si>
  <si>
    <t>Prir. za v. cez 3.5m</t>
  </si>
  <si>
    <t>1.1.4.3.1.3.3. </t>
  </si>
  <si>
    <t>kus</t>
  </si>
  <si>
    <t>Jadrový vrt cez žel.-bet. stenu hr. 205 mm  D 341 mm</t>
  </si>
  <si>
    <t>1.1.4.3.1.3.4. </t>
  </si>
  <si>
    <t>Jadrový vrt cez žel.-bet. stenu hr. 205 mm D 80 mm</t>
  </si>
  <si>
    <t>1.1.4.3.1.3.5. </t>
  </si>
  <si>
    <t>Gumová tesniaca manžeta Forsheda pre potrubie D 315</t>
  </si>
  <si>
    <t>1.1.4.3.1.3.6. </t>
  </si>
  <si>
    <t>Gumová tesniaca manžeta Forsheda pre potrubie D 80</t>
  </si>
  <si>
    <t>1.1.4.3.1.3.7. </t>
  </si>
  <si>
    <t>Náter bet.konšťr. vonkajší</t>
  </si>
  <si>
    <t>1.1.4.3.1.3.8. </t>
  </si>
  <si>
    <t>Skúška vodotesnosti</t>
  </si>
  <si>
    <t>1.1.4.3.1.3.9. </t>
  </si>
  <si>
    <t>Dodávka vody</t>
  </si>
  <si>
    <t>1.1.4.3.1.3.10. </t>
  </si>
  <si>
    <t>Osadenie a dod. poklopu - kompozit 600x600 uzamykateľný s pántom</t>
  </si>
  <si>
    <t>1.1.4.3.1.4. </t>
  </si>
  <si>
    <t>767 - O C E Ľ.  S T A V.  D O P L N.  K O N Š T R U K C I E</t>
  </si>
  <si>
    <t>1.1.4.3.1.4.1. </t>
  </si>
  <si>
    <t>Montáž atyp. konštr. do 250 kg 2 x 150</t>
  </si>
  <si>
    <t>1.1.4.3.1.4.2. </t>
  </si>
  <si>
    <t>Montáž atyp. konštr. do 50 kg - IPE</t>
  </si>
  <si>
    <t>1.1.4.3.1.4.3. </t>
  </si>
  <si>
    <t>Montáž atyp. konštr. do 100 kg - rebrík</t>
  </si>
  <si>
    <t>1.1.4.3.1.4.4. </t>
  </si>
  <si>
    <t>Kilogramové ceny  pol. 1 - zváraný brit</t>
  </si>
  <si>
    <t>1.1.4.3.1.4.5. </t>
  </si>
  <si>
    <t>Kilogramové ceny  pol. 2</t>
  </si>
  <si>
    <t>1.1.4.3.1.4.6. </t>
  </si>
  <si>
    <t>Rebrík - nerez</t>
  </si>
  <si>
    <t>1.1.4.3.1.4.7. </t>
  </si>
  <si>
    <t>1.1.4.3.2. </t>
  </si>
  <si>
    <t>1.1.4.3.2.1. </t>
  </si>
  <si>
    <t>1.1.4.3.2.2. </t>
  </si>
  <si>
    <t>Prir. do 1000 m</t>
  </si>
  <si>
    <t>1.1.4.3.3. </t>
  </si>
  <si>
    <t>1.1.4.3.3.1. </t>
  </si>
  <si>
    <t>1.1.4.4. </t>
  </si>
  <si>
    <t>Prípojky NN</t>
  </si>
  <si>
    <t>1.1.4.4.1. </t>
  </si>
  <si>
    <t>Prípojka NN ČS 2</t>
  </si>
  <si>
    <t>1.1.4.4.1.1. </t>
  </si>
  <si>
    <t>Montáž  C-210 M</t>
  </si>
  <si>
    <t>1.1.4.4.1.1.1. </t>
  </si>
  <si>
    <t>RÚRKY - ocel. chránička 90mm na stĺp</t>
  </si>
  <si>
    <t>1.1.4.4.1.1.2. </t>
  </si>
  <si>
    <t>KÁBEL 1 KV ULOŽENÝ VOĽNE - CYKY -J 5 x 10</t>
  </si>
  <si>
    <t>1.1.4.4.1.1.3. </t>
  </si>
  <si>
    <t>KÁBEL 1 KV ULOŽENÝ VOĽNE - NAYY-J  5  x 25</t>
  </si>
  <si>
    <t>1.1.4.4.1.1.4. </t>
  </si>
  <si>
    <t>PRÍPLATOK NA ZAŤAHOVANIE KÁBLOV - označovací štítok na kábel</t>
  </si>
  <si>
    <t>1.1.4.4.1.1.5. </t>
  </si>
  <si>
    <t>KONCOVKA 1KV TEPLOM ZMRŠTITELNÁ - TZH do 5x10</t>
  </si>
  <si>
    <t>1.1.4.4.1.1.6. </t>
  </si>
  <si>
    <t>KONCOVKA 1KV TEPLOM ZMRŠTITELNÁ - TZH do 5x25</t>
  </si>
  <si>
    <t>1.1.4.4.1.1.7. </t>
  </si>
  <si>
    <t>POISTKY - Montáž závitovej poistky</t>
  </si>
  <si>
    <t>1.1.4.4.1.1.8. </t>
  </si>
  <si>
    <t>POISTKY - Montáž prípojkovej skrine SPP2 na stĺp</t>
  </si>
  <si>
    <t>1.1.4.4.1.1.9. </t>
  </si>
  <si>
    <t>UZEMŇOVACIA SIEŤ - Pásik FeZn 30x4</t>
  </si>
  <si>
    <t>1.1.4.4.1.1.10. </t>
  </si>
  <si>
    <t>UZEMŇOVACIA SIEŤ - Svorka SR03</t>
  </si>
  <si>
    <t>1.1.4.4.1.1.11. </t>
  </si>
  <si>
    <t>UZEMŇOVACIA SIEŤ - Vodič FeZn 10mm</t>
  </si>
  <si>
    <t>1.1.4.4.1.1.12. </t>
  </si>
  <si>
    <t>UZEMŇOVACIA SIEŤ - Svorka SP1</t>
  </si>
  <si>
    <t>1.1.4.4.1.1.13. </t>
  </si>
  <si>
    <t>UZEMŇOVACIA SIEŤ - Svorka SJ 02</t>
  </si>
  <si>
    <t>1.1.4.4.1.1.14. </t>
  </si>
  <si>
    <t>UZEMŇOVACIA SIEŤ - Zemniaca tyč ZT</t>
  </si>
  <si>
    <t>1.1.4.4.1.1.15. </t>
  </si>
  <si>
    <t>ELEKTROMEROVÉ SKRINE - Montáž skrine RE  25A/3</t>
  </si>
  <si>
    <t>1.1.4.4.1.1.16. </t>
  </si>
  <si>
    <t>PPV 1.00 %</t>
  </si>
  <si>
    <t>1.1.4.4.1.2. </t>
  </si>
  <si>
    <t>Nosný materiál</t>
  </si>
  <si>
    <t>1.1.4.4.1.2.1. </t>
  </si>
  <si>
    <t>1.1.4.4.1.2.2. </t>
  </si>
  <si>
    <t>RÚRKY - Príchytky pre rúrku</t>
  </si>
  <si>
    <t>1.1.4.4.1.2.3. </t>
  </si>
  <si>
    <t>RÚRKY - Označovací štítok na kábel</t>
  </si>
  <si>
    <t>1.1.4.4.1.2.4. </t>
  </si>
  <si>
    <t>KÁBLE CYKY.AYKY 1 KV - CYKY-J  5  x 10</t>
  </si>
  <si>
    <t>1.1.4.4.1.2.5. </t>
  </si>
  <si>
    <t>KÁBLE CYKY.AYKY 1 KV - NAYY-J  5  x 25</t>
  </si>
  <si>
    <t>1.1.4.4.1.2.6. </t>
  </si>
  <si>
    <t>UKONČENIE VODIČOV- KÁBLOVÉ OKÁ  CU.Al pre 25 Al</t>
  </si>
  <si>
    <t>1.1.4.4.1.2.7. </t>
  </si>
  <si>
    <t>UKONČENIE VODIČOV- KÁBLOVÉ OKÁ  CU.Al pre 10  Cu</t>
  </si>
  <si>
    <t>1.1.4.4.1.2.8. </t>
  </si>
  <si>
    <t>HADICE TEPLOM ZMRŠTITELNÉ S LEPIDLOM - koncovka EPKT 015</t>
  </si>
  <si>
    <t>1.1.4.4.1.2.9. </t>
  </si>
  <si>
    <t>POISTKY  NOŽOVÉ - poistka PN1 63A</t>
  </si>
  <si>
    <t>1.1.4.4.1.2.10. </t>
  </si>
  <si>
    <t>1.1.4.4.1.2.11. </t>
  </si>
  <si>
    <t>1.1.4.4.1.2.12. </t>
  </si>
  <si>
    <t>1.1.4.4.1.2.13. </t>
  </si>
  <si>
    <t>UZEMŇOVACIA SIEŤ - Svorka SR02</t>
  </si>
  <si>
    <t>1.1.4.4.1.2.14. </t>
  </si>
  <si>
    <t>1.1.4.4.1.2.15. </t>
  </si>
  <si>
    <t>1.1.4.4.1.2.16. </t>
  </si>
  <si>
    <t>1.1.4.4.1.2.17. </t>
  </si>
  <si>
    <t>Skrinka RE  25A/3</t>
  </si>
  <si>
    <t>1.1.4.4.1.2.18. </t>
  </si>
  <si>
    <t>Skrinka na stľp  SPP2  3x 63A   komplet</t>
  </si>
  <si>
    <t>1.1.4.4.1.2.19. </t>
  </si>
  <si>
    <t>podružný materiál 3.00 %</t>
  </si>
  <si>
    <t>1.1.4.4.1.2.20. </t>
  </si>
  <si>
    <t>1.1.4.4.1.3. </t>
  </si>
  <si>
    <t>zemné práce C-460 M</t>
  </si>
  <si>
    <t>1.1.4.4.1.3.1. </t>
  </si>
  <si>
    <t>VYTÝČENIE TRASY KABLOVÉHO VEDENIA - v zastavanom priestore</t>
  </si>
  <si>
    <t>1.1.4.4.1.3.2. </t>
  </si>
  <si>
    <t>BÚRANIE ŽIVIČNÝCH PODKLADOV - Rezanie škáry v asfalte</t>
  </si>
  <si>
    <t>1.1.4.4.1.3.3. </t>
  </si>
  <si>
    <t>BÚRANIE ŽIVIČNÝCH PODKLADOV - Rozbúranie betonového základu</t>
  </si>
  <si>
    <t>1.1.4.4.1.3.4. </t>
  </si>
  <si>
    <t>HĹBENIE KÁBLOVEJ RYHY - 50/120 cm. zemina tr.4</t>
  </si>
  <si>
    <t>1.1.4.4.1.3.5. </t>
  </si>
  <si>
    <t>OSTATNÉ PRÁCE PRI STAVBE KÁBL.VEDENIA -Zavrtanie zemniacich tyčí do zeme</t>
  </si>
  <si>
    <t>1.1.4.4.1.3.6. </t>
  </si>
  <si>
    <t>ZAMUROVANIE A ZAČISTENIE SKRÍŇ RE</t>
  </si>
  <si>
    <t>1.1.4.4.1.3.7. </t>
  </si>
  <si>
    <t>ZRIAD.KAB.LOŽKA Z PIESKU 10CM SO ZAKRYT. pieskom na šírku kábla 35cm</t>
  </si>
  <si>
    <t>1.1.4.4.1.3.8. </t>
  </si>
  <si>
    <t>FÓLIA VÝSTRAŽNÁ Z PVC šírka 33 cm</t>
  </si>
  <si>
    <t>1.1.4.4.1.3.9. </t>
  </si>
  <si>
    <t>FÓLIA VÝSTRAŽNÁ Z PVC fólia červená</t>
  </si>
  <si>
    <t>1.1.4.4.1.3.10. </t>
  </si>
  <si>
    <t>KÁBLOVÝ PRESTUP z polyetylenovej  rúry svetlosti do 20  cm</t>
  </si>
  <si>
    <t>1.1.4.4.1.3.11. </t>
  </si>
  <si>
    <t>ZÁSYP KÁBLOVEJ RYHY 50/120 cm. zemina tr.4</t>
  </si>
  <si>
    <t>1.1.4.4.1.3.12. </t>
  </si>
  <si>
    <t>ÚPRAVA TERÉNU - provizórna úprava terénu zeminou tr.4</t>
  </si>
  <si>
    <t>1.1.4.4.1.3.13. </t>
  </si>
  <si>
    <t>PODKLADOVÉ  VRSTVY  A  VOZOVKY - podkladová vrstva do 10cm</t>
  </si>
  <si>
    <t>1.1.4.4.1.3.14. </t>
  </si>
  <si>
    <t>Jednovrstvová vozovka z betónu  20cm</t>
  </si>
  <si>
    <t>1.1.4.4.1.3.15. </t>
  </si>
  <si>
    <t>MATERIÁL - piesok</t>
  </si>
  <si>
    <t>1.1.4.4.1.3.16. </t>
  </si>
  <si>
    <t>MATERIÁL - beton</t>
  </si>
  <si>
    <t>1.1.4.4.1.3.17. </t>
  </si>
  <si>
    <t>MATERIÁL - chránička FXKV  160</t>
  </si>
  <si>
    <t>1.1.4.4.1.3.18. </t>
  </si>
  <si>
    <t>Prevedenie odbornej prehliadky a skúšky. vypracovanie správy</t>
  </si>
  <si>
    <t>1.1.4.4.1.4. </t>
  </si>
  <si>
    <t>HZS</t>
  </si>
  <si>
    <t>1.1.4.4.1.4.1. </t>
  </si>
  <si>
    <t>manipulácia v rozvodnej sieti NN</t>
  </si>
  <si>
    <t>1.1.4.4.1.4.2. </t>
  </si>
  <si>
    <t>zaistenie vypnutého stavu</t>
  </si>
  <si>
    <t>1.1.4.4.1.4.3. </t>
  </si>
  <si>
    <t>komunikácia so ZEZ</t>
  </si>
  <si>
    <t>1.1.4.4.2. </t>
  </si>
  <si>
    <t>Prípojka NN ČS 3</t>
  </si>
  <si>
    <t>1.1.4.4.2.1. </t>
  </si>
  <si>
    <t>1.1.4.4.2.1.1. </t>
  </si>
  <si>
    <t>1.1.4.4.2.1.2. </t>
  </si>
  <si>
    <t>1.1.4.4.2.1.3. </t>
  </si>
  <si>
    <t>KÁBEL 1 KV ULOŽENÝ VOĽNE - NAYY-J  4  x 25</t>
  </si>
  <si>
    <t>1.1.4.4.2.1.4. </t>
  </si>
  <si>
    <t>1.1.4.4.2.1.5. </t>
  </si>
  <si>
    <t>KONCOVKA 1KV TEPLOM ZMRŠTITELNÁ - TZH - do 5x10</t>
  </si>
  <si>
    <t>1.1.4.4.2.1.6. </t>
  </si>
  <si>
    <t>KONCOVKA 1KV TEPLOM ZMRŠTITELNÁ - TZH - do 5x25</t>
  </si>
  <si>
    <t>1.1.4.4.2.1.7. </t>
  </si>
  <si>
    <t>1.1.4.4.2.1.8. </t>
  </si>
  <si>
    <t>1.1.4.4.2.1.9. </t>
  </si>
  <si>
    <t>1.1.4.4.2.1.10. </t>
  </si>
  <si>
    <t>1.1.4.4.2.1.11. </t>
  </si>
  <si>
    <t>1.1.4.4.2.1.12. </t>
  </si>
  <si>
    <t>1.1.4.4.2.1.13. </t>
  </si>
  <si>
    <t>1.1.4.4.2.1.14. </t>
  </si>
  <si>
    <t>1.1.4.4.2.1.15. </t>
  </si>
  <si>
    <t>1.1.4.4.2.1.16. </t>
  </si>
  <si>
    <t>1.1.4.4.2.2. </t>
  </si>
  <si>
    <t>1.1.4.4.2.2.1. </t>
  </si>
  <si>
    <t>1.1.4.4.2.2.2. </t>
  </si>
  <si>
    <t>1.1.4.4.2.2.3. </t>
  </si>
  <si>
    <t>1.1.4.4.2.2.4. </t>
  </si>
  <si>
    <t>1.1.4.4.2.2.5. </t>
  </si>
  <si>
    <t>KÁBLE CYKY.AYKY 1 KV - NAYY-J  4  x 25</t>
  </si>
  <si>
    <t>1.1.4.4.2.2.6. </t>
  </si>
  <si>
    <t>UKONČENIE VODIČOV- KÁBLOVÉ OKÁ  CU.Al - pre 25 Al</t>
  </si>
  <si>
    <t>1.1.4.4.2.2.7. </t>
  </si>
  <si>
    <t>UKONČENIE VODIČOV- KÁBLOVÉ OKÁ  CU.Al - pre 10  Cu</t>
  </si>
  <si>
    <t>1.1.4.4.2.2.8. </t>
  </si>
  <si>
    <t>1.1.4.4.2.2.9. </t>
  </si>
  <si>
    <t>1.1.4.4.2.2.10. </t>
  </si>
  <si>
    <t>1.1.4.4.2.2.11. </t>
  </si>
  <si>
    <t>1.1.4.4.2.2.12. </t>
  </si>
  <si>
    <t>1.1.4.4.2.2.13. </t>
  </si>
  <si>
    <t>1.1.4.4.2.2.14. </t>
  </si>
  <si>
    <t>1.1.4.4.2.2.15. </t>
  </si>
  <si>
    <t>1.1.4.4.2.2.16. </t>
  </si>
  <si>
    <t>1.1.4.4.2.2.17. </t>
  </si>
  <si>
    <t>SKRINE - Skrinka RE  25A/3</t>
  </si>
  <si>
    <t>1.1.4.4.2.2.18. </t>
  </si>
  <si>
    <t>SKRINE - Skrinka na stľp  SPP2  3x 63A   komplet</t>
  </si>
  <si>
    <t>1.1.4.4.2.2.19. </t>
  </si>
  <si>
    <t>1.1.4.4.2.2.20. </t>
  </si>
  <si>
    <t>1.1.4.4.2.3. </t>
  </si>
  <si>
    <t>1.1.4.4.2.3.1. </t>
  </si>
  <si>
    <t>1.1.4.4.2.3.2. </t>
  </si>
  <si>
    <t>1.1.4.4.2.3.3. </t>
  </si>
  <si>
    <t>1.1.4.4.2.3.4. </t>
  </si>
  <si>
    <t>1.1.4.4.2.3.5. </t>
  </si>
  <si>
    <t>OSTATNÉ PRÁCE PRI STAVBE KÁBL.VEDENIA - Zavrtanie zemniacich tyčí do zeme</t>
  </si>
  <si>
    <t>1.1.4.4.2.3.6. </t>
  </si>
  <si>
    <t>AMUROVANIE A ZAČISTENIE SKRÍŇ RE</t>
  </si>
  <si>
    <t>1.1.4.4.2.3.7. </t>
  </si>
  <si>
    <t>ZRIAD.KAB.LOŽKA Z PIESKU 10CM SO ZAKRYT. - pieskom na šírku kábla 35cm</t>
  </si>
  <si>
    <t>1.1.4.4.2.3.8. </t>
  </si>
  <si>
    <t>FÓLIA VÝSTRAŽNÁ Z PVC - šírka 33 cm</t>
  </si>
  <si>
    <t>1.1.4.4.2.3.9. </t>
  </si>
  <si>
    <t>FÓLIA VÝSTRAŽNÁ Z PVC - fólia červená</t>
  </si>
  <si>
    <t>1.1.4.4.2.3.10. </t>
  </si>
  <si>
    <t>1.1.4.4.2.3.11. </t>
  </si>
  <si>
    <t>ZÁSYP KÁBLOVEJ RYHY - 50/120 cm. zemina tr.4</t>
  </si>
  <si>
    <t>1.1.4.4.2.3.12. </t>
  </si>
  <si>
    <t>1.1.4.4.2.3.13. </t>
  </si>
  <si>
    <t>1.1.4.4.2.3.14. </t>
  </si>
  <si>
    <t>1.1.4.4.2.3.15. </t>
  </si>
  <si>
    <t>1.1.4.4.2.3.16. </t>
  </si>
  <si>
    <t>1.1.4.4.2.3.17. </t>
  </si>
  <si>
    <t>1.1.4.4.2.4. </t>
  </si>
  <si>
    <t>1.1.4.4.2.4.1. </t>
  </si>
  <si>
    <t>1.1.4.4.2.4.2. </t>
  </si>
  <si>
    <t>1.1.4.4.2.4.3. </t>
  </si>
  <si>
    <t>1.1.4.5. </t>
  </si>
  <si>
    <t>PS - Technologická časť</t>
  </si>
  <si>
    <t>1.1.4.5.1. </t>
  </si>
  <si>
    <t>Strojnotechnologická časť</t>
  </si>
  <si>
    <t>1.1.4.5.1.1. </t>
  </si>
  <si>
    <t>PS 01.2 Čerp. stanice - ČS 2 - potrubie</t>
  </si>
  <si>
    <t>1.1.4.5.1.1.1. </t>
  </si>
  <si>
    <t>potrubie oceľ. zvarované O 85.0 x 2.0</t>
  </si>
  <si>
    <t>1.1.4.5.1.1.2. </t>
  </si>
  <si>
    <t>oblúk rúrový 90° . R = 1.5DN</t>
  </si>
  <si>
    <t>1.1.4.5.1.1.3. </t>
  </si>
  <si>
    <t>príruba točivá  typ 02</t>
  </si>
  <si>
    <t>1.1.4.5.1.1.4. </t>
  </si>
  <si>
    <t>privarovací krúžok  typ 32</t>
  </si>
  <si>
    <t>1.1.4.5.1.1.5. </t>
  </si>
  <si>
    <t>prírubový spoj</t>
  </si>
  <si>
    <t>1.1.4.5.1.1.6. </t>
  </si>
  <si>
    <t>prírubový uzáver pre odpadovú vodu</t>
  </si>
  <si>
    <t>1.1.4.5.1.1.7. </t>
  </si>
  <si>
    <t>prírubová guľová spätná klapka</t>
  </si>
  <si>
    <t>1.1.4.5.1.1.8. </t>
  </si>
  <si>
    <t>vodiaca rúra pre čerpadlo</t>
  </si>
  <si>
    <t>1.1.4.5.1.1.9. </t>
  </si>
  <si>
    <t>konzola pre uchytenie plavákových spínačov</t>
  </si>
  <si>
    <t>1.1.4.5.1.1.10. </t>
  </si>
  <si>
    <t>pomocný materiál</t>
  </si>
  <si>
    <t>1.1.4.5.1.2. </t>
  </si>
  <si>
    <t>PS 01.3 Čerp. stanice - ČS 3 - potrubie</t>
  </si>
  <si>
    <t>1.1.4.5.1.2.1. </t>
  </si>
  <si>
    <t>1.1.4.5.1.2.2. </t>
  </si>
  <si>
    <t>1.1.4.5.1.2.3. </t>
  </si>
  <si>
    <t>1.1.4.5.1.2.4. </t>
  </si>
  <si>
    <t>1.1.4.5.1.2.5. </t>
  </si>
  <si>
    <t>1.1.4.5.1.2.6. </t>
  </si>
  <si>
    <t>1.1.4.5.1.2.7. </t>
  </si>
  <si>
    <t>1.1.4.5.1.2.8. </t>
  </si>
  <si>
    <t>1.1.4.5.1.2.9. </t>
  </si>
  <si>
    <t>1.1.4.5.1.2.10. </t>
  </si>
  <si>
    <t>1.1.4.5.1.3. </t>
  </si>
  <si>
    <t>PS 01.2  Čerpacie stanice - ČS 2 - stroje a zariadenia</t>
  </si>
  <si>
    <t>1.1.4.5.1.3.1. </t>
  </si>
  <si>
    <t>Ponorné kal. čerpadlo s polootvoreným obežným kolesom a špirálnou drážkou pre odvod abrázii</t>
  </si>
  <si>
    <t>a špirálnou drážkou pre odvod abrázii
Q=5,0 l/s, H=5,0 m, n=1445 ot/min
P=1,3kW, 3x400V, 3,7 A, 50Hz
výtlačné potrubie DN80, PN16
trieda izolácie motora H (180°)
čerpadlo spúšťané, krytie IP68, 
zabudovaná tepelná ochrana motora
dvojitá mechanická upchávka
obežné koleso samočistiace polootvorené - adaptívne
drážka na odvod abrázií</t>
  </si>
  <si>
    <t>1.1.4.5.1.3.2. </t>
  </si>
  <si>
    <t>elektrický napajací kabel 20m</t>
  </si>
  <si>
    <t>1.1.4.5.1.3.3. </t>
  </si>
  <si>
    <t>pätkové koleno DN 80 + sada chemických kotiev</t>
  </si>
  <si>
    <t>materiál čerpadla a pät. kolena - šedá liatina</t>
  </si>
  <si>
    <t>1.1.4.5.1.3.4. </t>
  </si>
  <si>
    <t>2" galvanizovaný horný držiak vodiacich tyčí + kotvy</t>
  </si>
  <si>
    <t>1.1.4.5.1.3.5. </t>
  </si>
  <si>
    <t>reťaz z nerezu O 6 mm 2ks dl.6.0m</t>
  </si>
  <si>
    <t>1.1.4.5.1.3.6. </t>
  </si>
  <si>
    <t>sonda prieniku kapaliny do motora</t>
  </si>
  <si>
    <t>1.1.4.5.1.3.7. </t>
  </si>
  <si>
    <t>monitorovacia jednotka</t>
  </si>
  <si>
    <t>1.1.4.5.1.3.8. </t>
  </si>
  <si>
    <t>preplachovací ventil</t>
  </si>
  <si>
    <t>1.1.4.5.1.3.9. </t>
  </si>
  <si>
    <t>Plavákový spínač 230/400V AC. 16/16 A. IP68</t>
  </si>
  <si>
    <t>1.1.4.5.1.3.10. </t>
  </si>
  <si>
    <t>Rozvádzač RM pre  ČS- spúšťanie  s elektromerom</t>
  </si>
  <si>
    <t>2x čerpadlo spúšťané, vývody zospodu
skriňa plastová 1500x700x400 s podstavcom
IP54 so zámkom, hlavný vypínač
istenie samostatne pre každé čerp. motorovým spúšťačom
(proti skratu a nadprúdu)
riadiaca jednotka zabezpečuje automat. a ručnú pervádzku
čerpadiel M1 a M2 podľa požiadv. elektrotechnolog. riešenia
pretáčanie čerpadiel pri nečinnosti
signalizácia na displeji riadiacej jednotky:
chod, vypnuté, porucha čerpadiel M1 a M2
výška hladiny HL1, HL2, HL3, Hb, maximálna hladina
nesprávne funkčné zopnutie plavákových spínačov
pervádzkové hodiny čerpadiel M1 a M2
vstupy:  5x plavák, 2x termosonda čerp., 2x sonda kvapaliny
výstup:  2x čerpadlo, In= 2 x 4,7A, beznapäť.
kontakty pre dialkový prenos poruchy M1,2, max. hladina porucha spínania plavákov
monitoring cez mobilný telefón, správa SMS
svetelná signalizácia poruchy-majákom
atest+vyhlásenie o zhode
prehľadová schéma</t>
  </si>
  <si>
    <t>1.1.4.5.1.4. </t>
  </si>
  <si>
    <t>PS 01.3  Čerpacie stanice - ČS 3 - stroje a zariadenia</t>
  </si>
  <si>
    <t>1.1.4.5.1.4.1. </t>
  </si>
  <si>
    <t>a špirálnou drážkou pre odvod abrázii
Q=5,0 l/s, H=6,0 m, n=1445 ot/min
P=1,3kW, 3x400V, 3,7 A, 50Hz
výtlačné potrubie DN80, PN16
trieda izolácie motora H (180°)
čerpadlo spúšťané, krytie IP68, 
zabudovaná tepelná ochrana motora
dvojitá mechanická upchávka
obežné koleso samočistiace polootvorené - adaptívne
drážka na odvod abrázií</t>
  </si>
  <si>
    <t>1.1.4.5.1.4.2. </t>
  </si>
  <si>
    <t>1.1.4.5.1.4.3. </t>
  </si>
  <si>
    <t>1.1.4.5.1.4.4. </t>
  </si>
  <si>
    <t>1.1.4.5.1.4.5. </t>
  </si>
  <si>
    <t>1.1.4.5.1.4.6. </t>
  </si>
  <si>
    <t>1.1.4.5.1.4.7. </t>
  </si>
  <si>
    <t>1.1.4.5.1.4.8. </t>
  </si>
  <si>
    <t>1.1.4.5.1.4.9. </t>
  </si>
  <si>
    <t>1.1.4.5.1.4.10. </t>
  </si>
  <si>
    <t>2x čerpadlo spúšťané, vývody zospodu
skriňa oceloplechová 1500x700x400 s podstavcom
IP54 so zámkom, hlavný vypínač
istenie samostatne pre každé čerp. motorovým spúšťačom
(proti skratu a nadprúdu)
riadiaca jednotka zabezpečuje automat. a ručnú pervádzku
čerpadiel M1 a M2 podľa požiadv. elektrotechnolog. riešenia
pretáčanie čerpadiel pri nečinnosti
signalizácia na displeji riadiacej jednotky:
chod, vypnuté, porucha čerpadiel M1 a M2
výška hladiny HL1, HL2, HL3, Hb, maximálna hladina
nesprávne funkčné zopnutie plavákových spínačov
pervádzkové hodiny čerpadiel M1 a M2
vstupy:  5x plavák, 2x termosonda čerp., 2x sonda kvapaliny
výstup:  2x čerpadlo, In= 2 x 4,7A, beznapäť.
kontakty pre dialkový prenos poruchy M1,2, max. hladina
porucha spínania plavákov
monitoring cez mobilný telefón, správa SMS
svetelná signalizácia poruchy-majákom
atest+vyhlásenie o zhode, prehľadová schéma</t>
  </si>
  <si>
    <t>1.1.4.5.2. </t>
  </si>
  <si>
    <t>Elektrotechnologická časť - Čerpacie stanice ČS 2 a ČS 3</t>
  </si>
  <si>
    <t>1.1.4.5.2.1. </t>
  </si>
  <si>
    <t>Prevádzkový rozvod silnoprúdu</t>
  </si>
  <si>
    <t>1.1.4.5.2.1.1. </t>
  </si>
  <si>
    <t>RMCS                                                                                                                                                   NN PVC rozvádzač pilierový podľa JP schémy
Rozmery: 1250d×420š×750v + podstavec 600mm
Rozvádzač dodať ko</t>
  </si>
  <si>
    <t>1.1.4.5.2.2. </t>
  </si>
  <si>
    <t>MaR + ASRTP</t>
  </si>
  <si>
    <t>1.1.4.5.2.2.1. </t>
  </si>
  <si>
    <t>Ultrazvukový snímač hladiny 0-6 m; 4-20mA</t>
  </si>
  <si>
    <t>1.1.4.5.2.2.2. </t>
  </si>
  <si>
    <t>Plavákový snímač hladiny s 20 metrovým káblom</t>
  </si>
  <si>
    <t>1.1.4.5.2.2.3. </t>
  </si>
  <si>
    <t>Procesná stanica (PLC)  a software</t>
  </si>
  <si>
    <t>1.1.4.5.2.2.4. </t>
  </si>
  <si>
    <t>Operátorský terminál PC vrátane príslušenstva a software</t>
  </si>
  <si>
    <t>1.1.4.5.2.2.5. </t>
  </si>
  <si>
    <t>GPRS modem</t>
  </si>
  <si>
    <t>1.1.4.5.2.2.6. </t>
  </si>
  <si>
    <t>Softvérové práce na úrovni PLC pre ČS podľa požiadaviek</t>
  </si>
  <si>
    <t>1.1.4.5.2.3. </t>
  </si>
  <si>
    <t>Káblové rozvody</t>
  </si>
  <si>
    <t>1.1.4.5.2.3.1. </t>
  </si>
  <si>
    <t>JEFY-O 5x1</t>
  </si>
  <si>
    <t>1.1.4.5.2.3.2. </t>
  </si>
  <si>
    <t>Ochranné trubky. pohyblivé a pevné.  šedá. PVC. vrátane príslušenstva a montáže</t>
  </si>
  <si>
    <t>1.1.4.5.2.3.3. </t>
  </si>
  <si>
    <t>Cu do 16 mm2 – hlavné pospojovanie</t>
  </si>
  <si>
    <t>1.1.4.5.2.3.4. </t>
  </si>
  <si>
    <t>M</t>
  </si>
  <si>
    <t>Pásik FeZn 30x4 mm. uzemnenie</t>
  </si>
  <si>
    <t>1.1.4.5.2.3.5. </t>
  </si>
  <si>
    <t>Drobný inštalačný materiál</t>
  </si>
  <si>
    <t>1.1.4.5.2.3.6. </t>
  </si>
  <si>
    <t>Montážne práce</t>
  </si>
  <si>
    <t>1.1.4.5.2.3.7. </t>
  </si>
  <si>
    <t>Realizačná projektová dokumentácie</t>
  </si>
  <si>
    <t>1.1.4.5.2.3.8. </t>
  </si>
  <si>
    <t>Projekt skutočného stavu</t>
  </si>
  <si>
    <t>1.1.4.5.2.3.9. </t>
  </si>
  <si>
    <t>Revízne správy</t>
  </si>
  <si>
    <t>1.1.4.5.2.3.10. </t>
  </si>
  <si>
    <t>Účasť na komplexných skúškach</t>
  </si>
  <si>
    <t>1.1.4.5.2.3.11. </t>
  </si>
  <si>
    <t>Nepredvídaný materiál a práce</t>
  </si>
  <si>
    <t>1.1.4.5.2.3.12. </t>
  </si>
  <si>
    <t>Vyjadrenia. posúdenia. prvá úradná skúška od TISR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</si>
</sst>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0"/>
  <sheetViews>
    <sheetView tabSelected="1" topLeftCell="B2" workbookViewId="0"/>
  </sheetViews>
  <sheetFormatPr defaultRowHeight="14.4" x14ac:dyDescent="0.3"/>
  <cols>
    <col min="1" max="1" width="0" hidden="1" bestFit="1" customWidth="1" collapsed="1"/>
    <col min="2" max="2" width="14.109375" bestFit="1" customWidth="1" collapsed="1"/>
    <col min="3" max="3" width="12.554687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21875" bestFit="1" customWidth="1" collapsed="1"/>
    <col min="10" max="10" width="255" bestFit="1" customWidth="1" collapsed="1"/>
  </cols>
  <sheetData>
    <row r="1" spans="1:10" ht="0" hidden="1" customHeight="1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3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3">
      <c r="A3" s="1">
        <v>1952182</v>
      </c>
      <c r="B3" s="1" t="s">
        <v>21</v>
      </c>
      <c r="C3" s="1" t="s">
        <v>22</v>
      </c>
      <c r="D3" s="1" t="s">
        <v>23</v>
      </c>
      <c r="E3" s="1">
        <f>ROUND(H4,2)</f>
        <v>0</v>
      </c>
      <c r="F3" s="1">
        <v>1.2</v>
      </c>
      <c r="G3" s="1" t="s">
        <v>0</v>
      </c>
      <c r="H3" s="1">
        <f t="shared" ref="H3:H66" si="0">IF(ISNUMBER(VALUE(E3)),ROUND(SUM(ROUND(E3,2)*F3),2),"N")</f>
        <v>0</v>
      </c>
      <c r="I3" s="1" t="s">
        <v>22</v>
      </c>
      <c r="J3" s="1" t="s">
        <v>0</v>
      </c>
    </row>
    <row r="4" spans="1:10" x14ac:dyDescent="0.3">
      <c r="A4" s="1">
        <v>1975984</v>
      </c>
      <c r="B4" s="1" t="s">
        <v>24</v>
      </c>
      <c r="C4" s="1" t="s">
        <v>22</v>
      </c>
      <c r="D4" s="1" t="s">
        <v>25</v>
      </c>
      <c r="E4" s="1">
        <f>ROUND(H5+H312+H507+H700,2)</f>
        <v>0</v>
      </c>
      <c r="F4" s="1">
        <v>1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x14ac:dyDescent="0.3">
      <c r="A5" s="1">
        <v>1975985</v>
      </c>
      <c r="B5" s="1" t="s">
        <v>26</v>
      </c>
      <c r="C5" s="1" t="s">
        <v>22</v>
      </c>
      <c r="D5" s="1" t="s">
        <v>27</v>
      </c>
      <c r="E5" s="1">
        <f>ROUND(H6+H83+H101+H110+H135+H140+H157+H191+H259+H302,2)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3">
      <c r="A6" s="1">
        <v>1975986</v>
      </c>
      <c r="B6" s="1" t="s">
        <v>28</v>
      </c>
      <c r="C6" s="1" t="s">
        <v>22</v>
      </c>
      <c r="D6" s="1" t="s">
        <v>29</v>
      </c>
      <c r="E6" s="1">
        <f>ROUND(H7+H26+H33+H40+H71,2)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3">
      <c r="A7" s="1">
        <v>1975987</v>
      </c>
      <c r="B7" s="1" t="s">
        <v>30</v>
      </c>
      <c r="C7" s="1" t="s">
        <v>22</v>
      </c>
      <c r="D7" s="1" t="s">
        <v>31</v>
      </c>
      <c r="E7" s="1">
        <f>ROUND(H8+H9+H10+H11+H12+H13+H14+H15+H16+H17+H18+H19+H20+H21+H22+H23+H24+H25,2)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ht="43.2" x14ac:dyDescent="0.3">
      <c r="A8" s="1">
        <v>1975988</v>
      </c>
      <c r="B8" s="1" t="s">
        <v>32</v>
      </c>
      <c r="C8" s="1" t="s">
        <v>22</v>
      </c>
      <c r="D8" s="1" t="s">
        <v>34</v>
      </c>
      <c r="E8" s="2">
        <v>0</v>
      </c>
      <c r="F8" s="1">
        <v>92</v>
      </c>
      <c r="G8" s="1" t="s">
        <v>33</v>
      </c>
      <c r="H8" s="1">
        <f t="shared" si="0"/>
        <v>0</v>
      </c>
      <c r="I8" s="1" t="s">
        <v>22</v>
      </c>
      <c r="J8" s="1" t="s">
        <v>0</v>
      </c>
    </row>
    <row r="9" spans="1:10" ht="72" x14ac:dyDescent="0.3">
      <c r="A9" s="1">
        <v>1975989</v>
      </c>
      <c r="B9" s="1" t="s">
        <v>35</v>
      </c>
      <c r="C9" s="1" t="s">
        <v>22</v>
      </c>
      <c r="D9" s="1" t="s">
        <v>36</v>
      </c>
      <c r="E9" s="2">
        <v>0</v>
      </c>
      <c r="F9" s="1">
        <v>680</v>
      </c>
      <c r="G9" s="1" t="s">
        <v>33</v>
      </c>
      <c r="H9" s="1">
        <f t="shared" si="0"/>
        <v>0</v>
      </c>
      <c r="I9" s="1" t="s">
        <v>22</v>
      </c>
      <c r="J9" s="1" t="s">
        <v>0</v>
      </c>
    </row>
    <row r="10" spans="1:10" x14ac:dyDescent="0.3">
      <c r="A10" s="1">
        <v>1975990</v>
      </c>
      <c r="B10" s="1" t="s">
        <v>37</v>
      </c>
      <c r="C10" s="1" t="s">
        <v>22</v>
      </c>
      <c r="D10" s="1" t="s">
        <v>38</v>
      </c>
      <c r="E10" s="2">
        <v>0</v>
      </c>
      <c r="F10" s="1">
        <v>234</v>
      </c>
      <c r="G10" s="1" t="s">
        <v>33</v>
      </c>
      <c r="H10" s="1">
        <f t="shared" si="0"/>
        <v>0</v>
      </c>
      <c r="I10" s="1" t="s">
        <v>22</v>
      </c>
      <c r="J10" s="1" t="s">
        <v>0</v>
      </c>
    </row>
    <row r="11" spans="1:10" x14ac:dyDescent="0.3">
      <c r="A11" s="1">
        <v>1975991</v>
      </c>
      <c r="B11" s="1" t="s">
        <v>39</v>
      </c>
      <c r="C11" s="1" t="s">
        <v>22</v>
      </c>
      <c r="D11" s="1" t="s">
        <v>40</v>
      </c>
      <c r="E11" s="2">
        <v>0</v>
      </c>
      <c r="F11" s="1">
        <v>54</v>
      </c>
      <c r="G11" s="1" t="s">
        <v>33</v>
      </c>
      <c r="H11" s="1">
        <f t="shared" si="0"/>
        <v>0</v>
      </c>
      <c r="I11" s="1" t="s">
        <v>22</v>
      </c>
      <c r="J11" s="1" t="s">
        <v>0</v>
      </c>
    </row>
    <row r="12" spans="1:10" x14ac:dyDescent="0.3">
      <c r="A12" s="1">
        <v>1975992</v>
      </c>
      <c r="B12" s="1" t="s">
        <v>41</v>
      </c>
      <c r="C12" s="1" t="s">
        <v>22</v>
      </c>
      <c r="D12" s="1" t="s">
        <v>42</v>
      </c>
      <c r="E12" s="2">
        <v>0</v>
      </c>
      <c r="F12" s="1">
        <v>17.2</v>
      </c>
      <c r="G12" s="1" t="s">
        <v>33</v>
      </c>
      <c r="H12" s="1">
        <f t="shared" si="0"/>
        <v>0</v>
      </c>
      <c r="I12" s="1" t="s">
        <v>22</v>
      </c>
      <c r="J12" s="1" t="s">
        <v>0</v>
      </c>
    </row>
    <row r="13" spans="1:10" x14ac:dyDescent="0.3">
      <c r="A13" s="1">
        <v>1975993</v>
      </c>
      <c r="B13" s="1" t="s">
        <v>43</v>
      </c>
      <c r="C13" s="1" t="s">
        <v>22</v>
      </c>
      <c r="D13" s="1" t="s">
        <v>44</v>
      </c>
      <c r="E13" s="2">
        <v>0</v>
      </c>
      <c r="F13" s="1">
        <v>167.44</v>
      </c>
      <c r="G13" s="1" t="s">
        <v>33</v>
      </c>
      <c r="H13" s="1">
        <f t="shared" si="0"/>
        <v>0</v>
      </c>
      <c r="I13" s="1" t="s">
        <v>22</v>
      </c>
      <c r="J13" s="1" t="s">
        <v>0</v>
      </c>
    </row>
    <row r="14" spans="1:10" ht="28.8" x14ac:dyDescent="0.3">
      <c r="A14" s="1">
        <v>1975994</v>
      </c>
      <c r="B14" s="1" t="s">
        <v>45</v>
      </c>
      <c r="C14" s="1" t="s">
        <v>22</v>
      </c>
      <c r="D14" s="1" t="s">
        <v>47</v>
      </c>
      <c r="E14" s="2">
        <v>0</v>
      </c>
      <c r="F14" s="1">
        <v>411</v>
      </c>
      <c r="G14" s="1" t="s">
        <v>46</v>
      </c>
      <c r="H14" s="1">
        <f t="shared" si="0"/>
        <v>0</v>
      </c>
      <c r="I14" s="1" t="s">
        <v>22</v>
      </c>
      <c r="J14" s="1" t="s">
        <v>0</v>
      </c>
    </row>
    <row r="15" spans="1:10" ht="28.8" x14ac:dyDescent="0.3">
      <c r="A15" s="1">
        <v>1975995</v>
      </c>
      <c r="B15" s="1" t="s">
        <v>48</v>
      </c>
      <c r="C15" s="1" t="s">
        <v>22</v>
      </c>
      <c r="D15" s="1" t="s">
        <v>49</v>
      </c>
      <c r="E15" s="2">
        <v>0</v>
      </c>
      <c r="F15" s="1">
        <v>64.400000000000006</v>
      </c>
      <c r="G15" s="1" t="s">
        <v>33</v>
      </c>
      <c r="H15" s="1">
        <f t="shared" si="0"/>
        <v>0</v>
      </c>
      <c r="I15" s="1" t="s">
        <v>22</v>
      </c>
      <c r="J15" s="1" t="s">
        <v>0</v>
      </c>
    </row>
    <row r="16" spans="1:10" ht="43.2" x14ac:dyDescent="0.3">
      <c r="A16" s="1">
        <v>1975996</v>
      </c>
      <c r="B16" s="1" t="s">
        <v>50</v>
      </c>
      <c r="C16" s="1" t="s">
        <v>22</v>
      </c>
      <c r="D16" s="1" t="s">
        <v>51</v>
      </c>
      <c r="E16" s="2">
        <v>0</v>
      </c>
      <c r="F16" s="1">
        <v>107.7</v>
      </c>
      <c r="G16" s="1" t="s">
        <v>46</v>
      </c>
      <c r="H16" s="1">
        <f t="shared" si="0"/>
        <v>0</v>
      </c>
      <c r="I16" s="1" t="s">
        <v>22</v>
      </c>
      <c r="J16" s="1" t="s">
        <v>0</v>
      </c>
    </row>
    <row r="17" spans="1:10" ht="43.2" x14ac:dyDescent="0.3">
      <c r="A17" s="1">
        <v>1975997</v>
      </c>
      <c r="B17" s="1" t="s">
        <v>52</v>
      </c>
      <c r="C17" s="1" t="s">
        <v>22</v>
      </c>
      <c r="D17" s="1" t="s">
        <v>53</v>
      </c>
      <c r="E17" s="2">
        <v>0</v>
      </c>
      <c r="F17" s="1">
        <v>63</v>
      </c>
      <c r="G17" s="1" t="s">
        <v>46</v>
      </c>
      <c r="H17" s="1">
        <f t="shared" si="0"/>
        <v>0</v>
      </c>
      <c r="I17" s="1" t="s">
        <v>22</v>
      </c>
      <c r="J17" s="1" t="s">
        <v>0</v>
      </c>
    </row>
    <row r="18" spans="1:10" ht="43.2" x14ac:dyDescent="0.3">
      <c r="A18" s="1">
        <v>1975998</v>
      </c>
      <c r="B18" s="1" t="s">
        <v>54</v>
      </c>
      <c r="C18" s="1" t="s">
        <v>22</v>
      </c>
      <c r="D18" s="1" t="s">
        <v>55</v>
      </c>
      <c r="E18" s="2">
        <v>0</v>
      </c>
      <c r="F18" s="1">
        <v>63.6</v>
      </c>
      <c r="G18" s="1" t="s">
        <v>46</v>
      </c>
      <c r="H18" s="1">
        <f t="shared" si="0"/>
        <v>0</v>
      </c>
      <c r="I18" s="1" t="s">
        <v>22</v>
      </c>
      <c r="J18" s="1" t="s">
        <v>0</v>
      </c>
    </row>
    <row r="19" spans="1:10" ht="72" x14ac:dyDescent="0.3">
      <c r="A19" s="1">
        <v>1975999</v>
      </c>
      <c r="B19" s="1" t="s">
        <v>56</v>
      </c>
      <c r="C19" s="1" t="s">
        <v>22</v>
      </c>
      <c r="D19" s="1" t="s">
        <v>57</v>
      </c>
      <c r="E19" s="2">
        <v>0</v>
      </c>
      <c r="F19" s="1">
        <v>151</v>
      </c>
      <c r="G19" s="1" t="s">
        <v>46</v>
      </c>
      <c r="H19" s="1">
        <f t="shared" si="0"/>
        <v>0</v>
      </c>
      <c r="I19" s="1" t="s">
        <v>22</v>
      </c>
      <c r="J19" s="1" t="s">
        <v>0</v>
      </c>
    </row>
    <row r="20" spans="1:10" x14ac:dyDescent="0.3">
      <c r="A20" s="1">
        <v>1976000</v>
      </c>
      <c r="B20" s="1" t="s">
        <v>58</v>
      </c>
      <c r="C20" s="1" t="s">
        <v>22</v>
      </c>
      <c r="D20" s="1" t="s">
        <v>59</v>
      </c>
      <c r="E20" s="2">
        <v>0</v>
      </c>
      <c r="F20" s="1">
        <v>156</v>
      </c>
      <c r="G20" s="1" t="s">
        <v>46</v>
      </c>
      <c r="H20" s="1">
        <f t="shared" si="0"/>
        <v>0</v>
      </c>
      <c r="I20" s="1" t="s">
        <v>22</v>
      </c>
      <c r="J20" s="1" t="s">
        <v>0</v>
      </c>
    </row>
    <row r="21" spans="1:10" x14ac:dyDescent="0.3">
      <c r="A21" s="1">
        <v>1976001</v>
      </c>
      <c r="B21" s="1" t="s">
        <v>60</v>
      </c>
      <c r="C21" s="1" t="s">
        <v>22</v>
      </c>
      <c r="D21" s="1" t="s">
        <v>61</v>
      </c>
      <c r="E21" s="2">
        <v>0</v>
      </c>
      <c r="F21" s="1">
        <v>307</v>
      </c>
      <c r="G21" s="1" t="s">
        <v>33</v>
      </c>
      <c r="H21" s="1">
        <f t="shared" si="0"/>
        <v>0</v>
      </c>
      <c r="I21" s="1" t="s">
        <v>22</v>
      </c>
      <c r="J21" s="1" t="s">
        <v>0</v>
      </c>
    </row>
    <row r="22" spans="1:10" ht="28.8" x14ac:dyDescent="0.3">
      <c r="A22" s="1">
        <v>1976002</v>
      </c>
      <c r="B22" s="1" t="s">
        <v>62</v>
      </c>
      <c r="C22" s="1" t="s">
        <v>22</v>
      </c>
      <c r="D22" s="1" t="s">
        <v>63</v>
      </c>
      <c r="E22" s="2">
        <v>0</v>
      </c>
      <c r="F22" s="1">
        <v>38</v>
      </c>
      <c r="G22" s="1" t="s">
        <v>46</v>
      </c>
      <c r="H22" s="1">
        <f t="shared" si="0"/>
        <v>0</v>
      </c>
      <c r="I22" s="1" t="s">
        <v>22</v>
      </c>
      <c r="J22" s="1" t="s">
        <v>0</v>
      </c>
    </row>
    <row r="23" spans="1:10" ht="72" x14ac:dyDescent="0.3">
      <c r="A23" s="1">
        <v>1976003</v>
      </c>
      <c r="B23" s="1" t="s">
        <v>64</v>
      </c>
      <c r="C23" s="1" t="s">
        <v>22</v>
      </c>
      <c r="D23" s="1" t="s">
        <v>66</v>
      </c>
      <c r="E23" s="2">
        <v>0</v>
      </c>
      <c r="F23" s="1">
        <v>1</v>
      </c>
      <c r="G23" s="1" t="s">
        <v>65</v>
      </c>
      <c r="H23" s="1">
        <f t="shared" si="0"/>
        <v>0</v>
      </c>
      <c r="I23" s="1" t="s">
        <v>22</v>
      </c>
      <c r="J23" s="1" t="s">
        <v>0</v>
      </c>
    </row>
    <row r="24" spans="1:10" ht="43.2" x14ac:dyDescent="0.3">
      <c r="A24" s="1">
        <v>1976004</v>
      </c>
      <c r="B24" s="1" t="s">
        <v>67</v>
      </c>
      <c r="C24" s="1" t="s">
        <v>22</v>
      </c>
      <c r="D24" s="1" t="s">
        <v>68</v>
      </c>
      <c r="E24" s="2">
        <v>0</v>
      </c>
      <c r="F24" s="1">
        <v>1</v>
      </c>
      <c r="G24" s="1" t="s">
        <v>65</v>
      </c>
      <c r="H24" s="1">
        <f t="shared" si="0"/>
        <v>0</v>
      </c>
      <c r="I24" s="1" t="s">
        <v>22</v>
      </c>
      <c r="J24" s="1" t="s">
        <v>0</v>
      </c>
    </row>
    <row r="25" spans="1:10" ht="28.8" x14ac:dyDescent="0.3">
      <c r="A25" s="1">
        <v>1976005</v>
      </c>
      <c r="B25" s="1" t="s">
        <v>69</v>
      </c>
      <c r="C25" s="1" t="s">
        <v>22</v>
      </c>
      <c r="D25" s="1" t="s">
        <v>70</v>
      </c>
      <c r="E25" s="2">
        <v>0</v>
      </c>
      <c r="F25" s="1">
        <v>1</v>
      </c>
      <c r="G25" s="1" t="s">
        <v>65</v>
      </c>
      <c r="H25" s="1">
        <f t="shared" si="0"/>
        <v>0</v>
      </c>
      <c r="I25" s="1" t="s">
        <v>22</v>
      </c>
      <c r="J25" s="1" t="s">
        <v>0</v>
      </c>
    </row>
    <row r="26" spans="1:10" x14ac:dyDescent="0.3">
      <c r="A26" s="1">
        <v>1976006</v>
      </c>
      <c r="B26" s="1" t="s">
        <v>71</v>
      </c>
      <c r="C26" s="1" t="s">
        <v>22</v>
      </c>
      <c r="D26" s="1" t="s">
        <v>72</v>
      </c>
      <c r="E26" s="1">
        <f>ROUND(H27+H28+H29+H30+H31+H32,2)</f>
        <v>0</v>
      </c>
      <c r="F26" s="1">
        <v>1</v>
      </c>
      <c r="G26" s="1" t="s">
        <v>65</v>
      </c>
      <c r="H26" s="1">
        <f t="shared" si="0"/>
        <v>0</v>
      </c>
      <c r="I26" s="1" t="s">
        <v>22</v>
      </c>
      <c r="J26" s="1" t="s">
        <v>0</v>
      </c>
    </row>
    <row r="27" spans="1:10" ht="43.2" x14ac:dyDescent="0.3">
      <c r="A27" s="1">
        <v>1976007</v>
      </c>
      <c r="B27" s="1" t="s">
        <v>73</v>
      </c>
      <c r="C27" s="1" t="s">
        <v>22</v>
      </c>
      <c r="D27" s="1" t="s">
        <v>75</v>
      </c>
      <c r="E27" s="2">
        <v>0</v>
      </c>
      <c r="F27" s="1">
        <v>1</v>
      </c>
      <c r="G27" s="1" t="s">
        <v>74</v>
      </c>
      <c r="H27" s="1">
        <f t="shared" si="0"/>
        <v>0</v>
      </c>
      <c r="I27" s="1" t="s">
        <v>22</v>
      </c>
      <c r="J27" s="1" t="s">
        <v>0</v>
      </c>
    </row>
    <row r="28" spans="1:10" ht="28.8" x14ac:dyDescent="0.3">
      <c r="A28" s="1">
        <v>1976008</v>
      </c>
      <c r="B28" s="1" t="s">
        <v>76</v>
      </c>
      <c r="C28" s="1" t="s">
        <v>22</v>
      </c>
      <c r="D28" s="1" t="s">
        <v>77</v>
      </c>
      <c r="E28" s="2">
        <v>0</v>
      </c>
      <c r="F28" s="1">
        <v>2</v>
      </c>
      <c r="G28" s="1" t="s">
        <v>74</v>
      </c>
      <c r="H28" s="1">
        <f t="shared" si="0"/>
        <v>0</v>
      </c>
      <c r="I28" s="1" t="s">
        <v>22</v>
      </c>
      <c r="J28" s="1" t="s">
        <v>0</v>
      </c>
    </row>
    <row r="29" spans="1:10" ht="57.6" x14ac:dyDescent="0.3">
      <c r="A29" s="1">
        <v>1976009</v>
      </c>
      <c r="B29" s="1" t="s">
        <v>78</v>
      </c>
      <c r="C29" s="1" t="s">
        <v>22</v>
      </c>
      <c r="D29" s="1" t="s">
        <v>79</v>
      </c>
      <c r="E29" s="2">
        <v>0</v>
      </c>
      <c r="F29" s="1">
        <v>2</v>
      </c>
      <c r="G29" s="1" t="s">
        <v>74</v>
      </c>
      <c r="H29" s="1">
        <f t="shared" si="0"/>
        <v>0</v>
      </c>
      <c r="I29" s="1" t="s">
        <v>22</v>
      </c>
      <c r="J29" s="1" t="s">
        <v>0</v>
      </c>
    </row>
    <row r="30" spans="1:10" ht="43.2" x14ac:dyDescent="0.3">
      <c r="A30" s="1">
        <v>1976010</v>
      </c>
      <c r="B30" s="1" t="s">
        <v>80</v>
      </c>
      <c r="C30" s="1" t="s">
        <v>22</v>
      </c>
      <c r="D30" s="1" t="s">
        <v>81</v>
      </c>
      <c r="E30" s="2">
        <v>0</v>
      </c>
      <c r="F30" s="1">
        <v>1</v>
      </c>
      <c r="G30" s="1" t="s">
        <v>74</v>
      </c>
      <c r="H30" s="1">
        <f t="shared" si="0"/>
        <v>0</v>
      </c>
      <c r="I30" s="1" t="s">
        <v>22</v>
      </c>
      <c r="J30" s="1" t="s">
        <v>0</v>
      </c>
    </row>
    <row r="31" spans="1:10" ht="28.8" x14ac:dyDescent="0.3">
      <c r="A31" s="1">
        <v>1976011</v>
      </c>
      <c r="B31" s="1" t="s">
        <v>82</v>
      </c>
      <c r="C31" s="1" t="s">
        <v>22</v>
      </c>
      <c r="D31" s="1" t="s">
        <v>83</v>
      </c>
      <c r="E31" s="2">
        <v>0</v>
      </c>
      <c r="F31" s="1">
        <v>1</v>
      </c>
      <c r="G31" s="1" t="s">
        <v>74</v>
      </c>
      <c r="H31" s="1">
        <f t="shared" si="0"/>
        <v>0</v>
      </c>
      <c r="I31" s="1" t="s">
        <v>22</v>
      </c>
      <c r="J31" s="1" t="s">
        <v>0</v>
      </c>
    </row>
    <row r="32" spans="1:10" ht="28.8" x14ac:dyDescent="0.3">
      <c r="A32" s="1">
        <v>1976012</v>
      </c>
      <c r="B32" s="1" t="s">
        <v>84</v>
      </c>
      <c r="C32" s="1" t="s">
        <v>22</v>
      </c>
      <c r="D32" s="1" t="s">
        <v>85</v>
      </c>
      <c r="E32" s="2">
        <v>0</v>
      </c>
      <c r="F32" s="1">
        <v>2</v>
      </c>
      <c r="G32" s="1" t="s">
        <v>74</v>
      </c>
      <c r="H32" s="1">
        <f t="shared" si="0"/>
        <v>0</v>
      </c>
      <c r="I32" s="1" t="s">
        <v>22</v>
      </c>
      <c r="J32" s="1" t="s">
        <v>0</v>
      </c>
    </row>
    <row r="33" spans="1:10" x14ac:dyDescent="0.3">
      <c r="A33" s="1">
        <v>1976013</v>
      </c>
      <c r="B33" s="1" t="s">
        <v>86</v>
      </c>
      <c r="C33" s="1" t="s">
        <v>22</v>
      </c>
      <c r="D33" s="1" t="s">
        <v>87</v>
      </c>
      <c r="E33" s="1">
        <f>ROUND(H34+H35+H36+H37+H38+H39,2)</f>
        <v>0</v>
      </c>
      <c r="F33" s="1">
        <v>1</v>
      </c>
      <c r="G33" s="1" t="s">
        <v>65</v>
      </c>
      <c r="H33" s="1">
        <f t="shared" si="0"/>
        <v>0</v>
      </c>
      <c r="I33" s="1" t="s">
        <v>22</v>
      </c>
      <c r="J33" s="1" t="s">
        <v>0</v>
      </c>
    </row>
    <row r="34" spans="1:10" ht="28.8" x14ac:dyDescent="0.3">
      <c r="A34" s="1">
        <v>1976014</v>
      </c>
      <c r="B34" s="1" t="s">
        <v>88</v>
      </c>
      <c r="C34" s="1" t="s">
        <v>22</v>
      </c>
      <c r="D34" s="1" t="s">
        <v>89</v>
      </c>
      <c r="E34" s="2">
        <v>0</v>
      </c>
      <c r="F34" s="1">
        <v>4</v>
      </c>
      <c r="G34" s="1" t="s">
        <v>74</v>
      </c>
      <c r="H34" s="1">
        <f t="shared" si="0"/>
        <v>0</v>
      </c>
      <c r="I34" s="1" t="s">
        <v>22</v>
      </c>
      <c r="J34" s="1" t="s">
        <v>0</v>
      </c>
    </row>
    <row r="35" spans="1:10" ht="28.8" x14ac:dyDescent="0.3">
      <c r="A35" s="1">
        <v>1976015</v>
      </c>
      <c r="B35" s="1" t="s">
        <v>90</v>
      </c>
      <c r="C35" s="1" t="s">
        <v>22</v>
      </c>
      <c r="D35" s="1" t="s">
        <v>91</v>
      </c>
      <c r="E35" s="2">
        <v>0</v>
      </c>
      <c r="F35" s="1">
        <v>1</v>
      </c>
      <c r="G35" s="1" t="s">
        <v>74</v>
      </c>
      <c r="H35" s="1">
        <f t="shared" si="0"/>
        <v>0</v>
      </c>
      <c r="I35" s="1" t="s">
        <v>22</v>
      </c>
      <c r="J35" s="1" t="s">
        <v>0</v>
      </c>
    </row>
    <row r="36" spans="1:10" ht="28.8" x14ac:dyDescent="0.3">
      <c r="A36" s="1">
        <v>1976016</v>
      </c>
      <c r="B36" s="1" t="s">
        <v>92</v>
      </c>
      <c r="C36" s="1" t="s">
        <v>22</v>
      </c>
      <c r="D36" s="1" t="s">
        <v>93</v>
      </c>
      <c r="E36" s="2">
        <v>0</v>
      </c>
      <c r="F36" s="1">
        <v>1</v>
      </c>
      <c r="G36" s="1" t="s">
        <v>74</v>
      </c>
      <c r="H36" s="1">
        <f t="shared" si="0"/>
        <v>0</v>
      </c>
      <c r="I36" s="1" t="s">
        <v>22</v>
      </c>
      <c r="J36" s="1" t="s">
        <v>0</v>
      </c>
    </row>
    <row r="37" spans="1:10" ht="28.8" x14ac:dyDescent="0.3">
      <c r="A37" s="1">
        <v>1976017</v>
      </c>
      <c r="B37" s="1" t="s">
        <v>94</v>
      </c>
      <c r="C37" s="1" t="s">
        <v>22</v>
      </c>
      <c r="D37" s="1" t="s">
        <v>96</v>
      </c>
      <c r="E37" s="2">
        <v>0</v>
      </c>
      <c r="F37" s="1">
        <v>7.5</v>
      </c>
      <c r="G37" s="1" t="s">
        <v>95</v>
      </c>
      <c r="H37" s="1">
        <f t="shared" si="0"/>
        <v>0</v>
      </c>
      <c r="I37" s="1" t="s">
        <v>22</v>
      </c>
      <c r="J37" s="1" t="s">
        <v>0</v>
      </c>
    </row>
    <row r="38" spans="1:10" ht="43.2" x14ac:dyDescent="0.3">
      <c r="A38" s="1">
        <v>1976018</v>
      </c>
      <c r="B38" s="1" t="s">
        <v>97</v>
      </c>
      <c r="C38" s="1" t="s">
        <v>22</v>
      </c>
      <c r="D38" s="1" t="s">
        <v>98</v>
      </c>
      <c r="E38" s="2">
        <v>0</v>
      </c>
      <c r="F38" s="1">
        <v>1</v>
      </c>
      <c r="G38" s="1" t="s">
        <v>65</v>
      </c>
      <c r="H38" s="1">
        <f t="shared" si="0"/>
        <v>0</v>
      </c>
      <c r="I38" s="1" t="s">
        <v>22</v>
      </c>
      <c r="J38" s="1" t="s">
        <v>0</v>
      </c>
    </row>
    <row r="39" spans="1:10" ht="28.8" x14ac:dyDescent="0.3">
      <c r="A39" s="1">
        <v>1976019</v>
      </c>
      <c r="B39" s="1" t="s">
        <v>99</v>
      </c>
      <c r="C39" s="1" t="s">
        <v>22</v>
      </c>
      <c r="D39" s="1" t="s">
        <v>100</v>
      </c>
      <c r="E39" s="2">
        <v>0</v>
      </c>
      <c r="F39" s="1">
        <v>159.30000000000001</v>
      </c>
      <c r="G39" s="1" t="s">
        <v>46</v>
      </c>
      <c r="H39" s="1">
        <f t="shared" si="0"/>
        <v>0</v>
      </c>
      <c r="I39" s="1" t="s">
        <v>22</v>
      </c>
      <c r="J39" s="1" t="s">
        <v>0</v>
      </c>
    </row>
    <row r="40" spans="1:10" x14ac:dyDescent="0.3">
      <c r="A40" s="1">
        <v>1976020</v>
      </c>
      <c r="B40" s="1" t="s">
        <v>101</v>
      </c>
      <c r="C40" s="1" t="s">
        <v>22</v>
      </c>
      <c r="D40" s="1" t="s">
        <v>102</v>
      </c>
      <c r="E40" s="1">
        <f>ROUND(H41+H42+H43+H44+H45+H46+H47+H48+H49+H50+H51+H52+H53+H54+H55+H56+H57+H58+H59+H60+H61+H62+H63+H64+H65+H66+H67+H68+H69+H70,2)</f>
        <v>0</v>
      </c>
      <c r="F40" s="1">
        <v>1</v>
      </c>
      <c r="G40" s="1" t="s">
        <v>65</v>
      </c>
      <c r="H40" s="1">
        <f t="shared" si="0"/>
        <v>0</v>
      </c>
      <c r="I40" s="1" t="s">
        <v>22</v>
      </c>
      <c r="J40" s="1" t="s">
        <v>0</v>
      </c>
    </row>
    <row r="41" spans="1:10" x14ac:dyDescent="0.3">
      <c r="A41" s="1">
        <v>1976021</v>
      </c>
      <c r="B41" s="1" t="s">
        <v>103</v>
      </c>
      <c r="C41" s="1" t="s">
        <v>22</v>
      </c>
      <c r="D41" s="1" t="s">
        <v>104</v>
      </c>
      <c r="E41" s="2">
        <v>0</v>
      </c>
      <c r="F41" s="1">
        <v>1</v>
      </c>
      <c r="G41" s="1" t="s">
        <v>74</v>
      </c>
      <c r="H41" s="1">
        <f t="shared" si="0"/>
        <v>0</v>
      </c>
      <c r="I41" s="1" t="s">
        <v>22</v>
      </c>
      <c r="J41" s="1" t="s">
        <v>0</v>
      </c>
    </row>
    <row r="42" spans="1:10" x14ac:dyDescent="0.3">
      <c r="A42" s="1">
        <v>1976022</v>
      </c>
      <c r="B42" s="1" t="s">
        <v>105</v>
      </c>
      <c r="C42" s="1" t="s">
        <v>22</v>
      </c>
      <c r="D42" s="1" t="s">
        <v>106</v>
      </c>
      <c r="E42" s="2">
        <v>0</v>
      </c>
      <c r="F42" s="1">
        <v>2</v>
      </c>
      <c r="G42" s="1" t="s">
        <v>74</v>
      </c>
      <c r="H42" s="1">
        <f t="shared" si="0"/>
        <v>0</v>
      </c>
      <c r="I42" s="1" t="s">
        <v>22</v>
      </c>
      <c r="J42" s="1" t="s">
        <v>0</v>
      </c>
    </row>
    <row r="43" spans="1:10" x14ac:dyDescent="0.3">
      <c r="A43" s="1">
        <v>1976023</v>
      </c>
      <c r="B43" s="1" t="s">
        <v>107</v>
      </c>
      <c r="C43" s="1" t="s">
        <v>22</v>
      </c>
      <c r="D43" s="1" t="s">
        <v>108</v>
      </c>
      <c r="E43" s="2">
        <v>0</v>
      </c>
      <c r="F43" s="1">
        <v>1</v>
      </c>
      <c r="G43" s="1" t="s">
        <v>74</v>
      </c>
      <c r="H43" s="1">
        <f t="shared" si="0"/>
        <v>0</v>
      </c>
      <c r="I43" s="1" t="s">
        <v>22</v>
      </c>
      <c r="J43" s="1" t="s">
        <v>0</v>
      </c>
    </row>
    <row r="44" spans="1:10" x14ac:dyDescent="0.3">
      <c r="A44" s="1">
        <v>1976024</v>
      </c>
      <c r="B44" s="1" t="s">
        <v>109</v>
      </c>
      <c r="C44" s="1" t="s">
        <v>22</v>
      </c>
      <c r="D44" s="1" t="s">
        <v>110</v>
      </c>
      <c r="E44" s="2">
        <v>0</v>
      </c>
      <c r="F44" s="1">
        <v>1</v>
      </c>
      <c r="G44" s="1" t="s">
        <v>74</v>
      </c>
      <c r="H44" s="1">
        <f t="shared" si="0"/>
        <v>0</v>
      </c>
      <c r="I44" s="1" t="s">
        <v>22</v>
      </c>
      <c r="J44" s="1" t="s">
        <v>0</v>
      </c>
    </row>
    <row r="45" spans="1:10" x14ac:dyDescent="0.3">
      <c r="A45" s="1">
        <v>1976025</v>
      </c>
      <c r="B45" s="1" t="s">
        <v>111</v>
      </c>
      <c r="C45" s="1" t="s">
        <v>22</v>
      </c>
      <c r="D45" s="1" t="s">
        <v>112</v>
      </c>
      <c r="E45" s="2">
        <v>0</v>
      </c>
      <c r="F45" s="1">
        <v>1</v>
      </c>
      <c r="G45" s="1" t="s">
        <v>74</v>
      </c>
      <c r="H45" s="1">
        <f t="shared" si="0"/>
        <v>0</v>
      </c>
      <c r="I45" s="1" t="s">
        <v>22</v>
      </c>
      <c r="J45" s="1" t="s">
        <v>0</v>
      </c>
    </row>
    <row r="46" spans="1:10" x14ac:dyDescent="0.3">
      <c r="A46" s="1">
        <v>1976026</v>
      </c>
      <c r="B46" s="1" t="s">
        <v>113</v>
      </c>
      <c r="C46" s="1" t="s">
        <v>22</v>
      </c>
      <c r="D46" s="1" t="s">
        <v>114</v>
      </c>
      <c r="E46" s="2">
        <v>0</v>
      </c>
      <c r="F46" s="1">
        <v>1</v>
      </c>
      <c r="G46" s="1" t="s">
        <v>74</v>
      </c>
      <c r="H46" s="1">
        <f t="shared" si="0"/>
        <v>0</v>
      </c>
      <c r="I46" s="1" t="s">
        <v>22</v>
      </c>
      <c r="J46" s="1" t="s">
        <v>0</v>
      </c>
    </row>
    <row r="47" spans="1:10" x14ac:dyDescent="0.3">
      <c r="A47" s="1">
        <v>1976027</v>
      </c>
      <c r="B47" s="1" t="s">
        <v>115</v>
      </c>
      <c r="C47" s="1" t="s">
        <v>22</v>
      </c>
      <c r="D47" s="1" t="s">
        <v>116</v>
      </c>
      <c r="E47" s="2">
        <v>0</v>
      </c>
      <c r="F47" s="1">
        <v>2</v>
      </c>
      <c r="G47" s="1" t="s">
        <v>74</v>
      </c>
      <c r="H47" s="1">
        <f t="shared" si="0"/>
        <v>0</v>
      </c>
      <c r="I47" s="1" t="s">
        <v>22</v>
      </c>
      <c r="J47" s="1" t="s">
        <v>0</v>
      </c>
    </row>
    <row r="48" spans="1:10" x14ac:dyDescent="0.3">
      <c r="A48" s="1">
        <v>1976028</v>
      </c>
      <c r="B48" s="1" t="s">
        <v>117</v>
      </c>
      <c r="C48" s="1" t="s">
        <v>22</v>
      </c>
      <c r="D48" s="1" t="s">
        <v>118</v>
      </c>
      <c r="E48" s="2">
        <v>0</v>
      </c>
      <c r="F48" s="1">
        <v>6</v>
      </c>
      <c r="G48" s="1" t="s">
        <v>74</v>
      </c>
      <c r="H48" s="1">
        <f t="shared" si="0"/>
        <v>0</v>
      </c>
      <c r="I48" s="1" t="s">
        <v>22</v>
      </c>
      <c r="J48" s="1" t="s">
        <v>0</v>
      </c>
    </row>
    <row r="49" spans="1:10" ht="28.8" x14ac:dyDescent="0.3">
      <c r="A49" s="1">
        <v>1976029</v>
      </c>
      <c r="B49" s="1" t="s">
        <v>119</v>
      </c>
      <c r="C49" s="1" t="s">
        <v>22</v>
      </c>
      <c r="D49" s="1" t="s">
        <v>120</v>
      </c>
      <c r="E49" s="2">
        <v>0</v>
      </c>
      <c r="F49" s="1">
        <v>6</v>
      </c>
      <c r="G49" s="1" t="s">
        <v>74</v>
      </c>
      <c r="H49" s="1">
        <f t="shared" si="0"/>
        <v>0</v>
      </c>
      <c r="I49" s="1" t="s">
        <v>22</v>
      </c>
      <c r="J49" s="1" t="s">
        <v>0</v>
      </c>
    </row>
    <row r="50" spans="1:10" x14ac:dyDescent="0.3">
      <c r="A50" s="1">
        <v>1976030</v>
      </c>
      <c r="B50" s="1" t="s">
        <v>121</v>
      </c>
      <c r="C50" s="1" t="s">
        <v>22</v>
      </c>
      <c r="D50" s="1" t="s">
        <v>122</v>
      </c>
      <c r="E50" s="2">
        <v>0</v>
      </c>
      <c r="F50" s="1">
        <v>2</v>
      </c>
      <c r="G50" s="1" t="s">
        <v>74</v>
      </c>
      <c r="H50" s="1">
        <f t="shared" si="0"/>
        <v>0</v>
      </c>
      <c r="I50" s="1" t="s">
        <v>22</v>
      </c>
      <c r="J50" s="1" t="s">
        <v>0</v>
      </c>
    </row>
    <row r="51" spans="1:10" x14ac:dyDescent="0.3">
      <c r="A51" s="1">
        <v>1976031</v>
      </c>
      <c r="B51" s="1" t="s">
        <v>123</v>
      </c>
      <c r="C51" s="1" t="s">
        <v>22</v>
      </c>
      <c r="D51" s="1" t="s">
        <v>124</v>
      </c>
      <c r="E51" s="2">
        <v>0</v>
      </c>
      <c r="F51" s="1">
        <v>2</v>
      </c>
      <c r="G51" s="1" t="s">
        <v>74</v>
      </c>
      <c r="H51" s="1">
        <f t="shared" si="0"/>
        <v>0</v>
      </c>
      <c r="I51" s="1" t="s">
        <v>22</v>
      </c>
      <c r="J51" s="1" t="s">
        <v>0</v>
      </c>
    </row>
    <row r="52" spans="1:10" ht="28.8" x14ac:dyDescent="0.3">
      <c r="A52" s="1">
        <v>1976032</v>
      </c>
      <c r="B52" s="1" t="s">
        <v>125</v>
      </c>
      <c r="C52" s="1" t="s">
        <v>22</v>
      </c>
      <c r="D52" s="1" t="s">
        <v>126</v>
      </c>
      <c r="E52" s="2">
        <v>0</v>
      </c>
      <c r="F52" s="1">
        <v>1</v>
      </c>
      <c r="G52" s="1" t="s">
        <v>74</v>
      </c>
      <c r="H52" s="1">
        <f t="shared" si="0"/>
        <v>0</v>
      </c>
      <c r="I52" s="1" t="s">
        <v>22</v>
      </c>
      <c r="J52" s="1" t="s">
        <v>0</v>
      </c>
    </row>
    <row r="53" spans="1:10" ht="28.8" x14ac:dyDescent="0.3">
      <c r="A53" s="1">
        <v>1976033</v>
      </c>
      <c r="B53" s="1" t="s">
        <v>127</v>
      </c>
      <c r="C53" s="1" t="s">
        <v>22</v>
      </c>
      <c r="D53" s="1" t="s">
        <v>128</v>
      </c>
      <c r="E53" s="2">
        <v>0</v>
      </c>
      <c r="F53" s="1">
        <v>1</v>
      </c>
      <c r="G53" s="1" t="s">
        <v>74</v>
      </c>
      <c r="H53" s="1">
        <f t="shared" si="0"/>
        <v>0</v>
      </c>
      <c r="I53" s="1" t="s">
        <v>22</v>
      </c>
      <c r="J53" s="1" t="s">
        <v>0</v>
      </c>
    </row>
    <row r="54" spans="1:10" x14ac:dyDescent="0.3">
      <c r="A54" s="1">
        <v>1976034</v>
      </c>
      <c r="B54" s="1" t="s">
        <v>129</v>
      </c>
      <c r="C54" s="1" t="s">
        <v>22</v>
      </c>
      <c r="D54" s="1" t="s">
        <v>130</v>
      </c>
      <c r="E54" s="2">
        <v>0</v>
      </c>
      <c r="F54" s="1">
        <v>2</v>
      </c>
      <c r="G54" s="1" t="s">
        <v>74</v>
      </c>
      <c r="H54" s="1">
        <f t="shared" si="0"/>
        <v>0</v>
      </c>
      <c r="I54" s="1" t="s">
        <v>22</v>
      </c>
      <c r="J54" s="1" t="s">
        <v>0</v>
      </c>
    </row>
    <row r="55" spans="1:10" x14ac:dyDescent="0.3">
      <c r="A55" s="1">
        <v>1976035</v>
      </c>
      <c r="B55" s="1" t="s">
        <v>131</v>
      </c>
      <c r="C55" s="1" t="s">
        <v>22</v>
      </c>
      <c r="D55" s="1" t="s">
        <v>132</v>
      </c>
      <c r="E55" s="2">
        <v>0</v>
      </c>
      <c r="F55" s="1">
        <v>1</v>
      </c>
      <c r="G55" s="1" t="s">
        <v>74</v>
      </c>
      <c r="H55" s="1">
        <f t="shared" si="0"/>
        <v>0</v>
      </c>
      <c r="I55" s="1" t="s">
        <v>22</v>
      </c>
      <c r="J55" s="1" t="s">
        <v>0</v>
      </c>
    </row>
    <row r="56" spans="1:10" x14ac:dyDescent="0.3">
      <c r="A56" s="1">
        <v>1976036</v>
      </c>
      <c r="B56" s="1" t="s">
        <v>133</v>
      </c>
      <c r="C56" s="1" t="s">
        <v>22</v>
      </c>
      <c r="D56" s="1" t="s">
        <v>134</v>
      </c>
      <c r="E56" s="2">
        <v>0</v>
      </c>
      <c r="F56" s="1">
        <v>1</v>
      </c>
      <c r="G56" s="1" t="s">
        <v>74</v>
      </c>
      <c r="H56" s="1">
        <f t="shared" si="0"/>
        <v>0</v>
      </c>
      <c r="I56" s="1" t="s">
        <v>22</v>
      </c>
      <c r="J56" s="1" t="s">
        <v>0</v>
      </c>
    </row>
    <row r="57" spans="1:10" x14ac:dyDescent="0.3">
      <c r="A57" s="1">
        <v>1976037</v>
      </c>
      <c r="B57" s="1" t="s">
        <v>135</v>
      </c>
      <c r="C57" s="1" t="s">
        <v>22</v>
      </c>
      <c r="D57" s="1" t="s">
        <v>136</v>
      </c>
      <c r="E57" s="2">
        <v>0</v>
      </c>
      <c r="F57" s="1">
        <v>2</v>
      </c>
      <c r="G57" s="1" t="s">
        <v>74</v>
      </c>
      <c r="H57" s="1">
        <f t="shared" si="0"/>
        <v>0</v>
      </c>
      <c r="I57" s="1" t="s">
        <v>22</v>
      </c>
      <c r="J57" s="1" t="s">
        <v>0</v>
      </c>
    </row>
    <row r="58" spans="1:10" x14ac:dyDescent="0.3">
      <c r="A58" s="1">
        <v>1976038</v>
      </c>
      <c r="B58" s="1" t="s">
        <v>137</v>
      </c>
      <c r="C58" s="1" t="s">
        <v>22</v>
      </c>
      <c r="D58" s="1" t="s">
        <v>138</v>
      </c>
      <c r="E58" s="2">
        <v>0</v>
      </c>
      <c r="F58" s="1">
        <v>2</v>
      </c>
      <c r="G58" s="1" t="s">
        <v>74</v>
      </c>
      <c r="H58" s="1">
        <f t="shared" si="0"/>
        <v>0</v>
      </c>
      <c r="I58" s="1" t="s">
        <v>22</v>
      </c>
      <c r="J58" s="1" t="s">
        <v>0</v>
      </c>
    </row>
    <row r="59" spans="1:10" ht="28.8" x14ac:dyDescent="0.3">
      <c r="A59" s="1">
        <v>1976039</v>
      </c>
      <c r="B59" s="1" t="s">
        <v>139</v>
      </c>
      <c r="C59" s="1" t="s">
        <v>22</v>
      </c>
      <c r="D59" s="1" t="s">
        <v>140</v>
      </c>
      <c r="E59" s="2">
        <v>0</v>
      </c>
      <c r="F59" s="1">
        <v>2</v>
      </c>
      <c r="G59" s="1" t="s">
        <v>74</v>
      </c>
      <c r="H59" s="1">
        <f t="shared" si="0"/>
        <v>0</v>
      </c>
      <c r="I59" s="1" t="s">
        <v>22</v>
      </c>
      <c r="J59" s="1" t="s">
        <v>0</v>
      </c>
    </row>
    <row r="60" spans="1:10" x14ac:dyDescent="0.3">
      <c r="A60" s="1">
        <v>1976040</v>
      </c>
      <c r="B60" s="1" t="s">
        <v>141</v>
      </c>
      <c r="C60" s="1" t="s">
        <v>22</v>
      </c>
      <c r="D60" s="1" t="s">
        <v>142</v>
      </c>
      <c r="E60" s="2">
        <v>0</v>
      </c>
      <c r="F60" s="1">
        <v>6</v>
      </c>
      <c r="G60" s="1" t="s">
        <v>74</v>
      </c>
      <c r="H60" s="1">
        <f t="shared" si="0"/>
        <v>0</v>
      </c>
      <c r="I60" s="1" t="s">
        <v>22</v>
      </c>
      <c r="J60" s="1" t="s">
        <v>0</v>
      </c>
    </row>
    <row r="61" spans="1:10" x14ac:dyDescent="0.3">
      <c r="A61" s="1">
        <v>1976041</v>
      </c>
      <c r="B61" s="1" t="s">
        <v>143</v>
      </c>
      <c r="C61" s="1" t="s">
        <v>22</v>
      </c>
      <c r="D61" s="1" t="s">
        <v>144</v>
      </c>
      <c r="E61" s="2">
        <v>0</v>
      </c>
      <c r="F61" s="1">
        <v>2</v>
      </c>
      <c r="G61" s="1" t="s">
        <v>74</v>
      </c>
      <c r="H61" s="1">
        <f t="shared" si="0"/>
        <v>0</v>
      </c>
      <c r="I61" s="1" t="s">
        <v>22</v>
      </c>
      <c r="J61" s="1" t="s">
        <v>0</v>
      </c>
    </row>
    <row r="62" spans="1:10" x14ac:dyDescent="0.3">
      <c r="A62" s="1">
        <v>1976042</v>
      </c>
      <c r="B62" s="1" t="s">
        <v>145</v>
      </c>
      <c r="C62" s="1" t="s">
        <v>22</v>
      </c>
      <c r="D62" s="1" t="s">
        <v>146</v>
      </c>
      <c r="E62" s="2">
        <v>0</v>
      </c>
      <c r="F62" s="1">
        <v>2</v>
      </c>
      <c r="G62" s="1" t="s">
        <v>74</v>
      </c>
      <c r="H62" s="1">
        <f t="shared" si="0"/>
        <v>0</v>
      </c>
      <c r="I62" s="1" t="s">
        <v>22</v>
      </c>
      <c r="J62" s="1" t="s">
        <v>0</v>
      </c>
    </row>
    <row r="63" spans="1:10" x14ac:dyDescent="0.3">
      <c r="A63" s="1">
        <v>1976043</v>
      </c>
      <c r="B63" s="1" t="s">
        <v>147</v>
      </c>
      <c r="C63" s="1" t="s">
        <v>22</v>
      </c>
      <c r="D63" s="1" t="s">
        <v>148</v>
      </c>
      <c r="E63" s="2">
        <v>0</v>
      </c>
      <c r="F63" s="1">
        <v>50</v>
      </c>
      <c r="G63" s="1" t="s">
        <v>74</v>
      </c>
      <c r="H63" s="1">
        <f t="shared" si="0"/>
        <v>0</v>
      </c>
      <c r="I63" s="1" t="s">
        <v>22</v>
      </c>
      <c r="J63" s="1" t="s">
        <v>0</v>
      </c>
    </row>
    <row r="64" spans="1:10" x14ac:dyDescent="0.3">
      <c r="A64" s="1">
        <v>1976044</v>
      </c>
      <c r="B64" s="1" t="s">
        <v>149</v>
      </c>
      <c r="C64" s="1" t="s">
        <v>22</v>
      </c>
      <c r="D64" s="1" t="s">
        <v>150</v>
      </c>
      <c r="E64" s="2">
        <v>0</v>
      </c>
      <c r="F64" s="1">
        <v>50</v>
      </c>
      <c r="G64" s="1" t="s">
        <v>74</v>
      </c>
      <c r="H64" s="1">
        <f t="shared" si="0"/>
        <v>0</v>
      </c>
      <c r="I64" s="1" t="s">
        <v>22</v>
      </c>
      <c r="J64" s="1" t="s">
        <v>0</v>
      </c>
    </row>
    <row r="65" spans="1:10" x14ac:dyDescent="0.3">
      <c r="A65" s="1">
        <v>1976045</v>
      </c>
      <c r="B65" s="1" t="s">
        <v>151</v>
      </c>
      <c r="C65" s="1" t="s">
        <v>22</v>
      </c>
      <c r="D65" s="1" t="s">
        <v>152</v>
      </c>
      <c r="E65" s="2">
        <v>0</v>
      </c>
      <c r="F65" s="1">
        <v>50</v>
      </c>
      <c r="G65" s="1" t="s">
        <v>74</v>
      </c>
      <c r="H65" s="1">
        <f t="shared" si="0"/>
        <v>0</v>
      </c>
      <c r="I65" s="1" t="s">
        <v>22</v>
      </c>
      <c r="J65" s="1" t="s">
        <v>0</v>
      </c>
    </row>
    <row r="66" spans="1:10" x14ac:dyDescent="0.3">
      <c r="A66" s="1">
        <v>1976046</v>
      </c>
      <c r="B66" s="1" t="s">
        <v>153</v>
      </c>
      <c r="C66" s="1" t="s">
        <v>22</v>
      </c>
      <c r="D66" s="1" t="s">
        <v>154</v>
      </c>
      <c r="E66" s="2">
        <v>0</v>
      </c>
      <c r="F66" s="1">
        <v>50</v>
      </c>
      <c r="G66" s="1" t="s">
        <v>74</v>
      </c>
      <c r="H66" s="1">
        <f t="shared" si="0"/>
        <v>0</v>
      </c>
      <c r="I66" s="1" t="s">
        <v>22</v>
      </c>
      <c r="J66" s="1" t="s">
        <v>0</v>
      </c>
    </row>
    <row r="67" spans="1:10" x14ac:dyDescent="0.3">
      <c r="A67" s="1">
        <v>1976047</v>
      </c>
      <c r="B67" s="1" t="s">
        <v>155</v>
      </c>
      <c r="C67" s="1" t="s">
        <v>22</v>
      </c>
      <c r="D67" s="1" t="s">
        <v>156</v>
      </c>
      <c r="E67" s="2">
        <v>0</v>
      </c>
      <c r="F67" s="1">
        <v>10</v>
      </c>
      <c r="G67" s="1" t="s">
        <v>74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x14ac:dyDescent="0.3">
      <c r="A68" s="1">
        <v>1976048</v>
      </c>
      <c r="B68" s="1" t="s">
        <v>157</v>
      </c>
      <c r="C68" s="1" t="s">
        <v>22</v>
      </c>
      <c r="D68" s="1" t="s">
        <v>159</v>
      </c>
      <c r="E68" s="2">
        <v>0</v>
      </c>
      <c r="F68" s="1">
        <v>10</v>
      </c>
      <c r="G68" s="1" t="s">
        <v>158</v>
      </c>
      <c r="H68" s="1">
        <f t="shared" si="1"/>
        <v>0</v>
      </c>
      <c r="I68" s="1" t="s">
        <v>22</v>
      </c>
      <c r="J68" s="1" t="s">
        <v>0</v>
      </c>
    </row>
    <row r="69" spans="1:10" x14ac:dyDescent="0.3">
      <c r="A69" s="1">
        <v>1976049</v>
      </c>
      <c r="B69" s="1" t="s">
        <v>160</v>
      </c>
      <c r="C69" s="1" t="s">
        <v>22</v>
      </c>
      <c r="D69" s="1" t="s">
        <v>161</v>
      </c>
      <c r="E69" s="2">
        <v>0</v>
      </c>
      <c r="F69" s="1">
        <v>1</v>
      </c>
      <c r="G69" s="1" t="s">
        <v>74</v>
      </c>
      <c r="H69" s="1">
        <f t="shared" si="1"/>
        <v>0</v>
      </c>
      <c r="I69" s="1" t="s">
        <v>22</v>
      </c>
      <c r="J69" s="1" t="s">
        <v>0</v>
      </c>
    </row>
    <row r="70" spans="1:10" x14ac:dyDescent="0.3">
      <c r="A70" s="1">
        <v>1976050</v>
      </c>
      <c r="B70" s="1" t="s">
        <v>162</v>
      </c>
      <c r="C70" s="1" t="s">
        <v>22</v>
      </c>
      <c r="D70" s="1" t="s">
        <v>164</v>
      </c>
      <c r="E70" s="2">
        <v>0</v>
      </c>
      <c r="F70" s="1">
        <v>2</v>
      </c>
      <c r="G70" s="1" t="s">
        <v>163</v>
      </c>
      <c r="H70" s="1">
        <f t="shared" si="1"/>
        <v>0</v>
      </c>
      <c r="I70" s="1" t="s">
        <v>22</v>
      </c>
      <c r="J70" s="1" t="s">
        <v>0</v>
      </c>
    </row>
    <row r="71" spans="1:10" x14ac:dyDescent="0.3">
      <c r="A71" s="1">
        <v>1976051</v>
      </c>
      <c r="B71" s="1" t="s">
        <v>165</v>
      </c>
      <c r="C71" s="1" t="s">
        <v>22</v>
      </c>
      <c r="D71" s="1" t="s">
        <v>166</v>
      </c>
      <c r="E71" s="1">
        <f>ROUND(H72+H73+H74+H75+H76+H77+H78+H79+H80+H81+H82,2)</f>
        <v>0</v>
      </c>
      <c r="F71" s="1">
        <v>1</v>
      </c>
      <c r="G71" s="1" t="s">
        <v>65</v>
      </c>
      <c r="H71" s="1">
        <f t="shared" si="1"/>
        <v>0</v>
      </c>
      <c r="I71" s="1" t="s">
        <v>22</v>
      </c>
      <c r="J71" s="1" t="s">
        <v>0</v>
      </c>
    </row>
    <row r="72" spans="1:10" x14ac:dyDescent="0.3">
      <c r="A72" s="1">
        <v>1976052</v>
      </c>
      <c r="B72" s="1" t="s">
        <v>167</v>
      </c>
      <c r="C72" s="1" t="s">
        <v>22</v>
      </c>
      <c r="D72" s="1" t="s">
        <v>168</v>
      </c>
      <c r="E72" s="2">
        <v>0</v>
      </c>
      <c r="F72" s="1">
        <v>10</v>
      </c>
      <c r="G72" s="1" t="s">
        <v>74</v>
      </c>
      <c r="H72" s="1">
        <f t="shared" si="1"/>
        <v>0</v>
      </c>
      <c r="I72" s="1" t="s">
        <v>22</v>
      </c>
      <c r="J72" s="1" t="s">
        <v>0</v>
      </c>
    </row>
    <row r="73" spans="1:10" ht="28.8" x14ac:dyDescent="0.3">
      <c r="A73" s="1">
        <v>1976053</v>
      </c>
      <c r="B73" s="1" t="s">
        <v>169</v>
      </c>
      <c r="C73" s="1" t="s">
        <v>22</v>
      </c>
      <c r="D73" s="1" t="s">
        <v>170</v>
      </c>
      <c r="E73" s="2">
        <v>0</v>
      </c>
      <c r="F73" s="1">
        <v>2</v>
      </c>
      <c r="G73" s="1" t="s">
        <v>74</v>
      </c>
      <c r="H73" s="1">
        <f t="shared" si="1"/>
        <v>0</v>
      </c>
      <c r="I73" s="1" t="s">
        <v>22</v>
      </c>
      <c r="J73" s="1" t="s">
        <v>0</v>
      </c>
    </row>
    <row r="74" spans="1:10" ht="72" x14ac:dyDescent="0.3">
      <c r="A74" s="1">
        <v>1976054</v>
      </c>
      <c r="B74" s="1" t="s">
        <v>171</v>
      </c>
      <c r="C74" s="1" t="s">
        <v>22</v>
      </c>
      <c r="D74" s="1" t="s">
        <v>172</v>
      </c>
      <c r="E74" s="2">
        <v>0</v>
      </c>
      <c r="F74" s="1">
        <v>2</v>
      </c>
      <c r="G74" s="1" t="s">
        <v>74</v>
      </c>
      <c r="H74" s="1">
        <f t="shared" si="1"/>
        <v>0</v>
      </c>
      <c r="I74" s="1" t="s">
        <v>22</v>
      </c>
      <c r="J74" s="1" t="s">
        <v>0</v>
      </c>
    </row>
    <row r="75" spans="1:10" x14ac:dyDescent="0.3">
      <c r="A75" s="1">
        <v>1976055</v>
      </c>
      <c r="B75" s="1" t="s">
        <v>173</v>
      </c>
      <c r="C75" s="1" t="s">
        <v>22</v>
      </c>
      <c r="D75" s="1" t="s">
        <v>174</v>
      </c>
      <c r="E75" s="2">
        <v>0</v>
      </c>
      <c r="F75" s="1">
        <v>2</v>
      </c>
      <c r="G75" s="1" t="s">
        <v>95</v>
      </c>
      <c r="H75" s="1">
        <f t="shared" si="1"/>
        <v>0</v>
      </c>
      <c r="I75" s="1" t="s">
        <v>22</v>
      </c>
      <c r="J75" s="1" t="s">
        <v>0</v>
      </c>
    </row>
    <row r="76" spans="1:10" x14ac:dyDescent="0.3">
      <c r="A76" s="1">
        <v>1976056</v>
      </c>
      <c r="B76" s="1" t="s">
        <v>175</v>
      </c>
      <c r="C76" s="1" t="s">
        <v>22</v>
      </c>
      <c r="D76" s="1" t="s">
        <v>176</v>
      </c>
      <c r="E76" s="2">
        <v>0</v>
      </c>
      <c r="F76" s="1">
        <v>4</v>
      </c>
      <c r="G76" s="1" t="s">
        <v>74</v>
      </c>
      <c r="H76" s="1">
        <f t="shared" si="1"/>
        <v>0</v>
      </c>
      <c r="I76" s="1" t="s">
        <v>22</v>
      </c>
      <c r="J76" s="1" t="s">
        <v>0</v>
      </c>
    </row>
    <row r="77" spans="1:10" x14ac:dyDescent="0.3">
      <c r="A77" s="1">
        <v>1976057</v>
      </c>
      <c r="B77" s="1" t="s">
        <v>177</v>
      </c>
      <c r="C77" s="1" t="s">
        <v>22</v>
      </c>
      <c r="D77" s="1" t="s">
        <v>178</v>
      </c>
      <c r="E77" s="2">
        <v>0</v>
      </c>
      <c r="F77" s="1">
        <v>4</v>
      </c>
      <c r="G77" s="1" t="s">
        <v>74</v>
      </c>
      <c r="H77" s="1">
        <f t="shared" si="1"/>
        <v>0</v>
      </c>
      <c r="I77" s="1" t="s">
        <v>22</v>
      </c>
      <c r="J77" s="1" t="s">
        <v>0</v>
      </c>
    </row>
    <row r="78" spans="1:10" x14ac:dyDescent="0.3">
      <c r="A78" s="1">
        <v>1976058</v>
      </c>
      <c r="B78" s="1" t="s">
        <v>179</v>
      </c>
      <c r="C78" s="1" t="s">
        <v>22</v>
      </c>
      <c r="D78" s="1" t="s">
        <v>180</v>
      </c>
      <c r="E78" s="2">
        <v>0</v>
      </c>
      <c r="F78" s="1">
        <v>1</v>
      </c>
      <c r="G78" s="1" t="s">
        <v>74</v>
      </c>
      <c r="H78" s="1">
        <f t="shared" si="1"/>
        <v>0</v>
      </c>
      <c r="I78" s="1" t="s">
        <v>22</v>
      </c>
      <c r="J78" s="1" t="s">
        <v>0</v>
      </c>
    </row>
    <row r="79" spans="1:10" x14ac:dyDescent="0.3">
      <c r="A79" s="1">
        <v>1976059</v>
      </c>
      <c r="B79" s="1" t="s">
        <v>181</v>
      </c>
      <c r="C79" s="1" t="s">
        <v>22</v>
      </c>
      <c r="D79" s="1" t="s">
        <v>182</v>
      </c>
      <c r="E79" s="2">
        <v>0</v>
      </c>
      <c r="F79" s="1">
        <v>1</v>
      </c>
      <c r="G79" s="1" t="s">
        <v>74</v>
      </c>
      <c r="H79" s="1">
        <f t="shared" si="1"/>
        <v>0</v>
      </c>
      <c r="I79" s="1" t="s">
        <v>22</v>
      </c>
      <c r="J79" s="1" t="s">
        <v>0</v>
      </c>
    </row>
    <row r="80" spans="1:10" ht="57.6" x14ac:dyDescent="0.3">
      <c r="A80" s="1">
        <v>1976060</v>
      </c>
      <c r="B80" s="1" t="s">
        <v>183</v>
      </c>
      <c r="C80" s="1" t="s">
        <v>22</v>
      </c>
      <c r="D80" s="1" t="s">
        <v>185</v>
      </c>
      <c r="E80" s="2">
        <v>0</v>
      </c>
      <c r="F80" s="1">
        <v>1</v>
      </c>
      <c r="G80" s="1" t="s">
        <v>184</v>
      </c>
      <c r="H80" s="1">
        <f t="shared" si="1"/>
        <v>0</v>
      </c>
      <c r="I80" s="1" t="s">
        <v>22</v>
      </c>
      <c r="J80" s="1" t="s">
        <v>0</v>
      </c>
    </row>
    <row r="81" spans="1:10" ht="43.2" x14ac:dyDescent="0.3">
      <c r="A81" s="1">
        <v>1976061</v>
      </c>
      <c r="B81" s="1" t="s">
        <v>186</v>
      </c>
      <c r="C81" s="1" t="s">
        <v>22</v>
      </c>
      <c r="D81" s="1" t="s">
        <v>187</v>
      </c>
      <c r="E81" s="2">
        <v>0</v>
      </c>
      <c r="F81" s="1">
        <v>1</v>
      </c>
      <c r="G81" s="1" t="s">
        <v>184</v>
      </c>
      <c r="H81" s="1">
        <f t="shared" si="1"/>
        <v>0</v>
      </c>
      <c r="I81" s="1" t="s">
        <v>22</v>
      </c>
      <c r="J81" s="1" t="s">
        <v>0</v>
      </c>
    </row>
    <row r="82" spans="1:10" x14ac:dyDescent="0.3">
      <c r="A82" s="1">
        <v>1976062</v>
      </c>
      <c r="B82" s="1" t="s">
        <v>188</v>
      </c>
      <c r="C82" s="1" t="s">
        <v>22</v>
      </c>
      <c r="D82" s="1" t="s">
        <v>189</v>
      </c>
      <c r="E82" s="2">
        <v>0</v>
      </c>
      <c r="F82" s="1">
        <v>1</v>
      </c>
      <c r="G82" s="1" t="s">
        <v>184</v>
      </c>
      <c r="H82" s="1">
        <f t="shared" si="1"/>
        <v>0</v>
      </c>
      <c r="I82" s="1" t="s">
        <v>22</v>
      </c>
      <c r="J82" s="1" t="s">
        <v>0</v>
      </c>
    </row>
    <row r="83" spans="1:10" x14ac:dyDescent="0.3">
      <c r="A83" s="1">
        <v>1976063</v>
      </c>
      <c r="B83" s="1" t="s">
        <v>190</v>
      </c>
      <c r="C83" s="1" t="s">
        <v>22</v>
      </c>
      <c r="D83" s="1" t="s">
        <v>191</v>
      </c>
      <c r="E83" s="1">
        <f>ROUND(H84+H90,2)</f>
        <v>0</v>
      </c>
      <c r="F83" s="1">
        <v>1</v>
      </c>
      <c r="G83" s="1" t="s">
        <v>0</v>
      </c>
      <c r="H83" s="1">
        <f t="shared" si="1"/>
        <v>0</v>
      </c>
      <c r="I83" s="1" t="s">
        <v>22</v>
      </c>
      <c r="J83" s="1" t="s">
        <v>0</v>
      </c>
    </row>
    <row r="84" spans="1:10" x14ac:dyDescent="0.3">
      <c r="A84" s="1">
        <v>1976064</v>
      </c>
      <c r="B84" s="1" t="s">
        <v>192</v>
      </c>
      <c r="C84" s="1" t="s">
        <v>22</v>
      </c>
      <c r="D84" s="1" t="s">
        <v>193</v>
      </c>
      <c r="E84" s="1">
        <f>ROUND(H85+H86+H87+H88+H89,2)</f>
        <v>0</v>
      </c>
      <c r="F84" s="1">
        <v>1</v>
      </c>
      <c r="G84" s="1" t="s">
        <v>0</v>
      </c>
      <c r="H84" s="1">
        <f t="shared" si="1"/>
        <v>0</v>
      </c>
      <c r="I84" s="1" t="s">
        <v>22</v>
      </c>
      <c r="J84" s="1" t="s">
        <v>0</v>
      </c>
    </row>
    <row r="85" spans="1:10" ht="72" x14ac:dyDescent="0.3">
      <c r="A85" s="1">
        <v>1976065</v>
      </c>
      <c r="B85" s="1" t="s">
        <v>194</v>
      </c>
      <c r="C85" s="1" t="s">
        <v>22</v>
      </c>
      <c r="D85" s="1" t="s">
        <v>195</v>
      </c>
      <c r="E85" s="2">
        <v>0</v>
      </c>
      <c r="F85" s="1">
        <v>231</v>
      </c>
      <c r="G85" s="1" t="s">
        <v>33</v>
      </c>
      <c r="H85" s="1">
        <f t="shared" si="1"/>
        <v>0</v>
      </c>
      <c r="I85" s="1" t="s">
        <v>22</v>
      </c>
      <c r="J85" s="1" t="s">
        <v>0</v>
      </c>
    </row>
    <row r="86" spans="1:10" x14ac:dyDescent="0.3">
      <c r="A86" s="1">
        <v>1976066</v>
      </c>
      <c r="B86" s="1" t="s">
        <v>196</v>
      </c>
      <c r="C86" s="1" t="s">
        <v>22</v>
      </c>
      <c r="D86" s="1" t="s">
        <v>197</v>
      </c>
      <c r="E86" s="2">
        <v>0</v>
      </c>
      <c r="F86" s="1">
        <v>12.25</v>
      </c>
      <c r="G86" s="1" t="s">
        <v>33</v>
      </c>
      <c r="H86" s="1">
        <f t="shared" si="1"/>
        <v>0</v>
      </c>
      <c r="I86" s="1" t="s">
        <v>22</v>
      </c>
      <c r="J86" s="1" t="s">
        <v>0</v>
      </c>
    </row>
    <row r="87" spans="1:10" x14ac:dyDescent="0.3">
      <c r="A87" s="1">
        <v>1976067</v>
      </c>
      <c r="B87" s="1" t="s">
        <v>198</v>
      </c>
      <c r="C87" s="1" t="s">
        <v>22</v>
      </c>
      <c r="D87" s="1" t="s">
        <v>199</v>
      </c>
      <c r="E87" s="2">
        <v>0</v>
      </c>
      <c r="F87" s="1">
        <v>146.80000000000001</v>
      </c>
      <c r="G87" s="1" t="s">
        <v>33</v>
      </c>
      <c r="H87" s="1">
        <f t="shared" si="1"/>
        <v>0</v>
      </c>
      <c r="I87" s="1" t="s">
        <v>22</v>
      </c>
      <c r="J87" s="1" t="s">
        <v>0</v>
      </c>
    </row>
    <row r="88" spans="1:10" x14ac:dyDescent="0.3">
      <c r="A88" s="1">
        <v>1976068</v>
      </c>
      <c r="B88" s="1" t="s">
        <v>200</v>
      </c>
      <c r="C88" s="1" t="s">
        <v>22</v>
      </c>
      <c r="D88" s="1" t="s">
        <v>201</v>
      </c>
      <c r="E88" s="2">
        <v>0</v>
      </c>
      <c r="F88" s="1">
        <v>72</v>
      </c>
      <c r="G88" s="1" t="s">
        <v>33</v>
      </c>
      <c r="H88" s="1">
        <f t="shared" si="1"/>
        <v>0</v>
      </c>
      <c r="I88" s="1" t="s">
        <v>22</v>
      </c>
      <c r="J88" s="1" t="s">
        <v>0</v>
      </c>
    </row>
    <row r="89" spans="1:10" x14ac:dyDescent="0.3">
      <c r="A89" s="1">
        <v>1976069</v>
      </c>
      <c r="B89" s="1" t="s">
        <v>202</v>
      </c>
      <c r="C89" s="1" t="s">
        <v>22</v>
      </c>
      <c r="D89" s="1" t="s">
        <v>204</v>
      </c>
      <c r="E89" s="2">
        <v>0</v>
      </c>
      <c r="F89" s="1">
        <v>0.12</v>
      </c>
      <c r="G89" s="1" t="s">
        <v>203</v>
      </c>
      <c r="H89" s="1">
        <f t="shared" si="1"/>
        <v>0</v>
      </c>
      <c r="I89" s="1" t="s">
        <v>22</v>
      </c>
      <c r="J89" s="1" t="s">
        <v>0</v>
      </c>
    </row>
    <row r="90" spans="1:10" x14ac:dyDescent="0.3">
      <c r="A90" s="1">
        <v>1976070</v>
      </c>
      <c r="B90" s="1" t="s">
        <v>205</v>
      </c>
      <c r="C90" s="1" t="s">
        <v>22</v>
      </c>
      <c r="D90" s="1" t="s">
        <v>206</v>
      </c>
      <c r="E90" s="1">
        <f>ROUND(H91+H92+H93+H94+H95+H96+H97+H98+H99+H100,2)</f>
        <v>0</v>
      </c>
      <c r="F90" s="1">
        <v>1</v>
      </c>
      <c r="G90" s="1" t="s">
        <v>0</v>
      </c>
      <c r="H90" s="1">
        <f t="shared" si="1"/>
        <v>0</v>
      </c>
      <c r="I90" s="1" t="s">
        <v>22</v>
      </c>
      <c r="J90" s="1" t="s">
        <v>0</v>
      </c>
    </row>
    <row r="91" spans="1:10" ht="72" x14ac:dyDescent="0.3">
      <c r="A91" s="1">
        <v>1976071</v>
      </c>
      <c r="B91" s="1" t="s">
        <v>207</v>
      </c>
      <c r="C91" s="1" t="s">
        <v>22</v>
      </c>
      <c r="D91" s="1" t="s">
        <v>208</v>
      </c>
      <c r="E91" s="2">
        <v>0</v>
      </c>
      <c r="F91" s="1">
        <v>46.5</v>
      </c>
      <c r="G91" s="1" t="s">
        <v>95</v>
      </c>
      <c r="H91" s="1">
        <f t="shared" si="1"/>
        <v>0</v>
      </c>
      <c r="I91" s="1" t="s">
        <v>22</v>
      </c>
      <c r="J91" s="1" t="s">
        <v>0</v>
      </c>
    </row>
    <row r="92" spans="1:10" ht="72" x14ac:dyDescent="0.3">
      <c r="A92" s="1">
        <v>1976072</v>
      </c>
      <c r="B92" s="1" t="s">
        <v>209</v>
      </c>
      <c r="C92" s="1" t="s">
        <v>22</v>
      </c>
      <c r="D92" s="1" t="s">
        <v>210</v>
      </c>
      <c r="E92" s="2">
        <v>0</v>
      </c>
      <c r="F92" s="1">
        <v>70.3</v>
      </c>
      <c r="G92" s="1" t="s">
        <v>95</v>
      </c>
      <c r="H92" s="1">
        <f t="shared" si="1"/>
        <v>0</v>
      </c>
      <c r="I92" s="1" t="s">
        <v>22</v>
      </c>
      <c r="J92" s="1" t="s">
        <v>0</v>
      </c>
    </row>
    <row r="93" spans="1:10" ht="43.2" x14ac:dyDescent="0.3">
      <c r="A93" s="1">
        <v>1976073</v>
      </c>
      <c r="B93" s="1" t="s">
        <v>211</v>
      </c>
      <c r="C93" s="1" t="s">
        <v>22</v>
      </c>
      <c r="D93" s="1" t="s">
        <v>212</v>
      </c>
      <c r="E93" s="2">
        <v>0</v>
      </c>
      <c r="F93" s="1">
        <v>2</v>
      </c>
      <c r="G93" s="1" t="s">
        <v>74</v>
      </c>
      <c r="H93" s="1">
        <f t="shared" si="1"/>
        <v>0</v>
      </c>
      <c r="I93" s="1" t="s">
        <v>22</v>
      </c>
      <c r="J93" s="1" t="s">
        <v>0</v>
      </c>
    </row>
    <row r="94" spans="1:10" ht="43.2" x14ac:dyDescent="0.3">
      <c r="A94" s="1">
        <v>1976074</v>
      </c>
      <c r="B94" s="1" t="s">
        <v>213</v>
      </c>
      <c r="C94" s="1" t="s">
        <v>22</v>
      </c>
      <c r="D94" s="1" t="s">
        <v>214</v>
      </c>
      <c r="E94" s="2">
        <v>0</v>
      </c>
      <c r="F94" s="1">
        <v>3</v>
      </c>
      <c r="G94" s="1" t="s">
        <v>74</v>
      </c>
      <c r="H94" s="1">
        <f t="shared" si="1"/>
        <v>0</v>
      </c>
      <c r="I94" s="1" t="s">
        <v>22</v>
      </c>
      <c r="J94" s="1" t="s">
        <v>0</v>
      </c>
    </row>
    <row r="95" spans="1:10" ht="43.2" x14ac:dyDescent="0.3">
      <c r="A95" s="1">
        <v>1976075</v>
      </c>
      <c r="B95" s="1" t="s">
        <v>215</v>
      </c>
      <c r="C95" s="1" t="s">
        <v>22</v>
      </c>
      <c r="D95" s="1" t="s">
        <v>216</v>
      </c>
      <c r="E95" s="2">
        <v>0</v>
      </c>
      <c r="F95" s="1">
        <v>2</v>
      </c>
      <c r="G95" s="1" t="s">
        <v>65</v>
      </c>
      <c r="H95" s="1">
        <f t="shared" si="1"/>
        <v>0</v>
      </c>
      <c r="I95" s="1" t="s">
        <v>22</v>
      </c>
      <c r="J95" s="1" t="s">
        <v>0</v>
      </c>
    </row>
    <row r="96" spans="1:10" ht="43.2" x14ac:dyDescent="0.3">
      <c r="A96" s="1">
        <v>1976076</v>
      </c>
      <c r="B96" s="1" t="s">
        <v>217</v>
      </c>
      <c r="C96" s="1" t="s">
        <v>22</v>
      </c>
      <c r="D96" s="1" t="s">
        <v>218</v>
      </c>
      <c r="E96" s="2">
        <v>0</v>
      </c>
      <c r="F96" s="1">
        <v>5</v>
      </c>
      <c r="G96" s="1" t="s">
        <v>74</v>
      </c>
      <c r="H96" s="1">
        <f t="shared" si="1"/>
        <v>0</v>
      </c>
      <c r="I96" s="1" t="s">
        <v>22</v>
      </c>
      <c r="J96" s="1" t="s">
        <v>219</v>
      </c>
    </row>
    <row r="97" spans="1:10" x14ac:dyDescent="0.3">
      <c r="A97" s="1">
        <v>1976077</v>
      </c>
      <c r="B97" s="1" t="s">
        <v>220</v>
      </c>
      <c r="C97" s="1" t="s">
        <v>22</v>
      </c>
      <c r="D97" s="1" t="s">
        <v>221</v>
      </c>
      <c r="E97" s="2">
        <v>0</v>
      </c>
      <c r="F97" s="1">
        <v>1</v>
      </c>
      <c r="G97" s="1" t="s">
        <v>74</v>
      </c>
      <c r="H97" s="1">
        <f t="shared" si="1"/>
        <v>0</v>
      </c>
      <c r="I97" s="1" t="s">
        <v>22</v>
      </c>
      <c r="J97" s="1" t="s">
        <v>222</v>
      </c>
    </row>
    <row r="98" spans="1:10" x14ac:dyDescent="0.3">
      <c r="A98" s="1">
        <v>1976078</v>
      </c>
      <c r="B98" s="1" t="s">
        <v>223</v>
      </c>
      <c r="C98" s="1" t="s">
        <v>22</v>
      </c>
      <c r="D98" s="1" t="s">
        <v>224</v>
      </c>
      <c r="E98" s="2">
        <v>0</v>
      </c>
      <c r="F98" s="1">
        <v>1</v>
      </c>
      <c r="G98" s="1" t="s">
        <v>74</v>
      </c>
      <c r="H98" s="1">
        <f t="shared" si="1"/>
        <v>0</v>
      </c>
      <c r="I98" s="1" t="s">
        <v>22</v>
      </c>
      <c r="J98" s="1" t="s">
        <v>0</v>
      </c>
    </row>
    <row r="99" spans="1:10" ht="43.2" x14ac:dyDescent="0.3">
      <c r="A99" s="1">
        <v>1976079</v>
      </c>
      <c r="B99" s="1" t="s">
        <v>225</v>
      </c>
      <c r="C99" s="1" t="s">
        <v>22</v>
      </c>
      <c r="D99" s="1" t="s">
        <v>226</v>
      </c>
      <c r="E99" s="2">
        <v>0</v>
      </c>
      <c r="F99" s="1">
        <v>1</v>
      </c>
      <c r="G99" s="1" t="s">
        <v>65</v>
      </c>
      <c r="H99" s="1">
        <f t="shared" si="1"/>
        <v>0</v>
      </c>
      <c r="I99" s="1" t="s">
        <v>22</v>
      </c>
      <c r="J99" s="1" t="s">
        <v>227</v>
      </c>
    </row>
    <row r="100" spans="1:10" x14ac:dyDescent="0.3">
      <c r="A100" s="1">
        <v>1976080</v>
      </c>
      <c r="B100" s="1" t="s">
        <v>228</v>
      </c>
      <c r="C100" s="1" t="s">
        <v>22</v>
      </c>
      <c r="D100" s="1" t="s">
        <v>229</v>
      </c>
      <c r="E100" s="2">
        <v>0</v>
      </c>
      <c r="F100" s="1">
        <v>1</v>
      </c>
      <c r="G100" s="1" t="s">
        <v>65</v>
      </c>
      <c r="H100" s="1">
        <f t="shared" si="1"/>
        <v>0</v>
      </c>
      <c r="I100" s="1" t="s">
        <v>22</v>
      </c>
      <c r="J100" s="1" t="s">
        <v>0</v>
      </c>
    </row>
    <row r="101" spans="1:10" x14ac:dyDescent="0.3">
      <c r="A101" s="1">
        <v>1976081</v>
      </c>
      <c r="B101" s="1" t="s">
        <v>230</v>
      </c>
      <c r="C101" s="1" t="s">
        <v>22</v>
      </c>
      <c r="D101" s="1" t="s">
        <v>231</v>
      </c>
      <c r="E101" s="1">
        <f>ROUND(H102,2)</f>
        <v>0</v>
      </c>
      <c r="F101" s="1">
        <v>1</v>
      </c>
      <c r="G101" s="1" t="s">
        <v>0</v>
      </c>
      <c r="H101" s="1">
        <f t="shared" si="1"/>
        <v>0</v>
      </c>
      <c r="I101" s="1" t="s">
        <v>22</v>
      </c>
      <c r="J101" s="1" t="s">
        <v>0</v>
      </c>
    </row>
    <row r="102" spans="1:10" x14ac:dyDescent="0.3">
      <c r="A102" s="1">
        <v>1976082</v>
      </c>
      <c r="B102" s="1" t="s">
        <v>232</v>
      </c>
      <c r="C102" s="1" t="s">
        <v>22</v>
      </c>
      <c r="D102" s="1" t="s">
        <v>233</v>
      </c>
      <c r="E102" s="1">
        <f>ROUND(H103+H104+H105+H106+H107+H108+H109,2)</f>
        <v>0</v>
      </c>
      <c r="F102" s="1">
        <v>1</v>
      </c>
      <c r="G102" s="1" t="s">
        <v>0</v>
      </c>
      <c r="H102" s="1">
        <f t="shared" si="1"/>
        <v>0</v>
      </c>
      <c r="I102" s="1" t="s">
        <v>22</v>
      </c>
      <c r="J102" s="1" t="s">
        <v>0</v>
      </c>
    </row>
    <row r="103" spans="1:10" ht="43.2" x14ac:dyDescent="0.3">
      <c r="A103" s="1">
        <v>1976083</v>
      </c>
      <c r="B103" s="1" t="s">
        <v>234</v>
      </c>
      <c r="C103" s="1" t="s">
        <v>22</v>
      </c>
      <c r="D103" s="1" t="s">
        <v>34</v>
      </c>
      <c r="E103" s="2">
        <v>0</v>
      </c>
      <c r="F103" s="1">
        <v>182</v>
      </c>
      <c r="G103" s="1" t="s">
        <v>33</v>
      </c>
      <c r="H103" s="1">
        <f t="shared" si="1"/>
        <v>0</v>
      </c>
      <c r="I103" s="1" t="s">
        <v>22</v>
      </c>
      <c r="J103" s="1" t="s">
        <v>0</v>
      </c>
    </row>
    <row r="104" spans="1:10" ht="72" x14ac:dyDescent="0.3">
      <c r="A104" s="1">
        <v>1976084</v>
      </c>
      <c r="B104" s="1" t="s">
        <v>235</v>
      </c>
      <c r="C104" s="1" t="s">
        <v>22</v>
      </c>
      <c r="D104" s="1" t="s">
        <v>36</v>
      </c>
      <c r="E104" s="2">
        <v>0</v>
      </c>
      <c r="F104" s="1">
        <v>104</v>
      </c>
      <c r="G104" s="1" t="s">
        <v>46</v>
      </c>
      <c r="H104" s="1">
        <f t="shared" si="1"/>
        <v>0</v>
      </c>
      <c r="I104" s="1" t="s">
        <v>22</v>
      </c>
      <c r="J104" s="1" t="s">
        <v>0</v>
      </c>
    </row>
    <row r="105" spans="1:10" x14ac:dyDescent="0.3">
      <c r="A105" s="1">
        <v>1976085</v>
      </c>
      <c r="B105" s="1" t="s">
        <v>236</v>
      </c>
      <c r="C105" s="1" t="s">
        <v>22</v>
      </c>
      <c r="D105" s="1" t="s">
        <v>38</v>
      </c>
      <c r="E105" s="2">
        <v>0</v>
      </c>
      <c r="F105" s="1">
        <v>252</v>
      </c>
      <c r="G105" s="1" t="s">
        <v>33</v>
      </c>
      <c r="H105" s="1">
        <f t="shared" si="1"/>
        <v>0</v>
      </c>
      <c r="I105" s="1" t="s">
        <v>22</v>
      </c>
      <c r="J105" s="1" t="s">
        <v>0</v>
      </c>
    </row>
    <row r="106" spans="1:10" x14ac:dyDescent="0.3">
      <c r="A106" s="1">
        <v>1976086</v>
      </c>
      <c r="B106" s="1" t="s">
        <v>237</v>
      </c>
      <c r="C106" s="1" t="s">
        <v>22</v>
      </c>
      <c r="D106" s="1" t="s">
        <v>238</v>
      </c>
      <c r="E106" s="2">
        <v>0</v>
      </c>
      <c r="F106" s="1">
        <v>262.2</v>
      </c>
      <c r="G106" s="1" t="s">
        <v>46</v>
      </c>
      <c r="H106" s="1">
        <f t="shared" si="1"/>
        <v>0</v>
      </c>
      <c r="I106" s="1" t="s">
        <v>22</v>
      </c>
      <c r="J106" s="1" t="s">
        <v>239</v>
      </c>
    </row>
    <row r="107" spans="1:10" x14ac:dyDescent="0.3">
      <c r="A107" s="1">
        <v>1976087</v>
      </c>
      <c r="B107" s="1" t="s">
        <v>240</v>
      </c>
      <c r="C107" s="1" t="s">
        <v>22</v>
      </c>
      <c r="D107" s="1" t="s">
        <v>241</v>
      </c>
      <c r="E107" s="2">
        <v>0</v>
      </c>
      <c r="F107" s="1">
        <v>414</v>
      </c>
      <c r="G107" s="1" t="s">
        <v>46</v>
      </c>
      <c r="H107" s="1">
        <f t="shared" si="1"/>
        <v>0</v>
      </c>
      <c r="I107" s="1" t="s">
        <v>22</v>
      </c>
      <c r="J107" s="1" t="s">
        <v>242</v>
      </c>
    </row>
    <row r="108" spans="1:10" x14ac:dyDescent="0.3">
      <c r="A108" s="1">
        <v>1976088</v>
      </c>
      <c r="B108" s="1" t="s">
        <v>243</v>
      </c>
      <c r="C108" s="1" t="s">
        <v>22</v>
      </c>
      <c r="D108" s="1" t="s">
        <v>244</v>
      </c>
      <c r="E108" s="2">
        <v>0</v>
      </c>
      <c r="F108" s="1">
        <v>989</v>
      </c>
      <c r="G108" s="1" t="s">
        <v>46</v>
      </c>
      <c r="H108" s="1">
        <f t="shared" si="1"/>
        <v>0</v>
      </c>
      <c r="I108" s="1" t="s">
        <v>22</v>
      </c>
      <c r="J108" s="1" t="s">
        <v>245</v>
      </c>
    </row>
    <row r="109" spans="1:10" ht="28.8" x14ac:dyDescent="0.3">
      <c r="A109" s="1">
        <v>1976089</v>
      </c>
      <c r="B109" s="1" t="s">
        <v>246</v>
      </c>
      <c r="C109" s="1" t="s">
        <v>22</v>
      </c>
      <c r="D109" s="1" t="s">
        <v>247</v>
      </c>
      <c r="E109" s="2">
        <v>0</v>
      </c>
      <c r="F109" s="1">
        <v>1</v>
      </c>
      <c r="G109" s="1" t="s">
        <v>65</v>
      </c>
      <c r="H109" s="1">
        <f t="shared" si="1"/>
        <v>0</v>
      </c>
      <c r="I109" s="1" t="s">
        <v>22</v>
      </c>
      <c r="J109" s="1" t="s">
        <v>0</v>
      </c>
    </row>
    <row r="110" spans="1:10" x14ac:dyDescent="0.3">
      <c r="A110" s="1">
        <v>1976090</v>
      </c>
      <c r="B110" s="1" t="s">
        <v>248</v>
      </c>
      <c r="C110" s="1" t="s">
        <v>22</v>
      </c>
      <c r="D110" s="1" t="s">
        <v>249</v>
      </c>
      <c r="E110" s="1">
        <f>ROUND(H111+H114+H117+H129,2)</f>
        <v>0</v>
      </c>
      <c r="F110" s="1">
        <v>1</v>
      </c>
      <c r="G110" s="1" t="s">
        <v>0</v>
      </c>
      <c r="H110" s="1">
        <f t="shared" si="1"/>
        <v>0</v>
      </c>
      <c r="I110" s="1" t="s">
        <v>22</v>
      </c>
      <c r="J110" s="1" t="s">
        <v>0</v>
      </c>
    </row>
    <row r="111" spans="1:10" x14ac:dyDescent="0.3">
      <c r="A111" s="1">
        <v>1976091</v>
      </c>
      <c r="B111" s="1" t="s">
        <v>250</v>
      </c>
      <c r="C111" s="1" t="s">
        <v>22</v>
      </c>
      <c r="D111" s="1" t="s">
        <v>251</v>
      </c>
      <c r="E111" s="1">
        <f>ROUND(H112+H113,2)</f>
        <v>0</v>
      </c>
      <c r="F111" s="1">
        <v>1</v>
      </c>
      <c r="G111" s="1" t="s">
        <v>0</v>
      </c>
      <c r="H111" s="1">
        <f t="shared" si="1"/>
        <v>0</v>
      </c>
      <c r="I111" s="1" t="s">
        <v>22</v>
      </c>
      <c r="J111" s="1" t="s">
        <v>0</v>
      </c>
    </row>
    <row r="112" spans="1:10" ht="57.6" x14ac:dyDescent="0.3">
      <c r="A112" s="1">
        <v>1976092</v>
      </c>
      <c r="B112" s="1" t="s">
        <v>252</v>
      </c>
      <c r="C112" s="1" t="s">
        <v>22</v>
      </c>
      <c r="D112" s="1" t="s">
        <v>253</v>
      </c>
      <c r="E112" s="2">
        <v>0</v>
      </c>
      <c r="F112" s="1">
        <v>1</v>
      </c>
      <c r="G112" s="1" t="s">
        <v>74</v>
      </c>
      <c r="H112" s="1">
        <f t="shared" si="1"/>
        <v>0</v>
      </c>
      <c r="I112" s="1" t="s">
        <v>22</v>
      </c>
      <c r="J112" s="1" t="s">
        <v>0</v>
      </c>
    </row>
    <row r="113" spans="1:10" x14ac:dyDescent="0.3">
      <c r="A113" s="1">
        <v>1976093</v>
      </c>
      <c r="B113" s="1" t="s">
        <v>254</v>
      </c>
      <c r="C113" s="1" t="s">
        <v>22</v>
      </c>
      <c r="D113" s="1" t="s">
        <v>255</v>
      </c>
      <c r="E113" s="2">
        <v>0</v>
      </c>
      <c r="F113" s="1">
        <v>1</v>
      </c>
      <c r="G113" s="1" t="s">
        <v>74</v>
      </c>
      <c r="H113" s="1">
        <f t="shared" si="1"/>
        <v>0</v>
      </c>
      <c r="I113" s="1" t="s">
        <v>22</v>
      </c>
      <c r="J113" s="1" t="s">
        <v>0</v>
      </c>
    </row>
    <row r="114" spans="1:10" ht="43.2" x14ac:dyDescent="0.3">
      <c r="A114" s="1">
        <v>1976094</v>
      </c>
      <c r="B114" s="1" t="s">
        <v>256</v>
      </c>
      <c r="C114" s="1" t="s">
        <v>22</v>
      </c>
      <c r="D114" s="1" t="s">
        <v>257</v>
      </c>
      <c r="E114" s="1">
        <f>ROUND(H115+H116,2)</f>
        <v>0</v>
      </c>
      <c r="F114" s="1">
        <v>1</v>
      </c>
      <c r="G114" s="1" t="s">
        <v>0</v>
      </c>
      <c r="H114" s="1">
        <f t="shared" si="1"/>
        <v>0</v>
      </c>
      <c r="I114" s="1" t="s">
        <v>22</v>
      </c>
      <c r="J114" s="1" t="s">
        <v>0</v>
      </c>
    </row>
    <row r="115" spans="1:10" x14ac:dyDescent="0.3">
      <c r="A115" s="1">
        <v>1976095</v>
      </c>
      <c r="B115" s="1" t="s">
        <v>258</v>
      </c>
      <c r="C115" s="1" t="s">
        <v>22</v>
      </c>
      <c r="D115" s="1" t="s">
        <v>259</v>
      </c>
      <c r="E115" s="2">
        <v>0</v>
      </c>
      <c r="F115" s="1">
        <v>500</v>
      </c>
      <c r="G115" s="1" t="s">
        <v>95</v>
      </c>
      <c r="H115" s="1">
        <f t="shared" si="1"/>
        <v>0</v>
      </c>
      <c r="I115" s="1" t="s">
        <v>22</v>
      </c>
      <c r="J115" s="1" t="s">
        <v>0</v>
      </c>
    </row>
    <row r="116" spans="1:10" x14ac:dyDescent="0.3">
      <c r="A116" s="1">
        <v>1976096</v>
      </c>
      <c r="B116" s="1" t="s">
        <v>260</v>
      </c>
      <c r="C116" s="1" t="s">
        <v>22</v>
      </c>
      <c r="D116" s="1" t="s">
        <v>261</v>
      </c>
      <c r="E116" s="2">
        <v>0</v>
      </c>
      <c r="F116" s="1">
        <v>8</v>
      </c>
      <c r="G116" s="1" t="s">
        <v>74</v>
      </c>
      <c r="H116" s="1">
        <f t="shared" si="1"/>
        <v>0</v>
      </c>
      <c r="I116" s="1" t="s">
        <v>22</v>
      </c>
      <c r="J116" s="1" t="s">
        <v>0</v>
      </c>
    </row>
    <row r="117" spans="1:10" x14ac:dyDescent="0.3">
      <c r="A117" s="1">
        <v>1976097</v>
      </c>
      <c r="B117" s="1" t="s">
        <v>262</v>
      </c>
      <c r="C117" s="1" t="s">
        <v>22</v>
      </c>
      <c r="D117" s="1" t="s">
        <v>263</v>
      </c>
      <c r="E117" s="1">
        <f>ROUND(H118+H119+H120+H121+H122+H123+H124+H125+H126+H127+H128,2)</f>
        <v>0</v>
      </c>
      <c r="F117" s="1">
        <v>1</v>
      </c>
      <c r="G117" s="1" t="s">
        <v>0</v>
      </c>
      <c r="H117" s="1">
        <f t="shared" si="1"/>
        <v>0</v>
      </c>
      <c r="I117" s="1" t="s">
        <v>22</v>
      </c>
      <c r="J117" s="1" t="s">
        <v>0</v>
      </c>
    </row>
    <row r="118" spans="1:10" x14ac:dyDescent="0.3">
      <c r="A118" s="1">
        <v>1976098</v>
      </c>
      <c r="B118" s="1" t="s">
        <v>264</v>
      </c>
      <c r="C118" s="1" t="s">
        <v>22</v>
      </c>
      <c r="D118" s="1" t="s">
        <v>265</v>
      </c>
      <c r="E118" s="2">
        <v>0</v>
      </c>
      <c r="F118" s="1">
        <v>0.5</v>
      </c>
      <c r="G118" s="1" t="s">
        <v>203</v>
      </c>
      <c r="H118" s="1">
        <f t="shared" si="1"/>
        <v>0</v>
      </c>
      <c r="I118" s="1" t="s">
        <v>22</v>
      </c>
      <c r="J118" s="1" t="s">
        <v>0</v>
      </c>
    </row>
    <row r="119" spans="1:10" ht="43.2" x14ac:dyDescent="0.3">
      <c r="A119" s="1">
        <v>1976099</v>
      </c>
      <c r="B119" s="1" t="s">
        <v>266</v>
      </c>
      <c r="C119" s="1" t="s">
        <v>22</v>
      </c>
      <c r="D119" s="1" t="s">
        <v>267</v>
      </c>
      <c r="E119" s="2">
        <v>0</v>
      </c>
      <c r="F119" s="1">
        <v>500</v>
      </c>
      <c r="G119" s="1" t="s">
        <v>95</v>
      </c>
      <c r="H119" s="1">
        <f t="shared" si="1"/>
        <v>0</v>
      </c>
      <c r="I119" s="1" t="s">
        <v>22</v>
      </c>
      <c r="J119" s="1" t="s">
        <v>0</v>
      </c>
    </row>
    <row r="120" spans="1:10" ht="28.8" x14ac:dyDescent="0.3">
      <c r="A120" s="1">
        <v>1976100</v>
      </c>
      <c r="B120" s="1" t="s">
        <v>268</v>
      </c>
      <c r="C120" s="1" t="s">
        <v>22</v>
      </c>
      <c r="D120" s="1" t="s">
        <v>269</v>
      </c>
      <c r="E120" s="2">
        <v>0</v>
      </c>
      <c r="F120" s="1">
        <v>20</v>
      </c>
      <c r="G120" s="1" t="s">
        <v>95</v>
      </c>
      <c r="H120" s="1">
        <f t="shared" si="1"/>
        <v>0</v>
      </c>
      <c r="I120" s="1" t="s">
        <v>22</v>
      </c>
      <c r="J120" s="1" t="s">
        <v>0</v>
      </c>
    </row>
    <row r="121" spans="1:10" x14ac:dyDescent="0.3">
      <c r="A121" s="1">
        <v>1976101</v>
      </c>
      <c r="B121" s="1" t="s">
        <v>270</v>
      </c>
      <c r="C121" s="1" t="s">
        <v>22</v>
      </c>
      <c r="D121" s="1" t="s">
        <v>271</v>
      </c>
      <c r="E121" s="2">
        <v>0</v>
      </c>
      <c r="F121" s="1">
        <v>20</v>
      </c>
      <c r="G121" s="1" t="s">
        <v>95</v>
      </c>
      <c r="H121" s="1">
        <f t="shared" si="1"/>
        <v>0</v>
      </c>
      <c r="I121" s="1" t="s">
        <v>22</v>
      </c>
      <c r="J121" s="1" t="s">
        <v>0</v>
      </c>
    </row>
    <row r="122" spans="1:10" x14ac:dyDescent="0.3">
      <c r="A122" s="1">
        <v>1976102</v>
      </c>
      <c r="B122" s="1" t="s">
        <v>272</v>
      </c>
      <c r="C122" s="1" t="s">
        <v>22</v>
      </c>
      <c r="D122" s="1" t="s">
        <v>273</v>
      </c>
      <c r="E122" s="2">
        <v>0</v>
      </c>
      <c r="F122" s="1">
        <v>500</v>
      </c>
      <c r="G122" s="1" t="s">
        <v>95</v>
      </c>
      <c r="H122" s="1">
        <f t="shared" si="1"/>
        <v>0</v>
      </c>
      <c r="I122" s="1" t="s">
        <v>22</v>
      </c>
      <c r="J122" s="1" t="s">
        <v>0</v>
      </c>
    </row>
    <row r="123" spans="1:10" x14ac:dyDescent="0.3">
      <c r="A123" s="1">
        <v>1976103</v>
      </c>
      <c r="B123" s="1" t="s">
        <v>274</v>
      </c>
      <c r="C123" s="1" t="s">
        <v>22</v>
      </c>
      <c r="D123" s="1" t="s">
        <v>275</v>
      </c>
      <c r="E123" s="2">
        <v>0</v>
      </c>
      <c r="F123" s="1">
        <v>500</v>
      </c>
      <c r="G123" s="1" t="s">
        <v>95</v>
      </c>
      <c r="H123" s="1">
        <f t="shared" si="1"/>
        <v>0</v>
      </c>
      <c r="I123" s="1" t="s">
        <v>22</v>
      </c>
      <c r="J123" s="1" t="s">
        <v>0</v>
      </c>
    </row>
    <row r="124" spans="1:10" x14ac:dyDescent="0.3">
      <c r="A124" s="1">
        <v>1976104</v>
      </c>
      <c r="B124" s="1" t="s">
        <v>276</v>
      </c>
      <c r="C124" s="1" t="s">
        <v>22</v>
      </c>
      <c r="D124" s="1" t="s">
        <v>277</v>
      </c>
      <c r="E124" s="2">
        <v>0</v>
      </c>
      <c r="F124" s="1">
        <v>2</v>
      </c>
      <c r="G124" s="1" t="s">
        <v>74</v>
      </c>
      <c r="H124" s="1">
        <f t="shared" si="1"/>
        <v>0</v>
      </c>
      <c r="I124" s="1" t="s">
        <v>22</v>
      </c>
      <c r="J124" s="1" t="s">
        <v>0</v>
      </c>
    </row>
    <row r="125" spans="1:10" x14ac:dyDescent="0.3">
      <c r="A125" s="1">
        <v>1976105</v>
      </c>
      <c r="B125" s="1" t="s">
        <v>278</v>
      </c>
      <c r="C125" s="1" t="s">
        <v>22</v>
      </c>
      <c r="D125" s="1" t="s">
        <v>279</v>
      </c>
      <c r="E125" s="2">
        <v>0</v>
      </c>
      <c r="F125" s="1">
        <v>10</v>
      </c>
      <c r="G125" s="1" t="s">
        <v>95</v>
      </c>
      <c r="H125" s="1">
        <f t="shared" si="1"/>
        <v>0</v>
      </c>
      <c r="I125" s="1" t="s">
        <v>22</v>
      </c>
      <c r="J125" s="1" t="s">
        <v>0</v>
      </c>
    </row>
    <row r="126" spans="1:10" ht="28.8" x14ac:dyDescent="0.3">
      <c r="A126" s="1">
        <v>1976106</v>
      </c>
      <c r="B126" s="1" t="s">
        <v>280</v>
      </c>
      <c r="C126" s="1" t="s">
        <v>22</v>
      </c>
      <c r="D126" s="1" t="s">
        <v>281</v>
      </c>
      <c r="E126" s="2">
        <v>0</v>
      </c>
      <c r="F126" s="1">
        <v>2</v>
      </c>
      <c r="G126" s="1" t="s">
        <v>74</v>
      </c>
      <c r="H126" s="1">
        <f t="shared" si="1"/>
        <v>0</v>
      </c>
      <c r="I126" s="1" t="s">
        <v>22</v>
      </c>
      <c r="J126" s="1" t="s">
        <v>0</v>
      </c>
    </row>
    <row r="127" spans="1:10" x14ac:dyDescent="0.3">
      <c r="A127" s="1">
        <v>1976107</v>
      </c>
      <c r="B127" s="1" t="s">
        <v>282</v>
      </c>
      <c r="C127" s="1" t="s">
        <v>22</v>
      </c>
      <c r="D127" s="1" t="s">
        <v>283</v>
      </c>
      <c r="E127" s="2">
        <v>0</v>
      </c>
      <c r="F127" s="1">
        <v>1</v>
      </c>
      <c r="G127" s="1" t="s">
        <v>74</v>
      </c>
      <c r="H127" s="1">
        <f t="shared" si="1"/>
        <v>0</v>
      </c>
      <c r="I127" s="1" t="s">
        <v>22</v>
      </c>
      <c r="J127" s="1" t="s">
        <v>0</v>
      </c>
    </row>
    <row r="128" spans="1:10" x14ac:dyDescent="0.3">
      <c r="A128" s="1">
        <v>1976108</v>
      </c>
      <c r="B128" s="1" t="s">
        <v>284</v>
      </c>
      <c r="C128" s="1" t="s">
        <v>22</v>
      </c>
      <c r="D128" s="1" t="s">
        <v>285</v>
      </c>
      <c r="E128" s="2">
        <v>0</v>
      </c>
      <c r="F128" s="1">
        <v>2</v>
      </c>
      <c r="G128" s="1" t="s">
        <v>74</v>
      </c>
      <c r="H128" s="1">
        <f t="shared" si="1"/>
        <v>0</v>
      </c>
      <c r="I128" s="1" t="s">
        <v>22</v>
      </c>
      <c r="J128" s="1" t="s">
        <v>0</v>
      </c>
    </row>
    <row r="129" spans="1:10" x14ac:dyDescent="0.3">
      <c r="A129" s="1">
        <v>1976109</v>
      </c>
      <c r="B129" s="1" t="s">
        <v>286</v>
      </c>
      <c r="C129" s="1" t="s">
        <v>22</v>
      </c>
      <c r="D129" s="1" t="s">
        <v>287</v>
      </c>
      <c r="E129" s="1">
        <f>ROUND(H130+H131+H132+H133+H134,2)</f>
        <v>0</v>
      </c>
      <c r="F129" s="1">
        <v>1</v>
      </c>
      <c r="G129" s="1" t="s">
        <v>0</v>
      </c>
      <c r="H129" s="1">
        <f t="shared" si="1"/>
        <v>0</v>
      </c>
      <c r="I129" s="1" t="s">
        <v>22</v>
      </c>
      <c r="J129" s="1" t="s">
        <v>0</v>
      </c>
    </row>
    <row r="130" spans="1:10" x14ac:dyDescent="0.3">
      <c r="A130" s="1">
        <v>1976110</v>
      </c>
      <c r="B130" s="1" t="s">
        <v>288</v>
      </c>
      <c r="C130" s="1" t="s">
        <v>22</v>
      </c>
      <c r="D130" s="1" t="s">
        <v>289</v>
      </c>
      <c r="E130" s="2">
        <v>0</v>
      </c>
      <c r="F130" s="1">
        <v>1</v>
      </c>
      <c r="G130" s="1" t="s">
        <v>65</v>
      </c>
      <c r="H130" s="1">
        <f t="shared" si="1"/>
        <v>0</v>
      </c>
      <c r="I130" s="1" t="s">
        <v>22</v>
      </c>
      <c r="J130" s="1" t="s">
        <v>0</v>
      </c>
    </row>
    <row r="131" spans="1:10" x14ac:dyDescent="0.3">
      <c r="A131" s="1">
        <v>1976111</v>
      </c>
      <c r="B131" s="1" t="s">
        <v>290</v>
      </c>
      <c r="C131" s="1" t="s">
        <v>22</v>
      </c>
      <c r="D131" s="1" t="s">
        <v>291</v>
      </c>
      <c r="E131" s="2">
        <v>0</v>
      </c>
      <c r="F131" s="1">
        <v>1</v>
      </c>
      <c r="G131" s="1" t="s">
        <v>65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x14ac:dyDescent="0.3">
      <c r="A132" s="1">
        <v>1976112</v>
      </c>
      <c r="B132" s="1" t="s">
        <v>292</v>
      </c>
      <c r="C132" s="1" t="s">
        <v>22</v>
      </c>
      <c r="D132" s="1" t="s">
        <v>293</v>
      </c>
      <c r="E132" s="2">
        <v>0</v>
      </c>
      <c r="F132" s="1">
        <v>1</v>
      </c>
      <c r="G132" s="1" t="s">
        <v>65</v>
      </c>
      <c r="H132" s="1">
        <f t="shared" si="2"/>
        <v>0</v>
      </c>
      <c r="I132" s="1" t="s">
        <v>22</v>
      </c>
      <c r="J132" s="1" t="s">
        <v>0</v>
      </c>
    </row>
    <row r="133" spans="1:10" x14ac:dyDescent="0.3">
      <c r="A133" s="1">
        <v>1976113</v>
      </c>
      <c r="B133" s="1" t="s">
        <v>294</v>
      </c>
      <c r="C133" s="1" t="s">
        <v>22</v>
      </c>
      <c r="D133" s="1" t="s">
        <v>295</v>
      </c>
      <c r="E133" s="2">
        <v>0</v>
      </c>
      <c r="F133" s="1">
        <v>1</v>
      </c>
      <c r="G133" s="1" t="s">
        <v>65</v>
      </c>
      <c r="H133" s="1">
        <f t="shared" si="2"/>
        <v>0</v>
      </c>
      <c r="I133" s="1" t="s">
        <v>22</v>
      </c>
      <c r="J133" s="1" t="s">
        <v>0</v>
      </c>
    </row>
    <row r="134" spans="1:10" x14ac:dyDescent="0.3">
      <c r="A134" s="1">
        <v>1976114</v>
      </c>
      <c r="B134" s="1" t="s">
        <v>296</v>
      </c>
      <c r="C134" s="1" t="s">
        <v>22</v>
      </c>
      <c r="D134" s="1" t="s">
        <v>297</v>
      </c>
      <c r="E134" s="2">
        <v>0</v>
      </c>
      <c r="F134" s="1">
        <v>1</v>
      </c>
      <c r="G134" s="1" t="s">
        <v>65</v>
      </c>
      <c r="H134" s="1">
        <f t="shared" si="2"/>
        <v>0</v>
      </c>
      <c r="I134" s="1" t="s">
        <v>22</v>
      </c>
      <c r="J134" s="1" t="s">
        <v>0</v>
      </c>
    </row>
    <row r="135" spans="1:10" x14ac:dyDescent="0.3">
      <c r="A135" s="1">
        <v>1976115</v>
      </c>
      <c r="B135" s="1" t="s">
        <v>298</v>
      </c>
      <c r="C135" s="1" t="s">
        <v>22</v>
      </c>
      <c r="D135" s="1" t="s">
        <v>299</v>
      </c>
      <c r="E135" s="1">
        <f>ROUND(H136,2)</f>
        <v>0</v>
      </c>
      <c r="F135" s="1">
        <v>1</v>
      </c>
      <c r="G135" s="1" t="s">
        <v>0</v>
      </c>
      <c r="H135" s="1">
        <f t="shared" si="2"/>
        <v>0</v>
      </c>
      <c r="I135" s="1" t="s">
        <v>22</v>
      </c>
      <c r="J135" s="1" t="s">
        <v>0</v>
      </c>
    </row>
    <row r="136" spans="1:10" x14ac:dyDescent="0.3">
      <c r="A136" s="1">
        <v>1976116</v>
      </c>
      <c r="B136" s="1" t="s">
        <v>300</v>
      </c>
      <c r="C136" s="1" t="s">
        <v>22</v>
      </c>
      <c r="D136" s="1" t="s">
        <v>301</v>
      </c>
      <c r="E136" s="1">
        <f>ROUND(H137+H138+H139,2)</f>
        <v>0</v>
      </c>
      <c r="F136" s="1">
        <v>1</v>
      </c>
      <c r="G136" s="1" t="s">
        <v>0</v>
      </c>
      <c r="H136" s="1">
        <f t="shared" si="2"/>
        <v>0</v>
      </c>
      <c r="I136" s="1" t="s">
        <v>22</v>
      </c>
      <c r="J136" s="1" t="s">
        <v>0</v>
      </c>
    </row>
    <row r="137" spans="1:10" ht="28.8" x14ac:dyDescent="0.3">
      <c r="A137" s="1">
        <v>1976117</v>
      </c>
      <c r="B137" s="1" t="s">
        <v>302</v>
      </c>
      <c r="C137" s="1" t="s">
        <v>22</v>
      </c>
      <c r="D137" s="1" t="s">
        <v>301</v>
      </c>
      <c r="E137" s="2">
        <v>0</v>
      </c>
      <c r="F137" s="1">
        <v>400</v>
      </c>
      <c r="G137" s="1" t="s">
        <v>46</v>
      </c>
      <c r="H137" s="1">
        <f t="shared" si="2"/>
        <v>0</v>
      </c>
      <c r="I137" s="1" t="s">
        <v>22</v>
      </c>
      <c r="J137" s="1" t="s">
        <v>303</v>
      </c>
    </row>
    <row r="138" spans="1:10" ht="57.6" x14ac:dyDescent="0.3">
      <c r="A138" s="1">
        <v>1976118</v>
      </c>
      <c r="B138" s="1" t="s">
        <v>304</v>
      </c>
      <c r="C138" s="1" t="s">
        <v>22</v>
      </c>
      <c r="D138" s="1" t="s">
        <v>305</v>
      </c>
      <c r="E138" s="2">
        <v>0</v>
      </c>
      <c r="F138" s="1">
        <v>246</v>
      </c>
      <c r="G138" s="1" t="s">
        <v>46</v>
      </c>
      <c r="H138" s="1">
        <f t="shared" si="2"/>
        <v>0</v>
      </c>
      <c r="I138" s="1" t="s">
        <v>22</v>
      </c>
      <c r="J138" s="1" t="s">
        <v>0</v>
      </c>
    </row>
    <row r="139" spans="1:10" ht="28.8" x14ac:dyDescent="0.3">
      <c r="A139" s="1">
        <v>1976119</v>
      </c>
      <c r="B139" s="1" t="s">
        <v>306</v>
      </c>
      <c r="C139" s="1" t="s">
        <v>22</v>
      </c>
      <c r="D139" s="1" t="s">
        <v>307</v>
      </c>
      <c r="E139" s="2">
        <v>0</v>
      </c>
      <c r="F139" s="1">
        <v>1</v>
      </c>
      <c r="G139" s="1" t="s">
        <v>65</v>
      </c>
      <c r="H139" s="1">
        <f t="shared" si="2"/>
        <v>0</v>
      </c>
      <c r="I139" s="1" t="s">
        <v>22</v>
      </c>
      <c r="J139" s="1" t="s">
        <v>0</v>
      </c>
    </row>
    <row r="140" spans="1:10" x14ac:dyDescent="0.3">
      <c r="A140" s="1">
        <v>1976120</v>
      </c>
      <c r="B140" s="1" t="s">
        <v>308</v>
      </c>
      <c r="C140" s="1" t="s">
        <v>22</v>
      </c>
      <c r="D140" s="1" t="s">
        <v>309</v>
      </c>
      <c r="E140" s="1">
        <f>ROUND(H141,2)</f>
        <v>0</v>
      </c>
      <c r="F140" s="1">
        <v>1</v>
      </c>
      <c r="G140" s="1" t="s">
        <v>0</v>
      </c>
      <c r="H140" s="1">
        <f t="shared" si="2"/>
        <v>0</v>
      </c>
      <c r="I140" s="1" t="s">
        <v>22</v>
      </c>
      <c r="J140" s="1" t="s">
        <v>0</v>
      </c>
    </row>
    <row r="141" spans="1:10" x14ac:dyDescent="0.3">
      <c r="A141" s="1">
        <v>1976121</v>
      </c>
      <c r="B141" s="1" t="s">
        <v>310</v>
      </c>
      <c r="C141" s="1" t="s">
        <v>22</v>
      </c>
      <c r="D141" s="1" t="s">
        <v>311</v>
      </c>
      <c r="E141" s="1">
        <f>ROUND(H142+H143+H144+H145+H146+H147+H148+H149+H150+H151+H152+H153+H154+H155+H156,2)</f>
        <v>0</v>
      </c>
      <c r="F141" s="1">
        <v>1</v>
      </c>
      <c r="G141" s="1" t="s">
        <v>0</v>
      </c>
      <c r="H141" s="1">
        <f t="shared" si="2"/>
        <v>0</v>
      </c>
      <c r="I141" s="1" t="s">
        <v>22</v>
      </c>
      <c r="J141" s="1" t="s">
        <v>0</v>
      </c>
    </row>
    <row r="142" spans="1:10" ht="28.8" x14ac:dyDescent="0.3">
      <c r="A142" s="1">
        <v>1976122</v>
      </c>
      <c r="B142" s="1" t="s">
        <v>312</v>
      </c>
      <c r="C142" s="1" t="s">
        <v>22</v>
      </c>
      <c r="D142" s="1" t="s">
        <v>313</v>
      </c>
      <c r="E142" s="2">
        <v>0</v>
      </c>
      <c r="F142" s="1">
        <v>5.8</v>
      </c>
      <c r="G142" s="1" t="s">
        <v>33</v>
      </c>
      <c r="H142" s="1">
        <f t="shared" si="2"/>
        <v>0</v>
      </c>
      <c r="I142" s="1" t="s">
        <v>22</v>
      </c>
      <c r="J142" s="1" t="s">
        <v>0</v>
      </c>
    </row>
    <row r="143" spans="1:10" ht="28.8" x14ac:dyDescent="0.3">
      <c r="A143" s="1">
        <v>1976123</v>
      </c>
      <c r="B143" s="1" t="s">
        <v>314</v>
      </c>
      <c r="C143" s="1" t="s">
        <v>22</v>
      </c>
      <c r="D143" s="1" t="s">
        <v>315</v>
      </c>
      <c r="E143" s="2">
        <v>0</v>
      </c>
      <c r="F143" s="1">
        <v>2</v>
      </c>
      <c r="G143" s="1" t="s">
        <v>74</v>
      </c>
      <c r="H143" s="1">
        <f t="shared" si="2"/>
        <v>0</v>
      </c>
      <c r="I143" s="1" t="s">
        <v>22</v>
      </c>
      <c r="J143" s="1" t="s">
        <v>0</v>
      </c>
    </row>
    <row r="144" spans="1:10" ht="28.8" x14ac:dyDescent="0.3">
      <c r="A144" s="1">
        <v>1976124</v>
      </c>
      <c r="B144" s="1" t="s">
        <v>316</v>
      </c>
      <c r="C144" s="1" t="s">
        <v>22</v>
      </c>
      <c r="D144" s="1" t="s">
        <v>317</v>
      </c>
      <c r="E144" s="2">
        <v>0</v>
      </c>
      <c r="F144" s="1">
        <v>59</v>
      </c>
      <c r="G144" s="1" t="s">
        <v>74</v>
      </c>
      <c r="H144" s="1">
        <f t="shared" si="2"/>
        <v>0</v>
      </c>
      <c r="I144" s="1" t="s">
        <v>22</v>
      </c>
      <c r="J144" s="1" t="s">
        <v>0</v>
      </c>
    </row>
    <row r="145" spans="1:10" ht="28.8" x14ac:dyDescent="0.3">
      <c r="A145" s="1">
        <v>1976125</v>
      </c>
      <c r="B145" s="1" t="s">
        <v>318</v>
      </c>
      <c r="C145" s="1" t="s">
        <v>22</v>
      </c>
      <c r="D145" s="1" t="s">
        <v>319</v>
      </c>
      <c r="E145" s="2">
        <v>0</v>
      </c>
      <c r="F145" s="1">
        <v>10</v>
      </c>
      <c r="G145" s="1" t="s">
        <v>74</v>
      </c>
      <c r="H145" s="1">
        <f t="shared" si="2"/>
        <v>0</v>
      </c>
      <c r="I145" s="1" t="s">
        <v>22</v>
      </c>
      <c r="J145" s="1" t="s">
        <v>0</v>
      </c>
    </row>
    <row r="146" spans="1:10" x14ac:dyDescent="0.3">
      <c r="A146" s="1">
        <v>1976126</v>
      </c>
      <c r="B146" s="1" t="s">
        <v>320</v>
      </c>
      <c r="C146" s="1" t="s">
        <v>22</v>
      </c>
      <c r="D146" s="1" t="s">
        <v>321</v>
      </c>
      <c r="E146" s="2">
        <v>0</v>
      </c>
      <c r="F146" s="1">
        <v>20</v>
      </c>
      <c r="G146" s="1" t="s">
        <v>74</v>
      </c>
      <c r="H146" s="1">
        <f t="shared" si="2"/>
        <v>0</v>
      </c>
      <c r="I146" s="1" t="s">
        <v>22</v>
      </c>
      <c r="J146" s="1" t="s">
        <v>0</v>
      </c>
    </row>
    <row r="147" spans="1:10" ht="28.8" x14ac:dyDescent="0.3">
      <c r="A147" s="1">
        <v>1976127</v>
      </c>
      <c r="B147" s="1" t="s">
        <v>322</v>
      </c>
      <c r="C147" s="1" t="s">
        <v>22</v>
      </c>
      <c r="D147" s="1" t="s">
        <v>323</v>
      </c>
      <c r="E147" s="2">
        <v>0</v>
      </c>
      <c r="F147" s="1">
        <v>204</v>
      </c>
      <c r="G147" s="1" t="s">
        <v>95</v>
      </c>
      <c r="H147" s="1">
        <f t="shared" si="2"/>
        <v>0</v>
      </c>
      <c r="I147" s="1" t="s">
        <v>22</v>
      </c>
      <c r="J147" s="1" t="s">
        <v>0</v>
      </c>
    </row>
    <row r="148" spans="1:10" x14ac:dyDescent="0.3">
      <c r="A148" s="1">
        <v>1976128</v>
      </c>
      <c r="B148" s="1" t="s">
        <v>324</v>
      </c>
      <c r="C148" s="1" t="s">
        <v>22</v>
      </c>
      <c r="D148" s="1" t="s">
        <v>325</v>
      </c>
      <c r="E148" s="2">
        <v>0</v>
      </c>
      <c r="F148" s="1">
        <v>612</v>
      </c>
      <c r="G148" s="1" t="s">
        <v>95</v>
      </c>
      <c r="H148" s="1">
        <f t="shared" si="2"/>
        <v>0</v>
      </c>
      <c r="I148" s="1" t="s">
        <v>22</v>
      </c>
      <c r="J148" s="1" t="s">
        <v>0</v>
      </c>
    </row>
    <row r="149" spans="1:10" x14ac:dyDescent="0.3">
      <c r="A149" s="1">
        <v>1976129</v>
      </c>
      <c r="B149" s="1" t="s">
        <v>326</v>
      </c>
      <c r="C149" s="1" t="s">
        <v>22</v>
      </c>
      <c r="D149" s="1" t="s">
        <v>327</v>
      </c>
      <c r="E149" s="2">
        <v>0</v>
      </c>
      <c r="F149" s="1">
        <v>612</v>
      </c>
      <c r="G149" s="1" t="s">
        <v>95</v>
      </c>
      <c r="H149" s="1">
        <f t="shared" si="2"/>
        <v>0</v>
      </c>
      <c r="I149" s="1" t="s">
        <v>22</v>
      </c>
      <c r="J149" s="1" t="s">
        <v>0</v>
      </c>
    </row>
    <row r="150" spans="1:10" x14ac:dyDescent="0.3">
      <c r="A150" s="1">
        <v>1976130</v>
      </c>
      <c r="B150" s="1" t="s">
        <v>328</v>
      </c>
      <c r="C150" s="1" t="s">
        <v>22</v>
      </c>
      <c r="D150" s="1" t="s">
        <v>329</v>
      </c>
      <c r="E150" s="2">
        <v>0</v>
      </c>
      <c r="F150" s="1">
        <v>1</v>
      </c>
      <c r="G150" s="1" t="s">
        <v>74</v>
      </c>
      <c r="H150" s="1">
        <f t="shared" si="2"/>
        <v>0</v>
      </c>
      <c r="I150" s="1" t="s">
        <v>22</v>
      </c>
      <c r="J150" s="1" t="s">
        <v>0</v>
      </c>
    </row>
    <row r="151" spans="1:10" x14ac:dyDescent="0.3">
      <c r="A151" s="1">
        <v>1976131</v>
      </c>
      <c r="B151" s="1" t="s">
        <v>330</v>
      </c>
      <c r="C151" s="1" t="s">
        <v>22</v>
      </c>
      <c r="D151" s="1" t="s">
        <v>331</v>
      </c>
      <c r="E151" s="2">
        <v>0</v>
      </c>
      <c r="F151" s="1">
        <v>4</v>
      </c>
      <c r="G151" s="1" t="s">
        <v>74</v>
      </c>
      <c r="H151" s="1">
        <f t="shared" si="2"/>
        <v>0</v>
      </c>
      <c r="I151" s="1" t="s">
        <v>22</v>
      </c>
      <c r="J151" s="1" t="s">
        <v>0</v>
      </c>
    </row>
    <row r="152" spans="1:10" ht="28.8" x14ac:dyDescent="0.3">
      <c r="A152" s="1">
        <v>1976132</v>
      </c>
      <c r="B152" s="1" t="s">
        <v>332</v>
      </c>
      <c r="C152" s="1" t="s">
        <v>22</v>
      </c>
      <c r="D152" s="1" t="s">
        <v>333</v>
      </c>
      <c r="E152" s="2">
        <v>0</v>
      </c>
      <c r="F152" s="1">
        <v>69</v>
      </c>
      <c r="G152" s="1" t="s">
        <v>74</v>
      </c>
      <c r="H152" s="1">
        <f t="shared" si="2"/>
        <v>0</v>
      </c>
      <c r="I152" s="1" t="s">
        <v>22</v>
      </c>
      <c r="J152" s="1" t="s">
        <v>0</v>
      </c>
    </row>
    <row r="153" spans="1:10" ht="28.8" x14ac:dyDescent="0.3">
      <c r="A153" s="1">
        <v>1976133</v>
      </c>
      <c r="B153" s="1" t="s">
        <v>334</v>
      </c>
      <c r="C153" s="1" t="s">
        <v>22</v>
      </c>
      <c r="D153" s="1" t="s">
        <v>335</v>
      </c>
      <c r="E153" s="2">
        <v>0</v>
      </c>
      <c r="F153" s="1">
        <v>20</v>
      </c>
      <c r="G153" s="1" t="s">
        <v>74</v>
      </c>
      <c r="H153" s="1">
        <f t="shared" si="2"/>
        <v>0</v>
      </c>
      <c r="I153" s="1" t="s">
        <v>22</v>
      </c>
      <c r="J153" s="1" t="s">
        <v>0</v>
      </c>
    </row>
    <row r="154" spans="1:10" ht="43.2" x14ac:dyDescent="0.3">
      <c r="A154" s="1">
        <v>1976134</v>
      </c>
      <c r="B154" s="1" t="s">
        <v>336</v>
      </c>
      <c r="C154" s="1" t="s">
        <v>22</v>
      </c>
      <c r="D154" s="1" t="s">
        <v>337</v>
      </c>
      <c r="E154" s="2">
        <v>0</v>
      </c>
      <c r="F154" s="1">
        <v>1.06</v>
      </c>
      <c r="G154" s="1" t="s">
        <v>33</v>
      </c>
      <c r="H154" s="1">
        <f t="shared" si="2"/>
        <v>0</v>
      </c>
      <c r="I154" s="1" t="s">
        <v>22</v>
      </c>
      <c r="J154" s="1" t="s">
        <v>0</v>
      </c>
    </row>
    <row r="155" spans="1:10" x14ac:dyDescent="0.3">
      <c r="A155" s="1">
        <v>1976135</v>
      </c>
      <c r="B155" s="1" t="s">
        <v>338</v>
      </c>
      <c r="C155" s="1" t="s">
        <v>22</v>
      </c>
      <c r="D155" s="1" t="s">
        <v>339</v>
      </c>
      <c r="E155" s="2">
        <v>0</v>
      </c>
      <c r="F155" s="1">
        <v>2</v>
      </c>
      <c r="G155" s="1" t="s">
        <v>74</v>
      </c>
      <c r="H155" s="1">
        <f t="shared" si="2"/>
        <v>0</v>
      </c>
      <c r="I155" s="1" t="s">
        <v>22</v>
      </c>
      <c r="J155" s="1" t="s">
        <v>0</v>
      </c>
    </row>
    <row r="156" spans="1:10" x14ac:dyDescent="0.3">
      <c r="A156" s="1">
        <v>1976136</v>
      </c>
      <c r="B156" s="1" t="s">
        <v>340</v>
      </c>
      <c r="C156" s="1" t="s">
        <v>22</v>
      </c>
      <c r="D156" s="1" t="s">
        <v>229</v>
      </c>
      <c r="E156" s="2">
        <v>0</v>
      </c>
      <c r="F156" s="1">
        <v>1</v>
      </c>
      <c r="G156" s="1" t="s">
        <v>65</v>
      </c>
      <c r="H156" s="1">
        <f t="shared" si="2"/>
        <v>0</v>
      </c>
      <c r="I156" s="1" t="s">
        <v>22</v>
      </c>
      <c r="J156" s="1" t="s">
        <v>0</v>
      </c>
    </row>
    <row r="157" spans="1:10" x14ac:dyDescent="0.3">
      <c r="A157" s="1">
        <v>1976137</v>
      </c>
      <c r="B157" s="1" t="s">
        <v>341</v>
      </c>
      <c r="C157" s="1" t="s">
        <v>22</v>
      </c>
      <c r="D157" s="1" t="s">
        <v>342</v>
      </c>
      <c r="E157" s="1">
        <f>ROUND(H158+H172+H174,2)</f>
        <v>0</v>
      </c>
      <c r="F157" s="1">
        <v>1</v>
      </c>
      <c r="G157" s="1" t="s">
        <v>0</v>
      </c>
      <c r="H157" s="1">
        <f t="shared" si="2"/>
        <v>0</v>
      </c>
      <c r="I157" s="1" t="s">
        <v>22</v>
      </c>
      <c r="J157" s="1" t="s">
        <v>0</v>
      </c>
    </row>
    <row r="158" spans="1:10" x14ac:dyDescent="0.3">
      <c r="A158" s="1">
        <v>1976138</v>
      </c>
      <c r="B158" s="1" t="s">
        <v>343</v>
      </c>
      <c r="C158" s="1" t="s">
        <v>22</v>
      </c>
      <c r="D158" s="1" t="s">
        <v>193</v>
      </c>
      <c r="E158" s="1">
        <f>ROUND(H159+H160+H161+H162+H163+H164+H165+H166+H167+H168+H169+H170+H171,2)</f>
        <v>0</v>
      </c>
      <c r="F158" s="1">
        <v>1</v>
      </c>
      <c r="G158" s="1" t="s">
        <v>0</v>
      </c>
      <c r="H158" s="1">
        <f t="shared" si="2"/>
        <v>0</v>
      </c>
      <c r="I158" s="1" t="s">
        <v>22</v>
      </c>
      <c r="J158" s="1" t="s">
        <v>0</v>
      </c>
    </row>
    <row r="159" spans="1:10" ht="28.8" x14ac:dyDescent="0.3">
      <c r="A159" s="1">
        <v>1976139</v>
      </c>
      <c r="B159" s="1" t="s">
        <v>344</v>
      </c>
      <c r="C159" s="1" t="s">
        <v>22</v>
      </c>
      <c r="D159" s="1" t="s">
        <v>345</v>
      </c>
      <c r="E159" s="2">
        <v>0</v>
      </c>
      <c r="F159" s="1">
        <v>1439.2</v>
      </c>
      <c r="G159" s="1" t="s">
        <v>33</v>
      </c>
      <c r="H159" s="1">
        <f t="shared" si="2"/>
        <v>0</v>
      </c>
      <c r="I159" s="1" t="s">
        <v>22</v>
      </c>
      <c r="J159" s="1" t="s">
        <v>0</v>
      </c>
    </row>
    <row r="160" spans="1:10" ht="28.8" x14ac:dyDescent="0.3">
      <c r="A160" s="1">
        <v>1976140</v>
      </c>
      <c r="B160" s="1" t="s">
        <v>346</v>
      </c>
      <c r="C160" s="1" t="s">
        <v>22</v>
      </c>
      <c r="D160" s="1" t="s">
        <v>347</v>
      </c>
      <c r="E160" s="2">
        <v>0</v>
      </c>
      <c r="F160" s="1">
        <v>1764.6</v>
      </c>
      <c r="G160" s="1" t="s">
        <v>46</v>
      </c>
      <c r="H160" s="1">
        <f t="shared" si="2"/>
        <v>0</v>
      </c>
      <c r="I160" s="1" t="s">
        <v>22</v>
      </c>
      <c r="J160" s="1" t="s">
        <v>0</v>
      </c>
    </row>
    <row r="161" spans="1:10" x14ac:dyDescent="0.3">
      <c r="A161" s="1">
        <v>1976141</v>
      </c>
      <c r="B161" s="1" t="s">
        <v>348</v>
      </c>
      <c r="C161" s="1" t="s">
        <v>22</v>
      </c>
      <c r="D161" s="1" t="s">
        <v>349</v>
      </c>
      <c r="E161" s="2">
        <v>0</v>
      </c>
      <c r="F161" s="1">
        <v>1764.6</v>
      </c>
      <c r="G161" s="1" t="s">
        <v>46</v>
      </c>
      <c r="H161" s="1">
        <f t="shared" si="2"/>
        <v>0</v>
      </c>
      <c r="I161" s="1" t="s">
        <v>22</v>
      </c>
      <c r="J161" s="1" t="s">
        <v>0</v>
      </c>
    </row>
    <row r="162" spans="1:10" ht="28.8" x14ac:dyDescent="0.3">
      <c r="A162" s="1">
        <v>1976142</v>
      </c>
      <c r="B162" s="1" t="s">
        <v>350</v>
      </c>
      <c r="C162" s="1" t="s">
        <v>22</v>
      </c>
      <c r="D162" s="1" t="s">
        <v>351</v>
      </c>
      <c r="E162" s="2">
        <v>0</v>
      </c>
      <c r="F162" s="1">
        <v>1049.3</v>
      </c>
      <c r="G162" s="1" t="s">
        <v>33</v>
      </c>
      <c r="H162" s="1">
        <f t="shared" si="2"/>
        <v>0</v>
      </c>
      <c r="I162" s="1" t="s">
        <v>22</v>
      </c>
      <c r="J162" s="1" t="s">
        <v>0</v>
      </c>
    </row>
    <row r="163" spans="1:10" ht="28.8" x14ac:dyDescent="0.3">
      <c r="A163" s="1">
        <v>1976143</v>
      </c>
      <c r="B163" s="1" t="s">
        <v>352</v>
      </c>
      <c r="C163" s="1" t="s">
        <v>22</v>
      </c>
      <c r="D163" s="1" t="s">
        <v>353</v>
      </c>
      <c r="E163" s="2">
        <v>0</v>
      </c>
      <c r="F163" s="1">
        <v>311.89999999999998</v>
      </c>
      <c r="G163" s="1" t="s">
        <v>33</v>
      </c>
      <c r="H163" s="1">
        <f t="shared" si="2"/>
        <v>0</v>
      </c>
      <c r="I163" s="1" t="s">
        <v>22</v>
      </c>
      <c r="J163" s="1" t="s">
        <v>0</v>
      </c>
    </row>
    <row r="164" spans="1:10" x14ac:dyDescent="0.3">
      <c r="A164" s="1">
        <v>1976144</v>
      </c>
      <c r="B164" s="1" t="s">
        <v>354</v>
      </c>
      <c r="C164" s="1" t="s">
        <v>22</v>
      </c>
      <c r="D164" s="1" t="s">
        <v>355</v>
      </c>
      <c r="E164" s="2">
        <v>0</v>
      </c>
      <c r="F164" s="1">
        <v>78</v>
      </c>
      <c r="G164" s="1" t="s">
        <v>33</v>
      </c>
      <c r="H164" s="1">
        <f t="shared" si="2"/>
        <v>0</v>
      </c>
      <c r="I164" s="1" t="s">
        <v>22</v>
      </c>
      <c r="J164" s="1" t="s">
        <v>0</v>
      </c>
    </row>
    <row r="165" spans="1:10" x14ac:dyDescent="0.3">
      <c r="A165" s="1">
        <v>1976145</v>
      </c>
      <c r="B165" s="1" t="s">
        <v>356</v>
      </c>
      <c r="C165" s="1" t="s">
        <v>22</v>
      </c>
      <c r="D165" s="1" t="s">
        <v>358</v>
      </c>
      <c r="E165" s="2">
        <v>0</v>
      </c>
      <c r="F165" s="1">
        <v>420</v>
      </c>
      <c r="G165" s="1" t="s">
        <v>357</v>
      </c>
      <c r="H165" s="1">
        <f t="shared" si="2"/>
        <v>0</v>
      </c>
      <c r="I165" s="1" t="s">
        <v>22</v>
      </c>
      <c r="J165" s="1" t="s">
        <v>0</v>
      </c>
    </row>
    <row r="166" spans="1:10" x14ac:dyDescent="0.3">
      <c r="A166" s="1">
        <v>1976146</v>
      </c>
      <c r="B166" s="1" t="s">
        <v>359</v>
      </c>
      <c r="C166" s="1" t="s">
        <v>22</v>
      </c>
      <c r="D166" s="1" t="s">
        <v>204</v>
      </c>
      <c r="E166" s="2">
        <v>0</v>
      </c>
      <c r="F166" s="1">
        <v>1.04</v>
      </c>
      <c r="G166" s="1" t="s">
        <v>203</v>
      </c>
      <c r="H166" s="1">
        <f t="shared" si="2"/>
        <v>0</v>
      </c>
      <c r="I166" s="1" t="s">
        <v>22</v>
      </c>
      <c r="J166" s="1" t="s">
        <v>0</v>
      </c>
    </row>
    <row r="167" spans="1:10" ht="28.8" x14ac:dyDescent="0.3">
      <c r="A167" s="1">
        <v>1976147</v>
      </c>
      <c r="B167" s="1" t="s">
        <v>360</v>
      </c>
      <c r="C167" s="1" t="s">
        <v>22</v>
      </c>
      <c r="D167" s="1" t="s">
        <v>361</v>
      </c>
      <c r="E167" s="2">
        <v>0</v>
      </c>
      <c r="F167" s="1">
        <v>1424.8</v>
      </c>
      <c r="G167" s="1" t="s">
        <v>46</v>
      </c>
      <c r="H167" s="1">
        <f t="shared" si="2"/>
        <v>0</v>
      </c>
      <c r="I167" s="1" t="s">
        <v>22</v>
      </c>
      <c r="J167" s="1" t="s">
        <v>0</v>
      </c>
    </row>
    <row r="168" spans="1:10" x14ac:dyDescent="0.3">
      <c r="A168" s="1">
        <v>1976148</v>
      </c>
      <c r="B168" s="1" t="s">
        <v>362</v>
      </c>
      <c r="C168" s="1" t="s">
        <v>22</v>
      </c>
      <c r="D168" s="1" t="s">
        <v>363</v>
      </c>
      <c r="E168" s="2">
        <v>0</v>
      </c>
      <c r="F168" s="1">
        <v>1424.8</v>
      </c>
      <c r="G168" s="1" t="s">
        <v>46</v>
      </c>
      <c r="H168" s="1">
        <f t="shared" si="2"/>
        <v>0</v>
      </c>
      <c r="I168" s="1" t="s">
        <v>22</v>
      </c>
      <c r="J168" s="1" t="s">
        <v>0</v>
      </c>
    </row>
    <row r="169" spans="1:10" ht="28.8" x14ac:dyDescent="0.3">
      <c r="A169" s="1">
        <v>1976149</v>
      </c>
      <c r="B169" s="1" t="s">
        <v>364</v>
      </c>
      <c r="C169" s="1" t="s">
        <v>22</v>
      </c>
      <c r="D169" s="1" t="s">
        <v>365</v>
      </c>
      <c r="E169" s="2">
        <v>0</v>
      </c>
      <c r="F169" s="1">
        <v>157.19999999999999</v>
      </c>
      <c r="G169" s="1" t="s">
        <v>33</v>
      </c>
      <c r="H169" s="1">
        <f t="shared" si="2"/>
        <v>0</v>
      </c>
      <c r="I169" s="1" t="s">
        <v>22</v>
      </c>
      <c r="J169" s="1" t="s">
        <v>0</v>
      </c>
    </row>
    <row r="170" spans="1:10" ht="28.8" x14ac:dyDescent="0.3">
      <c r="A170" s="1">
        <v>1976150</v>
      </c>
      <c r="B170" s="1" t="s">
        <v>366</v>
      </c>
      <c r="C170" s="1" t="s">
        <v>22</v>
      </c>
      <c r="D170" s="1" t="s">
        <v>367</v>
      </c>
      <c r="E170" s="2">
        <v>0</v>
      </c>
      <c r="F170" s="1">
        <v>157.19999999999999</v>
      </c>
      <c r="G170" s="1" t="s">
        <v>33</v>
      </c>
      <c r="H170" s="1">
        <f t="shared" si="2"/>
        <v>0</v>
      </c>
      <c r="I170" s="1" t="s">
        <v>22</v>
      </c>
      <c r="J170" s="1" t="s">
        <v>0</v>
      </c>
    </row>
    <row r="171" spans="1:10" ht="28.8" x14ac:dyDescent="0.3">
      <c r="A171" s="1">
        <v>1976151</v>
      </c>
      <c r="B171" s="1" t="s">
        <v>368</v>
      </c>
      <c r="C171" s="1" t="s">
        <v>22</v>
      </c>
      <c r="D171" s="1" t="s">
        <v>369</v>
      </c>
      <c r="E171" s="2">
        <v>0</v>
      </c>
      <c r="F171" s="1">
        <v>91</v>
      </c>
      <c r="G171" s="1" t="s">
        <v>74</v>
      </c>
      <c r="H171" s="1">
        <f t="shared" si="2"/>
        <v>0</v>
      </c>
      <c r="I171" s="1" t="s">
        <v>22</v>
      </c>
      <c r="J171" s="1" t="s">
        <v>0</v>
      </c>
    </row>
    <row r="172" spans="1:10" x14ac:dyDescent="0.3">
      <c r="A172" s="1">
        <v>1976152</v>
      </c>
      <c r="B172" s="1" t="s">
        <v>370</v>
      </c>
      <c r="C172" s="1" t="s">
        <v>22</v>
      </c>
      <c r="D172" s="1" t="s">
        <v>371</v>
      </c>
      <c r="E172" s="1">
        <f>ROUND(H173,2)</f>
        <v>0</v>
      </c>
      <c r="F172" s="1">
        <v>1</v>
      </c>
      <c r="G172" s="1" t="s">
        <v>0</v>
      </c>
      <c r="H172" s="1">
        <f t="shared" si="2"/>
        <v>0</v>
      </c>
      <c r="I172" s="1" t="s">
        <v>22</v>
      </c>
      <c r="J172" s="1" t="s">
        <v>0</v>
      </c>
    </row>
    <row r="173" spans="1:10" ht="28.8" x14ac:dyDescent="0.3">
      <c r="A173" s="1">
        <v>1976153</v>
      </c>
      <c r="B173" s="1" t="s">
        <v>372</v>
      </c>
      <c r="C173" s="1" t="s">
        <v>22</v>
      </c>
      <c r="D173" s="1" t="s">
        <v>373</v>
      </c>
      <c r="E173" s="2">
        <v>0</v>
      </c>
      <c r="F173" s="1">
        <v>8.9</v>
      </c>
      <c r="G173" s="1" t="s">
        <v>33</v>
      </c>
      <c r="H173" s="1">
        <f t="shared" si="2"/>
        <v>0</v>
      </c>
      <c r="I173" s="1" t="s">
        <v>22</v>
      </c>
      <c r="J173" s="1" t="s">
        <v>0</v>
      </c>
    </row>
    <row r="174" spans="1:10" x14ac:dyDescent="0.3">
      <c r="A174" s="1">
        <v>1976154</v>
      </c>
      <c r="B174" s="1" t="s">
        <v>374</v>
      </c>
      <c r="C174" s="1" t="s">
        <v>22</v>
      </c>
      <c r="D174" s="1" t="s">
        <v>206</v>
      </c>
      <c r="E174" s="1">
        <f>ROUND(H175+H176+H177+H178+H179+H180+H181+H182+H183+H184+H185+H186+H187+H188+H189+H190,2)</f>
        <v>0</v>
      </c>
      <c r="F174" s="1">
        <v>1</v>
      </c>
      <c r="G174" s="1" t="s">
        <v>0</v>
      </c>
      <c r="H174" s="1">
        <f t="shared" si="2"/>
        <v>0</v>
      </c>
      <c r="I174" s="1" t="s">
        <v>22</v>
      </c>
      <c r="J174" s="1" t="s">
        <v>0</v>
      </c>
    </row>
    <row r="175" spans="1:10" ht="43.2" x14ac:dyDescent="0.3">
      <c r="A175" s="1">
        <v>1976155</v>
      </c>
      <c r="B175" s="1" t="s">
        <v>375</v>
      </c>
      <c r="C175" s="1" t="s">
        <v>22</v>
      </c>
      <c r="D175" s="1" t="s">
        <v>376</v>
      </c>
      <c r="E175" s="2">
        <v>0</v>
      </c>
      <c r="F175" s="1">
        <v>1038</v>
      </c>
      <c r="G175" s="1" t="s">
        <v>95</v>
      </c>
      <c r="H175" s="1">
        <f t="shared" si="2"/>
        <v>0</v>
      </c>
      <c r="I175" s="1" t="s">
        <v>22</v>
      </c>
      <c r="J175" s="1" t="s">
        <v>0</v>
      </c>
    </row>
    <row r="176" spans="1:10" ht="43.2" x14ac:dyDescent="0.3">
      <c r="A176" s="1">
        <v>1976156</v>
      </c>
      <c r="B176" s="1" t="s">
        <v>377</v>
      </c>
      <c r="C176" s="1" t="s">
        <v>22</v>
      </c>
      <c r="D176" s="1" t="s">
        <v>378</v>
      </c>
      <c r="E176" s="2">
        <v>0</v>
      </c>
      <c r="F176" s="1">
        <v>910</v>
      </c>
      <c r="G176" s="1" t="s">
        <v>95</v>
      </c>
      <c r="H176" s="1">
        <f t="shared" si="2"/>
        <v>0</v>
      </c>
      <c r="I176" s="1" t="s">
        <v>22</v>
      </c>
      <c r="J176" s="1" t="s">
        <v>0</v>
      </c>
    </row>
    <row r="177" spans="1:10" ht="43.2" x14ac:dyDescent="0.3">
      <c r="A177" s="1">
        <v>1976157</v>
      </c>
      <c r="B177" s="1" t="s">
        <v>379</v>
      </c>
      <c r="C177" s="1" t="s">
        <v>22</v>
      </c>
      <c r="D177" s="1" t="s">
        <v>380</v>
      </c>
      <c r="E177" s="2">
        <v>0</v>
      </c>
      <c r="F177" s="1">
        <v>3</v>
      </c>
      <c r="G177" s="1" t="s">
        <v>74</v>
      </c>
      <c r="H177" s="1">
        <f t="shared" si="2"/>
        <v>0</v>
      </c>
      <c r="I177" s="1" t="s">
        <v>22</v>
      </c>
      <c r="J177" s="1" t="s">
        <v>0</v>
      </c>
    </row>
    <row r="178" spans="1:10" ht="43.2" x14ac:dyDescent="0.3">
      <c r="A178" s="1">
        <v>1976158</v>
      </c>
      <c r="B178" s="1" t="s">
        <v>381</v>
      </c>
      <c r="C178" s="1" t="s">
        <v>22</v>
      </c>
      <c r="D178" s="1" t="s">
        <v>382</v>
      </c>
      <c r="E178" s="2">
        <v>0</v>
      </c>
      <c r="F178" s="1">
        <v>6</v>
      </c>
      <c r="G178" s="1" t="s">
        <v>74</v>
      </c>
      <c r="H178" s="1">
        <f t="shared" si="2"/>
        <v>0</v>
      </c>
      <c r="I178" s="1" t="s">
        <v>22</v>
      </c>
      <c r="J178" s="1" t="s">
        <v>0</v>
      </c>
    </row>
    <row r="179" spans="1:10" ht="43.2" x14ac:dyDescent="0.3">
      <c r="A179" s="1">
        <v>1976159</v>
      </c>
      <c r="B179" s="1" t="s">
        <v>383</v>
      </c>
      <c r="C179" s="1" t="s">
        <v>22</v>
      </c>
      <c r="D179" s="1" t="s">
        <v>384</v>
      </c>
      <c r="E179" s="2">
        <v>0</v>
      </c>
      <c r="F179" s="1">
        <v>2</v>
      </c>
      <c r="G179" s="1" t="s">
        <v>74</v>
      </c>
      <c r="H179" s="1">
        <f t="shared" si="2"/>
        <v>0</v>
      </c>
      <c r="I179" s="1" t="s">
        <v>22</v>
      </c>
      <c r="J179" s="1" t="s">
        <v>0</v>
      </c>
    </row>
    <row r="180" spans="1:10" ht="28.8" x14ac:dyDescent="0.3">
      <c r="A180" s="1">
        <v>1976160</v>
      </c>
      <c r="B180" s="1" t="s">
        <v>385</v>
      </c>
      <c r="C180" s="1" t="s">
        <v>22</v>
      </c>
      <c r="D180" s="1" t="s">
        <v>386</v>
      </c>
      <c r="E180" s="2">
        <v>0</v>
      </c>
      <c r="F180" s="1">
        <v>8</v>
      </c>
      <c r="G180" s="1" t="s">
        <v>74</v>
      </c>
      <c r="H180" s="1">
        <f t="shared" si="2"/>
        <v>0</v>
      </c>
      <c r="I180" s="1" t="s">
        <v>22</v>
      </c>
      <c r="J180" s="1" t="s">
        <v>0</v>
      </c>
    </row>
    <row r="181" spans="1:10" ht="28.8" x14ac:dyDescent="0.3">
      <c r="A181" s="1">
        <v>1976161</v>
      </c>
      <c r="B181" s="1" t="s">
        <v>387</v>
      </c>
      <c r="C181" s="1" t="s">
        <v>22</v>
      </c>
      <c r="D181" s="1" t="s">
        <v>388</v>
      </c>
      <c r="E181" s="2">
        <v>0</v>
      </c>
      <c r="F181" s="1">
        <v>1</v>
      </c>
      <c r="G181" s="1" t="s">
        <v>74</v>
      </c>
      <c r="H181" s="1">
        <f t="shared" si="2"/>
        <v>0</v>
      </c>
      <c r="I181" s="1" t="s">
        <v>22</v>
      </c>
      <c r="J181" s="1" t="s">
        <v>0</v>
      </c>
    </row>
    <row r="182" spans="1:10" ht="28.8" x14ac:dyDescent="0.3">
      <c r="A182" s="1">
        <v>1976162</v>
      </c>
      <c r="B182" s="1" t="s">
        <v>389</v>
      </c>
      <c r="C182" s="1" t="s">
        <v>22</v>
      </c>
      <c r="D182" s="1" t="s">
        <v>390</v>
      </c>
      <c r="E182" s="2">
        <v>0</v>
      </c>
      <c r="F182" s="1">
        <v>1</v>
      </c>
      <c r="G182" s="1" t="s">
        <v>74</v>
      </c>
      <c r="H182" s="1">
        <f t="shared" si="2"/>
        <v>0</v>
      </c>
      <c r="I182" s="1" t="s">
        <v>22</v>
      </c>
      <c r="J182" s="1" t="s">
        <v>0</v>
      </c>
    </row>
    <row r="183" spans="1:10" x14ac:dyDescent="0.3">
      <c r="A183" s="1">
        <v>1976163</v>
      </c>
      <c r="B183" s="1" t="s">
        <v>391</v>
      </c>
      <c r="C183" s="1" t="s">
        <v>22</v>
      </c>
      <c r="D183" s="1" t="s">
        <v>392</v>
      </c>
      <c r="E183" s="2">
        <v>0</v>
      </c>
      <c r="F183" s="1">
        <v>1038</v>
      </c>
      <c r="G183" s="1" t="s">
        <v>95</v>
      </c>
      <c r="H183" s="1">
        <f t="shared" si="2"/>
        <v>0</v>
      </c>
      <c r="I183" s="1" t="s">
        <v>22</v>
      </c>
      <c r="J183" s="1" t="s">
        <v>0</v>
      </c>
    </row>
    <row r="184" spans="1:10" x14ac:dyDescent="0.3">
      <c r="A184" s="1">
        <v>1976164</v>
      </c>
      <c r="B184" s="1" t="s">
        <v>393</v>
      </c>
      <c r="C184" s="1" t="s">
        <v>22</v>
      </c>
      <c r="D184" s="1" t="s">
        <v>394</v>
      </c>
      <c r="E184" s="2">
        <v>0</v>
      </c>
      <c r="F184" s="1">
        <v>8</v>
      </c>
      <c r="G184" s="1" t="s">
        <v>74</v>
      </c>
      <c r="H184" s="1">
        <f t="shared" si="2"/>
        <v>0</v>
      </c>
      <c r="I184" s="1" t="s">
        <v>22</v>
      </c>
      <c r="J184" s="1" t="s">
        <v>0</v>
      </c>
    </row>
    <row r="185" spans="1:10" x14ac:dyDescent="0.3">
      <c r="A185" s="1">
        <v>1976165</v>
      </c>
      <c r="B185" s="1" t="s">
        <v>395</v>
      </c>
      <c r="C185" s="1" t="s">
        <v>22</v>
      </c>
      <c r="D185" s="1" t="s">
        <v>396</v>
      </c>
      <c r="E185" s="2">
        <v>0</v>
      </c>
      <c r="F185" s="1">
        <v>1038</v>
      </c>
      <c r="G185" s="1" t="s">
        <v>95</v>
      </c>
      <c r="H185" s="1">
        <f t="shared" si="2"/>
        <v>0</v>
      </c>
      <c r="I185" s="1" t="s">
        <v>22</v>
      </c>
      <c r="J185" s="1" t="s">
        <v>0</v>
      </c>
    </row>
    <row r="186" spans="1:10" x14ac:dyDescent="0.3">
      <c r="A186" s="1">
        <v>1976166</v>
      </c>
      <c r="B186" s="1" t="s">
        <v>397</v>
      </c>
      <c r="C186" s="1" t="s">
        <v>22</v>
      </c>
      <c r="D186" s="1" t="s">
        <v>398</v>
      </c>
      <c r="E186" s="2">
        <v>0</v>
      </c>
      <c r="F186" s="1">
        <v>1038</v>
      </c>
      <c r="G186" s="1" t="s">
        <v>95</v>
      </c>
      <c r="H186" s="1">
        <f t="shared" si="2"/>
        <v>0</v>
      </c>
      <c r="I186" s="1" t="s">
        <v>22</v>
      </c>
      <c r="J186" s="1" t="s">
        <v>0</v>
      </c>
    </row>
    <row r="187" spans="1:10" x14ac:dyDescent="0.3">
      <c r="A187" s="1">
        <v>1976167</v>
      </c>
      <c r="B187" s="1" t="s">
        <v>399</v>
      </c>
      <c r="C187" s="1" t="s">
        <v>22</v>
      </c>
      <c r="D187" s="1" t="s">
        <v>400</v>
      </c>
      <c r="E187" s="2">
        <v>0</v>
      </c>
      <c r="F187" s="1">
        <v>1038</v>
      </c>
      <c r="G187" s="1" t="s">
        <v>95</v>
      </c>
      <c r="H187" s="1">
        <f t="shared" si="2"/>
        <v>0</v>
      </c>
      <c r="I187" s="1" t="s">
        <v>22</v>
      </c>
      <c r="J187" s="1" t="s">
        <v>0</v>
      </c>
    </row>
    <row r="188" spans="1:10" ht="43.2" x14ac:dyDescent="0.3">
      <c r="A188" s="1">
        <v>1976168</v>
      </c>
      <c r="B188" s="1" t="s">
        <v>401</v>
      </c>
      <c r="C188" s="1" t="s">
        <v>22</v>
      </c>
      <c r="D188" s="1" t="s">
        <v>216</v>
      </c>
      <c r="E188" s="2">
        <v>0</v>
      </c>
      <c r="F188" s="1">
        <v>3</v>
      </c>
      <c r="G188" s="1" t="s">
        <v>65</v>
      </c>
      <c r="H188" s="1">
        <f t="shared" si="2"/>
        <v>0</v>
      </c>
      <c r="I188" s="1" t="s">
        <v>22</v>
      </c>
      <c r="J188" s="1" t="s">
        <v>0</v>
      </c>
    </row>
    <row r="189" spans="1:10" x14ac:dyDescent="0.3">
      <c r="A189" s="1">
        <v>1976169</v>
      </c>
      <c r="B189" s="1" t="s">
        <v>402</v>
      </c>
      <c r="C189" s="1" t="s">
        <v>22</v>
      </c>
      <c r="D189" s="1" t="s">
        <v>403</v>
      </c>
      <c r="E189" s="2">
        <v>0</v>
      </c>
      <c r="F189" s="1">
        <v>1</v>
      </c>
      <c r="G189" s="1" t="s">
        <v>74</v>
      </c>
      <c r="H189" s="1">
        <f t="shared" si="2"/>
        <v>0</v>
      </c>
      <c r="I189" s="1" t="s">
        <v>22</v>
      </c>
      <c r="J189" s="1" t="s">
        <v>0</v>
      </c>
    </row>
    <row r="190" spans="1:10" x14ac:dyDescent="0.3">
      <c r="A190" s="1">
        <v>1976170</v>
      </c>
      <c r="B190" s="1" t="s">
        <v>404</v>
      </c>
      <c r="C190" s="1" t="s">
        <v>22</v>
      </c>
      <c r="D190" s="1" t="s">
        <v>229</v>
      </c>
      <c r="E190" s="2">
        <v>0</v>
      </c>
      <c r="F190" s="1">
        <v>1</v>
      </c>
      <c r="G190" s="1" t="s">
        <v>65</v>
      </c>
      <c r="H190" s="1">
        <f t="shared" si="2"/>
        <v>0</v>
      </c>
      <c r="I190" s="1" t="s">
        <v>22</v>
      </c>
      <c r="J190" s="1" t="s">
        <v>0</v>
      </c>
    </row>
    <row r="191" spans="1:10" x14ac:dyDescent="0.3">
      <c r="A191" s="1">
        <v>1976171</v>
      </c>
      <c r="B191" s="1" t="s">
        <v>405</v>
      </c>
      <c r="C191" s="1" t="s">
        <v>22</v>
      </c>
      <c r="D191" s="1" t="s">
        <v>406</v>
      </c>
      <c r="E191" s="1">
        <f>ROUND(H192+H199+H213+H238+H245+H254,2)</f>
        <v>0</v>
      </c>
      <c r="F191" s="1">
        <v>1</v>
      </c>
      <c r="G191" s="1" t="s">
        <v>0</v>
      </c>
      <c r="H191" s="1">
        <f t="shared" si="2"/>
        <v>0</v>
      </c>
      <c r="I191" s="1" t="s">
        <v>22</v>
      </c>
      <c r="J191" s="1" t="s">
        <v>0</v>
      </c>
    </row>
    <row r="192" spans="1:10" x14ac:dyDescent="0.3">
      <c r="A192" s="1">
        <v>1976172</v>
      </c>
      <c r="B192" s="1" t="s">
        <v>407</v>
      </c>
      <c r="C192" s="1" t="s">
        <v>22</v>
      </c>
      <c r="D192" s="1" t="s">
        <v>408</v>
      </c>
      <c r="E192" s="1">
        <f>ROUND(H193+H194+H195+H196+H197+H198,2)</f>
        <v>0</v>
      </c>
      <c r="F192" s="1">
        <v>1</v>
      </c>
      <c r="G192" s="1" t="s">
        <v>0</v>
      </c>
      <c r="H192" s="1">
        <f t="shared" si="2"/>
        <v>0</v>
      </c>
      <c r="I192" s="1" t="s">
        <v>22</v>
      </c>
      <c r="J192" s="1" t="s">
        <v>0</v>
      </c>
    </row>
    <row r="193" spans="1:10" ht="144" x14ac:dyDescent="0.3">
      <c r="A193" s="1">
        <v>1976173</v>
      </c>
      <c r="B193" s="1" t="s">
        <v>409</v>
      </c>
      <c r="C193" s="1" t="s">
        <v>22</v>
      </c>
      <c r="D193" s="1" t="s">
        <v>410</v>
      </c>
      <c r="E193" s="2">
        <v>0</v>
      </c>
      <c r="F193" s="1">
        <v>1</v>
      </c>
      <c r="G193" s="1" t="s">
        <v>65</v>
      </c>
      <c r="H193" s="1">
        <f t="shared" si="2"/>
        <v>0</v>
      </c>
      <c r="I193" s="1" t="s">
        <v>22</v>
      </c>
      <c r="J193" s="1" t="s">
        <v>411</v>
      </c>
    </row>
    <row r="194" spans="1:10" ht="43.2" x14ac:dyDescent="0.3">
      <c r="A194" s="1">
        <v>1976174</v>
      </c>
      <c r="B194" s="1" t="s">
        <v>412</v>
      </c>
      <c r="C194" s="1" t="s">
        <v>22</v>
      </c>
      <c r="D194" s="1" t="s">
        <v>413</v>
      </c>
      <c r="E194" s="2">
        <v>0</v>
      </c>
      <c r="F194" s="1">
        <v>2</v>
      </c>
      <c r="G194" s="1" t="s">
        <v>74</v>
      </c>
      <c r="H194" s="1">
        <f t="shared" si="2"/>
        <v>0</v>
      </c>
      <c r="I194" s="1" t="s">
        <v>22</v>
      </c>
      <c r="J194" s="1" t="s">
        <v>414</v>
      </c>
    </row>
    <row r="195" spans="1:10" ht="86.4" x14ac:dyDescent="0.3">
      <c r="A195" s="1">
        <v>1976175</v>
      </c>
      <c r="B195" s="1" t="s">
        <v>415</v>
      </c>
      <c r="C195" s="1" t="s">
        <v>22</v>
      </c>
      <c r="D195" s="1" t="s">
        <v>416</v>
      </c>
      <c r="E195" s="2">
        <v>0</v>
      </c>
      <c r="F195" s="1">
        <v>1</v>
      </c>
      <c r="G195" s="1" t="s">
        <v>74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417</v>
      </c>
    </row>
    <row r="196" spans="1:10" x14ac:dyDescent="0.3">
      <c r="A196" s="1">
        <v>1976176</v>
      </c>
      <c r="B196" s="1" t="s">
        <v>418</v>
      </c>
      <c r="C196" s="1" t="s">
        <v>22</v>
      </c>
      <c r="D196" s="1" t="s">
        <v>419</v>
      </c>
      <c r="E196" s="2">
        <v>0</v>
      </c>
      <c r="F196" s="1">
        <v>1</v>
      </c>
      <c r="G196" s="1" t="s">
        <v>74</v>
      </c>
      <c r="H196" s="1">
        <f t="shared" si="3"/>
        <v>0</v>
      </c>
      <c r="I196" s="1" t="s">
        <v>22</v>
      </c>
      <c r="J196" s="1" t="s">
        <v>0</v>
      </c>
    </row>
    <row r="197" spans="1:10" ht="43.2" x14ac:dyDescent="0.3">
      <c r="A197" s="1">
        <v>1976177</v>
      </c>
      <c r="B197" s="1" t="s">
        <v>420</v>
      </c>
      <c r="C197" s="1" t="s">
        <v>22</v>
      </c>
      <c r="D197" s="1" t="s">
        <v>421</v>
      </c>
      <c r="E197" s="2">
        <v>0</v>
      </c>
      <c r="F197" s="1">
        <v>3</v>
      </c>
      <c r="G197" s="1" t="s">
        <v>74</v>
      </c>
      <c r="H197" s="1">
        <f t="shared" si="3"/>
        <v>0</v>
      </c>
      <c r="I197" s="1" t="s">
        <v>22</v>
      </c>
      <c r="J197" s="1" t="s">
        <v>0</v>
      </c>
    </row>
    <row r="198" spans="1:10" ht="28.8" x14ac:dyDescent="0.3">
      <c r="A198" s="1">
        <v>1976178</v>
      </c>
      <c r="B198" s="1" t="s">
        <v>422</v>
      </c>
      <c r="C198" s="1" t="s">
        <v>22</v>
      </c>
      <c r="D198" s="1" t="s">
        <v>423</v>
      </c>
      <c r="E198" s="2">
        <v>0</v>
      </c>
      <c r="F198" s="1">
        <v>2</v>
      </c>
      <c r="G198" s="1" t="s">
        <v>74</v>
      </c>
      <c r="H198" s="1">
        <f t="shared" si="3"/>
        <v>0</v>
      </c>
      <c r="I198" s="1" t="s">
        <v>22</v>
      </c>
      <c r="J198" s="1" t="s">
        <v>0</v>
      </c>
    </row>
    <row r="199" spans="1:10" x14ac:dyDescent="0.3">
      <c r="A199" s="1">
        <v>1976179</v>
      </c>
      <c r="B199" s="1" t="s">
        <v>424</v>
      </c>
      <c r="C199" s="1" t="s">
        <v>22</v>
      </c>
      <c r="D199" s="1" t="s">
        <v>425</v>
      </c>
      <c r="E199" s="1">
        <f>ROUND(H200+H201+H202+H203+H204+H205+H206+H207+H208+H209+H210+H211+H212,2)</f>
        <v>0</v>
      </c>
      <c r="F199" s="1">
        <v>1</v>
      </c>
      <c r="G199" s="1" t="s">
        <v>0</v>
      </c>
      <c r="H199" s="1">
        <f t="shared" si="3"/>
        <v>0</v>
      </c>
      <c r="I199" s="1" t="s">
        <v>22</v>
      </c>
      <c r="J199" s="1" t="s">
        <v>0</v>
      </c>
    </row>
    <row r="200" spans="1:10" x14ac:dyDescent="0.3">
      <c r="A200" s="1">
        <v>1976180</v>
      </c>
      <c r="B200" s="1" t="s">
        <v>426</v>
      </c>
      <c r="C200" s="1" t="s">
        <v>22</v>
      </c>
      <c r="D200" s="1" t="s">
        <v>427</v>
      </c>
      <c r="E200" s="2">
        <v>0</v>
      </c>
      <c r="F200" s="1">
        <v>3</v>
      </c>
      <c r="G200" s="1" t="s">
        <v>74</v>
      </c>
      <c r="H200" s="1">
        <f t="shared" si="3"/>
        <v>0</v>
      </c>
      <c r="I200" s="1" t="s">
        <v>22</v>
      </c>
      <c r="J200" s="1" t="s">
        <v>0</v>
      </c>
    </row>
    <row r="201" spans="1:10" x14ac:dyDescent="0.3">
      <c r="A201" s="1">
        <v>1976181</v>
      </c>
      <c r="B201" s="1" t="s">
        <v>428</v>
      </c>
      <c r="C201" s="1" t="s">
        <v>22</v>
      </c>
      <c r="D201" s="1" t="s">
        <v>429</v>
      </c>
      <c r="E201" s="2">
        <v>0</v>
      </c>
      <c r="F201" s="1">
        <v>4</v>
      </c>
      <c r="G201" s="1" t="s">
        <v>74</v>
      </c>
      <c r="H201" s="1">
        <f t="shared" si="3"/>
        <v>0</v>
      </c>
      <c r="I201" s="1" t="s">
        <v>22</v>
      </c>
      <c r="J201" s="1" t="s">
        <v>0</v>
      </c>
    </row>
    <row r="202" spans="1:10" x14ac:dyDescent="0.3">
      <c r="A202" s="1">
        <v>1976182</v>
      </c>
      <c r="B202" s="1" t="s">
        <v>430</v>
      </c>
      <c r="C202" s="1" t="s">
        <v>22</v>
      </c>
      <c r="D202" s="1" t="s">
        <v>431</v>
      </c>
      <c r="E202" s="2">
        <v>0</v>
      </c>
      <c r="F202" s="1">
        <v>2</v>
      </c>
      <c r="G202" s="1" t="s">
        <v>74</v>
      </c>
      <c r="H202" s="1">
        <f t="shared" si="3"/>
        <v>0</v>
      </c>
      <c r="I202" s="1" t="s">
        <v>22</v>
      </c>
      <c r="J202" s="1" t="s">
        <v>0</v>
      </c>
    </row>
    <row r="203" spans="1:10" x14ac:dyDescent="0.3">
      <c r="A203" s="1">
        <v>1976183</v>
      </c>
      <c r="B203" s="1" t="s">
        <v>432</v>
      </c>
      <c r="C203" s="1" t="s">
        <v>22</v>
      </c>
      <c r="D203" s="1" t="s">
        <v>433</v>
      </c>
      <c r="E203" s="2">
        <v>0</v>
      </c>
      <c r="F203" s="1">
        <v>2</v>
      </c>
      <c r="G203" s="1" t="s">
        <v>74</v>
      </c>
      <c r="H203" s="1">
        <f t="shared" si="3"/>
        <v>0</v>
      </c>
      <c r="I203" s="1" t="s">
        <v>22</v>
      </c>
      <c r="J203" s="1" t="s">
        <v>0</v>
      </c>
    </row>
    <row r="204" spans="1:10" x14ac:dyDescent="0.3">
      <c r="A204" s="1">
        <v>1976184</v>
      </c>
      <c r="B204" s="1" t="s">
        <v>434</v>
      </c>
      <c r="C204" s="1" t="s">
        <v>22</v>
      </c>
      <c r="D204" s="1" t="s">
        <v>435</v>
      </c>
      <c r="E204" s="2">
        <v>0</v>
      </c>
      <c r="F204" s="1">
        <v>1</v>
      </c>
      <c r="G204" s="1" t="s">
        <v>74</v>
      </c>
      <c r="H204" s="1">
        <f t="shared" si="3"/>
        <v>0</v>
      </c>
      <c r="I204" s="1" t="s">
        <v>22</v>
      </c>
      <c r="J204" s="1" t="s">
        <v>0</v>
      </c>
    </row>
    <row r="205" spans="1:10" x14ac:dyDescent="0.3">
      <c r="A205" s="1">
        <v>1976185</v>
      </c>
      <c r="B205" s="1" t="s">
        <v>436</v>
      </c>
      <c r="C205" s="1" t="s">
        <v>22</v>
      </c>
      <c r="D205" s="1" t="s">
        <v>437</v>
      </c>
      <c r="E205" s="2">
        <v>0</v>
      </c>
      <c r="F205" s="1">
        <v>2</v>
      </c>
      <c r="G205" s="1" t="s">
        <v>74</v>
      </c>
      <c r="H205" s="1">
        <f t="shared" si="3"/>
        <v>0</v>
      </c>
      <c r="I205" s="1" t="s">
        <v>22</v>
      </c>
      <c r="J205" s="1" t="s">
        <v>0</v>
      </c>
    </row>
    <row r="206" spans="1:10" x14ac:dyDescent="0.3">
      <c r="A206" s="1">
        <v>1976186</v>
      </c>
      <c r="B206" s="1" t="s">
        <v>438</v>
      </c>
      <c r="C206" s="1" t="s">
        <v>22</v>
      </c>
      <c r="D206" s="1" t="s">
        <v>439</v>
      </c>
      <c r="E206" s="2">
        <v>0</v>
      </c>
      <c r="F206" s="1">
        <v>1</v>
      </c>
      <c r="G206" s="1" t="s">
        <v>74</v>
      </c>
      <c r="H206" s="1">
        <f t="shared" si="3"/>
        <v>0</v>
      </c>
      <c r="I206" s="1" t="s">
        <v>22</v>
      </c>
      <c r="J206" s="1" t="s">
        <v>0</v>
      </c>
    </row>
    <row r="207" spans="1:10" x14ac:dyDescent="0.3">
      <c r="A207" s="1">
        <v>1976187</v>
      </c>
      <c r="B207" s="1" t="s">
        <v>440</v>
      </c>
      <c r="C207" s="1" t="s">
        <v>22</v>
      </c>
      <c r="D207" s="1" t="s">
        <v>441</v>
      </c>
      <c r="E207" s="2">
        <v>0</v>
      </c>
      <c r="F207" s="1">
        <v>2</v>
      </c>
      <c r="G207" s="1" t="s">
        <v>74</v>
      </c>
      <c r="H207" s="1">
        <f t="shared" si="3"/>
        <v>0</v>
      </c>
      <c r="I207" s="1" t="s">
        <v>22</v>
      </c>
      <c r="J207" s="1" t="s">
        <v>0</v>
      </c>
    </row>
    <row r="208" spans="1:10" x14ac:dyDescent="0.3">
      <c r="A208" s="1">
        <v>1976188</v>
      </c>
      <c r="B208" s="1" t="s">
        <v>442</v>
      </c>
      <c r="C208" s="1" t="s">
        <v>22</v>
      </c>
      <c r="D208" s="1" t="s">
        <v>443</v>
      </c>
      <c r="E208" s="2">
        <v>0</v>
      </c>
      <c r="F208" s="1">
        <v>1</v>
      </c>
      <c r="G208" s="1" t="s">
        <v>74</v>
      </c>
      <c r="H208" s="1">
        <f t="shared" si="3"/>
        <v>0</v>
      </c>
      <c r="I208" s="1" t="s">
        <v>22</v>
      </c>
      <c r="J208" s="1" t="s">
        <v>0</v>
      </c>
    </row>
    <row r="209" spans="1:10" x14ac:dyDescent="0.3">
      <c r="A209" s="1">
        <v>1976189</v>
      </c>
      <c r="B209" s="1" t="s">
        <v>444</v>
      </c>
      <c r="C209" s="1" t="s">
        <v>22</v>
      </c>
      <c r="D209" s="1" t="s">
        <v>445</v>
      </c>
      <c r="E209" s="2">
        <v>0</v>
      </c>
      <c r="F209" s="1">
        <v>3</v>
      </c>
      <c r="G209" s="1" t="s">
        <v>74</v>
      </c>
      <c r="H209" s="1">
        <f t="shared" si="3"/>
        <v>0</v>
      </c>
      <c r="I209" s="1" t="s">
        <v>22</v>
      </c>
      <c r="J209" s="1" t="s">
        <v>0</v>
      </c>
    </row>
    <row r="210" spans="1:10" x14ac:dyDescent="0.3">
      <c r="A210" s="1">
        <v>1976190</v>
      </c>
      <c r="B210" s="1" t="s">
        <v>446</v>
      </c>
      <c r="C210" s="1" t="s">
        <v>22</v>
      </c>
      <c r="D210" s="1" t="s">
        <v>447</v>
      </c>
      <c r="E210" s="2">
        <v>0</v>
      </c>
      <c r="F210" s="1">
        <v>5</v>
      </c>
      <c r="G210" s="1" t="s">
        <v>74</v>
      </c>
      <c r="H210" s="1">
        <f t="shared" si="3"/>
        <v>0</v>
      </c>
      <c r="I210" s="1" t="s">
        <v>22</v>
      </c>
      <c r="J210" s="1" t="s">
        <v>0</v>
      </c>
    </row>
    <row r="211" spans="1:10" x14ac:dyDescent="0.3">
      <c r="A211" s="1">
        <v>1976191</v>
      </c>
      <c r="B211" s="1" t="s">
        <v>448</v>
      </c>
      <c r="C211" s="1" t="s">
        <v>22</v>
      </c>
      <c r="D211" s="1" t="s">
        <v>449</v>
      </c>
      <c r="E211" s="2">
        <v>0</v>
      </c>
      <c r="F211" s="1">
        <v>2</v>
      </c>
      <c r="G211" s="1" t="s">
        <v>74</v>
      </c>
      <c r="H211" s="1">
        <f t="shared" si="3"/>
        <v>0</v>
      </c>
      <c r="I211" s="1" t="s">
        <v>22</v>
      </c>
      <c r="J211" s="1" t="s">
        <v>0</v>
      </c>
    </row>
    <row r="212" spans="1:10" x14ac:dyDescent="0.3">
      <c r="A212" s="1">
        <v>1976192</v>
      </c>
      <c r="B212" s="1" t="s">
        <v>450</v>
      </c>
      <c r="C212" s="1" t="s">
        <v>22</v>
      </c>
      <c r="D212" s="1" t="s">
        <v>451</v>
      </c>
      <c r="E212" s="2">
        <v>0</v>
      </c>
      <c r="F212" s="1">
        <v>2</v>
      </c>
      <c r="G212" s="1" t="s">
        <v>74</v>
      </c>
      <c r="H212" s="1">
        <f t="shared" si="3"/>
        <v>0</v>
      </c>
      <c r="I212" s="1" t="s">
        <v>22</v>
      </c>
      <c r="J212" s="1" t="s">
        <v>0</v>
      </c>
    </row>
    <row r="213" spans="1:10" x14ac:dyDescent="0.3">
      <c r="A213" s="1">
        <v>1976193</v>
      </c>
      <c r="B213" s="1" t="s">
        <v>452</v>
      </c>
      <c r="C213" s="1" t="s">
        <v>22</v>
      </c>
      <c r="D213" s="1" t="s">
        <v>453</v>
      </c>
      <c r="E213" s="1">
        <f>ROUND(H214+H215+H216+H217+H218+H219+H220+H221+H222+H223+H224+H225+H226+H227+H228+H229+H230+H231+H232+H233+H234+H235+H236+H237,2)</f>
        <v>0</v>
      </c>
      <c r="F213" s="1">
        <v>1</v>
      </c>
      <c r="G213" s="1" t="s">
        <v>0</v>
      </c>
      <c r="H213" s="1">
        <f t="shared" si="3"/>
        <v>0</v>
      </c>
      <c r="I213" s="1" t="s">
        <v>22</v>
      </c>
      <c r="J213" s="1" t="s">
        <v>0</v>
      </c>
    </row>
    <row r="214" spans="1:10" x14ac:dyDescent="0.3">
      <c r="A214" s="1">
        <v>1976194</v>
      </c>
      <c r="B214" s="1" t="s">
        <v>454</v>
      </c>
      <c r="C214" s="1" t="s">
        <v>22</v>
      </c>
      <c r="D214" s="1" t="s">
        <v>455</v>
      </c>
      <c r="E214" s="2">
        <v>0</v>
      </c>
      <c r="F214" s="1">
        <v>9</v>
      </c>
      <c r="G214" s="1" t="s">
        <v>95</v>
      </c>
      <c r="H214" s="1">
        <f t="shared" si="3"/>
        <v>0</v>
      </c>
      <c r="I214" s="1" t="s">
        <v>22</v>
      </c>
      <c r="J214" s="1" t="s">
        <v>0</v>
      </c>
    </row>
    <row r="215" spans="1:10" x14ac:dyDescent="0.3">
      <c r="A215" s="1">
        <v>1976195</v>
      </c>
      <c r="B215" s="1" t="s">
        <v>456</v>
      </c>
      <c r="C215" s="1" t="s">
        <v>22</v>
      </c>
      <c r="D215" s="1" t="s">
        <v>457</v>
      </c>
      <c r="E215" s="2">
        <v>0</v>
      </c>
      <c r="F215" s="1">
        <v>47</v>
      </c>
      <c r="G215" s="1" t="s">
        <v>95</v>
      </c>
      <c r="H215" s="1">
        <f t="shared" si="3"/>
        <v>0</v>
      </c>
      <c r="I215" s="1" t="s">
        <v>22</v>
      </c>
      <c r="J215" s="1" t="s">
        <v>0</v>
      </c>
    </row>
    <row r="216" spans="1:10" x14ac:dyDescent="0.3">
      <c r="A216" s="1">
        <v>1976196</v>
      </c>
      <c r="B216" s="1" t="s">
        <v>458</v>
      </c>
      <c r="C216" s="1" t="s">
        <v>22</v>
      </c>
      <c r="D216" s="1" t="s">
        <v>459</v>
      </c>
      <c r="E216" s="2">
        <v>0</v>
      </c>
      <c r="F216" s="1">
        <v>8</v>
      </c>
      <c r="G216" s="1" t="s">
        <v>95</v>
      </c>
      <c r="H216" s="1">
        <f t="shared" si="3"/>
        <v>0</v>
      </c>
      <c r="I216" s="1" t="s">
        <v>22</v>
      </c>
      <c r="J216" s="1" t="s">
        <v>0</v>
      </c>
    </row>
    <row r="217" spans="1:10" x14ac:dyDescent="0.3">
      <c r="A217" s="1">
        <v>1976197</v>
      </c>
      <c r="B217" s="1" t="s">
        <v>460</v>
      </c>
      <c r="C217" s="1" t="s">
        <v>22</v>
      </c>
      <c r="D217" s="1" t="s">
        <v>461</v>
      </c>
      <c r="E217" s="2">
        <v>0</v>
      </c>
      <c r="F217" s="1">
        <v>8</v>
      </c>
      <c r="G217" s="1" t="s">
        <v>95</v>
      </c>
      <c r="H217" s="1">
        <f t="shared" si="3"/>
        <v>0</v>
      </c>
      <c r="I217" s="1" t="s">
        <v>22</v>
      </c>
      <c r="J217" s="1" t="s">
        <v>0</v>
      </c>
    </row>
    <row r="218" spans="1:10" x14ac:dyDescent="0.3">
      <c r="A218" s="1">
        <v>1976198</v>
      </c>
      <c r="B218" s="1" t="s">
        <v>462</v>
      </c>
      <c r="C218" s="1" t="s">
        <v>22</v>
      </c>
      <c r="D218" s="1" t="s">
        <v>463</v>
      </c>
      <c r="E218" s="2">
        <v>0</v>
      </c>
      <c r="F218" s="1">
        <v>2</v>
      </c>
      <c r="G218" s="1" t="s">
        <v>95</v>
      </c>
      <c r="H218" s="1">
        <f t="shared" si="3"/>
        <v>0</v>
      </c>
      <c r="I218" s="1" t="s">
        <v>22</v>
      </c>
      <c r="J218" s="1" t="s">
        <v>0</v>
      </c>
    </row>
    <row r="219" spans="1:10" x14ac:dyDescent="0.3">
      <c r="A219" s="1">
        <v>1976199</v>
      </c>
      <c r="B219" s="1" t="s">
        <v>464</v>
      </c>
      <c r="C219" s="1" t="s">
        <v>22</v>
      </c>
      <c r="D219" s="1" t="s">
        <v>465</v>
      </c>
      <c r="E219" s="2">
        <v>0</v>
      </c>
      <c r="F219" s="1">
        <v>2</v>
      </c>
      <c r="G219" s="1" t="s">
        <v>95</v>
      </c>
      <c r="H219" s="1">
        <f t="shared" si="3"/>
        <v>0</v>
      </c>
      <c r="I219" s="1" t="s">
        <v>22</v>
      </c>
      <c r="J219" s="1" t="s">
        <v>0</v>
      </c>
    </row>
    <row r="220" spans="1:10" x14ac:dyDescent="0.3">
      <c r="A220" s="1">
        <v>1976200</v>
      </c>
      <c r="B220" s="1" t="s">
        <v>466</v>
      </c>
      <c r="C220" s="1" t="s">
        <v>22</v>
      </c>
      <c r="D220" s="1" t="s">
        <v>467</v>
      </c>
      <c r="E220" s="2">
        <v>0</v>
      </c>
      <c r="F220" s="1">
        <v>2</v>
      </c>
      <c r="G220" s="1" t="s">
        <v>74</v>
      </c>
      <c r="H220" s="1">
        <f t="shared" si="3"/>
        <v>0</v>
      </c>
      <c r="I220" s="1" t="s">
        <v>22</v>
      </c>
      <c r="J220" s="1" t="s">
        <v>0</v>
      </c>
    </row>
    <row r="221" spans="1:10" x14ac:dyDescent="0.3">
      <c r="A221" s="1">
        <v>1976201</v>
      </c>
      <c r="B221" s="1" t="s">
        <v>468</v>
      </c>
      <c r="C221" s="1" t="s">
        <v>22</v>
      </c>
      <c r="D221" s="1" t="s">
        <v>469</v>
      </c>
      <c r="E221" s="2">
        <v>0</v>
      </c>
      <c r="F221" s="1">
        <v>3</v>
      </c>
      <c r="G221" s="1" t="s">
        <v>74</v>
      </c>
      <c r="H221" s="1">
        <f t="shared" si="3"/>
        <v>0</v>
      </c>
      <c r="I221" s="1" t="s">
        <v>22</v>
      </c>
      <c r="J221" s="1" t="s">
        <v>0</v>
      </c>
    </row>
    <row r="222" spans="1:10" x14ac:dyDescent="0.3">
      <c r="A222" s="1">
        <v>1976202</v>
      </c>
      <c r="B222" s="1" t="s">
        <v>470</v>
      </c>
      <c r="C222" s="1" t="s">
        <v>22</v>
      </c>
      <c r="D222" s="1" t="s">
        <v>471</v>
      </c>
      <c r="E222" s="2">
        <v>0</v>
      </c>
      <c r="F222" s="1">
        <v>2</v>
      </c>
      <c r="G222" s="1" t="s">
        <v>74</v>
      </c>
      <c r="H222" s="1">
        <f t="shared" si="3"/>
        <v>0</v>
      </c>
      <c r="I222" s="1" t="s">
        <v>22</v>
      </c>
      <c r="J222" s="1" t="s">
        <v>0</v>
      </c>
    </row>
    <row r="223" spans="1:10" x14ac:dyDescent="0.3">
      <c r="A223" s="1">
        <v>1976203</v>
      </c>
      <c r="B223" s="1" t="s">
        <v>472</v>
      </c>
      <c r="C223" s="1" t="s">
        <v>22</v>
      </c>
      <c r="D223" s="1" t="s">
        <v>473</v>
      </c>
      <c r="E223" s="2">
        <v>0</v>
      </c>
      <c r="F223" s="1">
        <v>2</v>
      </c>
      <c r="G223" s="1" t="s">
        <v>74</v>
      </c>
      <c r="H223" s="1">
        <f t="shared" si="3"/>
        <v>0</v>
      </c>
      <c r="I223" s="1" t="s">
        <v>22</v>
      </c>
      <c r="J223" s="1" t="s">
        <v>0</v>
      </c>
    </row>
    <row r="224" spans="1:10" x14ac:dyDescent="0.3">
      <c r="A224" s="1">
        <v>1976204</v>
      </c>
      <c r="B224" s="1" t="s">
        <v>474</v>
      </c>
      <c r="C224" s="1" t="s">
        <v>22</v>
      </c>
      <c r="D224" s="1" t="s">
        <v>475</v>
      </c>
      <c r="E224" s="2">
        <v>0</v>
      </c>
      <c r="F224" s="1">
        <v>1</v>
      </c>
      <c r="G224" s="1" t="s">
        <v>74</v>
      </c>
      <c r="H224" s="1">
        <f t="shared" si="3"/>
        <v>0</v>
      </c>
      <c r="I224" s="1" t="s">
        <v>22</v>
      </c>
      <c r="J224" s="1" t="s">
        <v>0</v>
      </c>
    </row>
    <row r="225" spans="1:10" x14ac:dyDescent="0.3">
      <c r="A225" s="1">
        <v>1976205</v>
      </c>
      <c r="B225" s="1" t="s">
        <v>476</v>
      </c>
      <c r="C225" s="1" t="s">
        <v>22</v>
      </c>
      <c r="D225" s="1" t="s">
        <v>477</v>
      </c>
      <c r="E225" s="2">
        <v>0</v>
      </c>
      <c r="F225" s="1">
        <v>2</v>
      </c>
      <c r="G225" s="1" t="s">
        <v>74</v>
      </c>
      <c r="H225" s="1">
        <f t="shared" si="3"/>
        <v>0</v>
      </c>
      <c r="I225" s="1" t="s">
        <v>22</v>
      </c>
      <c r="J225" s="1" t="s">
        <v>0</v>
      </c>
    </row>
    <row r="226" spans="1:10" x14ac:dyDescent="0.3">
      <c r="A226" s="1">
        <v>1976206</v>
      </c>
      <c r="B226" s="1" t="s">
        <v>478</v>
      </c>
      <c r="C226" s="1" t="s">
        <v>22</v>
      </c>
      <c r="D226" s="1" t="s">
        <v>479</v>
      </c>
      <c r="E226" s="2">
        <v>0</v>
      </c>
      <c r="F226" s="1">
        <v>1</v>
      </c>
      <c r="G226" s="1" t="s">
        <v>74</v>
      </c>
      <c r="H226" s="1">
        <f t="shared" si="3"/>
        <v>0</v>
      </c>
      <c r="I226" s="1" t="s">
        <v>22</v>
      </c>
      <c r="J226" s="1" t="s">
        <v>0</v>
      </c>
    </row>
    <row r="227" spans="1:10" x14ac:dyDescent="0.3">
      <c r="A227" s="1">
        <v>1976207</v>
      </c>
      <c r="B227" s="1" t="s">
        <v>480</v>
      </c>
      <c r="C227" s="1" t="s">
        <v>22</v>
      </c>
      <c r="D227" s="1" t="s">
        <v>481</v>
      </c>
      <c r="E227" s="2">
        <v>0</v>
      </c>
      <c r="F227" s="1">
        <v>1</v>
      </c>
      <c r="G227" s="1" t="s">
        <v>74</v>
      </c>
      <c r="H227" s="1">
        <f t="shared" si="3"/>
        <v>0</v>
      </c>
      <c r="I227" s="1" t="s">
        <v>22</v>
      </c>
      <c r="J227" s="1" t="s">
        <v>0</v>
      </c>
    </row>
    <row r="228" spans="1:10" x14ac:dyDescent="0.3">
      <c r="A228" s="1">
        <v>1976208</v>
      </c>
      <c r="B228" s="1" t="s">
        <v>482</v>
      </c>
      <c r="C228" s="1" t="s">
        <v>22</v>
      </c>
      <c r="D228" s="1" t="s">
        <v>483</v>
      </c>
      <c r="E228" s="2">
        <v>0</v>
      </c>
      <c r="F228" s="1">
        <v>2</v>
      </c>
      <c r="G228" s="1" t="s">
        <v>74</v>
      </c>
      <c r="H228" s="1">
        <f t="shared" si="3"/>
        <v>0</v>
      </c>
      <c r="I228" s="1" t="s">
        <v>22</v>
      </c>
      <c r="J228" s="1" t="s">
        <v>0</v>
      </c>
    </row>
    <row r="229" spans="1:10" x14ac:dyDescent="0.3">
      <c r="A229" s="1">
        <v>1976209</v>
      </c>
      <c r="B229" s="1" t="s">
        <v>484</v>
      </c>
      <c r="C229" s="1" t="s">
        <v>22</v>
      </c>
      <c r="D229" s="1" t="s">
        <v>485</v>
      </c>
      <c r="E229" s="2">
        <v>0</v>
      </c>
      <c r="F229" s="1">
        <v>19</v>
      </c>
      <c r="G229" s="1" t="s">
        <v>74</v>
      </c>
      <c r="H229" s="1">
        <f t="shared" si="3"/>
        <v>0</v>
      </c>
      <c r="I229" s="1" t="s">
        <v>22</v>
      </c>
      <c r="J229" s="1" t="s">
        <v>0</v>
      </c>
    </row>
    <row r="230" spans="1:10" x14ac:dyDescent="0.3">
      <c r="A230" s="1">
        <v>1976210</v>
      </c>
      <c r="B230" s="1" t="s">
        <v>486</v>
      </c>
      <c r="C230" s="1" t="s">
        <v>22</v>
      </c>
      <c r="D230" s="1" t="s">
        <v>487</v>
      </c>
      <c r="E230" s="2">
        <v>0</v>
      </c>
      <c r="F230" s="1">
        <v>3</v>
      </c>
      <c r="G230" s="1" t="s">
        <v>74</v>
      </c>
      <c r="H230" s="1">
        <f t="shared" si="3"/>
        <v>0</v>
      </c>
      <c r="I230" s="1" t="s">
        <v>22</v>
      </c>
      <c r="J230" s="1" t="s">
        <v>0</v>
      </c>
    </row>
    <row r="231" spans="1:10" x14ac:dyDescent="0.3">
      <c r="A231" s="1">
        <v>1976211</v>
      </c>
      <c r="B231" s="1" t="s">
        <v>488</v>
      </c>
      <c r="C231" s="1" t="s">
        <v>22</v>
      </c>
      <c r="D231" s="1" t="s">
        <v>489</v>
      </c>
      <c r="E231" s="2">
        <v>0</v>
      </c>
      <c r="F231" s="1">
        <v>1</v>
      </c>
      <c r="G231" s="1" t="s">
        <v>74</v>
      </c>
      <c r="H231" s="1">
        <f t="shared" si="3"/>
        <v>0</v>
      </c>
      <c r="I231" s="1" t="s">
        <v>22</v>
      </c>
      <c r="J231" s="1" t="s">
        <v>0</v>
      </c>
    </row>
    <row r="232" spans="1:10" x14ac:dyDescent="0.3">
      <c r="A232" s="1">
        <v>1976212</v>
      </c>
      <c r="B232" s="1" t="s">
        <v>490</v>
      </c>
      <c r="C232" s="1" t="s">
        <v>22</v>
      </c>
      <c r="D232" s="1" t="s">
        <v>491</v>
      </c>
      <c r="E232" s="2">
        <v>0</v>
      </c>
      <c r="F232" s="1">
        <v>2</v>
      </c>
      <c r="G232" s="1" t="s">
        <v>74</v>
      </c>
      <c r="H232" s="1">
        <f t="shared" si="3"/>
        <v>0</v>
      </c>
      <c r="I232" s="1" t="s">
        <v>22</v>
      </c>
      <c r="J232" s="1" t="s">
        <v>0</v>
      </c>
    </row>
    <row r="233" spans="1:10" x14ac:dyDescent="0.3">
      <c r="A233" s="1">
        <v>1976213</v>
      </c>
      <c r="B233" s="1" t="s">
        <v>492</v>
      </c>
      <c r="C233" s="1" t="s">
        <v>22</v>
      </c>
      <c r="D233" s="1" t="s">
        <v>493</v>
      </c>
      <c r="E233" s="2">
        <v>0</v>
      </c>
      <c r="F233" s="1">
        <v>5</v>
      </c>
      <c r="G233" s="1" t="s">
        <v>74</v>
      </c>
      <c r="H233" s="1">
        <f t="shared" si="3"/>
        <v>0</v>
      </c>
      <c r="I233" s="1" t="s">
        <v>22</v>
      </c>
      <c r="J233" s="1" t="s">
        <v>0</v>
      </c>
    </row>
    <row r="234" spans="1:10" x14ac:dyDescent="0.3">
      <c r="A234" s="1">
        <v>1976214</v>
      </c>
      <c r="B234" s="1" t="s">
        <v>494</v>
      </c>
      <c r="C234" s="1" t="s">
        <v>22</v>
      </c>
      <c r="D234" s="1" t="s">
        <v>495</v>
      </c>
      <c r="E234" s="2">
        <v>0</v>
      </c>
      <c r="F234" s="1">
        <v>2</v>
      </c>
      <c r="G234" s="1" t="s">
        <v>74</v>
      </c>
      <c r="H234" s="1">
        <f t="shared" si="3"/>
        <v>0</v>
      </c>
      <c r="I234" s="1" t="s">
        <v>22</v>
      </c>
      <c r="J234" s="1" t="s">
        <v>0</v>
      </c>
    </row>
    <row r="235" spans="1:10" x14ac:dyDescent="0.3">
      <c r="A235" s="1">
        <v>1976215</v>
      </c>
      <c r="B235" s="1" t="s">
        <v>496</v>
      </c>
      <c r="C235" s="1" t="s">
        <v>22</v>
      </c>
      <c r="D235" s="1" t="s">
        <v>497</v>
      </c>
      <c r="E235" s="2">
        <v>0</v>
      </c>
      <c r="F235" s="1">
        <v>5</v>
      </c>
      <c r="G235" s="1" t="s">
        <v>74</v>
      </c>
      <c r="H235" s="1">
        <f t="shared" si="3"/>
        <v>0</v>
      </c>
      <c r="I235" s="1" t="s">
        <v>22</v>
      </c>
      <c r="J235" s="1" t="s">
        <v>0</v>
      </c>
    </row>
    <row r="236" spans="1:10" x14ac:dyDescent="0.3">
      <c r="A236" s="1">
        <v>1976216</v>
      </c>
      <c r="B236" s="1" t="s">
        <v>498</v>
      </c>
      <c r="C236" s="1" t="s">
        <v>22</v>
      </c>
      <c r="D236" s="1" t="s">
        <v>499</v>
      </c>
      <c r="E236" s="2">
        <v>0</v>
      </c>
      <c r="F236" s="1">
        <v>2</v>
      </c>
      <c r="G236" s="1" t="s">
        <v>74</v>
      </c>
      <c r="H236" s="1">
        <f t="shared" si="3"/>
        <v>0</v>
      </c>
      <c r="I236" s="1" t="s">
        <v>22</v>
      </c>
      <c r="J236" s="1" t="s">
        <v>0</v>
      </c>
    </row>
    <row r="237" spans="1:10" x14ac:dyDescent="0.3">
      <c r="A237" s="1">
        <v>1976217</v>
      </c>
      <c r="B237" s="1" t="s">
        <v>500</v>
      </c>
      <c r="C237" s="1" t="s">
        <v>22</v>
      </c>
      <c r="D237" s="1" t="s">
        <v>501</v>
      </c>
      <c r="E237" s="2">
        <v>0</v>
      </c>
      <c r="F237" s="1">
        <v>1</v>
      </c>
      <c r="G237" s="1" t="s">
        <v>74</v>
      </c>
      <c r="H237" s="1">
        <f t="shared" si="3"/>
        <v>0</v>
      </c>
      <c r="I237" s="1" t="s">
        <v>22</v>
      </c>
      <c r="J237" s="1" t="s">
        <v>0</v>
      </c>
    </row>
    <row r="238" spans="1:10" x14ac:dyDescent="0.3">
      <c r="A238" s="1">
        <v>1976218</v>
      </c>
      <c r="B238" s="1" t="s">
        <v>502</v>
      </c>
      <c r="C238" s="1" t="s">
        <v>22</v>
      </c>
      <c r="D238" s="1" t="s">
        <v>503</v>
      </c>
      <c r="E238" s="1">
        <f>ROUND(H239+H240+H241+H242+H243+H244,2)</f>
        <v>0</v>
      </c>
      <c r="F238" s="1">
        <v>1</v>
      </c>
      <c r="G238" s="1" t="s">
        <v>0</v>
      </c>
      <c r="H238" s="1">
        <f t="shared" si="3"/>
        <v>0</v>
      </c>
      <c r="I238" s="1" t="s">
        <v>22</v>
      </c>
      <c r="J238" s="1" t="s">
        <v>0</v>
      </c>
    </row>
    <row r="239" spans="1:10" x14ac:dyDescent="0.3">
      <c r="A239" s="1">
        <v>1976219</v>
      </c>
      <c r="B239" s="1" t="s">
        <v>504</v>
      </c>
      <c r="C239" s="1" t="s">
        <v>22</v>
      </c>
      <c r="D239" s="1" t="s">
        <v>505</v>
      </c>
      <c r="E239" s="2">
        <v>0</v>
      </c>
      <c r="F239" s="1">
        <v>19</v>
      </c>
      <c r="G239" s="1" t="s">
        <v>74</v>
      </c>
      <c r="H239" s="1">
        <f t="shared" si="3"/>
        <v>0</v>
      </c>
      <c r="I239" s="1" t="s">
        <v>22</v>
      </c>
      <c r="J239" s="1" t="s">
        <v>0</v>
      </c>
    </row>
    <row r="240" spans="1:10" x14ac:dyDescent="0.3">
      <c r="A240" s="1">
        <v>1976220</v>
      </c>
      <c r="B240" s="1" t="s">
        <v>506</v>
      </c>
      <c r="C240" s="1" t="s">
        <v>22</v>
      </c>
      <c r="D240" s="1" t="s">
        <v>507</v>
      </c>
      <c r="E240" s="2">
        <v>0</v>
      </c>
      <c r="F240" s="1">
        <v>56</v>
      </c>
      <c r="G240" s="1" t="s">
        <v>74</v>
      </c>
      <c r="H240" s="1">
        <f t="shared" si="3"/>
        <v>0</v>
      </c>
      <c r="I240" s="1" t="s">
        <v>22</v>
      </c>
      <c r="J240" s="1" t="s">
        <v>0</v>
      </c>
    </row>
    <row r="241" spans="1:10" x14ac:dyDescent="0.3">
      <c r="A241" s="1">
        <v>1976221</v>
      </c>
      <c r="B241" s="1" t="s">
        <v>508</v>
      </c>
      <c r="C241" s="1" t="s">
        <v>22</v>
      </c>
      <c r="D241" s="1" t="s">
        <v>509</v>
      </c>
      <c r="E241" s="2">
        <v>0</v>
      </c>
      <c r="F241" s="1">
        <v>16</v>
      </c>
      <c r="G241" s="1" t="s">
        <v>74</v>
      </c>
      <c r="H241" s="1">
        <f t="shared" si="3"/>
        <v>0</v>
      </c>
      <c r="I241" s="1" t="s">
        <v>22</v>
      </c>
      <c r="J241" s="1" t="s">
        <v>0</v>
      </c>
    </row>
    <row r="242" spans="1:10" x14ac:dyDescent="0.3">
      <c r="A242" s="1">
        <v>1976222</v>
      </c>
      <c r="B242" s="1" t="s">
        <v>510</v>
      </c>
      <c r="C242" s="1" t="s">
        <v>22</v>
      </c>
      <c r="D242" s="1" t="s">
        <v>511</v>
      </c>
      <c r="E242" s="2">
        <v>0</v>
      </c>
      <c r="F242" s="1">
        <v>17</v>
      </c>
      <c r="G242" s="1" t="s">
        <v>74</v>
      </c>
      <c r="H242" s="1">
        <f t="shared" si="3"/>
        <v>0</v>
      </c>
      <c r="I242" s="1" t="s">
        <v>22</v>
      </c>
      <c r="J242" s="1" t="s">
        <v>0</v>
      </c>
    </row>
    <row r="243" spans="1:10" x14ac:dyDescent="0.3">
      <c r="A243" s="1">
        <v>1976223</v>
      </c>
      <c r="B243" s="1" t="s">
        <v>512</v>
      </c>
      <c r="C243" s="1" t="s">
        <v>22</v>
      </c>
      <c r="D243" s="1" t="s">
        <v>513</v>
      </c>
      <c r="E243" s="2">
        <v>0</v>
      </c>
      <c r="F243" s="1">
        <v>41</v>
      </c>
      <c r="G243" s="1" t="s">
        <v>74</v>
      </c>
      <c r="H243" s="1">
        <f t="shared" si="3"/>
        <v>0</v>
      </c>
      <c r="I243" s="1" t="s">
        <v>22</v>
      </c>
      <c r="J243" s="1" t="s">
        <v>0</v>
      </c>
    </row>
    <row r="244" spans="1:10" x14ac:dyDescent="0.3">
      <c r="A244" s="1">
        <v>1976224</v>
      </c>
      <c r="B244" s="1" t="s">
        <v>514</v>
      </c>
      <c r="C244" s="1" t="s">
        <v>22</v>
      </c>
      <c r="D244" s="1" t="s">
        <v>515</v>
      </c>
      <c r="E244" s="2">
        <v>0</v>
      </c>
      <c r="F244" s="1">
        <v>14</v>
      </c>
      <c r="G244" s="1" t="s">
        <v>74</v>
      </c>
      <c r="H244" s="1">
        <f t="shared" si="3"/>
        <v>0</v>
      </c>
      <c r="I244" s="1" t="s">
        <v>22</v>
      </c>
      <c r="J244" s="1" t="s">
        <v>0</v>
      </c>
    </row>
    <row r="245" spans="1:10" x14ac:dyDescent="0.3">
      <c r="A245" s="1">
        <v>1976225</v>
      </c>
      <c r="B245" s="1" t="s">
        <v>516</v>
      </c>
      <c r="C245" s="1" t="s">
        <v>22</v>
      </c>
      <c r="D245" s="1" t="s">
        <v>517</v>
      </c>
      <c r="E245" s="1">
        <f>ROUND(H246+H247+H248+H249+H250+H251+H252+H253,2)</f>
        <v>0</v>
      </c>
      <c r="F245" s="1">
        <v>1</v>
      </c>
      <c r="G245" s="1" t="s">
        <v>0</v>
      </c>
      <c r="H245" s="1">
        <f t="shared" si="3"/>
        <v>0</v>
      </c>
      <c r="I245" s="1" t="s">
        <v>22</v>
      </c>
      <c r="J245" s="1" t="s">
        <v>0</v>
      </c>
    </row>
    <row r="246" spans="1:10" x14ac:dyDescent="0.3">
      <c r="A246" s="1">
        <v>1976226</v>
      </c>
      <c r="B246" s="1" t="s">
        <v>518</v>
      </c>
      <c r="C246" s="1" t="s">
        <v>22</v>
      </c>
      <c r="D246" s="1" t="s">
        <v>519</v>
      </c>
      <c r="E246" s="2">
        <v>0</v>
      </c>
      <c r="F246" s="1">
        <v>9</v>
      </c>
      <c r="G246" s="1" t="s">
        <v>95</v>
      </c>
      <c r="H246" s="1">
        <f t="shared" si="3"/>
        <v>0</v>
      </c>
      <c r="I246" s="1" t="s">
        <v>22</v>
      </c>
      <c r="J246" s="1" t="s">
        <v>0</v>
      </c>
    </row>
    <row r="247" spans="1:10" x14ac:dyDescent="0.3">
      <c r="A247" s="1">
        <v>1976227</v>
      </c>
      <c r="B247" s="1" t="s">
        <v>520</v>
      </c>
      <c r="C247" s="1" t="s">
        <v>22</v>
      </c>
      <c r="D247" s="1" t="s">
        <v>521</v>
      </c>
      <c r="E247" s="2">
        <v>0</v>
      </c>
      <c r="F247" s="1">
        <v>6.5</v>
      </c>
      <c r="G247" s="1" t="s">
        <v>95</v>
      </c>
      <c r="H247" s="1">
        <f t="shared" si="3"/>
        <v>0</v>
      </c>
      <c r="I247" s="1" t="s">
        <v>22</v>
      </c>
      <c r="J247" s="1" t="s">
        <v>0</v>
      </c>
    </row>
    <row r="248" spans="1:10" x14ac:dyDescent="0.3">
      <c r="A248" s="1">
        <v>1976228</v>
      </c>
      <c r="B248" s="1" t="s">
        <v>522</v>
      </c>
      <c r="C248" s="1" t="s">
        <v>22</v>
      </c>
      <c r="D248" s="1" t="s">
        <v>523</v>
      </c>
      <c r="E248" s="2">
        <v>0</v>
      </c>
      <c r="F248" s="1">
        <v>1</v>
      </c>
      <c r="G248" s="1" t="s">
        <v>95</v>
      </c>
      <c r="H248" s="1">
        <f t="shared" si="3"/>
        <v>0</v>
      </c>
      <c r="I248" s="1" t="s">
        <v>22</v>
      </c>
      <c r="J248" s="1" t="s">
        <v>0</v>
      </c>
    </row>
    <row r="249" spans="1:10" x14ac:dyDescent="0.3">
      <c r="A249" s="1">
        <v>1976229</v>
      </c>
      <c r="B249" s="1" t="s">
        <v>524</v>
      </c>
      <c r="C249" s="1" t="s">
        <v>22</v>
      </c>
      <c r="D249" s="1" t="s">
        <v>525</v>
      </c>
      <c r="E249" s="2">
        <v>0</v>
      </c>
      <c r="F249" s="1">
        <v>0.5</v>
      </c>
      <c r="G249" s="1" t="s">
        <v>95</v>
      </c>
      <c r="H249" s="1">
        <f t="shared" si="3"/>
        <v>0</v>
      </c>
      <c r="I249" s="1" t="s">
        <v>22</v>
      </c>
      <c r="J249" s="1" t="s">
        <v>0</v>
      </c>
    </row>
    <row r="250" spans="1:10" x14ac:dyDescent="0.3">
      <c r="A250" s="1">
        <v>1976230</v>
      </c>
      <c r="B250" s="1" t="s">
        <v>526</v>
      </c>
      <c r="C250" s="1" t="s">
        <v>22</v>
      </c>
      <c r="D250" s="1" t="s">
        <v>527</v>
      </c>
      <c r="E250" s="2">
        <v>0</v>
      </c>
      <c r="F250" s="1">
        <v>5</v>
      </c>
      <c r="G250" s="1" t="s">
        <v>95</v>
      </c>
      <c r="H250" s="1">
        <f t="shared" si="3"/>
        <v>0</v>
      </c>
      <c r="I250" s="1" t="s">
        <v>22</v>
      </c>
      <c r="J250" s="1" t="s">
        <v>0</v>
      </c>
    </row>
    <row r="251" spans="1:10" x14ac:dyDescent="0.3">
      <c r="A251" s="1">
        <v>1976231</v>
      </c>
      <c r="B251" s="1" t="s">
        <v>528</v>
      </c>
      <c r="C251" s="1" t="s">
        <v>22</v>
      </c>
      <c r="D251" s="1" t="s">
        <v>529</v>
      </c>
      <c r="E251" s="2">
        <v>0</v>
      </c>
      <c r="F251" s="1">
        <v>2</v>
      </c>
      <c r="G251" s="1" t="s">
        <v>74</v>
      </c>
      <c r="H251" s="1">
        <f t="shared" si="3"/>
        <v>0</v>
      </c>
      <c r="I251" s="1" t="s">
        <v>22</v>
      </c>
      <c r="J251" s="1" t="s">
        <v>0</v>
      </c>
    </row>
    <row r="252" spans="1:10" x14ac:dyDescent="0.3">
      <c r="A252" s="1">
        <v>1976232</v>
      </c>
      <c r="B252" s="1" t="s">
        <v>530</v>
      </c>
      <c r="C252" s="1" t="s">
        <v>22</v>
      </c>
      <c r="D252" s="1" t="s">
        <v>531</v>
      </c>
      <c r="E252" s="2">
        <v>0</v>
      </c>
      <c r="F252" s="1">
        <v>12</v>
      </c>
      <c r="G252" s="1" t="s">
        <v>74</v>
      </c>
      <c r="H252" s="1">
        <f t="shared" si="3"/>
        <v>0</v>
      </c>
      <c r="I252" s="1" t="s">
        <v>22</v>
      </c>
      <c r="J252" s="1" t="s">
        <v>0</v>
      </c>
    </row>
    <row r="253" spans="1:10" x14ac:dyDescent="0.3">
      <c r="A253" s="1">
        <v>1976233</v>
      </c>
      <c r="B253" s="1" t="s">
        <v>532</v>
      </c>
      <c r="C253" s="1" t="s">
        <v>22</v>
      </c>
      <c r="D253" s="1" t="s">
        <v>533</v>
      </c>
      <c r="E253" s="2">
        <v>0</v>
      </c>
      <c r="F253" s="1">
        <v>2</v>
      </c>
      <c r="G253" s="1" t="s">
        <v>74</v>
      </c>
      <c r="H253" s="1">
        <f t="shared" si="3"/>
        <v>0</v>
      </c>
      <c r="I253" s="1" t="s">
        <v>22</v>
      </c>
      <c r="J253" s="1" t="s">
        <v>0</v>
      </c>
    </row>
    <row r="254" spans="1:10" x14ac:dyDescent="0.3">
      <c r="A254" s="1">
        <v>1976234</v>
      </c>
      <c r="B254" s="1" t="s">
        <v>534</v>
      </c>
      <c r="C254" s="1" t="s">
        <v>22</v>
      </c>
      <c r="D254" s="1" t="s">
        <v>287</v>
      </c>
      <c r="E254" s="1">
        <f>ROUND(H255+H256+H257+H258,2)</f>
        <v>0</v>
      </c>
      <c r="F254" s="1">
        <v>1</v>
      </c>
      <c r="G254" s="1" t="s">
        <v>0</v>
      </c>
      <c r="H254" s="1">
        <f t="shared" si="3"/>
        <v>0</v>
      </c>
      <c r="I254" s="1" t="s">
        <v>22</v>
      </c>
      <c r="J254" s="1" t="s">
        <v>0</v>
      </c>
    </row>
    <row r="255" spans="1:10" x14ac:dyDescent="0.3">
      <c r="A255" s="1">
        <v>1976235</v>
      </c>
      <c r="B255" s="1" t="s">
        <v>535</v>
      </c>
      <c r="C255" s="1" t="s">
        <v>22</v>
      </c>
      <c r="D255" s="1" t="s">
        <v>536</v>
      </c>
      <c r="E255" s="2">
        <v>0</v>
      </c>
      <c r="F255" s="1">
        <v>1</v>
      </c>
      <c r="G255" s="1" t="s">
        <v>65</v>
      </c>
      <c r="H255" s="1">
        <f t="shared" si="3"/>
        <v>0</v>
      </c>
      <c r="I255" s="1" t="s">
        <v>22</v>
      </c>
      <c r="J255" s="1" t="s">
        <v>0</v>
      </c>
    </row>
    <row r="256" spans="1:10" x14ac:dyDescent="0.3">
      <c r="A256" s="1">
        <v>1976236</v>
      </c>
      <c r="B256" s="1" t="s">
        <v>537</v>
      </c>
      <c r="C256" s="1" t="s">
        <v>22</v>
      </c>
      <c r="D256" s="1" t="s">
        <v>538</v>
      </c>
      <c r="E256" s="2">
        <v>0</v>
      </c>
      <c r="F256" s="1">
        <v>1</v>
      </c>
      <c r="G256" s="1" t="s">
        <v>65</v>
      </c>
      <c r="H256" s="1">
        <f t="shared" si="3"/>
        <v>0</v>
      </c>
      <c r="I256" s="1" t="s">
        <v>22</v>
      </c>
      <c r="J256" s="1" t="s">
        <v>0</v>
      </c>
    </row>
    <row r="257" spans="1:10" x14ac:dyDescent="0.3">
      <c r="A257" s="1">
        <v>1976237</v>
      </c>
      <c r="B257" s="1" t="s">
        <v>539</v>
      </c>
      <c r="C257" s="1" t="s">
        <v>22</v>
      </c>
      <c r="D257" s="1" t="s">
        <v>540</v>
      </c>
      <c r="E257" s="2">
        <v>0</v>
      </c>
      <c r="F257" s="1">
        <v>1</v>
      </c>
      <c r="G257" s="1" t="s">
        <v>65</v>
      </c>
      <c r="H257" s="1">
        <f t="shared" si="3"/>
        <v>0</v>
      </c>
      <c r="I257" s="1" t="s">
        <v>22</v>
      </c>
      <c r="J257" s="1" t="s">
        <v>0</v>
      </c>
    </row>
    <row r="258" spans="1:10" x14ac:dyDescent="0.3">
      <c r="A258" s="1">
        <v>1976238</v>
      </c>
      <c r="B258" s="1" t="s">
        <v>541</v>
      </c>
      <c r="C258" s="1" t="s">
        <v>22</v>
      </c>
      <c r="D258" s="1" t="s">
        <v>542</v>
      </c>
      <c r="E258" s="2">
        <v>0</v>
      </c>
      <c r="F258" s="1">
        <v>1</v>
      </c>
      <c r="G258" s="1" t="s">
        <v>65</v>
      </c>
      <c r="H258" s="1">
        <f t="shared" si="3"/>
        <v>0</v>
      </c>
      <c r="I258" s="1" t="s">
        <v>22</v>
      </c>
      <c r="J258" s="1" t="s">
        <v>0</v>
      </c>
    </row>
    <row r="259" spans="1:10" x14ac:dyDescent="0.3">
      <c r="A259" s="1">
        <v>1976239</v>
      </c>
      <c r="B259" s="1" t="s">
        <v>543</v>
      </c>
      <c r="C259" s="1" t="s">
        <v>22</v>
      </c>
      <c r="D259" s="1" t="s">
        <v>544</v>
      </c>
      <c r="E259" s="1">
        <f>ROUND(H260+H271+H285+H291,2)</f>
        <v>0</v>
      </c>
      <c r="F259" s="1">
        <v>1</v>
      </c>
      <c r="G259" s="1" t="s">
        <v>0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x14ac:dyDescent="0.3">
      <c r="A260" s="1">
        <v>1976240</v>
      </c>
      <c r="B260" s="1" t="s">
        <v>545</v>
      </c>
      <c r="C260" s="1" t="s">
        <v>22</v>
      </c>
      <c r="D260" s="1" t="s">
        <v>546</v>
      </c>
      <c r="E260" s="1">
        <f>ROUND(H261+H262+H263+H264+H265+H266+H267+H268+H269+H270,2)</f>
        <v>0</v>
      </c>
      <c r="F260" s="1">
        <v>1</v>
      </c>
      <c r="G260" s="1" t="s">
        <v>0</v>
      </c>
      <c r="H260" s="1">
        <f t="shared" si="4"/>
        <v>0</v>
      </c>
      <c r="I260" s="1" t="s">
        <v>22</v>
      </c>
      <c r="J260" s="1" t="s">
        <v>0</v>
      </c>
    </row>
    <row r="261" spans="1:10" ht="28.8" x14ac:dyDescent="0.3">
      <c r="A261" s="1">
        <v>1976241</v>
      </c>
      <c r="B261" s="1" t="s">
        <v>547</v>
      </c>
      <c r="C261" s="1" t="s">
        <v>22</v>
      </c>
      <c r="D261" s="1" t="s">
        <v>548</v>
      </c>
      <c r="E261" s="2">
        <v>0</v>
      </c>
      <c r="F261" s="1">
        <v>1</v>
      </c>
      <c r="G261" s="1" t="s">
        <v>74</v>
      </c>
      <c r="H261" s="1">
        <f t="shared" si="4"/>
        <v>0</v>
      </c>
      <c r="I261" s="1" t="s">
        <v>22</v>
      </c>
      <c r="J261" s="1" t="s">
        <v>0</v>
      </c>
    </row>
    <row r="262" spans="1:10" x14ac:dyDescent="0.3">
      <c r="A262" s="1">
        <v>1976242</v>
      </c>
      <c r="B262" s="1" t="s">
        <v>549</v>
      </c>
      <c r="C262" s="1" t="s">
        <v>22</v>
      </c>
      <c r="D262" s="1" t="s">
        <v>550</v>
      </c>
      <c r="E262" s="2">
        <v>0</v>
      </c>
      <c r="F262" s="1">
        <v>1</v>
      </c>
      <c r="G262" s="1" t="s">
        <v>74</v>
      </c>
      <c r="H262" s="1">
        <f t="shared" si="4"/>
        <v>0</v>
      </c>
      <c r="I262" s="1" t="s">
        <v>22</v>
      </c>
      <c r="J262" s="1" t="s">
        <v>0</v>
      </c>
    </row>
    <row r="263" spans="1:10" x14ac:dyDescent="0.3">
      <c r="A263" s="1">
        <v>1976243</v>
      </c>
      <c r="B263" s="1" t="s">
        <v>551</v>
      </c>
      <c r="C263" s="1" t="s">
        <v>22</v>
      </c>
      <c r="D263" s="1" t="s">
        <v>552</v>
      </c>
      <c r="E263" s="2">
        <v>0</v>
      </c>
      <c r="F263" s="1">
        <v>1</v>
      </c>
      <c r="G263" s="1" t="s">
        <v>74</v>
      </c>
      <c r="H263" s="1">
        <f t="shared" si="4"/>
        <v>0</v>
      </c>
      <c r="I263" s="1" t="s">
        <v>22</v>
      </c>
      <c r="J263" s="1" t="s">
        <v>0</v>
      </c>
    </row>
    <row r="264" spans="1:10" x14ac:dyDescent="0.3">
      <c r="A264" s="1">
        <v>1976244</v>
      </c>
      <c r="B264" s="1" t="s">
        <v>553</v>
      </c>
      <c r="C264" s="1" t="s">
        <v>22</v>
      </c>
      <c r="D264" s="1" t="s">
        <v>554</v>
      </c>
      <c r="E264" s="2">
        <v>0</v>
      </c>
      <c r="F264" s="1">
        <v>80</v>
      </c>
      <c r="G264" s="1" t="s">
        <v>95</v>
      </c>
      <c r="H264" s="1">
        <f t="shared" si="4"/>
        <v>0</v>
      </c>
      <c r="I264" s="1" t="s">
        <v>22</v>
      </c>
      <c r="J264" s="1" t="s">
        <v>0</v>
      </c>
    </row>
    <row r="265" spans="1:10" x14ac:dyDescent="0.3">
      <c r="A265" s="1">
        <v>1976245</v>
      </c>
      <c r="B265" s="1" t="s">
        <v>555</v>
      </c>
      <c r="C265" s="1" t="s">
        <v>22</v>
      </c>
      <c r="D265" s="1" t="s">
        <v>556</v>
      </c>
      <c r="E265" s="2">
        <v>0</v>
      </c>
      <c r="F265" s="1">
        <v>80</v>
      </c>
      <c r="G265" s="1" t="s">
        <v>95</v>
      </c>
      <c r="H265" s="1">
        <f t="shared" si="4"/>
        <v>0</v>
      </c>
      <c r="I265" s="1" t="s">
        <v>22</v>
      </c>
      <c r="J265" s="1" t="s">
        <v>0</v>
      </c>
    </row>
    <row r="266" spans="1:10" x14ac:dyDescent="0.3">
      <c r="A266" s="1">
        <v>1976246</v>
      </c>
      <c r="B266" s="1" t="s">
        <v>557</v>
      </c>
      <c r="C266" s="1" t="s">
        <v>22</v>
      </c>
      <c r="D266" s="1" t="s">
        <v>558</v>
      </c>
      <c r="E266" s="2">
        <v>0</v>
      </c>
      <c r="F266" s="1">
        <v>80</v>
      </c>
      <c r="G266" s="1" t="s">
        <v>95</v>
      </c>
      <c r="H266" s="1">
        <f t="shared" si="4"/>
        <v>0</v>
      </c>
      <c r="I266" s="1" t="s">
        <v>22</v>
      </c>
      <c r="J266" s="1" t="s">
        <v>0</v>
      </c>
    </row>
    <row r="267" spans="1:10" x14ac:dyDescent="0.3">
      <c r="A267" s="1">
        <v>1976247</v>
      </c>
      <c r="B267" s="1" t="s">
        <v>559</v>
      </c>
      <c r="C267" s="1" t="s">
        <v>22</v>
      </c>
      <c r="D267" s="1" t="s">
        <v>560</v>
      </c>
      <c r="E267" s="2">
        <v>0</v>
      </c>
      <c r="F267" s="1">
        <v>80</v>
      </c>
      <c r="G267" s="1" t="s">
        <v>95</v>
      </c>
      <c r="H267" s="1">
        <f t="shared" si="4"/>
        <v>0</v>
      </c>
      <c r="I267" s="1" t="s">
        <v>22</v>
      </c>
      <c r="J267" s="1" t="s">
        <v>0</v>
      </c>
    </row>
    <row r="268" spans="1:10" x14ac:dyDescent="0.3">
      <c r="A268" s="1">
        <v>1976248</v>
      </c>
      <c r="B268" s="1" t="s">
        <v>561</v>
      </c>
      <c r="C268" s="1" t="s">
        <v>22</v>
      </c>
      <c r="D268" s="1" t="s">
        <v>562</v>
      </c>
      <c r="E268" s="2">
        <v>0</v>
      </c>
      <c r="F268" s="1">
        <v>10</v>
      </c>
      <c r="G268" s="1" t="s">
        <v>163</v>
      </c>
      <c r="H268" s="1">
        <f t="shared" si="4"/>
        <v>0</v>
      </c>
      <c r="I268" s="1" t="s">
        <v>22</v>
      </c>
      <c r="J268" s="1" t="s">
        <v>0</v>
      </c>
    </row>
    <row r="269" spans="1:10" x14ac:dyDescent="0.3">
      <c r="A269" s="1">
        <v>1976249</v>
      </c>
      <c r="B269" s="1" t="s">
        <v>563</v>
      </c>
      <c r="C269" s="1" t="s">
        <v>22</v>
      </c>
      <c r="D269" s="1" t="s">
        <v>564</v>
      </c>
      <c r="E269" s="2">
        <v>0</v>
      </c>
      <c r="F269" s="1">
        <v>40</v>
      </c>
      <c r="G269" s="1" t="s">
        <v>95</v>
      </c>
      <c r="H269" s="1">
        <f t="shared" si="4"/>
        <v>0</v>
      </c>
      <c r="I269" s="1" t="s">
        <v>22</v>
      </c>
      <c r="J269" s="1" t="s">
        <v>0</v>
      </c>
    </row>
    <row r="270" spans="1:10" x14ac:dyDescent="0.3">
      <c r="A270" s="1">
        <v>1976250</v>
      </c>
      <c r="B270" s="1" t="s">
        <v>565</v>
      </c>
      <c r="C270" s="1" t="s">
        <v>22</v>
      </c>
      <c r="D270" s="1" t="s">
        <v>566</v>
      </c>
      <c r="E270" s="2">
        <v>0</v>
      </c>
      <c r="F270" s="1">
        <v>1</v>
      </c>
      <c r="G270" s="1" t="s">
        <v>184</v>
      </c>
      <c r="H270" s="1">
        <f t="shared" si="4"/>
        <v>0</v>
      </c>
      <c r="I270" s="1" t="s">
        <v>22</v>
      </c>
      <c r="J270" s="1" t="s">
        <v>0</v>
      </c>
    </row>
    <row r="271" spans="1:10" x14ac:dyDescent="0.3">
      <c r="A271" s="1">
        <v>1976251</v>
      </c>
      <c r="B271" s="1" t="s">
        <v>567</v>
      </c>
      <c r="C271" s="1" t="s">
        <v>22</v>
      </c>
      <c r="D271" s="1" t="s">
        <v>568</v>
      </c>
      <c r="E271" s="1">
        <f>ROUND(H272+H273+H274+H275+H276+H277+H278+H279+H280+H281+H282+H283+H284,2)</f>
        <v>0</v>
      </c>
      <c r="F271" s="1">
        <v>1</v>
      </c>
      <c r="G271" s="1" t="s">
        <v>0</v>
      </c>
      <c r="H271" s="1">
        <f t="shared" si="4"/>
        <v>0</v>
      </c>
      <c r="I271" s="1" t="s">
        <v>22</v>
      </c>
      <c r="J271" s="1" t="s">
        <v>0</v>
      </c>
    </row>
    <row r="272" spans="1:10" x14ac:dyDescent="0.3">
      <c r="A272" s="1">
        <v>1976252</v>
      </c>
      <c r="B272" s="1" t="s">
        <v>569</v>
      </c>
      <c r="C272" s="1" t="s">
        <v>22</v>
      </c>
      <c r="D272" s="1" t="s">
        <v>570</v>
      </c>
      <c r="E272" s="2">
        <v>0</v>
      </c>
      <c r="F272" s="1">
        <v>2</v>
      </c>
      <c r="G272" s="1" t="s">
        <v>74</v>
      </c>
      <c r="H272" s="1">
        <f t="shared" si="4"/>
        <v>0</v>
      </c>
      <c r="I272" s="1" t="s">
        <v>22</v>
      </c>
      <c r="J272" s="1" t="s">
        <v>0</v>
      </c>
    </row>
    <row r="273" spans="1:10" x14ac:dyDescent="0.3">
      <c r="A273" s="1">
        <v>1976253</v>
      </c>
      <c r="B273" s="1" t="s">
        <v>571</v>
      </c>
      <c r="C273" s="1" t="s">
        <v>22</v>
      </c>
      <c r="D273" s="1" t="s">
        <v>572</v>
      </c>
      <c r="E273" s="2">
        <v>0</v>
      </c>
      <c r="F273" s="1">
        <v>3</v>
      </c>
      <c r="G273" s="1" t="s">
        <v>74</v>
      </c>
      <c r="H273" s="1">
        <f t="shared" si="4"/>
        <v>0</v>
      </c>
      <c r="I273" s="1" t="s">
        <v>22</v>
      </c>
      <c r="J273" s="1" t="s">
        <v>0</v>
      </c>
    </row>
    <row r="274" spans="1:10" x14ac:dyDescent="0.3">
      <c r="A274" s="1">
        <v>1976254</v>
      </c>
      <c r="B274" s="1" t="s">
        <v>573</v>
      </c>
      <c r="C274" s="1" t="s">
        <v>22</v>
      </c>
      <c r="D274" s="1" t="s">
        <v>574</v>
      </c>
      <c r="E274" s="2">
        <v>0</v>
      </c>
      <c r="F274" s="1">
        <v>1</v>
      </c>
      <c r="G274" s="1" t="s">
        <v>74</v>
      </c>
      <c r="H274" s="1">
        <f t="shared" si="4"/>
        <v>0</v>
      </c>
      <c r="I274" s="1" t="s">
        <v>22</v>
      </c>
      <c r="J274" s="1" t="s">
        <v>0</v>
      </c>
    </row>
    <row r="275" spans="1:10" x14ac:dyDescent="0.3">
      <c r="A275" s="1">
        <v>1976255</v>
      </c>
      <c r="B275" s="1" t="s">
        <v>575</v>
      </c>
      <c r="C275" s="1" t="s">
        <v>22</v>
      </c>
      <c r="D275" s="1" t="s">
        <v>576</v>
      </c>
      <c r="E275" s="2">
        <v>0</v>
      </c>
      <c r="F275" s="1">
        <v>2</v>
      </c>
      <c r="G275" s="1" t="s">
        <v>74</v>
      </c>
      <c r="H275" s="1">
        <f t="shared" si="4"/>
        <v>0</v>
      </c>
      <c r="I275" s="1" t="s">
        <v>22</v>
      </c>
      <c r="J275" s="1" t="s">
        <v>0</v>
      </c>
    </row>
    <row r="276" spans="1:10" x14ac:dyDescent="0.3">
      <c r="A276" s="1">
        <v>1976256</v>
      </c>
      <c r="B276" s="1" t="s">
        <v>577</v>
      </c>
      <c r="C276" s="1" t="s">
        <v>22</v>
      </c>
      <c r="D276" s="1" t="s">
        <v>578</v>
      </c>
      <c r="E276" s="2">
        <v>0</v>
      </c>
      <c r="F276" s="1">
        <v>2</v>
      </c>
      <c r="G276" s="1" t="s">
        <v>74</v>
      </c>
      <c r="H276" s="1">
        <f t="shared" si="4"/>
        <v>0</v>
      </c>
      <c r="I276" s="1" t="s">
        <v>22</v>
      </c>
      <c r="J276" s="1" t="s">
        <v>0</v>
      </c>
    </row>
    <row r="277" spans="1:10" x14ac:dyDescent="0.3">
      <c r="A277" s="1">
        <v>1976257</v>
      </c>
      <c r="B277" s="1" t="s">
        <v>579</v>
      </c>
      <c r="C277" s="1" t="s">
        <v>22</v>
      </c>
      <c r="D277" s="1" t="s">
        <v>580</v>
      </c>
      <c r="E277" s="2">
        <v>0</v>
      </c>
      <c r="F277" s="1">
        <v>1</v>
      </c>
      <c r="G277" s="1" t="s">
        <v>74</v>
      </c>
      <c r="H277" s="1">
        <f t="shared" si="4"/>
        <v>0</v>
      </c>
      <c r="I277" s="1" t="s">
        <v>22</v>
      </c>
      <c r="J277" s="1" t="s">
        <v>0</v>
      </c>
    </row>
    <row r="278" spans="1:10" x14ac:dyDescent="0.3">
      <c r="A278" s="1">
        <v>1976258</v>
      </c>
      <c r="B278" s="1" t="s">
        <v>581</v>
      </c>
      <c r="C278" s="1" t="s">
        <v>22</v>
      </c>
      <c r="D278" s="1" t="s">
        <v>582</v>
      </c>
      <c r="E278" s="2">
        <v>0</v>
      </c>
      <c r="F278" s="1">
        <v>320</v>
      </c>
      <c r="G278" s="1" t="s">
        <v>95</v>
      </c>
      <c r="H278" s="1">
        <f t="shared" si="4"/>
        <v>0</v>
      </c>
      <c r="I278" s="1" t="s">
        <v>22</v>
      </c>
      <c r="J278" s="1" t="s">
        <v>0</v>
      </c>
    </row>
    <row r="279" spans="1:10" x14ac:dyDescent="0.3">
      <c r="A279" s="1">
        <v>1976259</v>
      </c>
      <c r="B279" s="1" t="s">
        <v>583</v>
      </c>
      <c r="C279" s="1" t="s">
        <v>22</v>
      </c>
      <c r="D279" s="1" t="s">
        <v>584</v>
      </c>
      <c r="E279" s="2">
        <v>0</v>
      </c>
      <c r="F279" s="1">
        <v>50</v>
      </c>
      <c r="G279" s="1" t="s">
        <v>95</v>
      </c>
      <c r="H279" s="1">
        <f t="shared" si="4"/>
        <v>0</v>
      </c>
      <c r="I279" s="1" t="s">
        <v>22</v>
      </c>
      <c r="J279" s="1" t="s">
        <v>0</v>
      </c>
    </row>
    <row r="280" spans="1:10" x14ac:dyDescent="0.3">
      <c r="A280" s="1">
        <v>1976260</v>
      </c>
      <c r="B280" s="1" t="s">
        <v>585</v>
      </c>
      <c r="C280" s="1" t="s">
        <v>22</v>
      </c>
      <c r="D280" s="1" t="s">
        <v>586</v>
      </c>
      <c r="E280" s="2">
        <v>0</v>
      </c>
      <c r="F280" s="1">
        <v>200</v>
      </c>
      <c r="G280" s="1" t="s">
        <v>95</v>
      </c>
      <c r="H280" s="1">
        <f t="shared" si="4"/>
        <v>0</v>
      </c>
      <c r="I280" s="1" t="s">
        <v>22</v>
      </c>
      <c r="J280" s="1" t="s">
        <v>0</v>
      </c>
    </row>
    <row r="281" spans="1:10" x14ac:dyDescent="0.3">
      <c r="A281" s="1">
        <v>1976261</v>
      </c>
      <c r="B281" s="1" t="s">
        <v>587</v>
      </c>
      <c r="C281" s="1" t="s">
        <v>22</v>
      </c>
      <c r="D281" s="1" t="s">
        <v>562</v>
      </c>
      <c r="E281" s="2">
        <v>0</v>
      </c>
      <c r="F281" s="1">
        <v>10</v>
      </c>
      <c r="G281" s="1" t="s">
        <v>163</v>
      </c>
      <c r="H281" s="1">
        <f t="shared" si="4"/>
        <v>0</v>
      </c>
      <c r="I281" s="1" t="s">
        <v>22</v>
      </c>
      <c r="J281" s="1" t="s">
        <v>0</v>
      </c>
    </row>
    <row r="282" spans="1:10" x14ac:dyDescent="0.3">
      <c r="A282" s="1">
        <v>1976262</v>
      </c>
      <c r="B282" s="1" t="s">
        <v>588</v>
      </c>
      <c r="C282" s="1" t="s">
        <v>22</v>
      </c>
      <c r="D282" s="1" t="s">
        <v>589</v>
      </c>
      <c r="E282" s="2">
        <v>0</v>
      </c>
      <c r="F282" s="1">
        <v>25</v>
      </c>
      <c r="G282" s="1" t="s">
        <v>95</v>
      </c>
      <c r="H282" s="1">
        <f t="shared" si="4"/>
        <v>0</v>
      </c>
      <c r="I282" s="1" t="s">
        <v>22</v>
      </c>
      <c r="J282" s="1" t="s">
        <v>0</v>
      </c>
    </row>
    <row r="283" spans="1:10" x14ac:dyDescent="0.3">
      <c r="A283" s="1">
        <v>1976263</v>
      </c>
      <c r="B283" s="1" t="s">
        <v>590</v>
      </c>
      <c r="C283" s="1" t="s">
        <v>22</v>
      </c>
      <c r="D283" s="1" t="s">
        <v>591</v>
      </c>
      <c r="E283" s="2">
        <v>0</v>
      </c>
      <c r="F283" s="1">
        <v>2</v>
      </c>
      <c r="G283" s="1" t="s">
        <v>74</v>
      </c>
      <c r="H283" s="1">
        <f t="shared" si="4"/>
        <v>0</v>
      </c>
      <c r="I283" s="1" t="s">
        <v>22</v>
      </c>
      <c r="J283" s="1" t="s">
        <v>0</v>
      </c>
    </row>
    <row r="284" spans="1:10" x14ac:dyDescent="0.3">
      <c r="A284" s="1">
        <v>1976264</v>
      </c>
      <c r="B284" s="1" t="s">
        <v>592</v>
      </c>
      <c r="C284" s="1" t="s">
        <v>22</v>
      </c>
      <c r="D284" s="1" t="s">
        <v>189</v>
      </c>
      <c r="E284" s="2">
        <v>0</v>
      </c>
      <c r="F284" s="1">
        <v>1</v>
      </c>
      <c r="G284" s="1" t="s">
        <v>184</v>
      </c>
      <c r="H284" s="1">
        <f t="shared" si="4"/>
        <v>0</v>
      </c>
      <c r="I284" s="1" t="s">
        <v>22</v>
      </c>
      <c r="J284" s="1" t="s">
        <v>0</v>
      </c>
    </row>
    <row r="285" spans="1:10" x14ac:dyDescent="0.3">
      <c r="A285" s="1">
        <v>1976265</v>
      </c>
      <c r="B285" s="1" t="s">
        <v>593</v>
      </c>
      <c r="C285" s="1" t="s">
        <v>22</v>
      </c>
      <c r="D285" s="1" t="s">
        <v>594</v>
      </c>
      <c r="E285" s="1">
        <f>ROUND(H286+H287+H288+H289+H290,2)</f>
        <v>0</v>
      </c>
      <c r="F285" s="1">
        <v>1</v>
      </c>
      <c r="G285" s="1" t="s">
        <v>0</v>
      </c>
      <c r="H285" s="1">
        <f t="shared" si="4"/>
        <v>0</v>
      </c>
      <c r="I285" s="1" t="s">
        <v>22</v>
      </c>
      <c r="J285" s="1" t="s">
        <v>0</v>
      </c>
    </row>
    <row r="286" spans="1:10" ht="28.8" x14ac:dyDescent="0.3">
      <c r="A286" s="1">
        <v>1976266</v>
      </c>
      <c r="B286" s="1" t="s">
        <v>595</v>
      </c>
      <c r="C286" s="1" t="s">
        <v>22</v>
      </c>
      <c r="D286" s="1" t="s">
        <v>596</v>
      </c>
      <c r="E286" s="2">
        <v>0</v>
      </c>
      <c r="F286" s="1">
        <v>1</v>
      </c>
      <c r="G286" s="1" t="s">
        <v>74</v>
      </c>
      <c r="H286" s="1">
        <f t="shared" si="4"/>
        <v>0</v>
      </c>
      <c r="I286" s="1" t="s">
        <v>22</v>
      </c>
      <c r="J286" s="1" t="s">
        <v>0</v>
      </c>
    </row>
    <row r="287" spans="1:10" ht="28.8" x14ac:dyDescent="0.3">
      <c r="A287" s="1">
        <v>1976267</v>
      </c>
      <c r="B287" s="1" t="s">
        <v>597</v>
      </c>
      <c r="C287" s="1" t="s">
        <v>22</v>
      </c>
      <c r="D287" s="1" t="s">
        <v>598</v>
      </c>
      <c r="E287" s="2">
        <v>0</v>
      </c>
      <c r="F287" s="1">
        <v>1</v>
      </c>
      <c r="G287" s="1" t="s">
        <v>74</v>
      </c>
      <c r="H287" s="1">
        <f t="shared" si="4"/>
        <v>0</v>
      </c>
      <c r="I287" s="1" t="s">
        <v>22</v>
      </c>
      <c r="J287" s="1" t="s">
        <v>0</v>
      </c>
    </row>
    <row r="288" spans="1:10" x14ac:dyDescent="0.3">
      <c r="A288" s="1">
        <v>1976268</v>
      </c>
      <c r="B288" s="1" t="s">
        <v>599</v>
      </c>
      <c r="C288" s="1" t="s">
        <v>22</v>
      </c>
      <c r="D288" s="1" t="s">
        <v>600</v>
      </c>
      <c r="E288" s="2">
        <v>0</v>
      </c>
      <c r="F288" s="1">
        <v>1</v>
      </c>
      <c r="G288" s="1" t="s">
        <v>74</v>
      </c>
      <c r="H288" s="1">
        <f t="shared" si="4"/>
        <v>0</v>
      </c>
      <c r="I288" s="1" t="s">
        <v>22</v>
      </c>
      <c r="J288" s="1" t="s">
        <v>0</v>
      </c>
    </row>
    <row r="289" spans="1:10" x14ac:dyDescent="0.3">
      <c r="A289" s="1">
        <v>1976269</v>
      </c>
      <c r="B289" s="1" t="s">
        <v>601</v>
      </c>
      <c r="C289" s="1" t="s">
        <v>22</v>
      </c>
      <c r="D289" s="1" t="s">
        <v>602</v>
      </c>
      <c r="E289" s="2">
        <v>0</v>
      </c>
      <c r="F289" s="1">
        <v>1</v>
      </c>
      <c r="G289" s="1" t="s">
        <v>74</v>
      </c>
      <c r="H289" s="1">
        <f t="shared" si="4"/>
        <v>0</v>
      </c>
      <c r="I289" s="1" t="s">
        <v>22</v>
      </c>
      <c r="J289" s="1" t="s">
        <v>0</v>
      </c>
    </row>
    <row r="290" spans="1:10" x14ac:dyDescent="0.3">
      <c r="A290" s="1">
        <v>1976270</v>
      </c>
      <c r="B290" s="1" t="s">
        <v>603</v>
      </c>
      <c r="C290" s="1" t="s">
        <v>22</v>
      </c>
      <c r="D290" s="1" t="s">
        <v>189</v>
      </c>
      <c r="E290" s="2">
        <v>0</v>
      </c>
      <c r="F290" s="1">
        <v>1</v>
      </c>
      <c r="G290" s="1" t="s">
        <v>184</v>
      </c>
      <c r="H290" s="1">
        <f t="shared" si="4"/>
        <v>0</v>
      </c>
      <c r="I290" s="1" t="s">
        <v>22</v>
      </c>
      <c r="J290" s="1" t="s">
        <v>0</v>
      </c>
    </row>
    <row r="291" spans="1:10" x14ac:dyDescent="0.3">
      <c r="A291" s="1">
        <v>1976271</v>
      </c>
      <c r="B291" s="1" t="s">
        <v>604</v>
      </c>
      <c r="C291" s="1" t="s">
        <v>22</v>
      </c>
      <c r="D291" s="1" t="s">
        <v>605</v>
      </c>
      <c r="E291" s="1">
        <f>ROUND(H292+H293+H294+H295+H296+H297+H298+H299+H300+H301,2)</f>
        <v>0</v>
      </c>
      <c r="F291" s="1">
        <v>1</v>
      </c>
      <c r="G291" s="1" t="s">
        <v>0</v>
      </c>
      <c r="H291" s="1">
        <f t="shared" si="4"/>
        <v>0</v>
      </c>
      <c r="I291" s="1" t="s">
        <v>22</v>
      </c>
      <c r="J291" s="1" t="s">
        <v>0</v>
      </c>
    </row>
    <row r="292" spans="1:10" x14ac:dyDescent="0.3">
      <c r="A292" s="1">
        <v>1976272</v>
      </c>
      <c r="B292" s="1" t="s">
        <v>606</v>
      </c>
      <c r="C292" s="1" t="s">
        <v>22</v>
      </c>
      <c r="D292" s="1" t="s">
        <v>607</v>
      </c>
      <c r="E292" s="2">
        <v>0</v>
      </c>
      <c r="F292" s="1">
        <v>1</v>
      </c>
      <c r="G292" s="1" t="s">
        <v>74</v>
      </c>
      <c r="H292" s="1">
        <f t="shared" si="4"/>
        <v>0</v>
      </c>
      <c r="I292" s="1" t="s">
        <v>22</v>
      </c>
      <c r="J292" s="1" t="s">
        <v>0</v>
      </c>
    </row>
    <row r="293" spans="1:10" x14ac:dyDescent="0.3">
      <c r="A293" s="1">
        <v>1976273</v>
      </c>
      <c r="B293" s="1" t="s">
        <v>608</v>
      </c>
      <c r="C293" s="1" t="s">
        <v>22</v>
      </c>
      <c r="D293" s="1" t="s">
        <v>609</v>
      </c>
      <c r="E293" s="2">
        <v>0</v>
      </c>
      <c r="F293" s="1">
        <v>2</v>
      </c>
      <c r="G293" s="1" t="s">
        <v>74</v>
      </c>
      <c r="H293" s="1">
        <f t="shared" si="4"/>
        <v>0</v>
      </c>
      <c r="I293" s="1" t="s">
        <v>22</v>
      </c>
      <c r="J293" s="1" t="s">
        <v>0</v>
      </c>
    </row>
    <row r="294" spans="1:10" x14ac:dyDescent="0.3">
      <c r="A294" s="1">
        <v>1976274</v>
      </c>
      <c r="B294" s="1" t="s">
        <v>610</v>
      </c>
      <c r="C294" s="1" t="s">
        <v>22</v>
      </c>
      <c r="D294" s="1" t="s">
        <v>611</v>
      </c>
      <c r="E294" s="2">
        <v>0</v>
      </c>
      <c r="F294" s="1">
        <v>2</v>
      </c>
      <c r="G294" s="1" t="s">
        <v>74</v>
      </c>
      <c r="H294" s="1">
        <f t="shared" si="4"/>
        <v>0</v>
      </c>
      <c r="I294" s="1" t="s">
        <v>22</v>
      </c>
      <c r="J294" s="1" t="s">
        <v>0</v>
      </c>
    </row>
    <row r="295" spans="1:10" x14ac:dyDescent="0.3">
      <c r="A295" s="1">
        <v>1976275</v>
      </c>
      <c r="B295" s="1" t="s">
        <v>612</v>
      </c>
      <c r="C295" s="1" t="s">
        <v>22</v>
      </c>
      <c r="D295" s="1" t="s">
        <v>613</v>
      </c>
      <c r="E295" s="2">
        <v>0</v>
      </c>
      <c r="F295" s="1">
        <v>3</v>
      </c>
      <c r="G295" s="1" t="s">
        <v>74</v>
      </c>
      <c r="H295" s="1">
        <f t="shared" si="4"/>
        <v>0</v>
      </c>
      <c r="I295" s="1" t="s">
        <v>22</v>
      </c>
      <c r="J295" s="1" t="s">
        <v>0</v>
      </c>
    </row>
    <row r="296" spans="1:10" x14ac:dyDescent="0.3">
      <c r="A296" s="1">
        <v>1976276</v>
      </c>
      <c r="B296" s="1" t="s">
        <v>614</v>
      </c>
      <c r="C296" s="1" t="s">
        <v>22</v>
      </c>
      <c r="D296" s="1" t="s">
        <v>615</v>
      </c>
      <c r="E296" s="2">
        <v>0</v>
      </c>
      <c r="F296" s="1">
        <v>1</v>
      </c>
      <c r="G296" s="1" t="s">
        <v>74</v>
      </c>
      <c r="H296" s="1">
        <f t="shared" si="4"/>
        <v>0</v>
      </c>
      <c r="I296" s="1" t="s">
        <v>22</v>
      </c>
      <c r="J296" s="1" t="s">
        <v>0</v>
      </c>
    </row>
    <row r="297" spans="1:10" x14ac:dyDescent="0.3">
      <c r="A297" s="1">
        <v>1976277</v>
      </c>
      <c r="B297" s="1" t="s">
        <v>616</v>
      </c>
      <c r="C297" s="1" t="s">
        <v>22</v>
      </c>
      <c r="D297" s="1" t="s">
        <v>617</v>
      </c>
      <c r="E297" s="2">
        <v>0</v>
      </c>
      <c r="F297" s="1">
        <v>1</v>
      </c>
      <c r="G297" s="1" t="s">
        <v>74</v>
      </c>
      <c r="H297" s="1">
        <f t="shared" si="4"/>
        <v>0</v>
      </c>
      <c r="I297" s="1" t="s">
        <v>22</v>
      </c>
      <c r="J297" s="1" t="s">
        <v>0</v>
      </c>
    </row>
    <row r="298" spans="1:10" x14ac:dyDescent="0.3">
      <c r="A298" s="1">
        <v>1976278</v>
      </c>
      <c r="B298" s="1" t="s">
        <v>618</v>
      </c>
      <c r="C298" s="1" t="s">
        <v>22</v>
      </c>
      <c r="D298" s="1" t="s">
        <v>619</v>
      </c>
      <c r="E298" s="2">
        <v>0</v>
      </c>
      <c r="F298" s="1">
        <v>1</v>
      </c>
      <c r="G298" s="1" t="s">
        <v>74</v>
      </c>
      <c r="H298" s="1">
        <f t="shared" si="4"/>
        <v>0</v>
      </c>
      <c r="I298" s="1" t="s">
        <v>22</v>
      </c>
      <c r="J298" s="1" t="s">
        <v>0</v>
      </c>
    </row>
    <row r="299" spans="1:10" x14ac:dyDescent="0.3">
      <c r="A299" s="1">
        <v>1976279</v>
      </c>
      <c r="B299" s="1" t="s">
        <v>620</v>
      </c>
      <c r="C299" s="1" t="s">
        <v>22</v>
      </c>
      <c r="D299" s="1" t="s">
        <v>621</v>
      </c>
      <c r="E299" s="2">
        <v>0</v>
      </c>
      <c r="F299" s="1">
        <v>1</v>
      </c>
      <c r="G299" s="1" t="s">
        <v>184</v>
      </c>
      <c r="H299" s="1">
        <f t="shared" si="4"/>
        <v>0</v>
      </c>
      <c r="I299" s="1" t="s">
        <v>22</v>
      </c>
      <c r="J299" s="1" t="s">
        <v>0</v>
      </c>
    </row>
    <row r="300" spans="1:10" x14ac:dyDescent="0.3">
      <c r="A300" s="1">
        <v>1976280</v>
      </c>
      <c r="B300" s="1" t="s">
        <v>622</v>
      </c>
      <c r="C300" s="1" t="s">
        <v>22</v>
      </c>
      <c r="D300" s="1" t="s">
        <v>623</v>
      </c>
      <c r="E300" s="2">
        <v>0</v>
      </c>
      <c r="F300" s="1">
        <v>1</v>
      </c>
      <c r="G300" s="1" t="s">
        <v>74</v>
      </c>
      <c r="H300" s="1">
        <f t="shared" si="4"/>
        <v>0</v>
      </c>
      <c r="I300" s="1" t="s">
        <v>22</v>
      </c>
      <c r="J300" s="1" t="s">
        <v>0</v>
      </c>
    </row>
    <row r="301" spans="1:10" x14ac:dyDescent="0.3">
      <c r="A301" s="1">
        <v>1976281</v>
      </c>
      <c r="B301" s="1" t="s">
        <v>624</v>
      </c>
      <c r="C301" s="1" t="s">
        <v>22</v>
      </c>
      <c r="D301" s="1" t="s">
        <v>189</v>
      </c>
      <c r="E301" s="2">
        <v>0</v>
      </c>
      <c r="F301" s="1">
        <v>1</v>
      </c>
      <c r="G301" s="1" t="s">
        <v>184</v>
      </c>
      <c r="H301" s="1">
        <f t="shared" si="4"/>
        <v>0</v>
      </c>
      <c r="I301" s="1" t="s">
        <v>22</v>
      </c>
      <c r="J301" s="1" t="s">
        <v>0</v>
      </c>
    </row>
    <row r="302" spans="1:10" x14ac:dyDescent="0.3">
      <c r="A302" s="1">
        <v>1976282</v>
      </c>
      <c r="B302" s="1" t="s">
        <v>625</v>
      </c>
      <c r="C302" s="1" t="s">
        <v>22</v>
      </c>
      <c r="D302" s="1" t="s">
        <v>626</v>
      </c>
      <c r="E302" s="1">
        <f>ROUND(H303,2)</f>
        <v>0</v>
      </c>
      <c r="F302" s="1">
        <v>1</v>
      </c>
      <c r="G302" s="1" t="s">
        <v>0</v>
      </c>
      <c r="H302" s="1">
        <f t="shared" si="4"/>
        <v>0</v>
      </c>
      <c r="I302" s="1" t="s">
        <v>22</v>
      </c>
      <c r="J302" s="1" t="s">
        <v>0</v>
      </c>
    </row>
    <row r="303" spans="1:10" x14ac:dyDescent="0.3">
      <c r="A303" s="1">
        <v>1976283</v>
      </c>
      <c r="B303" s="1" t="s">
        <v>627</v>
      </c>
      <c r="C303" s="1" t="s">
        <v>22</v>
      </c>
      <c r="D303" s="1" t="s">
        <v>626</v>
      </c>
      <c r="E303" s="1">
        <f>ROUND(H304+H305+H306+H307+H308+H309+H310+H311,2)</f>
        <v>0</v>
      </c>
      <c r="F303" s="1">
        <v>1</v>
      </c>
      <c r="G303" s="1" t="s">
        <v>0</v>
      </c>
      <c r="H303" s="1">
        <f t="shared" si="4"/>
        <v>0</v>
      </c>
      <c r="I303" s="1" t="s">
        <v>22</v>
      </c>
      <c r="J303" s="1" t="s">
        <v>0</v>
      </c>
    </row>
    <row r="304" spans="1:10" x14ac:dyDescent="0.3">
      <c r="A304" s="1">
        <v>1976284</v>
      </c>
      <c r="B304" s="1" t="s">
        <v>628</v>
      </c>
      <c r="C304" s="1" t="s">
        <v>22</v>
      </c>
      <c r="D304" s="1" t="s">
        <v>629</v>
      </c>
      <c r="E304" s="2">
        <v>0</v>
      </c>
      <c r="F304" s="1">
        <v>1</v>
      </c>
      <c r="G304" s="1" t="s">
        <v>65</v>
      </c>
      <c r="H304" s="1">
        <f t="shared" si="4"/>
        <v>0</v>
      </c>
      <c r="I304" s="1" t="s">
        <v>22</v>
      </c>
      <c r="J304" s="1" t="s">
        <v>0</v>
      </c>
    </row>
    <row r="305" spans="1:10" x14ac:dyDescent="0.3">
      <c r="A305" s="1">
        <v>1976285</v>
      </c>
      <c r="B305" s="1" t="s">
        <v>630</v>
      </c>
      <c r="C305" s="1" t="s">
        <v>22</v>
      </c>
      <c r="D305" s="1" t="s">
        <v>631</v>
      </c>
      <c r="E305" s="2">
        <v>0</v>
      </c>
      <c r="F305" s="1">
        <v>1</v>
      </c>
      <c r="G305" s="1" t="s">
        <v>65</v>
      </c>
      <c r="H305" s="1">
        <f t="shared" si="4"/>
        <v>0</v>
      </c>
      <c r="I305" s="1" t="s">
        <v>22</v>
      </c>
      <c r="J305" s="1" t="s">
        <v>0</v>
      </c>
    </row>
    <row r="306" spans="1:10" x14ac:dyDescent="0.3">
      <c r="A306" s="1">
        <v>1976286</v>
      </c>
      <c r="B306" s="1" t="s">
        <v>632</v>
      </c>
      <c r="C306" s="1" t="s">
        <v>22</v>
      </c>
      <c r="D306" s="1" t="s">
        <v>633</v>
      </c>
      <c r="E306" s="2">
        <v>0</v>
      </c>
      <c r="F306" s="1">
        <v>1</v>
      </c>
      <c r="G306" s="1" t="s">
        <v>65</v>
      </c>
      <c r="H306" s="1">
        <f t="shared" si="4"/>
        <v>0</v>
      </c>
      <c r="I306" s="1" t="s">
        <v>22</v>
      </c>
      <c r="J306" s="1" t="s">
        <v>0</v>
      </c>
    </row>
    <row r="307" spans="1:10" x14ac:dyDescent="0.3">
      <c r="A307" s="1">
        <v>1976287</v>
      </c>
      <c r="B307" s="1" t="s">
        <v>634</v>
      </c>
      <c r="C307" s="1" t="s">
        <v>22</v>
      </c>
      <c r="D307" s="1" t="s">
        <v>635</v>
      </c>
      <c r="E307" s="2">
        <v>0</v>
      </c>
      <c r="F307" s="1">
        <v>1</v>
      </c>
      <c r="G307" s="1" t="s">
        <v>65</v>
      </c>
      <c r="H307" s="1">
        <f t="shared" si="4"/>
        <v>0</v>
      </c>
      <c r="I307" s="1" t="s">
        <v>22</v>
      </c>
      <c r="J307" s="1" t="s">
        <v>0</v>
      </c>
    </row>
    <row r="308" spans="1:10" x14ac:dyDescent="0.3">
      <c r="A308" s="1">
        <v>1976288</v>
      </c>
      <c r="B308" s="1" t="s">
        <v>636</v>
      </c>
      <c r="C308" s="1" t="s">
        <v>22</v>
      </c>
      <c r="D308" s="1" t="s">
        <v>637</v>
      </c>
      <c r="E308" s="2">
        <v>0</v>
      </c>
      <c r="F308" s="1">
        <v>1</v>
      </c>
      <c r="G308" s="1" t="s">
        <v>65</v>
      </c>
      <c r="H308" s="1">
        <f t="shared" si="4"/>
        <v>0</v>
      </c>
      <c r="I308" s="1" t="s">
        <v>22</v>
      </c>
      <c r="J308" s="1" t="s">
        <v>0</v>
      </c>
    </row>
    <row r="309" spans="1:10" x14ac:dyDescent="0.3">
      <c r="A309" s="1">
        <v>1976289</v>
      </c>
      <c r="B309" s="1" t="s">
        <v>638</v>
      </c>
      <c r="C309" s="1" t="s">
        <v>22</v>
      </c>
      <c r="D309" s="1" t="s">
        <v>639</v>
      </c>
      <c r="E309" s="2">
        <v>0</v>
      </c>
      <c r="F309" s="1">
        <v>1</v>
      </c>
      <c r="G309" s="1" t="s">
        <v>65</v>
      </c>
      <c r="H309" s="1">
        <f t="shared" si="4"/>
        <v>0</v>
      </c>
      <c r="I309" s="1" t="s">
        <v>22</v>
      </c>
      <c r="J309" s="1" t="s">
        <v>0</v>
      </c>
    </row>
    <row r="310" spans="1:10" x14ac:dyDescent="0.3">
      <c r="A310" s="1">
        <v>1976290</v>
      </c>
      <c r="B310" s="1" t="s">
        <v>640</v>
      </c>
      <c r="C310" s="1" t="s">
        <v>22</v>
      </c>
      <c r="D310" s="1" t="s">
        <v>641</v>
      </c>
      <c r="E310" s="2">
        <v>0</v>
      </c>
      <c r="F310" s="1">
        <v>1</v>
      </c>
      <c r="G310" s="1" t="s">
        <v>65</v>
      </c>
      <c r="H310" s="1">
        <f t="shared" si="4"/>
        <v>0</v>
      </c>
      <c r="I310" s="1" t="s">
        <v>22</v>
      </c>
      <c r="J310" s="1" t="s">
        <v>0</v>
      </c>
    </row>
    <row r="311" spans="1:10" x14ac:dyDescent="0.3">
      <c r="A311" s="1">
        <v>1976291</v>
      </c>
      <c r="B311" s="1" t="s">
        <v>642</v>
      </c>
      <c r="C311" s="1" t="s">
        <v>22</v>
      </c>
      <c r="D311" s="1" t="s">
        <v>643</v>
      </c>
      <c r="E311" s="2">
        <v>0</v>
      </c>
      <c r="F311" s="1">
        <v>1</v>
      </c>
      <c r="G311" s="1" t="s">
        <v>65</v>
      </c>
      <c r="H311" s="1">
        <f t="shared" si="4"/>
        <v>0</v>
      </c>
      <c r="I311" s="1" t="s">
        <v>22</v>
      </c>
      <c r="J311" s="1" t="s">
        <v>0</v>
      </c>
    </row>
    <row r="312" spans="1:10" x14ac:dyDescent="0.3">
      <c r="A312" s="1">
        <v>1976292</v>
      </c>
      <c r="B312" s="1" t="s">
        <v>644</v>
      </c>
      <c r="C312" s="1" t="s">
        <v>22</v>
      </c>
      <c r="D312" s="1" t="s">
        <v>645</v>
      </c>
      <c r="E312" s="1">
        <f>ROUND(H313+H341+H343+H369+H383+H399+H404+H463+H499,2)</f>
        <v>0</v>
      </c>
      <c r="F312" s="1">
        <v>1</v>
      </c>
      <c r="G312" s="1" t="s">
        <v>0</v>
      </c>
      <c r="H312" s="1">
        <f t="shared" si="4"/>
        <v>0</v>
      </c>
      <c r="I312" s="1" t="s">
        <v>22</v>
      </c>
      <c r="J312" s="1" t="s">
        <v>0</v>
      </c>
    </row>
    <row r="313" spans="1:10" x14ac:dyDescent="0.3">
      <c r="A313" s="1">
        <v>1976293</v>
      </c>
      <c r="B313" s="1" t="s">
        <v>646</v>
      </c>
      <c r="C313" s="1" t="s">
        <v>22</v>
      </c>
      <c r="D313" s="1" t="s">
        <v>647</v>
      </c>
      <c r="E313" s="1">
        <f>ROUND(H314+H315+H316+H317+H318+H319+H320+H321+H322+H323+H324+H325+H326+H327+H328+H329+H330+H331+H332+H333+H334+H335+H336+H337+H338+H339+H340,2)</f>
        <v>0</v>
      </c>
      <c r="F313" s="1">
        <v>1</v>
      </c>
      <c r="G313" s="1" t="s">
        <v>0</v>
      </c>
      <c r="H313" s="1">
        <f t="shared" si="4"/>
        <v>0</v>
      </c>
      <c r="I313" s="1" t="s">
        <v>22</v>
      </c>
      <c r="J313" s="1" t="s">
        <v>0</v>
      </c>
    </row>
    <row r="314" spans="1:10" ht="72" x14ac:dyDescent="0.3">
      <c r="A314" s="1">
        <v>1976294</v>
      </c>
      <c r="B314" s="1" t="s">
        <v>648</v>
      </c>
      <c r="C314" s="1" t="s">
        <v>22</v>
      </c>
      <c r="D314" s="1" t="s">
        <v>649</v>
      </c>
      <c r="E314" s="2">
        <v>0</v>
      </c>
      <c r="F314" s="1">
        <v>9970</v>
      </c>
      <c r="G314" s="1" t="s">
        <v>33</v>
      </c>
      <c r="H314" s="1">
        <f t="shared" si="4"/>
        <v>0</v>
      </c>
      <c r="I314" s="1" t="s">
        <v>22</v>
      </c>
      <c r="J314" s="1" t="s">
        <v>0</v>
      </c>
    </row>
    <row r="315" spans="1:10" ht="28.8" x14ac:dyDescent="0.3">
      <c r="A315" s="1">
        <v>1976295</v>
      </c>
      <c r="B315" s="1" t="s">
        <v>650</v>
      </c>
      <c r="C315" s="1" t="s">
        <v>22</v>
      </c>
      <c r="D315" s="1" t="s">
        <v>347</v>
      </c>
      <c r="E315" s="2">
        <v>0</v>
      </c>
      <c r="F315" s="1">
        <v>17185</v>
      </c>
      <c r="G315" s="1" t="s">
        <v>46</v>
      </c>
      <c r="H315" s="1">
        <f t="shared" si="4"/>
        <v>0</v>
      </c>
      <c r="I315" s="1" t="s">
        <v>22</v>
      </c>
      <c r="J315" s="1" t="s">
        <v>0</v>
      </c>
    </row>
    <row r="316" spans="1:10" x14ac:dyDescent="0.3">
      <c r="A316" s="1">
        <v>1976296</v>
      </c>
      <c r="B316" s="1" t="s">
        <v>651</v>
      </c>
      <c r="C316" s="1" t="s">
        <v>22</v>
      </c>
      <c r="D316" s="1" t="s">
        <v>349</v>
      </c>
      <c r="E316" s="2">
        <v>0</v>
      </c>
      <c r="F316" s="1">
        <v>17185</v>
      </c>
      <c r="G316" s="1" t="s">
        <v>46</v>
      </c>
      <c r="H316" s="1">
        <f t="shared" si="4"/>
        <v>0</v>
      </c>
      <c r="I316" s="1" t="s">
        <v>22</v>
      </c>
      <c r="J316" s="1" t="s">
        <v>0</v>
      </c>
    </row>
    <row r="317" spans="1:10" ht="72" x14ac:dyDescent="0.3">
      <c r="A317" s="1">
        <v>1976297</v>
      </c>
      <c r="B317" s="1" t="s">
        <v>652</v>
      </c>
      <c r="C317" s="1" t="s">
        <v>22</v>
      </c>
      <c r="D317" s="1" t="s">
        <v>653</v>
      </c>
      <c r="E317" s="2">
        <v>0</v>
      </c>
      <c r="F317" s="1">
        <v>1911</v>
      </c>
      <c r="G317" s="1" t="s">
        <v>46</v>
      </c>
      <c r="H317" s="1">
        <f t="shared" si="4"/>
        <v>0</v>
      </c>
      <c r="I317" s="1" t="s">
        <v>22</v>
      </c>
      <c r="J317" s="1" t="s">
        <v>0</v>
      </c>
    </row>
    <row r="318" spans="1:10" ht="43.2" x14ac:dyDescent="0.3">
      <c r="A318" s="1">
        <v>1976298</v>
      </c>
      <c r="B318" s="1" t="s">
        <v>654</v>
      </c>
      <c r="C318" s="1" t="s">
        <v>22</v>
      </c>
      <c r="D318" s="1" t="s">
        <v>655</v>
      </c>
      <c r="E318" s="2">
        <v>0</v>
      </c>
      <c r="F318" s="1">
        <v>310</v>
      </c>
      <c r="G318" s="1" t="s">
        <v>33</v>
      </c>
      <c r="H318" s="1">
        <f t="shared" si="4"/>
        <v>0</v>
      </c>
      <c r="I318" s="1" t="s">
        <v>22</v>
      </c>
      <c r="J318" s="1" t="s">
        <v>0</v>
      </c>
    </row>
    <row r="319" spans="1:10" ht="72" x14ac:dyDescent="0.3">
      <c r="A319" s="1">
        <v>1976299</v>
      </c>
      <c r="B319" s="1" t="s">
        <v>656</v>
      </c>
      <c r="C319" s="1" t="s">
        <v>22</v>
      </c>
      <c r="D319" s="1" t="s">
        <v>657</v>
      </c>
      <c r="E319" s="2">
        <v>0</v>
      </c>
      <c r="F319" s="1">
        <v>4065</v>
      </c>
      <c r="G319" s="1" t="s">
        <v>46</v>
      </c>
      <c r="H319" s="1">
        <f t="shared" si="4"/>
        <v>0</v>
      </c>
      <c r="I319" s="1" t="s">
        <v>22</v>
      </c>
      <c r="J319" s="1" t="s">
        <v>0</v>
      </c>
    </row>
    <row r="320" spans="1:10" ht="43.2" x14ac:dyDescent="0.3">
      <c r="A320" s="1">
        <v>1976300</v>
      </c>
      <c r="B320" s="1" t="s">
        <v>658</v>
      </c>
      <c r="C320" s="1" t="s">
        <v>22</v>
      </c>
      <c r="D320" s="1" t="s">
        <v>659</v>
      </c>
      <c r="E320" s="2">
        <v>0</v>
      </c>
      <c r="F320" s="1">
        <v>721</v>
      </c>
      <c r="G320" s="1" t="s">
        <v>33</v>
      </c>
      <c r="H320" s="1">
        <f t="shared" si="4"/>
        <v>0</v>
      </c>
      <c r="I320" s="1" t="s">
        <v>22</v>
      </c>
      <c r="J320" s="1" t="s">
        <v>0</v>
      </c>
    </row>
    <row r="321" spans="1:10" ht="28.8" x14ac:dyDescent="0.3">
      <c r="A321" s="1">
        <v>1976301</v>
      </c>
      <c r="B321" s="1" t="s">
        <v>660</v>
      </c>
      <c r="C321" s="1" t="s">
        <v>22</v>
      </c>
      <c r="D321" s="1" t="s">
        <v>661</v>
      </c>
      <c r="E321" s="2">
        <v>0</v>
      </c>
      <c r="F321" s="1">
        <v>2821</v>
      </c>
      <c r="G321" s="1" t="s">
        <v>33</v>
      </c>
      <c r="H321" s="1">
        <f t="shared" si="4"/>
        <v>0</v>
      </c>
      <c r="I321" s="1" t="s">
        <v>22</v>
      </c>
      <c r="J321" s="1" t="s">
        <v>0</v>
      </c>
    </row>
    <row r="322" spans="1:10" ht="43.2" x14ac:dyDescent="0.3">
      <c r="A322" s="1">
        <v>1976302</v>
      </c>
      <c r="B322" s="1" t="s">
        <v>662</v>
      </c>
      <c r="C322" s="1" t="s">
        <v>22</v>
      </c>
      <c r="D322" s="1" t="s">
        <v>663</v>
      </c>
      <c r="E322" s="2">
        <v>0</v>
      </c>
      <c r="F322" s="1">
        <v>4315</v>
      </c>
      <c r="G322" s="1" t="s">
        <v>33</v>
      </c>
      <c r="H322" s="1">
        <f t="shared" si="4"/>
        <v>0</v>
      </c>
      <c r="I322" s="1" t="s">
        <v>22</v>
      </c>
      <c r="J322" s="1" t="s">
        <v>0</v>
      </c>
    </row>
    <row r="323" spans="1:10" ht="28.8" x14ac:dyDescent="0.3">
      <c r="A323" s="1">
        <v>1976303</v>
      </c>
      <c r="B323" s="1" t="s">
        <v>664</v>
      </c>
      <c r="C323" s="1" t="s">
        <v>22</v>
      </c>
      <c r="D323" s="1" t="s">
        <v>665</v>
      </c>
      <c r="E323" s="2">
        <v>0</v>
      </c>
      <c r="F323" s="1">
        <v>1410</v>
      </c>
      <c r="G323" s="1" t="s">
        <v>33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ht="28.8" x14ac:dyDescent="0.3">
      <c r="A324" s="1">
        <v>1976304</v>
      </c>
      <c r="B324" s="1" t="s">
        <v>666</v>
      </c>
      <c r="C324" s="1" t="s">
        <v>22</v>
      </c>
      <c r="D324" s="1" t="s">
        <v>667</v>
      </c>
      <c r="E324" s="2">
        <v>0</v>
      </c>
      <c r="F324" s="1">
        <v>972</v>
      </c>
      <c r="G324" s="1" t="s">
        <v>46</v>
      </c>
      <c r="H324" s="1">
        <f t="shared" si="5"/>
        <v>0</v>
      </c>
      <c r="I324" s="1" t="s">
        <v>22</v>
      </c>
      <c r="J324" s="1" t="s">
        <v>0</v>
      </c>
    </row>
    <row r="325" spans="1:10" ht="72" x14ac:dyDescent="0.3">
      <c r="A325" s="1">
        <v>1976305</v>
      </c>
      <c r="B325" s="1" t="s">
        <v>668</v>
      </c>
      <c r="C325" s="1" t="s">
        <v>22</v>
      </c>
      <c r="D325" s="1" t="s">
        <v>669</v>
      </c>
      <c r="E325" s="2">
        <v>0</v>
      </c>
      <c r="F325" s="1">
        <v>1911</v>
      </c>
      <c r="G325" s="1" t="s">
        <v>46</v>
      </c>
      <c r="H325" s="1">
        <f t="shared" si="5"/>
        <v>0</v>
      </c>
      <c r="I325" s="1" t="s">
        <v>22</v>
      </c>
      <c r="J325" s="1" t="s">
        <v>0</v>
      </c>
    </row>
    <row r="326" spans="1:10" ht="72" x14ac:dyDescent="0.3">
      <c r="A326" s="1">
        <v>1976306</v>
      </c>
      <c r="B326" s="1" t="s">
        <v>670</v>
      </c>
      <c r="C326" s="1" t="s">
        <v>22</v>
      </c>
      <c r="D326" s="1" t="s">
        <v>671</v>
      </c>
      <c r="E326" s="2">
        <v>0</v>
      </c>
      <c r="F326" s="1">
        <v>248</v>
      </c>
      <c r="G326" s="1" t="s">
        <v>33</v>
      </c>
      <c r="H326" s="1">
        <f t="shared" si="5"/>
        <v>0</v>
      </c>
      <c r="I326" s="1" t="s">
        <v>22</v>
      </c>
      <c r="J326" s="1" t="s">
        <v>0</v>
      </c>
    </row>
    <row r="327" spans="1:10" ht="72" x14ac:dyDescent="0.3">
      <c r="A327" s="1">
        <v>1976307</v>
      </c>
      <c r="B327" s="1" t="s">
        <v>672</v>
      </c>
      <c r="C327" s="1" t="s">
        <v>22</v>
      </c>
      <c r="D327" s="1" t="s">
        <v>673</v>
      </c>
      <c r="E327" s="2">
        <v>0</v>
      </c>
      <c r="F327" s="1">
        <v>4065</v>
      </c>
      <c r="G327" s="1" t="s">
        <v>46</v>
      </c>
      <c r="H327" s="1">
        <f t="shared" si="5"/>
        <v>0</v>
      </c>
      <c r="I327" s="1" t="s">
        <v>22</v>
      </c>
      <c r="J327" s="1" t="s">
        <v>0</v>
      </c>
    </row>
    <row r="328" spans="1:10" ht="28.8" x14ac:dyDescent="0.3">
      <c r="A328" s="1">
        <v>1976308</v>
      </c>
      <c r="B328" s="1" t="s">
        <v>674</v>
      </c>
      <c r="C328" s="1" t="s">
        <v>22</v>
      </c>
      <c r="D328" s="1" t="s">
        <v>675</v>
      </c>
      <c r="E328" s="2">
        <v>0</v>
      </c>
      <c r="F328" s="1">
        <v>93.17</v>
      </c>
      <c r="G328" s="1" t="s">
        <v>95</v>
      </c>
      <c r="H328" s="1">
        <f t="shared" si="5"/>
        <v>0</v>
      </c>
      <c r="I328" s="1" t="s">
        <v>22</v>
      </c>
      <c r="J328" s="1" t="s">
        <v>0</v>
      </c>
    </row>
    <row r="329" spans="1:10" ht="28.8" x14ac:dyDescent="0.3">
      <c r="A329" s="1">
        <v>1976309</v>
      </c>
      <c r="B329" s="1" t="s">
        <v>676</v>
      </c>
      <c r="C329" s="1" t="s">
        <v>22</v>
      </c>
      <c r="D329" s="1" t="s">
        <v>677</v>
      </c>
      <c r="E329" s="2">
        <v>0</v>
      </c>
      <c r="F329" s="1">
        <v>4181.47</v>
      </c>
      <c r="G329" s="1" t="s">
        <v>95</v>
      </c>
      <c r="H329" s="1">
        <f t="shared" si="5"/>
        <v>0</v>
      </c>
      <c r="I329" s="1" t="s">
        <v>22</v>
      </c>
      <c r="J329" s="1" t="s">
        <v>0</v>
      </c>
    </row>
    <row r="330" spans="1:10" ht="28.8" x14ac:dyDescent="0.3">
      <c r="A330" s="1">
        <v>1976310</v>
      </c>
      <c r="B330" s="1" t="s">
        <v>678</v>
      </c>
      <c r="C330" s="1" t="s">
        <v>22</v>
      </c>
      <c r="D330" s="1" t="s">
        <v>679</v>
      </c>
      <c r="E330" s="2">
        <v>0</v>
      </c>
      <c r="F330" s="1">
        <v>2.41</v>
      </c>
      <c r="G330" s="1" t="s">
        <v>95</v>
      </c>
      <c r="H330" s="1">
        <f t="shared" si="5"/>
        <v>0</v>
      </c>
      <c r="I330" s="1" t="s">
        <v>22</v>
      </c>
      <c r="J330" s="1" t="s">
        <v>0</v>
      </c>
    </row>
    <row r="331" spans="1:10" ht="28.8" x14ac:dyDescent="0.3">
      <c r="A331" s="1">
        <v>1976311</v>
      </c>
      <c r="B331" s="1" t="s">
        <v>680</v>
      </c>
      <c r="C331" s="1" t="s">
        <v>22</v>
      </c>
      <c r="D331" s="1" t="s">
        <v>681</v>
      </c>
      <c r="E331" s="2">
        <v>0</v>
      </c>
      <c r="F331" s="1">
        <v>376.86</v>
      </c>
      <c r="G331" s="1" t="s">
        <v>95</v>
      </c>
      <c r="H331" s="1">
        <f t="shared" si="5"/>
        <v>0</v>
      </c>
      <c r="I331" s="1" t="s">
        <v>22</v>
      </c>
      <c r="J331" s="1" t="s">
        <v>0</v>
      </c>
    </row>
    <row r="332" spans="1:10" ht="28.8" x14ac:dyDescent="0.3">
      <c r="A332" s="1">
        <v>1976312</v>
      </c>
      <c r="B332" s="1" t="s">
        <v>682</v>
      </c>
      <c r="C332" s="1" t="s">
        <v>22</v>
      </c>
      <c r="D332" s="1" t="s">
        <v>683</v>
      </c>
      <c r="E332" s="2">
        <v>0</v>
      </c>
      <c r="F332" s="1">
        <v>6.343</v>
      </c>
      <c r="G332" s="1" t="s">
        <v>203</v>
      </c>
      <c r="H332" s="1">
        <f t="shared" si="5"/>
        <v>0</v>
      </c>
      <c r="I332" s="1" t="s">
        <v>22</v>
      </c>
      <c r="J332" s="1" t="s">
        <v>0</v>
      </c>
    </row>
    <row r="333" spans="1:10" ht="72" x14ac:dyDescent="0.3">
      <c r="A333" s="1">
        <v>1976313</v>
      </c>
      <c r="B333" s="1" t="s">
        <v>684</v>
      </c>
      <c r="C333" s="1" t="s">
        <v>22</v>
      </c>
      <c r="D333" s="1" t="s">
        <v>685</v>
      </c>
      <c r="E333" s="2">
        <v>0</v>
      </c>
      <c r="F333" s="1">
        <v>84.5</v>
      </c>
      <c r="G333" s="1" t="s">
        <v>95</v>
      </c>
      <c r="H333" s="1">
        <f t="shared" si="5"/>
        <v>0</v>
      </c>
      <c r="I333" s="1" t="s">
        <v>22</v>
      </c>
      <c r="J333" s="1" t="s">
        <v>0</v>
      </c>
    </row>
    <row r="334" spans="1:10" ht="72" x14ac:dyDescent="0.3">
      <c r="A334" s="1">
        <v>1976314</v>
      </c>
      <c r="B334" s="1" t="s">
        <v>686</v>
      </c>
      <c r="C334" s="1" t="s">
        <v>22</v>
      </c>
      <c r="D334" s="1" t="s">
        <v>687</v>
      </c>
      <c r="E334" s="2">
        <v>0</v>
      </c>
      <c r="F334" s="1">
        <v>128</v>
      </c>
      <c r="G334" s="1" t="s">
        <v>74</v>
      </c>
      <c r="H334" s="1">
        <f t="shared" si="5"/>
        <v>0</v>
      </c>
      <c r="I334" s="1" t="s">
        <v>22</v>
      </c>
      <c r="J334" s="1" t="s">
        <v>0</v>
      </c>
    </row>
    <row r="335" spans="1:10" ht="57.6" x14ac:dyDescent="0.3">
      <c r="A335" s="1">
        <v>1976315</v>
      </c>
      <c r="B335" s="1" t="s">
        <v>688</v>
      </c>
      <c r="C335" s="1" t="s">
        <v>22</v>
      </c>
      <c r="D335" s="1" t="s">
        <v>689</v>
      </c>
      <c r="E335" s="2">
        <v>0</v>
      </c>
      <c r="F335" s="1">
        <v>6</v>
      </c>
      <c r="G335" s="1" t="s">
        <v>74</v>
      </c>
      <c r="H335" s="1">
        <f t="shared" si="5"/>
        <v>0</v>
      </c>
      <c r="I335" s="1" t="s">
        <v>22</v>
      </c>
      <c r="J335" s="1" t="s">
        <v>0</v>
      </c>
    </row>
    <row r="336" spans="1:10" ht="28.8" x14ac:dyDescent="0.3">
      <c r="A336" s="1">
        <v>1976316</v>
      </c>
      <c r="B336" s="1" t="s">
        <v>690</v>
      </c>
      <c r="C336" s="1" t="s">
        <v>22</v>
      </c>
      <c r="D336" s="1" t="s">
        <v>691</v>
      </c>
      <c r="E336" s="2">
        <v>0</v>
      </c>
      <c r="F336" s="1">
        <v>256</v>
      </c>
      <c r="G336" s="1" t="s">
        <v>74</v>
      </c>
      <c r="H336" s="1">
        <f t="shared" si="5"/>
        <v>0</v>
      </c>
      <c r="I336" s="1" t="s">
        <v>22</v>
      </c>
      <c r="J336" s="1" t="s">
        <v>0</v>
      </c>
    </row>
    <row r="337" spans="1:10" ht="57.6" x14ac:dyDescent="0.3">
      <c r="A337" s="1">
        <v>1976317</v>
      </c>
      <c r="B337" s="1" t="s">
        <v>692</v>
      </c>
      <c r="C337" s="1" t="s">
        <v>22</v>
      </c>
      <c r="D337" s="1" t="s">
        <v>693</v>
      </c>
      <c r="E337" s="2">
        <v>0</v>
      </c>
      <c r="F337" s="1">
        <v>256</v>
      </c>
      <c r="G337" s="1" t="s">
        <v>74</v>
      </c>
      <c r="H337" s="1">
        <f t="shared" si="5"/>
        <v>0</v>
      </c>
      <c r="I337" s="1" t="s">
        <v>22</v>
      </c>
      <c r="J337" s="1" t="s">
        <v>0</v>
      </c>
    </row>
    <row r="338" spans="1:10" ht="72" x14ac:dyDescent="0.3">
      <c r="A338" s="1">
        <v>1976318</v>
      </c>
      <c r="B338" s="1" t="s">
        <v>694</v>
      </c>
      <c r="C338" s="1" t="s">
        <v>22</v>
      </c>
      <c r="D338" s="1" t="s">
        <v>695</v>
      </c>
      <c r="E338" s="2">
        <v>0</v>
      </c>
      <c r="F338" s="1">
        <v>1689.6</v>
      </c>
      <c r="G338" s="1" t="s">
        <v>95</v>
      </c>
      <c r="H338" s="1">
        <f t="shared" si="5"/>
        <v>0</v>
      </c>
      <c r="I338" s="1" t="s">
        <v>22</v>
      </c>
      <c r="J338" s="1" t="s">
        <v>0</v>
      </c>
    </row>
    <row r="339" spans="1:10" x14ac:dyDescent="0.3">
      <c r="A339" s="1">
        <v>1976319</v>
      </c>
      <c r="B339" s="1" t="s">
        <v>696</v>
      </c>
      <c r="C339" s="1" t="s">
        <v>22</v>
      </c>
      <c r="D339" s="1" t="s">
        <v>697</v>
      </c>
      <c r="E339" s="2">
        <v>0</v>
      </c>
      <c r="F339" s="1">
        <v>1</v>
      </c>
      <c r="G339" s="1" t="s">
        <v>65</v>
      </c>
      <c r="H339" s="1">
        <f t="shared" si="5"/>
        <v>0</v>
      </c>
      <c r="I339" s="1" t="s">
        <v>22</v>
      </c>
      <c r="J339" s="1" t="s">
        <v>0</v>
      </c>
    </row>
    <row r="340" spans="1:10" x14ac:dyDescent="0.3">
      <c r="A340" s="1">
        <v>1976320</v>
      </c>
      <c r="B340" s="1" t="s">
        <v>698</v>
      </c>
      <c r="C340" s="1" t="s">
        <v>22</v>
      </c>
      <c r="D340" s="1" t="s">
        <v>699</v>
      </c>
      <c r="E340" s="2">
        <v>0</v>
      </c>
      <c r="F340" s="1">
        <v>1</v>
      </c>
      <c r="G340" s="1" t="s">
        <v>65</v>
      </c>
      <c r="H340" s="1">
        <f t="shared" si="5"/>
        <v>0</v>
      </c>
      <c r="I340" s="1" t="s">
        <v>22</v>
      </c>
      <c r="J340" s="1" t="s">
        <v>0</v>
      </c>
    </row>
    <row r="341" spans="1:10" x14ac:dyDescent="0.3">
      <c r="A341" s="1">
        <v>1976321</v>
      </c>
      <c r="B341" s="1" t="s">
        <v>700</v>
      </c>
      <c r="C341" s="1" t="s">
        <v>22</v>
      </c>
      <c r="D341" s="1" t="s">
        <v>701</v>
      </c>
      <c r="E341" s="1">
        <f>ROUND(H342,2)</f>
        <v>0</v>
      </c>
      <c r="F341" s="1">
        <v>1</v>
      </c>
      <c r="G341" s="1" t="s">
        <v>0</v>
      </c>
      <c r="H341" s="1">
        <f t="shared" si="5"/>
        <v>0</v>
      </c>
      <c r="I341" s="1" t="s">
        <v>22</v>
      </c>
      <c r="J341" s="1" t="s">
        <v>0</v>
      </c>
    </row>
    <row r="342" spans="1:10" ht="115.2" x14ac:dyDescent="0.3">
      <c r="A342" s="1">
        <v>1976322</v>
      </c>
      <c r="B342" s="1" t="s">
        <v>702</v>
      </c>
      <c r="C342" s="1" t="s">
        <v>22</v>
      </c>
      <c r="D342" s="1" t="s">
        <v>703</v>
      </c>
      <c r="E342" s="2">
        <v>0</v>
      </c>
      <c r="F342" s="1">
        <v>1</v>
      </c>
      <c r="G342" s="1" t="s">
        <v>65</v>
      </c>
      <c r="H342" s="1">
        <f t="shared" si="5"/>
        <v>0</v>
      </c>
      <c r="I342" s="1" t="s">
        <v>22</v>
      </c>
      <c r="J342" s="1" t="s">
        <v>704</v>
      </c>
    </row>
    <row r="343" spans="1:10" x14ac:dyDescent="0.3">
      <c r="A343" s="1">
        <v>1976323</v>
      </c>
      <c r="B343" s="1" t="s">
        <v>705</v>
      </c>
      <c r="C343" s="1" t="s">
        <v>22</v>
      </c>
      <c r="D343" s="1" t="s">
        <v>706</v>
      </c>
      <c r="E343" s="1">
        <f>ROUND(H344+H347+H351+H363,2)</f>
        <v>0</v>
      </c>
      <c r="F343" s="1">
        <v>1</v>
      </c>
      <c r="G343" s="1" t="s">
        <v>0</v>
      </c>
      <c r="H343" s="1">
        <f t="shared" si="5"/>
        <v>0</v>
      </c>
      <c r="I343" s="1" t="s">
        <v>22</v>
      </c>
      <c r="J343" s="1" t="s">
        <v>0</v>
      </c>
    </row>
    <row r="344" spans="1:10" x14ac:dyDescent="0.3">
      <c r="A344" s="1">
        <v>1976324</v>
      </c>
      <c r="B344" s="1" t="s">
        <v>707</v>
      </c>
      <c r="C344" s="1" t="s">
        <v>22</v>
      </c>
      <c r="D344" s="1" t="s">
        <v>251</v>
      </c>
      <c r="E344" s="1">
        <f>ROUND(H345+H346,2)</f>
        <v>0</v>
      </c>
      <c r="F344" s="1">
        <v>1</v>
      </c>
      <c r="G344" s="1" t="s">
        <v>0</v>
      </c>
      <c r="H344" s="1">
        <f t="shared" si="5"/>
        <v>0</v>
      </c>
      <c r="I344" s="1" t="s">
        <v>22</v>
      </c>
      <c r="J344" s="1" t="s">
        <v>0</v>
      </c>
    </row>
    <row r="345" spans="1:10" ht="57.6" x14ac:dyDescent="0.3">
      <c r="A345" s="1">
        <v>1976325</v>
      </c>
      <c r="B345" s="1" t="s">
        <v>708</v>
      </c>
      <c r="C345" s="1" t="s">
        <v>22</v>
      </c>
      <c r="D345" s="1" t="s">
        <v>253</v>
      </c>
      <c r="E345" s="2">
        <v>0</v>
      </c>
      <c r="F345" s="1">
        <v>1</v>
      </c>
      <c r="G345" s="1" t="s">
        <v>74</v>
      </c>
      <c r="H345" s="1">
        <f t="shared" si="5"/>
        <v>0</v>
      </c>
      <c r="I345" s="1" t="s">
        <v>22</v>
      </c>
      <c r="J345" s="1" t="s">
        <v>0</v>
      </c>
    </row>
    <row r="346" spans="1:10" x14ac:dyDescent="0.3">
      <c r="A346" s="1">
        <v>1976326</v>
      </c>
      <c r="B346" s="1" t="s">
        <v>709</v>
      </c>
      <c r="C346" s="1" t="s">
        <v>22</v>
      </c>
      <c r="D346" s="1" t="s">
        <v>255</v>
      </c>
      <c r="E346" s="2">
        <v>0</v>
      </c>
      <c r="F346" s="1">
        <v>1</v>
      </c>
      <c r="G346" s="1" t="s">
        <v>74</v>
      </c>
      <c r="H346" s="1">
        <f t="shared" si="5"/>
        <v>0</v>
      </c>
      <c r="I346" s="1" t="s">
        <v>22</v>
      </c>
      <c r="J346" s="1" t="s">
        <v>0</v>
      </c>
    </row>
    <row r="347" spans="1:10" x14ac:dyDescent="0.3">
      <c r="A347" s="1">
        <v>1976327</v>
      </c>
      <c r="B347" s="1" t="s">
        <v>710</v>
      </c>
      <c r="C347" s="1" t="s">
        <v>22</v>
      </c>
      <c r="D347" s="1" t="s">
        <v>711</v>
      </c>
      <c r="E347" s="1">
        <f>ROUND(H348+H349+H350,2)</f>
        <v>0</v>
      </c>
      <c r="F347" s="1">
        <v>1</v>
      </c>
      <c r="G347" s="1" t="s">
        <v>0</v>
      </c>
      <c r="H347" s="1">
        <f t="shared" si="5"/>
        <v>0</v>
      </c>
      <c r="I347" s="1" t="s">
        <v>22</v>
      </c>
      <c r="J347" s="1" t="s">
        <v>712</v>
      </c>
    </row>
    <row r="348" spans="1:10" x14ac:dyDescent="0.3">
      <c r="A348" s="1">
        <v>1976328</v>
      </c>
      <c r="B348" s="1" t="s">
        <v>713</v>
      </c>
      <c r="C348" s="1" t="s">
        <v>22</v>
      </c>
      <c r="D348" s="1" t="s">
        <v>714</v>
      </c>
      <c r="E348" s="2">
        <v>0</v>
      </c>
      <c r="F348" s="1">
        <v>25</v>
      </c>
      <c r="G348" s="1" t="s">
        <v>95</v>
      </c>
      <c r="H348" s="1">
        <f t="shared" si="5"/>
        <v>0</v>
      </c>
      <c r="I348" s="1" t="s">
        <v>22</v>
      </c>
      <c r="J348" s="1" t="s">
        <v>0</v>
      </c>
    </row>
    <row r="349" spans="1:10" x14ac:dyDescent="0.3">
      <c r="A349" s="1">
        <v>1976329</v>
      </c>
      <c r="B349" s="1" t="s">
        <v>715</v>
      </c>
      <c r="C349" s="1" t="s">
        <v>22</v>
      </c>
      <c r="D349" s="1" t="s">
        <v>716</v>
      </c>
      <c r="E349" s="2">
        <v>0</v>
      </c>
      <c r="F349" s="1">
        <v>5</v>
      </c>
      <c r="G349" s="1" t="s">
        <v>95</v>
      </c>
      <c r="H349" s="1">
        <f t="shared" si="5"/>
        <v>0</v>
      </c>
      <c r="I349" s="1" t="s">
        <v>22</v>
      </c>
      <c r="J349" s="1" t="s">
        <v>0</v>
      </c>
    </row>
    <row r="350" spans="1:10" x14ac:dyDescent="0.3">
      <c r="A350" s="1">
        <v>1976330</v>
      </c>
      <c r="B350" s="1" t="s">
        <v>717</v>
      </c>
      <c r="C350" s="1" t="s">
        <v>22</v>
      </c>
      <c r="D350" s="1" t="s">
        <v>718</v>
      </c>
      <c r="E350" s="2">
        <v>0</v>
      </c>
      <c r="F350" s="1">
        <v>8</v>
      </c>
      <c r="G350" s="1" t="s">
        <v>74</v>
      </c>
      <c r="H350" s="1">
        <f t="shared" si="5"/>
        <v>0</v>
      </c>
      <c r="I350" s="1" t="s">
        <v>22</v>
      </c>
      <c r="J350" s="1" t="s">
        <v>0</v>
      </c>
    </row>
    <row r="351" spans="1:10" x14ac:dyDescent="0.3">
      <c r="A351" s="1">
        <v>1976331</v>
      </c>
      <c r="B351" s="1" t="s">
        <v>719</v>
      </c>
      <c r="C351" s="1" t="s">
        <v>22</v>
      </c>
      <c r="D351" s="1" t="s">
        <v>263</v>
      </c>
      <c r="E351" s="1">
        <f>ROUND(H352+H353+H354+H355+H356+H357+H358+H359+H360+H361+H362,2)</f>
        <v>0</v>
      </c>
      <c r="F351" s="1">
        <v>1</v>
      </c>
      <c r="G351" s="1" t="s">
        <v>0</v>
      </c>
      <c r="H351" s="1">
        <f t="shared" si="5"/>
        <v>0</v>
      </c>
      <c r="I351" s="1" t="s">
        <v>22</v>
      </c>
      <c r="J351" s="1" t="s">
        <v>0</v>
      </c>
    </row>
    <row r="352" spans="1:10" x14ac:dyDescent="0.3">
      <c r="A352" s="1">
        <v>1976332</v>
      </c>
      <c r="B352" s="1" t="s">
        <v>720</v>
      </c>
      <c r="C352" s="1" t="s">
        <v>22</v>
      </c>
      <c r="D352" s="1" t="s">
        <v>265</v>
      </c>
      <c r="E352" s="2">
        <v>0</v>
      </c>
      <c r="F352" s="1">
        <v>0.02</v>
      </c>
      <c r="G352" s="1" t="s">
        <v>203</v>
      </c>
      <c r="H352" s="1">
        <f t="shared" si="5"/>
        <v>0</v>
      </c>
      <c r="I352" s="1" t="s">
        <v>22</v>
      </c>
      <c r="J352" s="1" t="s">
        <v>0</v>
      </c>
    </row>
    <row r="353" spans="1:10" ht="43.2" x14ac:dyDescent="0.3">
      <c r="A353" s="1">
        <v>1976333</v>
      </c>
      <c r="B353" s="1" t="s">
        <v>721</v>
      </c>
      <c r="C353" s="1" t="s">
        <v>22</v>
      </c>
      <c r="D353" s="1" t="s">
        <v>267</v>
      </c>
      <c r="E353" s="2">
        <v>0</v>
      </c>
      <c r="F353" s="1">
        <v>20</v>
      </c>
      <c r="G353" s="1" t="s">
        <v>95</v>
      </c>
      <c r="H353" s="1">
        <f t="shared" si="5"/>
        <v>0</v>
      </c>
      <c r="I353" s="1" t="s">
        <v>22</v>
      </c>
      <c r="J353" s="1" t="s">
        <v>0</v>
      </c>
    </row>
    <row r="354" spans="1:10" ht="28.8" x14ac:dyDescent="0.3">
      <c r="A354" s="1">
        <v>1976334</v>
      </c>
      <c r="B354" s="1" t="s">
        <v>722</v>
      </c>
      <c r="C354" s="1" t="s">
        <v>22</v>
      </c>
      <c r="D354" s="1" t="s">
        <v>269</v>
      </c>
      <c r="E354" s="2">
        <v>0</v>
      </c>
      <c r="F354" s="1">
        <v>5</v>
      </c>
      <c r="G354" s="1" t="s">
        <v>95</v>
      </c>
      <c r="H354" s="1">
        <f t="shared" si="5"/>
        <v>0</v>
      </c>
      <c r="I354" s="1" t="s">
        <v>22</v>
      </c>
      <c r="J354" s="1" t="s">
        <v>0</v>
      </c>
    </row>
    <row r="355" spans="1:10" x14ac:dyDescent="0.3">
      <c r="A355" s="1">
        <v>1976335</v>
      </c>
      <c r="B355" s="1" t="s">
        <v>723</v>
      </c>
      <c r="C355" s="1" t="s">
        <v>22</v>
      </c>
      <c r="D355" s="1" t="s">
        <v>271</v>
      </c>
      <c r="E355" s="2">
        <v>0</v>
      </c>
      <c r="F355" s="1">
        <v>5</v>
      </c>
      <c r="G355" s="1" t="s">
        <v>95</v>
      </c>
      <c r="H355" s="1">
        <f t="shared" si="5"/>
        <v>0</v>
      </c>
      <c r="I355" s="1" t="s">
        <v>22</v>
      </c>
      <c r="J355" s="1" t="s">
        <v>0</v>
      </c>
    </row>
    <row r="356" spans="1:10" x14ac:dyDescent="0.3">
      <c r="A356" s="1">
        <v>1976336</v>
      </c>
      <c r="B356" s="1" t="s">
        <v>724</v>
      </c>
      <c r="C356" s="1" t="s">
        <v>22</v>
      </c>
      <c r="D356" s="1" t="s">
        <v>273</v>
      </c>
      <c r="E356" s="2">
        <v>0</v>
      </c>
      <c r="F356" s="1">
        <v>25</v>
      </c>
      <c r="G356" s="1" t="s">
        <v>95</v>
      </c>
      <c r="H356" s="1">
        <f t="shared" si="5"/>
        <v>0</v>
      </c>
      <c r="I356" s="1" t="s">
        <v>22</v>
      </c>
      <c r="J356" s="1" t="s">
        <v>0</v>
      </c>
    </row>
    <row r="357" spans="1:10" x14ac:dyDescent="0.3">
      <c r="A357" s="1">
        <v>1976337</v>
      </c>
      <c r="B357" s="1" t="s">
        <v>725</v>
      </c>
      <c r="C357" s="1" t="s">
        <v>22</v>
      </c>
      <c r="D357" s="1" t="s">
        <v>275</v>
      </c>
      <c r="E357" s="2">
        <v>0</v>
      </c>
      <c r="F357" s="1">
        <v>20</v>
      </c>
      <c r="G357" s="1" t="s">
        <v>95</v>
      </c>
      <c r="H357" s="1">
        <f t="shared" si="5"/>
        <v>0</v>
      </c>
      <c r="I357" s="1" t="s">
        <v>22</v>
      </c>
      <c r="J357" s="1" t="s">
        <v>0</v>
      </c>
    </row>
    <row r="358" spans="1:10" x14ac:dyDescent="0.3">
      <c r="A358" s="1">
        <v>1976338</v>
      </c>
      <c r="B358" s="1" t="s">
        <v>726</v>
      </c>
      <c r="C358" s="1" t="s">
        <v>22</v>
      </c>
      <c r="D358" s="1" t="s">
        <v>277</v>
      </c>
      <c r="E358" s="2">
        <v>0</v>
      </c>
      <c r="F358" s="1">
        <v>2</v>
      </c>
      <c r="G358" s="1" t="s">
        <v>74</v>
      </c>
      <c r="H358" s="1">
        <f t="shared" si="5"/>
        <v>0</v>
      </c>
      <c r="I358" s="1" t="s">
        <v>22</v>
      </c>
      <c r="J358" s="1" t="s">
        <v>0</v>
      </c>
    </row>
    <row r="359" spans="1:10" x14ac:dyDescent="0.3">
      <c r="A359" s="1">
        <v>1976339</v>
      </c>
      <c r="B359" s="1" t="s">
        <v>727</v>
      </c>
      <c r="C359" s="1" t="s">
        <v>22</v>
      </c>
      <c r="D359" s="1" t="s">
        <v>279</v>
      </c>
      <c r="E359" s="2">
        <v>0</v>
      </c>
      <c r="F359" s="1">
        <v>5</v>
      </c>
      <c r="G359" s="1" t="s">
        <v>95</v>
      </c>
      <c r="H359" s="1">
        <f t="shared" si="5"/>
        <v>0</v>
      </c>
      <c r="I359" s="1" t="s">
        <v>22</v>
      </c>
      <c r="J359" s="1" t="s">
        <v>0</v>
      </c>
    </row>
    <row r="360" spans="1:10" ht="28.8" x14ac:dyDescent="0.3">
      <c r="A360" s="1">
        <v>1976340</v>
      </c>
      <c r="B360" s="1" t="s">
        <v>728</v>
      </c>
      <c r="C360" s="1" t="s">
        <v>22</v>
      </c>
      <c r="D360" s="1" t="s">
        <v>281</v>
      </c>
      <c r="E360" s="2">
        <v>0</v>
      </c>
      <c r="F360" s="1">
        <v>2</v>
      </c>
      <c r="G360" s="1" t="s">
        <v>74</v>
      </c>
      <c r="H360" s="1">
        <f t="shared" si="5"/>
        <v>0</v>
      </c>
      <c r="I360" s="1" t="s">
        <v>22</v>
      </c>
      <c r="J360" s="1" t="s">
        <v>0</v>
      </c>
    </row>
    <row r="361" spans="1:10" x14ac:dyDescent="0.3">
      <c r="A361" s="1">
        <v>1976341</v>
      </c>
      <c r="B361" s="1" t="s">
        <v>729</v>
      </c>
      <c r="C361" s="1" t="s">
        <v>22</v>
      </c>
      <c r="D361" s="1" t="s">
        <v>283</v>
      </c>
      <c r="E361" s="2">
        <v>0</v>
      </c>
      <c r="F361" s="1">
        <v>1</v>
      </c>
      <c r="G361" s="1" t="s">
        <v>74</v>
      </c>
      <c r="H361" s="1">
        <f t="shared" si="5"/>
        <v>0</v>
      </c>
      <c r="I361" s="1" t="s">
        <v>22</v>
      </c>
      <c r="J361" s="1" t="s">
        <v>0</v>
      </c>
    </row>
    <row r="362" spans="1:10" x14ac:dyDescent="0.3">
      <c r="A362" s="1">
        <v>1976342</v>
      </c>
      <c r="B362" s="1" t="s">
        <v>730</v>
      </c>
      <c r="C362" s="1" t="s">
        <v>22</v>
      </c>
      <c r="D362" s="1" t="s">
        <v>285</v>
      </c>
      <c r="E362" s="2">
        <v>0</v>
      </c>
      <c r="F362" s="1">
        <v>2</v>
      </c>
      <c r="G362" s="1" t="s">
        <v>74</v>
      </c>
      <c r="H362" s="1">
        <f t="shared" si="5"/>
        <v>0</v>
      </c>
      <c r="I362" s="1" t="s">
        <v>22</v>
      </c>
      <c r="J362" s="1" t="s">
        <v>0</v>
      </c>
    </row>
    <row r="363" spans="1:10" x14ac:dyDescent="0.3">
      <c r="A363" s="1">
        <v>1976343</v>
      </c>
      <c r="B363" s="1" t="s">
        <v>731</v>
      </c>
      <c r="C363" s="1" t="s">
        <v>22</v>
      </c>
      <c r="D363" s="1" t="s">
        <v>287</v>
      </c>
      <c r="E363" s="1">
        <f>ROUND(H364+H365+H366+H367+H368,2)</f>
        <v>0</v>
      </c>
      <c r="F363" s="1">
        <v>1</v>
      </c>
      <c r="G363" s="1" t="s">
        <v>0</v>
      </c>
      <c r="H363" s="1">
        <f t="shared" si="5"/>
        <v>0</v>
      </c>
      <c r="I363" s="1" t="s">
        <v>22</v>
      </c>
      <c r="J363" s="1" t="s">
        <v>0</v>
      </c>
    </row>
    <row r="364" spans="1:10" x14ac:dyDescent="0.3">
      <c r="A364" s="1">
        <v>1976344</v>
      </c>
      <c r="B364" s="1" t="s">
        <v>732</v>
      </c>
      <c r="C364" s="1" t="s">
        <v>22</v>
      </c>
      <c r="D364" s="1" t="s">
        <v>289</v>
      </c>
      <c r="E364" s="2">
        <v>0</v>
      </c>
      <c r="F364" s="1">
        <v>1</v>
      </c>
      <c r="G364" s="1" t="s">
        <v>65</v>
      </c>
      <c r="H364" s="1">
        <f t="shared" si="5"/>
        <v>0</v>
      </c>
      <c r="I364" s="1" t="s">
        <v>22</v>
      </c>
      <c r="J364" s="1" t="s">
        <v>0</v>
      </c>
    </row>
    <row r="365" spans="1:10" x14ac:dyDescent="0.3">
      <c r="A365" s="1">
        <v>1976345</v>
      </c>
      <c r="B365" s="1" t="s">
        <v>733</v>
      </c>
      <c r="C365" s="1" t="s">
        <v>22</v>
      </c>
      <c r="D365" s="1" t="s">
        <v>291</v>
      </c>
      <c r="E365" s="2">
        <v>0</v>
      </c>
      <c r="F365" s="1">
        <v>1</v>
      </c>
      <c r="G365" s="1" t="s">
        <v>65</v>
      </c>
      <c r="H365" s="1">
        <f t="shared" si="5"/>
        <v>0</v>
      </c>
      <c r="I365" s="1" t="s">
        <v>22</v>
      </c>
      <c r="J365" s="1" t="s">
        <v>0</v>
      </c>
    </row>
    <row r="366" spans="1:10" x14ac:dyDescent="0.3">
      <c r="A366" s="1">
        <v>1976346</v>
      </c>
      <c r="B366" s="1" t="s">
        <v>734</v>
      </c>
      <c r="C366" s="1" t="s">
        <v>22</v>
      </c>
      <c r="D366" s="1" t="s">
        <v>293</v>
      </c>
      <c r="E366" s="2">
        <v>0</v>
      </c>
      <c r="F366" s="1">
        <v>1</v>
      </c>
      <c r="G366" s="1" t="s">
        <v>65</v>
      </c>
      <c r="H366" s="1">
        <f t="shared" si="5"/>
        <v>0</v>
      </c>
      <c r="I366" s="1" t="s">
        <v>22</v>
      </c>
      <c r="J366" s="1" t="s">
        <v>0</v>
      </c>
    </row>
    <row r="367" spans="1:10" x14ac:dyDescent="0.3">
      <c r="A367" s="1">
        <v>1976347</v>
      </c>
      <c r="B367" s="1" t="s">
        <v>735</v>
      </c>
      <c r="C367" s="1" t="s">
        <v>22</v>
      </c>
      <c r="D367" s="1" t="s">
        <v>295</v>
      </c>
      <c r="E367" s="2">
        <v>0</v>
      </c>
      <c r="F367" s="1">
        <v>1</v>
      </c>
      <c r="G367" s="1" t="s">
        <v>65</v>
      </c>
      <c r="H367" s="1">
        <f t="shared" si="5"/>
        <v>0</v>
      </c>
      <c r="I367" s="1" t="s">
        <v>22</v>
      </c>
      <c r="J367" s="1" t="s">
        <v>0</v>
      </c>
    </row>
    <row r="368" spans="1:10" x14ac:dyDescent="0.3">
      <c r="A368" s="1">
        <v>1976348</v>
      </c>
      <c r="B368" s="1" t="s">
        <v>736</v>
      </c>
      <c r="C368" s="1" t="s">
        <v>22</v>
      </c>
      <c r="D368" s="1" t="s">
        <v>297</v>
      </c>
      <c r="E368" s="2">
        <v>0</v>
      </c>
      <c r="F368" s="1">
        <v>1</v>
      </c>
      <c r="G368" s="1" t="s">
        <v>65</v>
      </c>
      <c r="H368" s="1">
        <f t="shared" si="5"/>
        <v>0</v>
      </c>
      <c r="I368" s="1" t="s">
        <v>22</v>
      </c>
      <c r="J368" s="1" t="s">
        <v>0</v>
      </c>
    </row>
    <row r="369" spans="1:10" x14ac:dyDescent="0.3">
      <c r="A369" s="1">
        <v>1976349</v>
      </c>
      <c r="B369" s="1" t="s">
        <v>737</v>
      </c>
      <c r="C369" s="1" t="s">
        <v>22</v>
      </c>
      <c r="D369" s="1" t="s">
        <v>738</v>
      </c>
      <c r="E369" s="1">
        <f>ROUND(H370+H371+H372+H373+H374+H375+H376+H377+H378+H379+H380+H381+H382,2)</f>
        <v>0</v>
      </c>
      <c r="F369" s="1">
        <v>1</v>
      </c>
      <c r="G369" s="1" t="s">
        <v>0</v>
      </c>
      <c r="H369" s="1">
        <f t="shared" si="5"/>
        <v>0</v>
      </c>
      <c r="I369" s="1" t="s">
        <v>22</v>
      </c>
      <c r="J369" s="1" t="s">
        <v>0</v>
      </c>
    </row>
    <row r="370" spans="1:10" ht="43.2" x14ac:dyDescent="0.3">
      <c r="A370" s="1">
        <v>1976350</v>
      </c>
      <c r="B370" s="1" t="s">
        <v>739</v>
      </c>
      <c r="C370" s="1" t="s">
        <v>22</v>
      </c>
      <c r="D370" s="1" t="s">
        <v>34</v>
      </c>
      <c r="E370" s="2">
        <v>0</v>
      </c>
      <c r="F370" s="1">
        <v>25.3</v>
      </c>
      <c r="G370" s="1" t="s">
        <v>33</v>
      </c>
      <c r="H370" s="1">
        <f t="shared" si="5"/>
        <v>0</v>
      </c>
      <c r="I370" s="1" t="s">
        <v>22</v>
      </c>
      <c r="J370" s="1" t="s">
        <v>0</v>
      </c>
    </row>
    <row r="371" spans="1:10" ht="72" x14ac:dyDescent="0.3">
      <c r="A371" s="1">
        <v>1976351</v>
      </c>
      <c r="B371" s="1" t="s">
        <v>740</v>
      </c>
      <c r="C371" s="1" t="s">
        <v>22</v>
      </c>
      <c r="D371" s="1" t="s">
        <v>741</v>
      </c>
      <c r="E371" s="2">
        <v>0</v>
      </c>
      <c r="F371" s="1">
        <v>224.9</v>
      </c>
      <c r="G371" s="1" t="s">
        <v>33</v>
      </c>
      <c r="H371" s="1">
        <f t="shared" si="5"/>
        <v>0</v>
      </c>
      <c r="I371" s="1" t="s">
        <v>22</v>
      </c>
      <c r="J371" s="1" t="s">
        <v>0</v>
      </c>
    </row>
    <row r="372" spans="1:10" x14ac:dyDescent="0.3">
      <c r="A372" s="1">
        <v>1976352</v>
      </c>
      <c r="B372" s="1" t="s">
        <v>742</v>
      </c>
      <c r="C372" s="1" t="s">
        <v>22</v>
      </c>
      <c r="D372" s="1" t="s">
        <v>40</v>
      </c>
      <c r="E372" s="2">
        <v>0</v>
      </c>
      <c r="F372" s="1">
        <v>24.2</v>
      </c>
      <c r="G372" s="1" t="s">
        <v>33</v>
      </c>
      <c r="H372" s="1">
        <f t="shared" si="5"/>
        <v>0</v>
      </c>
      <c r="I372" s="1" t="s">
        <v>22</v>
      </c>
      <c r="J372" s="1" t="s">
        <v>0</v>
      </c>
    </row>
    <row r="373" spans="1:10" x14ac:dyDescent="0.3">
      <c r="A373" s="1">
        <v>1976353</v>
      </c>
      <c r="B373" s="1" t="s">
        <v>743</v>
      </c>
      <c r="C373" s="1" t="s">
        <v>22</v>
      </c>
      <c r="D373" s="1" t="s">
        <v>42</v>
      </c>
      <c r="E373" s="2">
        <v>0</v>
      </c>
      <c r="F373" s="1">
        <v>3.5</v>
      </c>
      <c r="G373" s="1" t="s">
        <v>33</v>
      </c>
      <c r="H373" s="1">
        <f t="shared" si="5"/>
        <v>0</v>
      </c>
      <c r="I373" s="1" t="s">
        <v>22</v>
      </c>
      <c r="J373" s="1" t="s">
        <v>0</v>
      </c>
    </row>
    <row r="374" spans="1:10" x14ac:dyDescent="0.3">
      <c r="A374" s="1">
        <v>1976354</v>
      </c>
      <c r="B374" s="1" t="s">
        <v>744</v>
      </c>
      <c r="C374" s="1" t="s">
        <v>22</v>
      </c>
      <c r="D374" s="1" t="s">
        <v>44</v>
      </c>
      <c r="E374" s="2">
        <v>0</v>
      </c>
      <c r="F374" s="1">
        <v>62.09</v>
      </c>
      <c r="G374" s="1" t="s">
        <v>33</v>
      </c>
      <c r="H374" s="1">
        <f t="shared" si="5"/>
        <v>0</v>
      </c>
      <c r="I374" s="1" t="s">
        <v>22</v>
      </c>
      <c r="J374" s="1" t="s">
        <v>0</v>
      </c>
    </row>
    <row r="375" spans="1:10" x14ac:dyDescent="0.3">
      <c r="A375" s="1">
        <v>1976355</v>
      </c>
      <c r="B375" s="1" t="s">
        <v>745</v>
      </c>
      <c r="C375" s="1" t="s">
        <v>22</v>
      </c>
      <c r="D375" s="1" t="s">
        <v>746</v>
      </c>
      <c r="E375" s="2">
        <v>0</v>
      </c>
      <c r="F375" s="1">
        <v>2.2000000000000002</v>
      </c>
      <c r="G375" s="1" t="s">
        <v>33</v>
      </c>
      <c r="H375" s="1">
        <f t="shared" si="5"/>
        <v>0</v>
      </c>
      <c r="I375" s="1" t="s">
        <v>22</v>
      </c>
      <c r="J375" s="1" t="s">
        <v>0</v>
      </c>
    </row>
    <row r="376" spans="1:10" ht="28.8" x14ac:dyDescent="0.3">
      <c r="A376" s="1">
        <v>1976356</v>
      </c>
      <c r="B376" s="1" t="s">
        <v>747</v>
      </c>
      <c r="C376" s="1" t="s">
        <v>22</v>
      </c>
      <c r="D376" s="1" t="s">
        <v>47</v>
      </c>
      <c r="E376" s="2">
        <v>0</v>
      </c>
      <c r="F376" s="1">
        <v>84</v>
      </c>
      <c r="G376" s="1" t="s">
        <v>46</v>
      </c>
      <c r="H376" s="1">
        <f t="shared" si="5"/>
        <v>0</v>
      </c>
      <c r="I376" s="1" t="s">
        <v>22</v>
      </c>
      <c r="J376" s="1" t="s">
        <v>0</v>
      </c>
    </row>
    <row r="377" spans="1:10" x14ac:dyDescent="0.3">
      <c r="A377" s="1">
        <v>1976357</v>
      </c>
      <c r="B377" s="1" t="s">
        <v>748</v>
      </c>
      <c r="C377" s="1" t="s">
        <v>22</v>
      </c>
      <c r="D377" s="1" t="s">
        <v>59</v>
      </c>
      <c r="E377" s="2">
        <v>0</v>
      </c>
      <c r="F377" s="1">
        <v>17.5</v>
      </c>
      <c r="G377" s="1" t="s">
        <v>46</v>
      </c>
      <c r="H377" s="1">
        <f t="shared" si="5"/>
        <v>0</v>
      </c>
      <c r="I377" s="1" t="s">
        <v>22</v>
      </c>
      <c r="J377" s="1" t="s">
        <v>0</v>
      </c>
    </row>
    <row r="378" spans="1:10" x14ac:dyDescent="0.3">
      <c r="A378" s="1">
        <v>1976358</v>
      </c>
      <c r="B378" s="1" t="s">
        <v>749</v>
      </c>
      <c r="C378" s="1" t="s">
        <v>22</v>
      </c>
      <c r="D378" s="1" t="s">
        <v>61</v>
      </c>
      <c r="E378" s="2">
        <v>0</v>
      </c>
      <c r="F378" s="1">
        <v>64</v>
      </c>
      <c r="G378" s="1" t="s">
        <v>33</v>
      </c>
      <c r="H378" s="1">
        <f t="shared" si="5"/>
        <v>0</v>
      </c>
      <c r="I378" s="1" t="s">
        <v>22</v>
      </c>
      <c r="J378" s="1" t="s">
        <v>0</v>
      </c>
    </row>
    <row r="379" spans="1:10" ht="28.8" x14ac:dyDescent="0.3">
      <c r="A379" s="1">
        <v>1976359</v>
      </c>
      <c r="B379" s="1" t="s">
        <v>750</v>
      </c>
      <c r="C379" s="1" t="s">
        <v>22</v>
      </c>
      <c r="D379" s="1" t="s">
        <v>751</v>
      </c>
      <c r="E379" s="2">
        <v>0</v>
      </c>
      <c r="F379" s="1">
        <v>17.7</v>
      </c>
      <c r="G379" s="1" t="s">
        <v>46</v>
      </c>
      <c r="H379" s="1">
        <f t="shared" si="5"/>
        <v>0</v>
      </c>
      <c r="I379" s="1" t="s">
        <v>22</v>
      </c>
      <c r="J379" s="1" t="s">
        <v>0</v>
      </c>
    </row>
    <row r="380" spans="1:10" ht="28.8" x14ac:dyDescent="0.3">
      <c r="A380" s="1">
        <v>1976360</v>
      </c>
      <c r="B380" s="1" t="s">
        <v>752</v>
      </c>
      <c r="C380" s="1" t="s">
        <v>22</v>
      </c>
      <c r="D380" s="1" t="s">
        <v>753</v>
      </c>
      <c r="E380" s="2">
        <v>0</v>
      </c>
      <c r="F380" s="1">
        <v>20.5</v>
      </c>
      <c r="G380" s="1" t="s">
        <v>95</v>
      </c>
      <c r="H380" s="1">
        <f t="shared" si="5"/>
        <v>0</v>
      </c>
      <c r="I380" s="1" t="s">
        <v>22</v>
      </c>
      <c r="J380" s="1" t="s">
        <v>0</v>
      </c>
    </row>
    <row r="381" spans="1:10" ht="28.8" x14ac:dyDescent="0.3">
      <c r="A381" s="1">
        <v>1976361</v>
      </c>
      <c r="B381" s="1" t="s">
        <v>754</v>
      </c>
      <c r="C381" s="1" t="s">
        <v>22</v>
      </c>
      <c r="D381" s="1" t="s">
        <v>755</v>
      </c>
      <c r="E381" s="2">
        <v>0</v>
      </c>
      <c r="F381" s="1">
        <v>21.6</v>
      </c>
      <c r="G381" s="1" t="s">
        <v>95</v>
      </c>
      <c r="H381" s="1">
        <f t="shared" si="5"/>
        <v>0</v>
      </c>
      <c r="I381" s="1" t="s">
        <v>22</v>
      </c>
      <c r="J381" s="1" t="s">
        <v>0</v>
      </c>
    </row>
    <row r="382" spans="1:10" ht="43.2" x14ac:dyDescent="0.3">
      <c r="A382" s="1">
        <v>1976362</v>
      </c>
      <c r="B382" s="1" t="s">
        <v>756</v>
      </c>
      <c r="C382" s="1" t="s">
        <v>22</v>
      </c>
      <c r="D382" s="1" t="s">
        <v>757</v>
      </c>
      <c r="E382" s="2">
        <v>0</v>
      </c>
      <c r="F382" s="1">
        <v>1</v>
      </c>
      <c r="G382" s="1" t="s">
        <v>65</v>
      </c>
      <c r="H382" s="1">
        <f t="shared" si="5"/>
        <v>0</v>
      </c>
      <c r="I382" s="1" t="s">
        <v>22</v>
      </c>
      <c r="J382" s="1" t="s">
        <v>0</v>
      </c>
    </row>
    <row r="383" spans="1:10" x14ac:dyDescent="0.3">
      <c r="A383" s="1">
        <v>1976363</v>
      </c>
      <c r="B383" s="1" t="s">
        <v>758</v>
      </c>
      <c r="C383" s="1" t="s">
        <v>22</v>
      </c>
      <c r="D383" s="1" t="s">
        <v>759</v>
      </c>
      <c r="E383" s="1">
        <f>ROUND(H384+H391,2)</f>
        <v>0</v>
      </c>
      <c r="F383" s="1">
        <v>1</v>
      </c>
      <c r="G383" s="1" t="s">
        <v>0</v>
      </c>
      <c r="H383" s="1">
        <f t="shared" si="5"/>
        <v>0</v>
      </c>
      <c r="I383" s="1" t="s">
        <v>22</v>
      </c>
      <c r="J383" s="1" t="s">
        <v>0</v>
      </c>
    </row>
    <row r="384" spans="1:10" x14ac:dyDescent="0.3">
      <c r="A384" s="1">
        <v>1976364</v>
      </c>
      <c r="B384" s="1" t="s">
        <v>760</v>
      </c>
      <c r="C384" s="1" t="s">
        <v>22</v>
      </c>
      <c r="D384" s="1" t="s">
        <v>193</v>
      </c>
      <c r="E384" s="1">
        <f>ROUND(H385+H386+H387+H388+H389+H390,2)</f>
        <v>0</v>
      </c>
      <c r="F384" s="1">
        <v>1</v>
      </c>
      <c r="G384" s="1" t="s">
        <v>0</v>
      </c>
      <c r="H384" s="1">
        <f t="shared" si="5"/>
        <v>0</v>
      </c>
      <c r="I384" s="1" t="s">
        <v>22</v>
      </c>
      <c r="J384" s="1" t="s">
        <v>0</v>
      </c>
    </row>
    <row r="385" spans="1:10" ht="72" x14ac:dyDescent="0.3">
      <c r="A385" s="1">
        <v>1976365</v>
      </c>
      <c r="B385" s="1" t="s">
        <v>761</v>
      </c>
      <c r="C385" s="1" t="s">
        <v>22</v>
      </c>
      <c r="D385" s="1" t="s">
        <v>762</v>
      </c>
      <c r="E385" s="2">
        <v>0</v>
      </c>
      <c r="F385" s="1">
        <v>92</v>
      </c>
      <c r="G385" s="1" t="s">
        <v>33</v>
      </c>
      <c r="H385" s="1">
        <f t="shared" si="5"/>
        <v>0</v>
      </c>
      <c r="I385" s="1" t="s">
        <v>22</v>
      </c>
      <c r="J385" s="1" t="s">
        <v>0</v>
      </c>
    </row>
    <row r="386" spans="1:10" x14ac:dyDescent="0.3">
      <c r="A386" s="1">
        <v>1976366</v>
      </c>
      <c r="B386" s="1" t="s">
        <v>763</v>
      </c>
      <c r="C386" s="1" t="s">
        <v>22</v>
      </c>
      <c r="D386" s="1" t="s">
        <v>197</v>
      </c>
      <c r="E386" s="2">
        <v>0</v>
      </c>
      <c r="F386" s="1">
        <v>6.3</v>
      </c>
      <c r="G386" s="1" t="s">
        <v>33</v>
      </c>
      <c r="H386" s="1">
        <f t="shared" si="5"/>
        <v>0</v>
      </c>
      <c r="I386" s="1" t="s">
        <v>22</v>
      </c>
      <c r="J386" s="1" t="s">
        <v>0</v>
      </c>
    </row>
    <row r="387" spans="1:10" x14ac:dyDescent="0.3">
      <c r="A387" s="1">
        <v>1976367</v>
      </c>
      <c r="B387" s="1" t="s">
        <v>764</v>
      </c>
      <c r="C387" s="1" t="s">
        <v>22</v>
      </c>
      <c r="D387" s="1" t="s">
        <v>199</v>
      </c>
      <c r="E387" s="2">
        <v>0</v>
      </c>
      <c r="F387" s="1">
        <v>60.7</v>
      </c>
      <c r="G387" s="1" t="s">
        <v>33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x14ac:dyDescent="0.3">
      <c r="A388" s="1">
        <v>1976368</v>
      </c>
      <c r="B388" s="1" t="s">
        <v>765</v>
      </c>
      <c r="C388" s="1" t="s">
        <v>22</v>
      </c>
      <c r="D388" s="1" t="s">
        <v>201</v>
      </c>
      <c r="E388" s="2">
        <v>0</v>
      </c>
      <c r="F388" s="1">
        <v>25</v>
      </c>
      <c r="G388" s="1" t="s">
        <v>33</v>
      </c>
      <c r="H388" s="1">
        <f t="shared" si="6"/>
        <v>0</v>
      </c>
      <c r="I388" s="1" t="s">
        <v>22</v>
      </c>
      <c r="J388" s="1" t="s">
        <v>0</v>
      </c>
    </row>
    <row r="389" spans="1:10" x14ac:dyDescent="0.3">
      <c r="A389" s="1">
        <v>1976369</v>
      </c>
      <c r="B389" s="1" t="s">
        <v>766</v>
      </c>
      <c r="C389" s="1" t="s">
        <v>22</v>
      </c>
      <c r="D389" s="1" t="s">
        <v>204</v>
      </c>
      <c r="E389" s="2">
        <v>0</v>
      </c>
      <c r="F389" s="1">
        <v>3.7999999999999999E-2</v>
      </c>
      <c r="G389" s="1" t="s">
        <v>203</v>
      </c>
      <c r="H389" s="1">
        <f t="shared" si="6"/>
        <v>0</v>
      </c>
      <c r="I389" s="1" t="s">
        <v>22</v>
      </c>
      <c r="J389" s="1" t="s">
        <v>0</v>
      </c>
    </row>
    <row r="390" spans="1:10" x14ac:dyDescent="0.3">
      <c r="A390" s="1">
        <v>1976370</v>
      </c>
      <c r="B390" s="1" t="s">
        <v>767</v>
      </c>
      <c r="C390" s="1" t="s">
        <v>22</v>
      </c>
      <c r="D390" s="1" t="s">
        <v>768</v>
      </c>
      <c r="E390" s="2">
        <v>0</v>
      </c>
      <c r="F390" s="1">
        <v>4.2</v>
      </c>
      <c r="G390" s="1" t="s">
        <v>33</v>
      </c>
      <c r="H390" s="1">
        <f t="shared" si="6"/>
        <v>0</v>
      </c>
      <c r="I390" s="1" t="s">
        <v>22</v>
      </c>
      <c r="J390" s="1" t="s">
        <v>0</v>
      </c>
    </row>
    <row r="391" spans="1:10" x14ac:dyDescent="0.3">
      <c r="A391" s="1">
        <v>1976371</v>
      </c>
      <c r="B391" s="1" t="s">
        <v>769</v>
      </c>
      <c r="C391" s="1" t="s">
        <v>22</v>
      </c>
      <c r="D391" s="1" t="s">
        <v>206</v>
      </c>
      <c r="E391" s="1">
        <f>ROUND(H392+H393+H394+H395+H396+H397+H398,2)</f>
        <v>0</v>
      </c>
      <c r="F391" s="1">
        <v>1</v>
      </c>
      <c r="G391" s="1" t="s">
        <v>0</v>
      </c>
      <c r="H391" s="1">
        <f t="shared" si="6"/>
        <v>0</v>
      </c>
      <c r="I391" s="1" t="s">
        <v>22</v>
      </c>
      <c r="J391" s="1" t="s">
        <v>0</v>
      </c>
    </row>
    <row r="392" spans="1:10" ht="57.6" x14ac:dyDescent="0.3">
      <c r="A392" s="1">
        <v>1976372</v>
      </c>
      <c r="B392" s="1" t="s">
        <v>770</v>
      </c>
      <c r="C392" s="1" t="s">
        <v>22</v>
      </c>
      <c r="D392" s="1" t="s">
        <v>771</v>
      </c>
      <c r="E392" s="2">
        <v>0</v>
      </c>
      <c r="F392" s="1">
        <v>5.34</v>
      </c>
      <c r="G392" s="1" t="s">
        <v>95</v>
      </c>
      <c r="H392" s="1">
        <f t="shared" si="6"/>
        <v>0</v>
      </c>
      <c r="I392" s="1" t="s">
        <v>22</v>
      </c>
      <c r="J392" s="1" t="s">
        <v>0</v>
      </c>
    </row>
    <row r="393" spans="1:10" ht="43.2" x14ac:dyDescent="0.3">
      <c r="A393" s="1">
        <v>1976373</v>
      </c>
      <c r="B393" s="1" t="s">
        <v>772</v>
      </c>
      <c r="C393" s="1" t="s">
        <v>22</v>
      </c>
      <c r="D393" s="1" t="s">
        <v>773</v>
      </c>
      <c r="E393" s="2">
        <v>0</v>
      </c>
      <c r="F393" s="1">
        <v>19.5</v>
      </c>
      <c r="G393" s="1" t="s">
        <v>95</v>
      </c>
      <c r="H393" s="1">
        <f t="shared" si="6"/>
        <v>0</v>
      </c>
      <c r="I393" s="1" t="s">
        <v>22</v>
      </c>
      <c r="J393" s="1" t="s">
        <v>0</v>
      </c>
    </row>
    <row r="394" spans="1:10" ht="43.2" x14ac:dyDescent="0.3">
      <c r="A394" s="1">
        <v>1976374</v>
      </c>
      <c r="B394" s="1" t="s">
        <v>774</v>
      </c>
      <c r="C394" s="1" t="s">
        <v>22</v>
      </c>
      <c r="D394" s="1" t="s">
        <v>775</v>
      </c>
      <c r="E394" s="2">
        <v>0</v>
      </c>
      <c r="F394" s="1">
        <v>13.2</v>
      </c>
      <c r="G394" s="1" t="s">
        <v>95</v>
      </c>
      <c r="H394" s="1">
        <f t="shared" si="6"/>
        <v>0</v>
      </c>
      <c r="I394" s="1" t="s">
        <v>22</v>
      </c>
      <c r="J394" s="1" t="s">
        <v>0</v>
      </c>
    </row>
    <row r="395" spans="1:10" ht="57.6" x14ac:dyDescent="0.3">
      <c r="A395" s="1">
        <v>1976375</v>
      </c>
      <c r="B395" s="1" t="s">
        <v>776</v>
      </c>
      <c r="C395" s="1" t="s">
        <v>22</v>
      </c>
      <c r="D395" s="1" t="s">
        <v>777</v>
      </c>
      <c r="E395" s="2">
        <v>0</v>
      </c>
      <c r="F395" s="1">
        <v>0.85</v>
      </c>
      <c r="G395" s="1" t="s">
        <v>95</v>
      </c>
      <c r="H395" s="1">
        <f t="shared" si="6"/>
        <v>0</v>
      </c>
      <c r="I395" s="1" t="s">
        <v>22</v>
      </c>
      <c r="J395" s="1" t="s">
        <v>0</v>
      </c>
    </row>
    <row r="396" spans="1:10" ht="57.6" x14ac:dyDescent="0.3">
      <c r="A396" s="1">
        <v>1976376</v>
      </c>
      <c r="B396" s="1" t="s">
        <v>778</v>
      </c>
      <c r="C396" s="1" t="s">
        <v>22</v>
      </c>
      <c r="D396" s="1" t="s">
        <v>779</v>
      </c>
      <c r="E396" s="2">
        <v>0</v>
      </c>
      <c r="F396" s="1">
        <v>1</v>
      </c>
      <c r="G396" s="1" t="s">
        <v>74</v>
      </c>
      <c r="H396" s="1">
        <f t="shared" si="6"/>
        <v>0</v>
      </c>
      <c r="I396" s="1" t="s">
        <v>22</v>
      </c>
      <c r="J396" s="1" t="s">
        <v>0</v>
      </c>
    </row>
    <row r="397" spans="1:10" ht="28.8" x14ac:dyDescent="0.3">
      <c r="A397" s="1">
        <v>1976377</v>
      </c>
      <c r="B397" s="1" t="s">
        <v>780</v>
      </c>
      <c r="C397" s="1" t="s">
        <v>22</v>
      </c>
      <c r="D397" s="1" t="s">
        <v>781</v>
      </c>
      <c r="E397" s="2">
        <v>0</v>
      </c>
      <c r="F397" s="1">
        <v>1</v>
      </c>
      <c r="G397" s="1" t="s">
        <v>74</v>
      </c>
      <c r="H397" s="1">
        <f t="shared" si="6"/>
        <v>0</v>
      </c>
      <c r="I397" s="1" t="s">
        <v>22</v>
      </c>
      <c r="J397" s="1" t="s">
        <v>0</v>
      </c>
    </row>
    <row r="398" spans="1:10" x14ac:dyDescent="0.3">
      <c r="A398" s="1">
        <v>1976378</v>
      </c>
      <c r="B398" s="1" t="s">
        <v>782</v>
      </c>
      <c r="C398" s="1" t="s">
        <v>22</v>
      </c>
      <c r="D398" s="1" t="s">
        <v>229</v>
      </c>
      <c r="E398" s="2">
        <v>0</v>
      </c>
      <c r="F398" s="1">
        <v>1</v>
      </c>
      <c r="G398" s="1" t="s">
        <v>65</v>
      </c>
      <c r="H398" s="1">
        <f t="shared" si="6"/>
        <v>0</v>
      </c>
      <c r="I398" s="1" t="s">
        <v>22</v>
      </c>
      <c r="J398" s="1" t="s">
        <v>0</v>
      </c>
    </row>
    <row r="399" spans="1:10" x14ac:dyDescent="0.3">
      <c r="A399" s="1">
        <v>1976379</v>
      </c>
      <c r="B399" s="1" t="s">
        <v>783</v>
      </c>
      <c r="C399" s="1" t="s">
        <v>22</v>
      </c>
      <c r="D399" s="1" t="s">
        <v>784</v>
      </c>
      <c r="E399" s="1">
        <f>ROUND(H400+H401+H402+H403,2)</f>
        <v>0</v>
      </c>
      <c r="F399" s="1">
        <v>1</v>
      </c>
      <c r="G399" s="1" t="s">
        <v>0</v>
      </c>
      <c r="H399" s="1">
        <f t="shared" si="6"/>
        <v>0</v>
      </c>
      <c r="I399" s="1" t="s">
        <v>22</v>
      </c>
      <c r="J399" s="1" t="s">
        <v>0</v>
      </c>
    </row>
    <row r="400" spans="1:10" ht="43.2" x14ac:dyDescent="0.3">
      <c r="A400" s="1">
        <v>1976380</v>
      </c>
      <c r="B400" s="1" t="s">
        <v>785</v>
      </c>
      <c r="C400" s="1" t="s">
        <v>22</v>
      </c>
      <c r="D400" s="1" t="s">
        <v>34</v>
      </c>
      <c r="E400" s="2">
        <v>0</v>
      </c>
      <c r="F400" s="1">
        <v>31.3</v>
      </c>
      <c r="G400" s="1" t="s">
        <v>33</v>
      </c>
      <c r="H400" s="1">
        <f t="shared" si="6"/>
        <v>0</v>
      </c>
      <c r="I400" s="1" t="s">
        <v>22</v>
      </c>
      <c r="J400" s="1" t="s">
        <v>0</v>
      </c>
    </row>
    <row r="401" spans="1:10" ht="72" x14ac:dyDescent="0.3">
      <c r="A401" s="1">
        <v>1976381</v>
      </c>
      <c r="B401" s="1" t="s">
        <v>786</v>
      </c>
      <c r="C401" s="1" t="s">
        <v>22</v>
      </c>
      <c r="D401" s="1" t="s">
        <v>36</v>
      </c>
      <c r="E401" s="2">
        <v>0</v>
      </c>
      <c r="F401" s="1">
        <v>33.85</v>
      </c>
      <c r="G401" s="1" t="s">
        <v>33</v>
      </c>
      <c r="H401" s="1">
        <f t="shared" si="6"/>
        <v>0</v>
      </c>
      <c r="I401" s="1" t="s">
        <v>22</v>
      </c>
      <c r="J401" s="1" t="s">
        <v>0</v>
      </c>
    </row>
    <row r="402" spans="1:10" x14ac:dyDescent="0.3">
      <c r="A402" s="1">
        <v>1976382</v>
      </c>
      <c r="B402" s="1" t="s">
        <v>787</v>
      </c>
      <c r="C402" s="1" t="s">
        <v>22</v>
      </c>
      <c r="D402" s="1" t="s">
        <v>238</v>
      </c>
      <c r="E402" s="2">
        <v>0</v>
      </c>
      <c r="F402" s="1">
        <v>187</v>
      </c>
      <c r="G402" s="1" t="s">
        <v>46</v>
      </c>
      <c r="H402" s="1">
        <f t="shared" si="6"/>
        <v>0</v>
      </c>
      <c r="I402" s="1" t="s">
        <v>22</v>
      </c>
      <c r="J402" s="1" t="s">
        <v>239</v>
      </c>
    </row>
    <row r="403" spans="1:10" ht="28.8" x14ac:dyDescent="0.3">
      <c r="A403" s="1">
        <v>1976383</v>
      </c>
      <c r="B403" s="1" t="s">
        <v>788</v>
      </c>
      <c r="C403" s="1" t="s">
        <v>22</v>
      </c>
      <c r="D403" s="1" t="s">
        <v>789</v>
      </c>
      <c r="E403" s="2">
        <v>0</v>
      </c>
      <c r="F403" s="1">
        <v>19.899999999999999</v>
      </c>
      <c r="G403" s="1" t="s">
        <v>46</v>
      </c>
      <c r="H403" s="1">
        <f t="shared" si="6"/>
        <v>0</v>
      </c>
      <c r="I403" s="1" t="s">
        <v>22</v>
      </c>
      <c r="J403" s="1" t="s">
        <v>790</v>
      </c>
    </row>
    <row r="404" spans="1:10" x14ac:dyDescent="0.3">
      <c r="A404" s="1">
        <v>1976384</v>
      </c>
      <c r="B404" s="1" t="s">
        <v>791</v>
      </c>
      <c r="C404" s="1" t="s">
        <v>22</v>
      </c>
      <c r="D404" s="1" t="s">
        <v>792</v>
      </c>
      <c r="E404" s="1">
        <f>ROUND(H405+H411+H417+H426+H450+H456,2)</f>
        <v>0</v>
      </c>
      <c r="F404" s="1">
        <v>1</v>
      </c>
      <c r="G404" s="1" t="s">
        <v>0</v>
      </c>
      <c r="H404" s="1">
        <f t="shared" si="6"/>
        <v>0</v>
      </c>
      <c r="I404" s="1" t="s">
        <v>22</v>
      </c>
      <c r="J404" s="1" t="s">
        <v>0</v>
      </c>
    </row>
    <row r="405" spans="1:10" x14ac:dyDescent="0.3">
      <c r="A405" s="1">
        <v>1976385</v>
      </c>
      <c r="B405" s="1" t="s">
        <v>793</v>
      </c>
      <c r="C405" s="1" t="s">
        <v>22</v>
      </c>
      <c r="D405" s="1" t="s">
        <v>794</v>
      </c>
      <c r="E405" s="1">
        <f>ROUND(H406+H407+H408+H409+H410,2)</f>
        <v>0</v>
      </c>
      <c r="F405" s="1">
        <v>1</v>
      </c>
      <c r="G405" s="1" t="s">
        <v>0</v>
      </c>
      <c r="H405" s="1">
        <f t="shared" si="6"/>
        <v>0</v>
      </c>
      <c r="I405" s="1" t="s">
        <v>22</v>
      </c>
      <c r="J405" s="1" t="s">
        <v>0</v>
      </c>
    </row>
    <row r="406" spans="1:10" ht="201.6" x14ac:dyDescent="0.3">
      <c r="A406" s="1">
        <v>1976386</v>
      </c>
      <c r="B406" s="1" t="s">
        <v>795</v>
      </c>
      <c r="C406" s="1" t="s">
        <v>22</v>
      </c>
      <c r="D406" s="1" t="s">
        <v>796</v>
      </c>
      <c r="E406" s="2">
        <v>0</v>
      </c>
      <c r="F406" s="1">
        <v>2</v>
      </c>
      <c r="G406" s="1" t="s">
        <v>74</v>
      </c>
      <c r="H406" s="1">
        <f t="shared" si="6"/>
        <v>0</v>
      </c>
      <c r="I406" s="1" t="s">
        <v>22</v>
      </c>
      <c r="J406" s="1" t="s">
        <v>797</v>
      </c>
    </row>
    <row r="407" spans="1:10" ht="201.6" x14ac:dyDescent="0.3">
      <c r="A407" s="1">
        <v>1976387</v>
      </c>
      <c r="B407" s="1" t="s">
        <v>798</v>
      </c>
      <c r="C407" s="1" t="s">
        <v>22</v>
      </c>
      <c r="D407" s="1" t="s">
        <v>799</v>
      </c>
      <c r="E407" s="2">
        <v>0</v>
      </c>
      <c r="F407" s="1">
        <v>2</v>
      </c>
      <c r="G407" s="1" t="s">
        <v>74</v>
      </c>
      <c r="H407" s="1">
        <f t="shared" si="6"/>
        <v>0</v>
      </c>
      <c r="I407" s="1" t="s">
        <v>22</v>
      </c>
      <c r="J407" s="1" t="s">
        <v>800</v>
      </c>
    </row>
    <row r="408" spans="1:10" ht="100.8" x14ac:dyDescent="0.3">
      <c r="A408" s="1">
        <v>1976388</v>
      </c>
      <c r="B408" s="1" t="s">
        <v>801</v>
      </c>
      <c r="C408" s="1" t="s">
        <v>22</v>
      </c>
      <c r="D408" s="1" t="s">
        <v>802</v>
      </c>
      <c r="E408" s="2">
        <v>0</v>
      </c>
      <c r="F408" s="1">
        <v>1</v>
      </c>
      <c r="G408" s="1" t="s">
        <v>74</v>
      </c>
      <c r="H408" s="1">
        <f t="shared" si="6"/>
        <v>0</v>
      </c>
      <c r="I408" s="1" t="s">
        <v>22</v>
      </c>
      <c r="J408" s="1" t="s">
        <v>803</v>
      </c>
    </row>
    <row r="409" spans="1:10" ht="57.6" x14ac:dyDescent="0.3">
      <c r="A409" s="1">
        <v>1976389</v>
      </c>
      <c r="B409" s="1" t="s">
        <v>804</v>
      </c>
      <c r="C409" s="1" t="s">
        <v>22</v>
      </c>
      <c r="D409" s="1" t="s">
        <v>805</v>
      </c>
      <c r="E409" s="2">
        <v>0</v>
      </c>
      <c r="F409" s="1">
        <v>1</v>
      </c>
      <c r="G409" s="1" t="s">
        <v>74</v>
      </c>
      <c r="H409" s="1">
        <f t="shared" si="6"/>
        <v>0</v>
      </c>
      <c r="I409" s="1" t="s">
        <v>22</v>
      </c>
      <c r="J409" s="1" t="s">
        <v>806</v>
      </c>
    </row>
    <row r="410" spans="1:10" ht="57.6" x14ac:dyDescent="0.3">
      <c r="A410" s="1">
        <v>1976390</v>
      </c>
      <c r="B410" s="1" t="s">
        <v>807</v>
      </c>
      <c r="C410" s="1" t="s">
        <v>22</v>
      </c>
      <c r="D410" s="1" t="s">
        <v>808</v>
      </c>
      <c r="E410" s="2">
        <v>0</v>
      </c>
      <c r="F410" s="1">
        <v>1</v>
      </c>
      <c r="G410" s="1" t="s">
        <v>74</v>
      </c>
      <c r="H410" s="1">
        <f t="shared" si="6"/>
        <v>0</v>
      </c>
      <c r="I410" s="1" t="s">
        <v>22</v>
      </c>
      <c r="J410" s="1" t="s">
        <v>809</v>
      </c>
    </row>
    <row r="411" spans="1:10" x14ac:dyDescent="0.3">
      <c r="A411" s="1">
        <v>1976391</v>
      </c>
      <c r="B411" s="1" t="s">
        <v>810</v>
      </c>
      <c r="C411" s="1" t="s">
        <v>22</v>
      </c>
      <c r="D411" s="1" t="s">
        <v>811</v>
      </c>
      <c r="E411" s="1">
        <f>ROUND(H412+H413+H414+H415+H416,2)</f>
        <v>0</v>
      </c>
      <c r="F411" s="1">
        <v>1</v>
      </c>
      <c r="G411" s="1" t="s">
        <v>0</v>
      </c>
      <c r="H411" s="1">
        <f t="shared" si="6"/>
        <v>0</v>
      </c>
      <c r="I411" s="1" t="s">
        <v>22</v>
      </c>
      <c r="J411" s="1" t="s">
        <v>0</v>
      </c>
    </row>
    <row r="412" spans="1:10" x14ac:dyDescent="0.3">
      <c r="A412" s="1">
        <v>1976392</v>
      </c>
      <c r="B412" s="1" t="s">
        <v>812</v>
      </c>
      <c r="C412" s="1" t="s">
        <v>22</v>
      </c>
      <c r="D412" s="1" t="s">
        <v>813</v>
      </c>
      <c r="E412" s="2">
        <v>0</v>
      </c>
      <c r="F412" s="1">
        <v>16</v>
      </c>
      <c r="G412" s="1" t="s">
        <v>74</v>
      </c>
      <c r="H412" s="1">
        <f t="shared" si="6"/>
        <v>0</v>
      </c>
      <c r="I412" s="1" t="s">
        <v>22</v>
      </c>
      <c r="J412" s="1" t="s">
        <v>0</v>
      </c>
    </row>
    <row r="413" spans="1:10" x14ac:dyDescent="0.3">
      <c r="A413" s="1">
        <v>1976393</v>
      </c>
      <c r="B413" s="1" t="s">
        <v>814</v>
      </c>
      <c r="C413" s="1" t="s">
        <v>22</v>
      </c>
      <c r="D413" s="1" t="s">
        <v>815</v>
      </c>
      <c r="E413" s="2">
        <v>0</v>
      </c>
      <c r="F413" s="1">
        <v>1</v>
      </c>
      <c r="G413" s="1" t="s">
        <v>65</v>
      </c>
      <c r="H413" s="1">
        <f t="shared" si="6"/>
        <v>0</v>
      </c>
      <c r="I413" s="1" t="s">
        <v>22</v>
      </c>
      <c r="J413" s="1" t="s">
        <v>0</v>
      </c>
    </row>
    <row r="414" spans="1:10" x14ac:dyDescent="0.3">
      <c r="A414" s="1">
        <v>1976394</v>
      </c>
      <c r="B414" s="1" t="s">
        <v>816</v>
      </c>
      <c r="C414" s="1" t="s">
        <v>22</v>
      </c>
      <c r="D414" s="1" t="s">
        <v>817</v>
      </c>
      <c r="E414" s="2">
        <v>0</v>
      </c>
      <c r="F414" s="1">
        <v>50</v>
      </c>
      <c r="G414" s="1" t="s">
        <v>95</v>
      </c>
      <c r="H414" s="1">
        <f t="shared" si="6"/>
        <v>0</v>
      </c>
      <c r="I414" s="1" t="s">
        <v>22</v>
      </c>
      <c r="J414" s="1" t="s">
        <v>0</v>
      </c>
    </row>
    <row r="415" spans="1:10" x14ac:dyDescent="0.3">
      <c r="A415" s="1">
        <v>1976395</v>
      </c>
      <c r="B415" s="1" t="s">
        <v>818</v>
      </c>
      <c r="C415" s="1" t="s">
        <v>22</v>
      </c>
      <c r="D415" s="1" t="s">
        <v>819</v>
      </c>
      <c r="E415" s="2">
        <v>0</v>
      </c>
      <c r="F415" s="1">
        <v>1</v>
      </c>
      <c r="G415" s="1" t="s">
        <v>65</v>
      </c>
      <c r="H415" s="1">
        <f t="shared" si="6"/>
        <v>0</v>
      </c>
      <c r="I415" s="1" t="s">
        <v>22</v>
      </c>
      <c r="J415" s="1" t="s">
        <v>0</v>
      </c>
    </row>
    <row r="416" spans="1:10" x14ac:dyDescent="0.3">
      <c r="A416" s="1">
        <v>1976396</v>
      </c>
      <c r="B416" s="1" t="s">
        <v>820</v>
      </c>
      <c r="C416" s="1" t="s">
        <v>22</v>
      </c>
      <c r="D416" s="1" t="s">
        <v>821</v>
      </c>
      <c r="E416" s="2">
        <v>0</v>
      </c>
      <c r="F416" s="1">
        <v>1</v>
      </c>
      <c r="G416" s="1" t="s">
        <v>65</v>
      </c>
      <c r="H416" s="1">
        <f t="shared" si="6"/>
        <v>0</v>
      </c>
      <c r="I416" s="1" t="s">
        <v>22</v>
      </c>
      <c r="J416" s="1" t="s">
        <v>0</v>
      </c>
    </row>
    <row r="417" spans="1:10" x14ac:dyDescent="0.3">
      <c r="A417" s="1">
        <v>1976397</v>
      </c>
      <c r="B417" s="1" t="s">
        <v>822</v>
      </c>
      <c r="C417" s="1" t="s">
        <v>22</v>
      </c>
      <c r="D417" s="1" t="s">
        <v>823</v>
      </c>
      <c r="E417" s="1">
        <f>ROUND(H418+H419+H420+H421+H422+H423+H424+H425,2)</f>
        <v>0</v>
      </c>
      <c r="F417" s="1">
        <v>1</v>
      </c>
      <c r="G417" s="1" t="s">
        <v>0</v>
      </c>
      <c r="H417" s="1">
        <f t="shared" si="6"/>
        <v>0</v>
      </c>
      <c r="I417" s="1" t="s">
        <v>22</v>
      </c>
      <c r="J417" s="1" t="s">
        <v>0</v>
      </c>
    </row>
    <row r="418" spans="1:10" ht="28.8" x14ac:dyDescent="0.3">
      <c r="A418" s="1">
        <v>1976398</v>
      </c>
      <c r="B418" s="1" t="s">
        <v>824</v>
      </c>
      <c r="C418" s="1" t="s">
        <v>22</v>
      </c>
      <c r="D418" s="1" t="s">
        <v>825</v>
      </c>
      <c r="E418" s="2">
        <v>0</v>
      </c>
      <c r="F418" s="1">
        <v>1</v>
      </c>
      <c r="G418" s="1" t="s">
        <v>74</v>
      </c>
      <c r="H418" s="1">
        <f t="shared" si="6"/>
        <v>0</v>
      </c>
      <c r="I418" s="1" t="s">
        <v>22</v>
      </c>
      <c r="J418" s="1" t="s">
        <v>0</v>
      </c>
    </row>
    <row r="419" spans="1:10" x14ac:dyDescent="0.3">
      <c r="A419" s="1">
        <v>1976399</v>
      </c>
      <c r="B419" s="1" t="s">
        <v>826</v>
      </c>
      <c r="C419" s="1" t="s">
        <v>22</v>
      </c>
      <c r="D419" s="1" t="s">
        <v>827</v>
      </c>
      <c r="E419" s="2">
        <v>0</v>
      </c>
      <c r="F419" s="1">
        <v>1</v>
      </c>
      <c r="G419" s="1" t="s">
        <v>74</v>
      </c>
      <c r="H419" s="1">
        <f t="shared" si="6"/>
        <v>0</v>
      </c>
      <c r="I419" s="1" t="s">
        <v>22</v>
      </c>
      <c r="J419" s="1" t="s">
        <v>0</v>
      </c>
    </row>
    <row r="420" spans="1:10" x14ac:dyDescent="0.3">
      <c r="A420" s="1">
        <v>1976400</v>
      </c>
      <c r="B420" s="1" t="s">
        <v>828</v>
      </c>
      <c r="C420" s="1" t="s">
        <v>22</v>
      </c>
      <c r="D420" s="1" t="s">
        <v>827</v>
      </c>
      <c r="E420" s="2">
        <v>0</v>
      </c>
      <c r="F420" s="1">
        <v>2</v>
      </c>
      <c r="G420" s="1" t="s">
        <v>74</v>
      </c>
      <c r="H420" s="1">
        <f t="shared" si="6"/>
        <v>0</v>
      </c>
      <c r="I420" s="1" t="s">
        <v>22</v>
      </c>
      <c r="J420" s="1" t="s">
        <v>0</v>
      </c>
    </row>
    <row r="421" spans="1:10" ht="28.8" x14ac:dyDescent="0.3">
      <c r="A421" s="1">
        <v>1976401</v>
      </c>
      <c r="B421" s="1" t="s">
        <v>829</v>
      </c>
      <c r="C421" s="1" t="s">
        <v>22</v>
      </c>
      <c r="D421" s="1" t="s">
        <v>830</v>
      </c>
      <c r="E421" s="2">
        <v>0</v>
      </c>
      <c r="F421" s="1">
        <v>1</v>
      </c>
      <c r="G421" s="1" t="s">
        <v>74</v>
      </c>
      <c r="H421" s="1">
        <f t="shared" si="6"/>
        <v>0</v>
      </c>
      <c r="I421" s="1" t="s">
        <v>22</v>
      </c>
      <c r="J421" s="1" t="s">
        <v>0</v>
      </c>
    </row>
    <row r="422" spans="1:10" ht="28.8" x14ac:dyDescent="0.3">
      <c r="A422" s="1">
        <v>1976402</v>
      </c>
      <c r="B422" s="1" t="s">
        <v>831</v>
      </c>
      <c r="C422" s="1" t="s">
        <v>22</v>
      </c>
      <c r="D422" s="1" t="s">
        <v>830</v>
      </c>
      <c r="E422" s="2">
        <v>0</v>
      </c>
      <c r="F422" s="1">
        <v>2</v>
      </c>
      <c r="G422" s="1" t="s">
        <v>74</v>
      </c>
      <c r="H422" s="1">
        <f t="shared" si="6"/>
        <v>0</v>
      </c>
      <c r="I422" s="1" t="s">
        <v>22</v>
      </c>
      <c r="J422" s="1" t="s">
        <v>0</v>
      </c>
    </row>
    <row r="423" spans="1:10" x14ac:dyDescent="0.3">
      <c r="A423" s="1">
        <v>1976403</v>
      </c>
      <c r="B423" s="1" t="s">
        <v>832</v>
      </c>
      <c r="C423" s="1" t="s">
        <v>22</v>
      </c>
      <c r="D423" s="1" t="s">
        <v>833</v>
      </c>
      <c r="E423" s="2">
        <v>0</v>
      </c>
      <c r="F423" s="1">
        <v>4</v>
      </c>
      <c r="G423" s="1" t="s">
        <v>74</v>
      </c>
      <c r="H423" s="1">
        <f t="shared" si="6"/>
        <v>0</v>
      </c>
      <c r="I423" s="1" t="s">
        <v>22</v>
      </c>
      <c r="J423" s="1" t="s">
        <v>0</v>
      </c>
    </row>
    <row r="424" spans="1:10" x14ac:dyDescent="0.3">
      <c r="A424" s="1">
        <v>1976404</v>
      </c>
      <c r="B424" s="1" t="s">
        <v>834</v>
      </c>
      <c r="C424" s="1" t="s">
        <v>22</v>
      </c>
      <c r="D424" s="1" t="s">
        <v>835</v>
      </c>
      <c r="E424" s="2">
        <v>0</v>
      </c>
      <c r="F424" s="1">
        <v>2</v>
      </c>
      <c r="G424" s="1" t="s">
        <v>74</v>
      </c>
      <c r="H424" s="1">
        <f t="shared" si="6"/>
        <v>0</v>
      </c>
      <c r="I424" s="1" t="s">
        <v>22</v>
      </c>
      <c r="J424" s="1" t="s">
        <v>0</v>
      </c>
    </row>
    <row r="425" spans="1:10" x14ac:dyDescent="0.3">
      <c r="A425" s="1">
        <v>1976405</v>
      </c>
      <c r="B425" s="1" t="s">
        <v>836</v>
      </c>
      <c r="C425" s="1" t="s">
        <v>22</v>
      </c>
      <c r="D425" s="1" t="s">
        <v>837</v>
      </c>
      <c r="E425" s="2">
        <v>0</v>
      </c>
      <c r="F425" s="1">
        <v>8</v>
      </c>
      <c r="G425" s="1" t="s">
        <v>74</v>
      </c>
      <c r="H425" s="1">
        <f t="shared" si="6"/>
        <v>0</v>
      </c>
      <c r="I425" s="1" t="s">
        <v>22</v>
      </c>
      <c r="J425" s="1" t="s">
        <v>0</v>
      </c>
    </row>
    <row r="426" spans="1:10" x14ac:dyDescent="0.3">
      <c r="A426" s="1">
        <v>1976406</v>
      </c>
      <c r="B426" s="1" t="s">
        <v>838</v>
      </c>
      <c r="C426" s="1" t="s">
        <v>22</v>
      </c>
      <c r="D426" s="1" t="s">
        <v>453</v>
      </c>
      <c r="E426" s="1">
        <f>ROUND(H427+H428+H429+H430+H431+H432+H433+H434+H435+H436+H437+H438+H439+H440+H441+H442+H443+H444+H445+H446+H447+H448+H449,2)</f>
        <v>0</v>
      </c>
      <c r="F426" s="1">
        <v>1</v>
      </c>
      <c r="G426" s="1" t="s">
        <v>0</v>
      </c>
      <c r="H426" s="1">
        <f t="shared" si="6"/>
        <v>0</v>
      </c>
      <c r="I426" s="1" t="s">
        <v>22</v>
      </c>
      <c r="J426" s="1" t="s">
        <v>0</v>
      </c>
    </row>
    <row r="427" spans="1:10" x14ac:dyDescent="0.3">
      <c r="A427" s="1">
        <v>1976407</v>
      </c>
      <c r="B427" s="1" t="s">
        <v>839</v>
      </c>
      <c r="C427" s="1" t="s">
        <v>22</v>
      </c>
      <c r="D427" s="1" t="s">
        <v>840</v>
      </c>
      <c r="E427" s="2">
        <v>0</v>
      </c>
      <c r="F427" s="1">
        <v>4</v>
      </c>
      <c r="G427" s="1" t="s">
        <v>95</v>
      </c>
      <c r="H427" s="1">
        <f t="shared" si="6"/>
        <v>0</v>
      </c>
      <c r="I427" s="1" t="s">
        <v>22</v>
      </c>
      <c r="J427" s="1" t="s">
        <v>0</v>
      </c>
    </row>
    <row r="428" spans="1:10" x14ac:dyDescent="0.3">
      <c r="A428" s="1">
        <v>1976408</v>
      </c>
      <c r="B428" s="1" t="s">
        <v>841</v>
      </c>
      <c r="C428" s="1" t="s">
        <v>22</v>
      </c>
      <c r="D428" s="1" t="s">
        <v>842</v>
      </c>
      <c r="E428" s="2">
        <v>0</v>
      </c>
      <c r="F428" s="1">
        <v>38</v>
      </c>
      <c r="G428" s="1" t="s">
        <v>95</v>
      </c>
      <c r="H428" s="1">
        <f t="shared" si="6"/>
        <v>0</v>
      </c>
      <c r="I428" s="1" t="s">
        <v>22</v>
      </c>
      <c r="J428" s="1" t="s">
        <v>0</v>
      </c>
    </row>
    <row r="429" spans="1:10" x14ac:dyDescent="0.3">
      <c r="A429" s="1">
        <v>1976409</v>
      </c>
      <c r="B429" s="1" t="s">
        <v>843</v>
      </c>
      <c r="C429" s="1" t="s">
        <v>22</v>
      </c>
      <c r="D429" s="1" t="s">
        <v>844</v>
      </c>
      <c r="E429" s="2">
        <v>0</v>
      </c>
      <c r="F429" s="1">
        <v>19</v>
      </c>
      <c r="G429" s="1" t="s">
        <v>95</v>
      </c>
      <c r="H429" s="1">
        <f t="shared" si="6"/>
        <v>0</v>
      </c>
      <c r="I429" s="1" t="s">
        <v>22</v>
      </c>
      <c r="J429" s="1" t="s">
        <v>0</v>
      </c>
    </row>
    <row r="430" spans="1:10" x14ac:dyDescent="0.3">
      <c r="A430" s="1">
        <v>1976410</v>
      </c>
      <c r="B430" s="1" t="s">
        <v>845</v>
      </c>
      <c r="C430" s="1" t="s">
        <v>22</v>
      </c>
      <c r="D430" s="1" t="s">
        <v>846</v>
      </c>
      <c r="E430" s="2">
        <v>0</v>
      </c>
      <c r="F430" s="1">
        <v>9</v>
      </c>
      <c r="G430" s="1" t="s">
        <v>74</v>
      </c>
      <c r="H430" s="1">
        <f t="shared" si="6"/>
        <v>0</v>
      </c>
      <c r="I430" s="1" t="s">
        <v>22</v>
      </c>
      <c r="J430" s="1" t="s">
        <v>0</v>
      </c>
    </row>
    <row r="431" spans="1:10" x14ac:dyDescent="0.3">
      <c r="A431" s="1">
        <v>1976411</v>
      </c>
      <c r="B431" s="1" t="s">
        <v>847</v>
      </c>
      <c r="C431" s="1" t="s">
        <v>22</v>
      </c>
      <c r="D431" s="1" t="s">
        <v>846</v>
      </c>
      <c r="E431" s="2">
        <v>0</v>
      </c>
      <c r="F431" s="1">
        <v>5</v>
      </c>
      <c r="G431" s="1" t="s">
        <v>74</v>
      </c>
      <c r="H431" s="1">
        <f t="shared" si="6"/>
        <v>0</v>
      </c>
      <c r="I431" s="1" t="s">
        <v>22</v>
      </c>
      <c r="J431" s="1" t="s">
        <v>0</v>
      </c>
    </row>
    <row r="432" spans="1:10" x14ac:dyDescent="0.3">
      <c r="A432" s="1">
        <v>1976412</v>
      </c>
      <c r="B432" s="1" t="s">
        <v>848</v>
      </c>
      <c r="C432" s="1" t="s">
        <v>22</v>
      </c>
      <c r="D432" s="1" t="s">
        <v>849</v>
      </c>
      <c r="E432" s="2">
        <v>0</v>
      </c>
      <c r="F432" s="1">
        <v>2</v>
      </c>
      <c r="G432" s="1" t="s">
        <v>74</v>
      </c>
      <c r="H432" s="1">
        <f t="shared" si="6"/>
        <v>0</v>
      </c>
      <c r="I432" s="1" t="s">
        <v>22</v>
      </c>
      <c r="J432" s="1" t="s">
        <v>0</v>
      </c>
    </row>
    <row r="433" spans="1:10" x14ac:dyDescent="0.3">
      <c r="A433" s="1">
        <v>1976413</v>
      </c>
      <c r="B433" s="1" t="s">
        <v>850</v>
      </c>
      <c r="C433" s="1" t="s">
        <v>22</v>
      </c>
      <c r="D433" s="1" t="s">
        <v>849</v>
      </c>
      <c r="E433" s="2">
        <v>0</v>
      </c>
      <c r="F433" s="1">
        <v>1</v>
      </c>
      <c r="G433" s="1" t="s">
        <v>74</v>
      </c>
      <c r="H433" s="1">
        <f t="shared" si="6"/>
        <v>0</v>
      </c>
      <c r="I433" s="1" t="s">
        <v>22</v>
      </c>
      <c r="J433" s="1" t="s">
        <v>0</v>
      </c>
    </row>
    <row r="434" spans="1:10" x14ac:dyDescent="0.3">
      <c r="A434" s="1">
        <v>1976414</v>
      </c>
      <c r="B434" s="1" t="s">
        <v>851</v>
      </c>
      <c r="C434" s="1" t="s">
        <v>22</v>
      </c>
      <c r="D434" s="1" t="s">
        <v>852</v>
      </c>
      <c r="E434" s="2">
        <v>0</v>
      </c>
      <c r="F434" s="1">
        <v>1</v>
      </c>
      <c r="G434" s="1" t="s">
        <v>74</v>
      </c>
      <c r="H434" s="1">
        <f t="shared" si="6"/>
        <v>0</v>
      </c>
      <c r="I434" s="1" t="s">
        <v>22</v>
      </c>
      <c r="J434" s="1" t="s">
        <v>0</v>
      </c>
    </row>
    <row r="435" spans="1:10" x14ac:dyDescent="0.3">
      <c r="A435" s="1">
        <v>1976415</v>
      </c>
      <c r="B435" s="1" t="s">
        <v>853</v>
      </c>
      <c r="C435" s="1" t="s">
        <v>22</v>
      </c>
      <c r="D435" s="1" t="s">
        <v>852</v>
      </c>
      <c r="E435" s="2">
        <v>0</v>
      </c>
      <c r="F435" s="1">
        <v>4</v>
      </c>
      <c r="G435" s="1" t="s">
        <v>74</v>
      </c>
      <c r="H435" s="1">
        <f t="shared" si="6"/>
        <v>0</v>
      </c>
      <c r="I435" s="1" t="s">
        <v>22</v>
      </c>
      <c r="J435" s="1" t="s">
        <v>0</v>
      </c>
    </row>
    <row r="436" spans="1:10" x14ac:dyDescent="0.3">
      <c r="A436" s="1">
        <v>1976416</v>
      </c>
      <c r="B436" s="1" t="s">
        <v>854</v>
      </c>
      <c r="C436" s="1" t="s">
        <v>22</v>
      </c>
      <c r="D436" s="1" t="s">
        <v>855</v>
      </c>
      <c r="E436" s="2">
        <v>0</v>
      </c>
      <c r="F436" s="1">
        <v>1</v>
      </c>
      <c r="G436" s="1" t="s">
        <v>74</v>
      </c>
      <c r="H436" s="1">
        <f t="shared" si="6"/>
        <v>0</v>
      </c>
      <c r="I436" s="1" t="s">
        <v>22</v>
      </c>
      <c r="J436" s="1" t="s">
        <v>0</v>
      </c>
    </row>
    <row r="437" spans="1:10" x14ac:dyDescent="0.3">
      <c r="A437" s="1">
        <v>1976417</v>
      </c>
      <c r="B437" s="1" t="s">
        <v>856</v>
      </c>
      <c r="C437" s="1" t="s">
        <v>22</v>
      </c>
      <c r="D437" s="1" t="s">
        <v>857</v>
      </c>
      <c r="E437" s="2">
        <v>0</v>
      </c>
      <c r="F437" s="1">
        <v>2</v>
      </c>
      <c r="G437" s="1" t="s">
        <v>74</v>
      </c>
      <c r="H437" s="1">
        <f t="shared" si="6"/>
        <v>0</v>
      </c>
      <c r="I437" s="1" t="s">
        <v>22</v>
      </c>
      <c r="J437" s="1" t="s">
        <v>0</v>
      </c>
    </row>
    <row r="438" spans="1:10" x14ac:dyDescent="0.3">
      <c r="A438" s="1">
        <v>1976418</v>
      </c>
      <c r="B438" s="1" t="s">
        <v>858</v>
      </c>
      <c r="C438" s="1" t="s">
        <v>22</v>
      </c>
      <c r="D438" s="1" t="s">
        <v>857</v>
      </c>
      <c r="E438" s="2">
        <v>0</v>
      </c>
      <c r="F438" s="1">
        <v>1</v>
      </c>
      <c r="G438" s="1" t="s">
        <v>74</v>
      </c>
      <c r="H438" s="1">
        <f t="shared" si="6"/>
        <v>0</v>
      </c>
      <c r="I438" s="1" t="s">
        <v>22</v>
      </c>
      <c r="J438" s="1" t="s">
        <v>0</v>
      </c>
    </row>
    <row r="439" spans="1:10" x14ac:dyDescent="0.3">
      <c r="A439" s="1">
        <v>1976419</v>
      </c>
      <c r="B439" s="1" t="s">
        <v>859</v>
      </c>
      <c r="C439" s="1" t="s">
        <v>22</v>
      </c>
      <c r="D439" s="1" t="s">
        <v>860</v>
      </c>
      <c r="E439" s="2">
        <v>0</v>
      </c>
      <c r="F439" s="1">
        <v>8</v>
      </c>
      <c r="G439" s="1" t="s">
        <v>74</v>
      </c>
      <c r="H439" s="1">
        <f t="shared" si="6"/>
        <v>0</v>
      </c>
      <c r="I439" s="1" t="s">
        <v>22</v>
      </c>
      <c r="J439" s="1" t="s">
        <v>0</v>
      </c>
    </row>
    <row r="440" spans="1:10" x14ac:dyDescent="0.3">
      <c r="A440" s="1">
        <v>1976420</v>
      </c>
      <c r="B440" s="1" t="s">
        <v>861</v>
      </c>
      <c r="C440" s="1" t="s">
        <v>22</v>
      </c>
      <c r="D440" s="1" t="s">
        <v>862</v>
      </c>
      <c r="E440" s="2">
        <v>0</v>
      </c>
      <c r="F440" s="1">
        <v>2</v>
      </c>
      <c r="G440" s="1" t="s">
        <v>74</v>
      </c>
      <c r="H440" s="1">
        <f t="shared" si="6"/>
        <v>0</v>
      </c>
      <c r="I440" s="1" t="s">
        <v>22</v>
      </c>
      <c r="J440" s="1" t="s">
        <v>0</v>
      </c>
    </row>
    <row r="441" spans="1:10" x14ac:dyDescent="0.3">
      <c r="A441" s="1">
        <v>1976421</v>
      </c>
      <c r="B441" s="1" t="s">
        <v>863</v>
      </c>
      <c r="C441" s="1" t="s">
        <v>22</v>
      </c>
      <c r="D441" s="1" t="s">
        <v>862</v>
      </c>
      <c r="E441" s="2">
        <v>0</v>
      </c>
      <c r="F441" s="1">
        <v>8</v>
      </c>
      <c r="G441" s="1" t="s">
        <v>74</v>
      </c>
      <c r="H441" s="1">
        <f t="shared" si="6"/>
        <v>0</v>
      </c>
      <c r="I441" s="1" t="s">
        <v>22</v>
      </c>
      <c r="J441" s="1" t="s">
        <v>0</v>
      </c>
    </row>
    <row r="442" spans="1:10" x14ac:dyDescent="0.3">
      <c r="A442" s="1">
        <v>1976422</v>
      </c>
      <c r="B442" s="1" t="s">
        <v>864</v>
      </c>
      <c r="C442" s="1" t="s">
        <v>22</v>
      </c>
      <c r="D442" s="1" t="s">
        <v>862</v>
      </c>
      <c r="E442" s="2">
        <v>0</v>
      </c>
      <c r="F442" s="1">
        <v>18</v>
      </c>
      <c r="G442" s="1" t="s">
        <v>74</v>
      </c>
      <c r="H442" s="1">
        <f t="shared" si="6"/>
        <v>0</v>
      </c>
      <c r="I442" s="1" t="s">
        <v>22</v>
      </c>
      <c r="J442" s="1" t="s">
        <v>0</v>
      </c>
    </row>
    <row r="443" spans="1:10" x14ac:dyDescent="0.3">
      <c r="A443" s="1">
        <v>1976423</v>
      </c>
      <c r="B443" s="1" t="s">
        <v>865</v>
      </c>
      <c r="C443" s="1" t="s">
        <v>22</v>
      </c>
      <c r="D443" s="1" t="s">
        <v>866</v>
      </c>
      <c r="E443" s="2">
        <v>0</v>
      </c>
      <c r="F443" s="1">
        <v>8</v>
      </c>
      <c r="G443" s="1" t="s">
        <v>74</v>
      </c>
      <c r="H443" s="1">
        <f t="shared" si="6"/>
        <v>0</v>
      </c>
      <c r="I443" s="1" t="s">
        <v>22</v>
      </c>
      <c r="J443" s="1" t="s">
        <v>0</v>
      </c>
    </row>
    <row r="444" spans="1:10" x14ac:dyDescent="0.3">
      <c r="A444" s="1">
        <v>1976424</v>
      </c>
      <c r="B444" s="1" t="s">
        <v>867</v>
      </c>
      <c r="C444" s="1" t="s">
        <v>22</v>
      </c>
      <c r="D444" s="1" t="s">
        <v>868</v>
      </c>
      <c r="E444" s="2">
        <v>0</v>
      </c>
      <c r="F444" s="1">
        <v>2</v>
      </c>
      <c r="G444" s="1" t="s">
        <v>74</v>
      </c>
      <c r="H444" s="1">
        <f t="shared" si="6"/>
        <v>0</v>
      </c>
      <c r="I444" s="1" t="s">
        <v>22</v>
      </c>
      <c r="J444" s="1" t="s">
        <v>0</v>
      </c>
    </row>
    <row r="445" spans="1:10" x14ac:dyDescent="0.3">
      <c r="A445" s="1">
        <v>1976425</v>
      </c>
      <c r="B445" s="1" t="s">
        <v>869</v>
      </c>
      <c r="C445" s="1" t="s">
        <v>22</v>
      </c>
      <c r="D445" s="1" t="s">
        <v>868</v>
      </c>
      <c r="E445" s="2">
        <v>0</v>
      </c>
      <c r="F445" s="1">
        <v>3</v>
      </c>
      <c r="G445" s="1" t="s">
        <v>74</v>
      </c>
      <c r="H445" s="1">
        <f t="shared" si="6"/>
        <v>0</v>
      </c>
      <c r="I445" s="1" t="s">
        <v>22</v>
      </c>
      <c r="J445" s="1" t="s">
        <v>0</v>
      </c>
    </row>
    <row r="446" spans="1:10" x14ac:dyDescent="0.3">
      <c r="A446" s="1">
        <v>1976426</v>
      </c>
      <c r="B446" s="1" t="s">
        <v>870</v>
      </c>
      <c r="C446" s="1" t="s">
        <v>22</v>
      </c>
      <c r="D446" s="1" t="s">
        <v>871</v>
      </c>
      <c r="E446" s="2">
        <v>0</v>
      </c>
      <c r="F446" s="1">
        <v>2</v>
      </c>
      <c r="G446" s="1" t="s">
        <v>74</v>
      </c>
      <c r="H446" s="1">
        <f t="shared" si="6"/>
        <v>0</v>
      </c>
      <c r="I446" s="1" t="s">
        <v>22</v>
      </c>
      <c r="J446" s="1" t="s">
        <v>0</v>
      </c>
    </row>
    <row r="447" spans="1:10" x14ac:dyDescent="0.3">
      <c r="A447" s="1">
        <v>1976427</v>
      </c>
      <c r="B447" s="1" t="s">
        <v>872</v>
      </c>
      <c r="C447" s="1" t="s">
        <v>22</v>
      </c>
      <c r="D447" s="1" t="s">
        <v>868</v>
      </c>
      <c r="E447" s="2">
        <v>0</v>
      </c>
      <c r="F447" s="1">
        <v>24</v>
      </c>
      <c r="G447" s="1" t="s">
        <v>74</v>
      </c>
      <c r="H447" s="1">
        <f t="shared" si="6"/>
        <v>0</v>
      </c>
      <c r="I447" s="1" t="s">
        <v>22</v>
      </c>
      <c r="J447" s="1" t="s">
        <v>0</v>
      </c>
    </row>
    <row r="448" spans="1:10" x14ac:dyDescent="0.3">
      <c r="A448" s="1">
        <v>1976428</v>
      </c>
      <c r="B448" s="1" t="s">
        <v>873</v>
      </c>
      <c r="C448" s="1" t="s">
        <v>22</v>
      </c>
      <c r="D448" s="1" t="s">
        <v>871</v>
      </c>
      <c r="E448" s="2">
        <v>0</v>
      </c>
      <c r="F448" s="1">
        <v>2</v>
      </c>
      <c r="G448" s="1" t="s">
        <v>74</v>
      </c>
      <c r="H448" s="1">
        <f t="shared" si="6"/>
        <v>0</v>
      </c>
      <c r="I448" s="1" t="s">
        <v>22</v>
      </c>
      <c r="J448" s="1" t="s">
        <v>0</v>
      </c>
    </row>
    <row r="449" spans="1:10" x14ac:dyDescent="0.3">
      <c r="A449" s="1">
        <v>1976429</v>
      </c>
      <c r="B449" s="1" t="s">
        <v>874</v>
      </c>
      <c r="C449" s="1" t="s">
        <v>22</v>
      </c>
      <c r="D449" s="1" t="s">
        <v>868</v>
      </c>
      <c r="E449" s="2">
        <v>0</v>
      </c>
      <c r="F449" s="1">
        <v>8</v>
      </c>
      <c r="G449" s="1" t="s">
        <v>74</v>
      </c>
      <c r="H449" s="1">
        <f t="shared" si="6"/>
        <v>0</v>
      </c>
      <c r="I449" s="1" t="s">
        <v>22</v>
      </c>
      <c r="J449" s="1" t="s">
        <v>0</v>
      </c>
    </row>
    <row r="450" spans="1:10" x14ac:dyDescent="0.3">
      <c r="A450" s="1">
        <v>1976430</v>
      </c>
      <c r="B450" s="1" t="s">
        <v>875</v>
      </c>
      <c r="C450" s="1" t="s">
        <v>22</v>
      </c>
      <c r="D450" s="1" t="s">
        <v>517</v>
      </c>
      <c r="E450" s="1">
        <f>ROUND(H451+H452+H453+H454+H455,2)</f>
        <v>0</v>
      </c>
      <c r="F450" s="1">
        <v>1</v>
      </c>
      <c r="G450" s="1" t="s">
        <v>0</v>
      </c>
      <c r="H450" s="1">
        <f t="shared" si="6"/>
        <v>0</v>
      </c>
      <c r="I450" s="1" t="s">
        <v>22</v>
      </c>
      <c r="J450" s="1" t="s">
        <v>0</v>
      </c>
    </row>
    <row r="451" spans="1:10" x14ac:dyDescent="0.3">
      <c r="A451" s="1">
        <v>1976431</v>
      </c>
      <c r="B451" s="1" t="s">
        <v>876</v>
      </c>
      <c r="C451" s="1" t="s">
        <v>22</v>
      </c>
      <c r="D451" s="1" t="s">
        <v>877</v>
      </c>
      <c r="E451" s="2">
        <v>0</v>
      </c>
      <c r="F451" s="1">
        <v>3</v>
      </c>
      <c r="G451" s="1" t="s">
        <v>95</v>
      </c>
      <c r="H451" s="1">
        <f t="shared" ref="H451:H514" si="7">IF(ISNUMBER(VALUE(E451)),ROUND(SUM(ROUND(E451,2)*F451),2),"N")</f>
        <v>0</v>
      </c>
      <c r="I451" s="1" t="s">
        <v>22</v>
      </c>
      <c r="J451" s="1" t="s">
        <v>0</v>
      </c>
    </row>
    <row r="452" spans="1:10" x14ac:dyDescent="0.3">
      <c r="A452" s="1">
        <v>1976432</v>
      </c>
      <c r="B452" s="1" t="s">
        <v>878</v>
      </c>
      <c r="C452" s="1" t="s">
        <v>22</v>
      </c>
      <c r="D452" s="1" t="s">
        <v>527</v>
      </c>
      <c r="E452" s="2">
        <v>0</v>
      </c>
      <c r="F452" s="1">
        <v>10</v>
      </c>
      <c r="G452" s="1" t="s">
        <v>95</v>
      </c>
      <c r="H452" s="1">
        <f t="shared" si="7"/>
        <v>0</v>
      </c>
      <c r="I452" s="1" t="s">
        <v>22</v>
      </c>
      <c r="J452" s="1" t="s">
        <v>0</v>
      </c>
    </row>
    <row r="453" spans="1:10" x14ac:dyDescent="0.3">
      <c r="A453" s="1">
        <v>1976433</v>
      </c>
      <c r="B453" s="1" t="s">
        <v>879</v>
      </c>
      <c r="C453" s="1" t="s">
        <v>22</v>
      </c>
      <c r="D453" s="1" t="s">
        <v>880</v>
      </c>
      <c r="E453" s="2">
        <v>0</v>
      </c>
      <c r="F453" s="1">
        <v>1</v>
      </c>
      <c r="G453" s="1" t="s">
        <v>74</v>
      </c>
      <c r="H453" s="1">
        <f t="shared" si="7"/>
        <v>0</v>
      </c>
      <c r="I453" s="1" t="s">
        <v>22</v>
      </c>
      <c r="J453" s="1" t="s">
        <v>0</v>
      </c>
    </row>
    <row r="454" spans="1:10" x14ac:dyDescent="0.3">
      <c r="A454" s="1">
        <v>1976434</v>
      </c>
      <c r="B454" s="1" t="s">
        <v>881</v>
      </c>
      <c r="C454" s="1" t="s">
        <v>22</v>
      </c>
      <c r="D454" s="1" t="s">
        <v>880</v>
      </c>
      <c r="E454" s="2">
        <v>0</v>
      </c>
      <c r="F454" s="1">
        <v>8</v>
      </c>
      <c r="G454" s="1" t="s">
        <v>74</v>
      </c>
      <c r="H454" s="1">
        <f t="shared" si="7"/>
        <v>0</v>
      </c>
      <c r="I454" s="1" t="s">
        <v>22</v>
      </c>
      <c r="J454" s="1" t="s">
        <v>0</v>
      </c>
    </row>
    <row r="455" spans="1:10" x14ac:dyDescent="0.3">
      <c r="A455" s="1">
        <v>1976435</v>
      </c>
      <c r="B455" s="1" t="s">
        <v>882</v>
      </c>
      <c r="C455" s="1" t="s">
        <v>22</v>
      </c>
      <c r="D455" s="1" t="s">
        <v>880</v>
      </c>
      <c r="E455" s="2">
        <v>0</v>
      </c>
      <c r="F455" s="1">
        <v>4</v>
      </c>
      <c r="G455" s="1" t="s">
        <v>74</v>
      </c>
      <c r="H455" s="1">
        <f t="shared" si="7"/>
        <v>0</v>
      </c>
      <c r="I455" s="1" t="s">
        <v>22</v>
      </c>
      <c r="J455" s="1" t="s">
        <v>0</v>
      </c>
    </row>
    <row r="456" spans="1:10" x14ac:dyDescent="0.3">
      <c r="A456" s="1">
        <v>1976436</v>
      </c>
      <c r="B456" s="1" t="s">
        <v>883</v>
      </c>
      <c r="C456" s="1" t="s">
        <v>22</v>
      </c>
      <c r="D456" s="1" t="s">
        <v>884</v>
      </c>
      <c r="E456" s="1">
        <f>ROUND(H457+H458+H459+H460+H461+H462,2)</f>
        <v>0</v>
      </c>
      <c r="F456" s="1">
        <v>1</v>
      </c>
      <c r="G456" s="1" t="s">
        <v>0</v>
      </c>
      <c r="H456" s="1">
        <f t="shared" si="7"/>
        <v>0</v>
      </c>
      <c r="I456" s="1" t="s">
        <v>22</v>
      </c>
      <c r="J456" s="1" t="s">
        <v>0</v>
      </c>
    </row>
    <row r="457" spans="1:10" ht="331.2" x14ac:dyDescent="0.3">
      <c r="A457" s="1">
        <v>1976437</v>
      </c>
      <c r="B457" s="1" t="s">
        <v>885</v>
      </c>
      <c r="C457" s="1" t="s">
        <v>22</v>
      </c>
      <c r="D457" s="1" t="s">
        <v>886</v>
      </c>
      <c r="E457" s="2">
        <v>0</v>
      </c>
      <c r="F457" s="1">
        <v>1</v>
      </c>
      <c r="G457" s="1" t="s">
        <v>65</v>
      </c>
      <c r="H457" s="1">
        <f t="shared" si="7"/>
        <v>0</v>
      </c>
      <c r="I457" s="1" t="s">
        <v>22</v>
      </c>
      <c r="J457" s="1" t="s">
        <v>887</v>
      </c>
    </row>
    <row r="458" spans="1:10" x14ac:dyDescent="0.3">
      <c r="A458" s="1">
        <v>1976438</v>
      </c>
      <c r="B458" s="1" t="s">
        <v>888</v>
      </c>
      <c r="C458" s="1" t="s">
        <v>22</v>
      </c>
      <c r="D458" s="1" t="s">
        <v>889</v>
      </c>
      <c r="E458" s="2">
        <v>0</v>
      </c>
      <c r="F458" s="1">
        <v>1</v>
      </c>
      <c r="G458" s="1" t="s">
        <v>65</v>
      </c>
      <c r="H458" s="1">
        <f t="shared" si="7"/>
        <v>0</v>
      </c>
      <c r="I458" s="1" t="s">
        <v>22</v>
      </c>
      <c r="J458" s="1" t="s">
        <v>0</v>
      </c>
    </row>
    <row r="459" spans="1:10" x14ac:dyDescent="0.3">
      <c r="A459" s="1">
        <v>1976439</v>
      </c>
      <c r="B459" s="1" t="s">
        <v>890</v>
      </c>
      <c r="C459" s="1" t="s">
        <v>22</v>
      </c>
      <c r="D459" s="1" t="s">
        <v>536</v>
      </c>
      <c r="E459" s="2">
        <v>0</v>
      </c>
      <c r="F459" s="1">
        <v>1</v>
      </c>
      <c r="G459" s="1" t="s">
        <v>65</v>
      </c>
      <c r="H459" s="1">
        <f t="shared" si="7"/>
        <v>0</v>
      </c>
      <c r="I459" s="1" t="s">
        <v>22</v>
      </c>
      <c r="J459" s="1" t="s">
        <v>0</v>
      </c>
    </row>
    <row r="460" spans="1:10" x14ac:dyDescent="0.3">
      <c r="A460" s="1">
        <v>1976440</v>
      </c>
      <c r="B460" s="1" t="s">
        <v>891</v>
      </c>
      <c r="C460" s="1" t="s">
        <v>22</v>
      </c>
      <c r="D460" s="1" t="s">
        <v>538</v>
      </c>
      <c r="E460" s="2">
        <v>0</v>
      </c>
      <c r="F460" s="1">
        <v>1</v>
      </c>
      <c r="G460" s="1" t="s">
        <v>65</v>
      </c>
      <c r="H460" s="1">
        <f t="shared" si="7"/>
        <v>0</v>
      </c>
      <c r="I460" s="1" t="s">
        <v>22</v>
      </c>
      <c r="J460" s="1" t="s">
        <v>0</v>
      </c>
    </row>
    <row r="461" spans="1:10" x14ac:dyDescent="0.3">
      <c r="A461" s="1">
        <v>1976441</v>
      </c>
      <c r="B461" s="1" t="s">
        <v>892</v>
      </c>
      <c r="C461" s="1" t="s">
        <v>22</v>
      </c>
      <c r="D461" s="1" t="s">
        <v>540</v>
      </c>
      <c r="E461" s="2">
        <v>0</v>
      </c>
      <c r="F461" s="1">
        <v>1</v>
      </c>
      <c r="G461" s="1" t="s">
        <v>65</v>
      </c>
      <c r="H461" s="1">
        <f t="shared" si="7"/>
        <v>0</v>
      </c>
      <c r="I461" s="1" t="s">
        <v>22</v>
      </c>
      <c r="J461" s="1" t="s">
        <v>0</v>
      </c>
    </row>
    <row r="462" spans="1:10" x14ac:dyDescent="0.3">
      <c r="A462" s="1">
        <v>1976442</v>
      </c>
      <c r="B462" s="1" t="s">
        <v>893</v>
      </c>
      <c r="C462" s="1" t="s">
        <v>22</v>
      </c>
      <c r="D462" s="1" t="s">
        <v>542</v>
      </c>
      <c r="E462" s="2">
        <v>0</v>
      </c>
      <c r="F462" s="1">
        <v>1</v>
      </c>
      <c r="G462" s="1" t="s">
        <v>65</v>
      </c>
      <c r="H462" s="1">
        <f t="shared" si="7"/>
        <v>0</v>
      </c>
      <c r="I462" s="1" t="s">
        <v>22</v>
      </c>
      <c r="J462" s="1" t="s">
        <v>0</v>
      </c>
    </row>
    <row r="463" spans="1:10" x14ac:dyDescent="0.3">
      <c r="A463" s="1">
        <v>1976443</v>
      </c>
      <c r="B463" s="1" t="s">
        <v>894</v>
      </c>
      <c r="C463" s="1" t="s">
        <v>22</v>
      </c>
      <c r="D463" s="1" t="s">
        <v>544</v>
      </c>
      <c r="E463" s="1">
        <f>ROUND(H464+H478+H492,2)</f>
        <v>0</v>
      </c>
      <c r="F463" s="1">
        <v>1</v>
      </c>
      <c r="G463" s="1" t="s">
        <v>0</v>
      </c>
      <c r="H463" s="1">
        <f t="shared" si="7"/>
        <v>0</v>
      </c>
      <c r="I463" s="1" t="s">
        <v>22</v>
      </c>
      <c r="J463" s="1" t="s">
        <v>0</v>
      </c>
    </row>
    <row r="464" spans="1:10" x14ac:dyDescent="0.3">
      <c r="A464" s="1">
        <v>1976444</v>
      </c>
      <c r="B464" s="1" t="s">
        <v>895</v>
      </c>
      <c r="C464" s="1" t="s">
        <v>22</v>
      </c>
      <c r="D464" s="1" t="s">
        <v>546</v>
      </c>
      <c r="E464" s="1">
        <f>ROUND(H465+H466+H467+H468+H469+H470+H471+H472+H473+H474+H475+H476+H477,2)</f>
        <v>0</v>
      </c>
      <c r="F464" s="1">
        <v>1</v>
      </c>
      <c r="G464" s="1" t="s">
        <v>0</v>
      </c>
      <c r="H464" s="1">
        <f t="shared" si="7"/>
        <v>0</v>
      </c>
      <c r="I464" s="1" t="s">
        <v>22</v>
      </c>
      <c r="J464" s="1" t="s">
        <v>0</v>
      </c>
    </row>
    <row r="465" spans="1:10" ht="43.2" x14ac:dyDescent="0.3">
      <c r="A465" s="1">
        <v>1976445</v>
      </c>
      <c r="B465" s="1" t="s">
        <v>896</v>
      </c>
      <c r="C465" s="1" t="s">
        <v>22</v>
      </c>
      <c r="D465" s="1" t="s">
        <v>897</v>
      </c>
      <c r="E465" s="2">
        <v>0</v>
      </c>
      <c r="F465" s="1">
        <v>1</v>
      </c>
      <c r="G465" s="1" t="s">
        <v>74</v>
      </c>
      <c r="H465" s="1">
        <f t="shared" si="7"/>
        <v>0</v>
      </c>
      <c r="I465" s="1" t="s">
        <v>22</v>
      </c>
      <c r="J465" s="1" t="s">
        <v>0</v>
      </c>
    </row>
    <row r="466" spans="1:10" x14ac:dyDescent="0.3">
      <c r="A466" s="1">
        <v>1976446</v>
      </c>
      <c r="B466" s="1" t="s">
        <v>898</v>
      </c>
      <c r="C466" s="1" t="s">
        <v>22</v>
      </c>
      <c r="D466" s="1" t="s">
        <v>899</v>
      </c>
      <c r="E466" s="2">
        <v>0</v>
      </c>
      <c r="F466" s="1">
        <v>1</v>
      </c>
      <c r="G466" s="1" t="s">
        <v>74</v>
      </c>
      <c r="H466" s="1">
        <f t="shared" si="7"/>
        <v>0</v>
      </c>
      <c r="I466" s="1" t="s">
        <v>22</v>
      </c>
      <c r="J466" s="1" t="s">
        <v>0</v>
      </c>
    </row>
    <row r="467" spans="1:10" x14ac:dyDescent="0.3">
      <c r="A467" s="1">
        <v>1976447</v>
      </c>
      <c r="B467" s="1" t="s">
        <v>900</v>
      </c>
      <c r="C467" s="1" t="s">
        <v>22</v>
      </c>
      <c r="D467" s="1" t="s">
        <v>552</v>
      </c>
      <c r="E467" s="2">
        <v>0</v>
      </c>
      <c r="F467" s="1">
        <v>5</v>
      </c>
      <c r="G467" s="1" t="s">
        <v>74</v>
      </c>
      <c r="H467" s="1">
        <f t="shared" si="7"/>
        <v>0</v>
      </c>
      <c r="I467" s="1" t="s">
        <v>22</v>
      </c>
      <c r="J467" s="1" t="s">
        <v>0</v>
      </c>
    </row>
    <row r="468" spans="1:10" ht="28.8" x14ac:dyDescent="0.3">
      <c r="A468" s="1">
        <v>1976448</v>
      </c>
      <c r="B468" s="1" t="s">
        <v>901</v>
      </c>
      <c r="C468" s="1" t="s">
        <v>22</v>
      </c>
      <c r="D468" s="1" t="s">
        <v>902</v>
      </c>
      <c r="E468" s="2">
        <v>0</v>
      </c>
      <c r="F468" s="1">
        <v>1</v>
      </c>
      <c r="G468" s="1" t="s">
        <v>184</v>
      </c>
      <c r="H468" s="1">
        <f t="shared" si="7"/>
        <v>0</v>
      </c>
      <c r="I468" s="1" t="s">
        <v>22</v>
      </c>
      <c r="J468" s="1" t="s">
        <v>0</v>
      </c>
    </row>
    <row r="469" spans="1:10" x14ac:dyDescent="0.3">
      <c r="A469" s="1">
        <v>1976449</v>
      </c>
      <c r="B469" s="1" t="s">
        <v>903</v>
      </c>
      <c r="C469" s="1" t="s">
        <v>22</v>
      </c>
      <c r="D469" s="1" t="s">
        <v>554</v>
      </c>
      <c r="E469" s="2">
        <v>0</v>
      </c>
      <c r="F469" s="1">
        <v>160</v>
      </c>
      <c r="G469" s="1" t="s">
        <v>95</v>
      </c>
      <c r="H469" s="1">
        <f t="shared" si="7"/>
        <v>0</v>
      </c>
      <c r="I469" s="1" t="s">
        <v>22</v>
      </c>
      <c r="J469" s="1" t="s">
        <v>0</v>
      </c>
    </row>
    <row r="470" spans="1:10" x14ac:dyDescent="0.3">
      <c r="A470" s="1">
        <v>1976450</v>
      </c>
      <c r="B470" s="1" t="s">
        <v>904</v>
      </c>
      <c r="C470" s="1" t="s">
        <v>22</v>
      </c>
      <c r="D470" s="1" t="s">
        <v>556</v>
      </c>
      <c r="E470" s="2">
        <v>0</v>
      </c>
      <c r="F470" s="1">
        <v>90</v>
      </c>
      <c r="G470" s="1" t="s">
        <v>95</v>
      </c>
      <c r="H470" s="1">
        <f t="shared" si="7"/>
        <v>0</v>
      </c>
      <c r="I470" s="1" t="s">
        <v>22</v>
      </c>
      <c r="J470" s="1" t="s">
        <v>0</v>
      </c>
    </row>
    <row r="471" spans="1:10" x14ac:dyDescent="0.3">
      <c r="A471" s="1">
        <v>1976451</v>
      </c>
      <c r="B471" s="1" t="s">
        <v>905</v>
      </c>
      <c r="C471" s="1" t="s">
        <v>22</v>
      </c>
      <c r="D471" s="1" t="s">
        <v>558</v>
      </c>
      <c r="E471" s="2">
        <v>0</v>
      </c>
      <c r="F471" s="1">
        <v>80</v>
      </c>
      <c r="G471" s="1" t="s">
        <v>95</v>
      </c>
      <c r="H471" s="1">
        <f t="shared" si="7"/>
        <v>0</v>
      </c>
      <c r="I471" s="1" t="s">
        <v>22</v>
      </c>
      <c r="J471" s="1" t="s">
        <v>0</v>
      </c>
    </row>
    <row r="472" spans="1:10" x14ac:dyDescent="0.3">
      <c r="A472" s="1">
        <v>1976452</v>
      </c>
      <c r="B472" s="1" t="s">
        <v>906</v>
      </c>
      <c r="C472" s="1" t="s">
        <v>22</v>
      </c>
      <c r="D472" s="1" t="s">
        <v>560</v>
      </c>
      <c r="E472" s="2">
        <v>0</v>
      </c>
      <c r="F472" s="1">
        <v>80</v>
      </c>
      <c r="G472" s="1" t="s">
        <v>95</v>
      </c>
      <c r="H472" s="1">
        <f t="shared" si="7"/>
        <v>0</v>
      </c>
      <c r="I472" s="1" t="s">
        <v>22</v>
      </c>
      <c r="J472" s="1" t="s">
        <v>0</v>
      </c>
    </row>
    <row r="473" spans="1:10" x14ac:dyDescent="0.3">
      <c r="A473" s="1">
        <v>1976453</v>
      </c>
      <c r="B473" s="1" t="s">
        <v>907</v>
      </c>
      <c r="C473" s="1" t="s">
        <v>22</v>
      </c>
      <c r="D473" s="1" t="s">
        <v>562</v>
      </c>
      <c r="E473" s="2">
        <v>0</v>
      </c>
      <c r="F473" s="1">
        <v>20</v>
      </c>
      <c r="G473" s="1" t="s">
        <v>163</v>
      </c>
      <c r="H473" s="1">
        <f t="shared" si="7"/>
        <v>0</v>
      </c>
      <c r="I473" s="1" t="s">
        <v>22</v>
      </c>
      <c r="J473" s="1" t="s">
        <v>0</v>
      </c>
    </row>
    <row r="474" spans="1:10" x14ac:dyDescent="0.3">
      <c r="A474" s="1">
        <v>1976454</v>
      </c>
      <c r="B474" s="1" t="s">
        <v>908</v>
      </c>
      <c r="C474" s="1" t="s">
        <v>22</v>
      </c>
      <c r="D474" s="1" t="s">
        <v>564</v>
      </c>
      <c r="E474" s="2">
        <v>0</v>
      </c>
      <c r="F474" s="1">
        <v>40</v>
      </c>
      <c r="G474" s="1" t="s">
        <v>95</v>
      </c>
      <c r="H474" s="1">
        <f t="shared" si="7"/>
        <v>0</v>
      </c>
      <c r="I474" s="1" t="s">
        <v>22</v>
      </c>
      <c r="J474" s="1" t="s">
        <v>0</v>
      </c>
    </row>
    <row r="475" spans="1:10" x14ac:dyDescent="0.3">
      <c r="A475" s="1">
        <v>1976455</v>
      </c>
      <c r="B475" s="1" t="s">
        <v>909</v>
      </c>
      <c r="C475" s="1" t="s">
        <v>22</v>
      </c>
      <c r="D475" s="1" t="s">
        <v>910</v>
      </c>
      <c r="E475" s="2">
        <v>0</v>
      </c>
      <c r="F475" s="1">
        <v>40</v>
      </c>
      <c r="G475" s="1" t="s">
        <v>95</v>
      </c>
      <c r="H475" s="1">
        <f t="shared" si="7"/>
        <v>0</v>
      </c>
      <c r="I475" s="1" t="s">
        <v>22</v>
      </c>
      <c r="J475" s="1" t="s">
        <v>0</v>
      </c>
    </row>
    <row r="476" spans="1:10" x14ac:dyDescent="0.3">
      <c r="A476" s="1">
        <v>1976456</v>
      </c>
      <c r="B476" s="1" t="s">
        <v>911</v>
      </c>
      <c r="C476" s="1" t="s">
        <v>22</v>
      </c>
      <c r="D476" s="1" t="s">
        <v>912</v>
      </c>
      <c r="E476" s="2">
        <v>0</v>
      </c>
      <c r="F476" s="1">
        <v>10</v>
      </c>
      <c r="G476" s="1" t="s">
        <v>95</v>
      </c>
      <c r="H476" s="1">
        <f t="shared" si="7"/>
        <v>0</v>
      </c>
      <c r="I476" s="1" t="s">
        <v>22</v>
      </c>
      <c r="J476" s="1" t="s">
        <v>0</v>
      </c>
    </row>
    <row r="477" spans="1:10" x14ac:dyDescent="0.3">
      <c r="A477" s="1">
        <v>1976457</v>
      </c>
      <c r="B477" s="1" t="s">
        <v>913</v>
      </c>
      <c r="C477" s="1" t="s">
        <v>22</v>
      </c>
      <c r="D477" s="1" t="s">
        <v>566</v>
      </c>
      <c r="E477" s="2">
        <v>0</v>
      </c>
      <c r="F477" s="1">
        <v>1</v>
      </c>
      <c r="G477" s="1" t="s">
        <v>184</v>
      </c>
      <c r="H477" s="1">
        <f t="shared" si="7"/>
        <v>0</v>
      </c>
      <c r="I477" s="1" t="s">
        <v>22</v>
      </c>
      <c r="J477" s="1" t="s">
        <v>0</v>
      </c>
    </row>
    <row r="478" spans="1:10" x14ac:dyDescent="0.3">
      <c r="A478" s="1">
        <v>1976458</v>
      </c>
      <c r="B478" s="1" t="s">
        <v>914</v>
      </c>
      <c r="C478" s="1" t="s">
        <v>22</v>
      </c>
      <c r="D478" s="1" t="s">
        <v>568</v>
      </c>
      <c r="E478" s="1">
        <f>ROUND(H479+H480+H481+H482+H483+H484+H485+H486+H487+H488+H489+H490+H491,2)</f>
        <v>0</v>
      </c>
      <c r="F478" s="1">
        <v>1</v>
      </c>
      <c r="G478" s="1" t="s">
        <v>0</v>
      </c>
      <c r="H478" s="1">
        <f t="shared" si="7"/>
        <v>0</v>
      </c>
      <c r="I478" s="1" t="s">
        <v>22</v>
      </c>
      <c r="J478" s="1" t="s">
        <v>0</v>
      </c>
    </row>
    <row r="479" spans="1:10" x14ac:dyDescent="0.3">
      <c r="A479" s="1">
        <v>1976459</v>
      </c>
      <c r="B479" s="1" t="s">
        <v>915</v>
      </c>
      <c r="C479" s="1" t="s">
        <v>22</v>
      </c>
      <c r="D479" s="1" t="s">
        <v>570</v>
      </c>
      <c r="E479" s="2">
        <v>0</v>
      </c>
      <c r="F479" s="1">
        <v>2</v>
      </c>
      <c r="G479" s="1" t="s">
        <v>74</v>
      </c>
      <c r="H479" s="1">
        <f t="shared" si="7"/>
        <v>0</v>
      </c>
      <c r="I479" s="1" t="s">
        <v>22</v>
      </c>
      <c r="J479" s="1" t="s">
        <v>0</v>
      </c>
    </row>
    <row r="480" spans="1:10" x14ac:dyDescent="0.3">
      <c r="A480" s="1">
        <v>1976460</v>
      </c>
      <c r="B480" s="1" t="s">
        <v>916</v>
      </c>
      <c r="C480" s="1" t="s">
        <v>22</v>
      </c>
      <c r="D480" s="1" t="s">
        <v>917</v>
      </c>
      <c r="E480" s="2">
        <v>0</v>
      </c>
      <c r="F480" s="1">
        <v>6</v>
      </c>
      <c r="G480" s="1" t="s">
        <v>74</v>
      </c>
      <c r="H480" s="1">
        <f t="shared" si="7"/>
        <v>0</v>
      </c>
      <c r="I480" s="1" t="s">
        <v>22</v>
      </c>
      <c r="J480" s="1" t="s">
        <v>0</v>
      </c>
    </row>
    <row r="481" spans="1:10" x14ac:dyDescent="0.3">
      <c r="A481" s="1">
        <v>1976461</v>
      </c>
      <c r="B481" s="1" t="s">
        <v>918</v>
      </c>
      <c r="C481" s="1" t="s">
        <v>22</v>
      </c>
      <c r="D481" s="1" t="s">
        <v>919</v>
      </c>
      <c r="E481" s="2">
        <v>0</v>
      </c>
      <c r="F481" s="1">
        <v>1</v>
      </c>
      <c r="G481" s="1" t="s">
        <v>74</v>
      </c>
      <c r="H481" s="1">
        <f t="shared" si="7"/>
        <v>0</v>
      </c>
      <c r="I481" s="1" t="s">
        <v>22</v>
      </c>
      <c r="J481" s="1" t="s">
        <v>0</v>
      </c>
    </row>
    <row r="482" spans="1:10" x14ac:dyDescent="0.3">
      <c r="A482" s="1">
        <v>1976462</v>
      </c>
      <c r="B482" s="1" t="s">
        <v>920</v>
      </c>
      <c r="C482" s="1" t="s">
        <v>22</v>
      </c>
      <c r="D482" s="1" t="s">
        <v>576</v>
      </c>
      <c r="E482" s="2">
        <v>0</v>
      </c>
      <c r="F482" s="1">
        <v>4</v>
      </c>
      <c r="G482" s="1" t="s">
        <v>74</v>
      </c>
      <c r="H482" s="1">
        <f t="shared" si="7"/>
        <v>0</v>
      </c>
      <c r="I482" s="1" t="s">
        <v>22</v>
      </c>
      <c r="J482" s="1" t="s">
        <v>0</v>
      </c>
    </row>
    <row r="483" spans="1:10" x14ac:dyDescent="0.3">
      <c r="A483" s="1">
        <v>1976463</v>
      </c>
      <c r="B483" s="1" t="s">
        <v>921</v>
      </c>
      <c r="C483" s="1" t="s">
        <v>22</v>
      </c>
      <c r="D483" s="1" t="s">
        <v>578</v>
      </c>
      <c r="E483" s="2">
        <v>0</v>
      </c>
      <c r="F483" s="1">
        <v>2</v>
      </c>
      <c r="G483" s="1" t="s">
        <v>74</v>
      </c>
      <c r="H483" s="1">
        <f t="shared" si="7"/>
        <v>0</v>
      </c>
      <c r="I483" s="1" t="s">
        <v>22</v>
      </c>
      <c r="J483" s="1" t="s">
        <v>0</v>
      </c>
    </row>
    <row r="484" spans="1:10" x14ac:dyDescent="0.3">
      <c r="A484" s="1">
        <v>1976464</v>
      </c>
      <c r="B484" s="1" t="s">
        <v>922</v>
      </c>
      <c r="C484" s="1" t="s">
        <v>22</v>
      </c>
      <c r="D484" s="1" t="s">
        <v>580</v>
      </c>
      <c r="E484" s="2">
        <v>0</v>
      </c>
      <c r="F484" s="1">
        <v>1</v>
      </c>
      <c r="G484" s="1" t="s">
        <v>74</v>
      </c>
      <c r="H484" s="1">
        <f t="shared" si="7"/>
        <v>0</v>
      </c>
      <c r="I484" s="1" t="s">
        <v>22</v>
      </c>
      <c r="J484" s="1" t="s">
        <v>0</v>
      </c>
    </row>
    <row r="485" spans="1:10" x14ac:dyDescent="0.3">
      <c r="A485" s="1">
        <v>1976465</v>
      </c>
      <c r="B485" s="1" t="s">
        <v>923</v>
      </c>
      <c r="C485" s="1" t="s">
        <v>22</v>
      </c>
      <c r="D485" s="1" t="s">
        <v>582</v>
      </c>
      <c r="E485" s="2">
        <v>0</v>
      </c>
      <c r="F485" s="1">
        <v>60</v>
      </c>
      <c r="G485" s="1" t="s">
        <v>95</v>
      </c>
      <c r="H485" s="1">
        <f t="shared" si="7"/>
        <v>0</v>
      </c>
      <c r="I485" s="1" t="s">
        <v>22</v>
      </c>
      <c r="J485" s="1" t="s">
        <v>0</v>
      </c>
    </row>
    <row r="486" spans="1:10" x14ac:dyDescent="0.3">
      <c r="A486" s="1">
        <v>1976466</v>
      </c>
      <c r="B486" s="1" t="s">
        <v>924</v>
      </c>
      <c r="C486" s="1" t="s">
        <v>22</v>
      </c>
      <c r="D486" s="1" t="s">
        <v>584</v>
      </c>
      <c r="E486" s="2">
        <v>0</v>
      </c>
      <c r="F486" s="1">
        <v>240</v>
      </c>
      <c r="G486" s="1" t="s">
        <v>95</v>
      </c>
      <c r="H486" s="1">
        <f t="shared" si="7"/>
        <v>0</v>
      </c>
      <c r="I486" s="1" t="s">
        <v>22</v>
      </c>
      <c r="J486" s="1" t="s">
        <v>0</v>
      </c>
    </row>
    <row r="487" spans="1:10" x14ac:dyDescent="0.3">
      <c r="A487" s="1">
        <v>1976467</v>
      </c>
      <c r="B487" s="1" t="s">
        <v>925</v>
      </c>
      <c r="C487" s="1" t="s">
        <v>22</v>
      </c>
      <c r="D487" s="1" t="s">
        <v>586</v>
      </c>
      <c r="E487" s="2">
        <v>0</v>
      </c>
      <c r="F487" s="1">
        <v>200</v>
      </c>
      <c r="G487" s="1" t="s">
        <v>95</v>
      </c>
      <c r="H487" s="1">
        <f t="shared" si="7"/>
        <v>0</v>
      </c>
      <c r="I487" s="1" t="s">
        <v>22</v>
      </c>
      <c r="J487" s="1" t="s">
        <v>0</v>
      </c>
    </row>
    <row r="488" spans="1:10" x14ac:dyDescent="0.3">
      <c r="A488" s="1">
        <v>1976468</v>
      </c>
      <c r="B488" s="1" t="s">
        <v>926</v>
      </c>
      <c r="C488" s="1" t="s">
        <v>22</v>
      </c>
      <c r="D488" s="1" t="s">
        <v>562</v>
      </c>
      <c r="E488" s="2">
        <v>0</v>
      </c>
      <c r="F488" s="1">
        <v>10</v>
      </c>
      <c r="G488" s="1" t="s">
        <v>163</v>
      </c>
      <c r="H488" s="1">
        <f t="shared" si="7"/>
        <v>0</v>
      </c>
      <c r="I488" s="1" t="s">
        <v>22</v>
      </c>
      <c r="J488" s="1" t="s">
        <v>0</v>
      </c>
    </row>
    <row r="489" spans="1:10" x14ac:dyDescent="0.3">
      <c r="A489" s="1">
        <v>1976469</v>
      </c>
      <c r="B489" s="1" t="s">
        <v>927</v>
      </c>
      <c r="C489" s="1" t="s">
        <v>22</v>
      </c>
      <c r="D489" s="1" t="s">
        <v>589</v>
      </c>
      <c r="E489" s="2">
        <v>0</v>
      </c>
      <c r="F489" s="1">
        <v>25</v>
      </c>
      <c r="G489" s="1" t="s">
        <v>95</v>
      </c>
      <c r="H489" s="1">
        <f t="shared" si="7"/>
        <v>0</v>
      </c>
      <c r="I489" s="1" t="s">
        <v>22</v>
      </c>
      <c r="J489" s="1" t="s">
        <v>0</v>
      </c>
    </row>
    <row r="490" spans="1:10" x14ac:dyDescent="0.3">
      <c r="A490" s="1">
        <v>1976470</v>
      </c>
      <c r="B490" s="1" t="s">
        <v>928</v>
      </c>
      <c r="C490" s="1" t="s">
        <v>22</v>
      </c>
      <c r="D490" s="1" t="s">
        <v>591</v>
      </c>
      <c r="E490" s="2">
        <v>0</v>
      </c>
      <c r="F490" s="1">
        <v>1</v>
      </c>
      <c r="G490" s="1" t="s">
        <v>74</v>
      </c>
      <c r="H490" s="1">
        <f t="shared" si="7"/>
        <v>0</v>
      </c>
      <c r="I490" s="1" t="s">
        <v>22</v>
      </c>
      <c r="J490" s="1" t="s">
        <v>0</v>
      </c>
    </row>
    <row r="491" spans="1:10" x14ac:dyDescent="0.3">
      <c r="A491" s="1">
        <v>1976471</v>
      </c>
      <c r="B491" s="1" t="s">
        <v>929</v>
      </c>
      <c r="C491" s="1" t="s">
        <v>22</v>
      </c>
      <c r="D491" s="1" t="s">
        <v>189</v>
      </c>
      <c r="E491" s="2">
        <v>0</v>
      </c>
      <c r="F491" s="1">
        <v>1</v>
      </c>
      <c r="G491" s="1" t="s">
        <v>184</v>
      </c>
      <c r="H491" s="1">
        <f t="shared" si="7"/>
        <v>0</v>
      </c>
      <c r="I491" s="1" t="s">
        <v>22</v>
      </c>
      <c r="J491" s="1" t="s">
        <v>0</v>
      </c>
    </row>
    <row r="492" spans="1:10" x14ac:dyDescent="0.3">
      <c r="A492" s="1">
        <v>1976472</v>
      </c>
      <c r="B492" s="1" t="s">
        <v>930</v>
      </c>
      <c r="C492" s="1" t="s">
        <v>22</v>
      </c>
      <c r="D492" s="1" t="s">
        <v>594</v>
      </c>
      <c r="E492" s="1">
        <f>ROUND(H493+H494+H495+H496+H497+H498,2)</f>
        <v>0</v>
      </c>
      <c r="F492" s="1">
        <v>1</v>
      </c>
      <c r="G492" s="1" t="s">
        <v>0</v>
      </c>
      <c r="H492" s="1">
        <f t="shared" si="7"/>
        <v>0</v>
      </c>
      <c r="I492" s="1" t="s">
        <v>22</v>
      </c>
      <c r="J492" s="1" t="s">
        <v>0</v>
      </c>
    </row>
    <row r="493" spans="1:10" ht="28.8" x14ac:dyDescent="0.3">
      <c r="A493" s="1">
        <v>1976473</v>
      </c>
      <c r="B493" s="1" t="s">
        <v>931</v>
      </c>
      <c r="C493" s="1" t="s">
        <v>22</v>
      </c>
      <c r="D493" s="1" t="s">
        <v>932</v>
      </c>
      <c r="E493" s="2">
        <v>0</v>
      </c>
      <c r="F493" s="1">
        <v>1</v>
      </c>
      <c r="G493" s="1" t="s">
        <v>74</v>
      </c>
      <c r="H493" s="1">
        <f t="shared" si="7"/>
        <v>0</v>
      </c>
      <c r="I493" s="1" t="s">
        <v>22</v>
      </c>
      <c r="J493" s="1" t="s">
        <v>0</v>
      </c>
    </row>
    <row r="494" spans="1:10" x14ac:dyDescent="0.3">
      <c r="A494" s="1">
        <v>1976474</v>
      </c>
      <c r="B494" s="1" t="s">
        <v>933</v>
      </c>
      <c r="C494" s="1" t="s">
        <v>22</v>
      </c>
      <c r="D494" s="1" t="s">
        <v>934</v>
      </c>
      <c r="E494" s="2">
        <v>0</v>
      </c>
      <c r="F494" s="1">
        <v>1</v>
      </c>
      <c r="G494" s="1" t="s">
        <v>74</v>
      </c>
      <c r="H494" s="1">
        <f t="shared" si="7"/>
        <v>0</v>
      </c>
      <c r="I494" s="1" t="s">
        <v>22</v>
      </c>
      <c r="J494" s="1" t="s">
        <v>0</v>
      </c>
    </row>
    <row r="495" spans="1:10" ht="28.8" x14ac:dyDescent="0.3">
      <c r="A495" s="1">
        <v>1976475</v>
      </c>
      <c r="B495" s="1" t="s">
        <v>935</v>
      </c>
      <c r="C495" s="1" t="s">
        <v>22</v>
      </c>
      <c r="D495" s="1" t="s">
        <v>598</v>
      </c>
      <c r="E495" s="2">
        <v>0</v>
      </c>
      <c r="F495" s="1">
        <v>1</v>
      </c>
      <c r="G495" s="1" t="s">
        <v>74</v>
      </c>
      <c r="H495" s="1">
        <f t="shared" si="7"/>
        <v>0</v>
      </c>
      <c r="I495" s="1" t="s">
        <v>22</v>
      </c>
      <c r="J495" s="1" t="s">
        <v>0</v>
      </c>
    </row>
    <row r="496" spans="1:10" x14ac:dyDescent="0.3">
      <c r="A496" s="1">
        <v>1976476</v>
      </c>
      <c r="B496" s="1" t="s">
        <v>936</v>
      </c>
      <c r="C496" s="1" t="s">
        <v>22</v>
      </c>
      <c r="D496" s="1" t="s">
        <v>600</v>
      </c>
      <c r="E496" s="2">
        <v>0</v>
      </c>
      <c r="F496" s="1">
        <v>1</v>
      </c>
      <c r="G496" s="1" t="s">
        <v>74</v>
      </c>
      <c r="H496" s="1">
        <f t="shared" si="7"/>
        <v>0</v>
      </c>
      <c r="I496" s="1" t="s">
        <v>22</v>
      </c>
      <c r="J496" s="1" t="s">
        <v>0</v>
      </c>
    </row>
    <row r="497" spans="1:10" x14ac:dyDescent="0.3">
      <c r="A497" s="1">
        <v>1976477</v>
      </c>
      <c r="B497" s="1" t="s">
        <v>937</v>
      </c>
      <c r="C497" s="1" t="s">
        <v>22</v>
      </c>
      <c r="D497" s="1" t="s">
        <v>602</v>
      </c>
      <c r="E497" s="2">
        <v>0</v>
      </c>
      <c r="F497" s="1">
        <v>1</v>
      </c>
      <c r="G497" s="1" t="s">
        <v>74</v>
      </c>
      <c r="H497" s="1">
        <f t="shared" si="7"/>
        <v>0</v>
      </c>
      <c r="I497" s="1" t="s">
        <v>22</v>
      </c>
      <c r="J497" s="1" t="s">
        <v>0</v>
      </c>
    </row>
    <row r="498" spans="1:10" x14ac:dyDescent="0.3">
      <c r="A498" s="1">
        <v>1976478</v>
      </c>
      <c r="B498" s="1" t="s">
        <v>938</v>
      </c>
      <c r="C498" s="1" t="s">
        <v>22</v>
      </c>
      <c r="D498" s="1" t="s">
        <v>189</v>
      </c>
      <c r="E498" s="2">
        <v>0</v>
      </c>
      <c r="F498" s="1">
        <v>1</v>
      </c>
      <c r="G498" s="1" t="s">
        <v>184</v>
      </c>
      <c r="H498" s="1">
        <f t="shared" si="7"/>
        <v>0</v>
      </c>
      <c r="I498" s="1" t="s">
        <v>22</v>
      </c>
      <c r="J498" s="1" t="s">
        <v>0</v>
      </c>
    </row>
    <row r="499" spans="1:10" x14ac:dyDescent="0.3">
      <c r="A499" s="1">
        <v>1976479</v>
      </c>
      <c r="B499" s="1" t="s">
        <v>939</v>
      </c>
      <c r="C499" s="1" t="s">
        <v>22</v>
      </c>
      <c r="D499" s="1" t="s">
        <v>626</v>
      </c>
      <c r="E499" s="1">
        <f>ROUND(H500+H501+H502+H503+H504+H505+H506,2)</f>
        <v>0</v>
      </c>
      <c r="F499" s="1">
        <v>1</v>
      </c>
      <c r="G499" s="1" t="s">
        <v>0</v>
      </c>
      <c r="H499" s="1">
        <f t="shared" si="7"/>
        <v>0</v>
      </c>
      <c r="I499" s="1" t="s">
        <v>22</v>
      </c>
      <c r="J499" s="1" t="s">
        <v>0</v>
      </c>
    </row>
    <row r="500" spans="1:10" x14ac:dyDescent="0.3">
      <c r="A500" s="1">
        <v>1976480</v>
      </c>
      <c r="B500" s="1" t="s">
        <v>940</v>
      </c>
      <c r="C500" s="1" t="s">
        <v>22</v>
      </c>
      <c r="D500" s="1" t="s">
        <v>629</v>
      </c>
      <c r="E500" s="2">
        <v>0</v>
      </c>
      <c r="F500" s="1">
        <v>1</v>
      </c>
      <c r="G500" s="1" t="s">
        <v>65</v>
      </c>
      <c r="H500" s="1">
        <f t="shared" si="7"/>
        <v>0</v>
      </c>
      <c r="I500" s="1" t="s">
        <v>22</v>
      </c>
      <c r="J500" s="1" t="s">
        <v>0</v>
      </c>
    </row>
    <row r="501" spans="1:10" x14ac:dyDescent="0.3">
      <c r="A501" s="1">
        <v>1976481</v>
      </c>
      <c r="B501" s="1" t="s">
        <v>941</v>
      </c>
      <c r="C501" s="1" t="s">
        <v>22</v>
      </c>
      <c r="D501" s="1" t="s">
        <v>631</v>
      </c>
      <c r="E501" s="2">
        <v>0</v>
      </c>
      <c r="F501" s="1">
        <v>1</v>
      </c>
      <c r="G501" s="1" t="s">
        <v>65</v>
      </c>
      <c r="H501" s="1">
        <f t="shared" si="7"/>
        <v>0</v>
      </c>
      <c r="I501" s="1" t="s">
        <v>22</v>
      </c>
      <c r="J501" s="1" t="s">
        <v>0</v>
      </c>
    </row>
    <row r="502" spans="1:10" x14ac:dyDescent="0.3">
      <c r="A502" s="1">
        <v>1976482</v>
      </c>
      <c r="B502" s="1" t="s">
        <v>942</v>
      </c>
      <c r="C502" s="1" t="s">
        <v>22</v>
      </c>
      <c r="D502" s="1" t="s">
        <v>633</v>
      </c>
      <c r="E502" s="2">
        <v>0</v>
      </c>
      <c r="F502" s="1">
        <v>1</v>
      </c>
      <c r="G502" s="1" t="s">
        <v>65</v>
      </c>
      <c r="H502" s="1">
        <f t="shared" si="7"/>
        <v>0</v>
      </c>
      <c r="I502" s="1" t="s">
        <v>22</v>
      </c>
      <c r="J502" s="1" t="s">
        <v>0</v>
      </c>
    </row>
    <row r="503" spans="1:10" x14ac:dyDescent="0.3">
      <c r="A503" s="1">
        <v>1976483</v>
      </c>
      <c r="B503" s="1" t="s">
        <v>943</v>
      </c>
      <c r="C503" s="1" t="s">
        <v>22</v>
      </c>
      <c r="D503" s="1" t="s">
        <v>635</v>
      </c>
      <c r="E503" s="2">
        <v>0</v>
      </c>
      <c r="F503" s="1">
        <v>1</v>
      </c>
      <c r="G503" s="1" t="s">
        <v>65</v>
      </c>
      <c r="H503" s="1">
        <f t="shared" si="7"/>
        <v>0</v>
      </c>
      <c r="I503" s="1" t="s">
        <v>22</v>
      </c>
      <c r="J503" s="1" t="s">
        <v>0</v>
      </c>
    </row>
    <row r="504" spans="1:10" x14ac:dyDescent="0.3">
      <c r="A504" s="1">
        <v>1976484</v>
      </c>
      <c r="B504" s="1" t="s">
        <v>944</v>
      </c>
      <c r="C504" s="1" t="s">
        <v>22</v>
      </c>
      <c r="D504" s="1" t="s">
        <v>637</v>
      </c>
      <c r="E504" s="2">
        <v>0</v>
      </c>
      <c r="F504" s="1">
        <v>1</v>
      </c>
      <c r="G504" s="1" t="s">
        <v>65</v>
      </c>
      <c r="H504" s="1">
        <f t="shared" si="7"/>
        <v>0</v>
      </c>
      <c r="I504" s="1" t="s">
        <v>22</v>
      </c>
      <c r="J504" s="1" t="s">
        <v>0</v>
      </c>
    </row>
    <row r="505" spans="1:10" x14ac:dyDescent="0.3">
      <c r="A505" s="1">
        <v>1976485</v>
      </c>
      <c r="B505" s="1" t="s">
        <v>945</v>
      </c>
      <c r="C505" s="1" t="s">
        <v>22</v>
      </c>
      <c r="D505" s="1" t="s">
        <v>639</v>
      </c>
      <c r="E505" s="2">
        <v>0</v>
      </c>
      <c r="F505" s="1">
        <v>1</v>
      </c>
      <c r="G505" s="1" t="s">
        <v>65</v>
      </c>
      <c r="H505" s="1">
        <f t="shared" si="7"/>
        <v>0</v>
      </c>
      <c r="I505" s="1" t="s">
        <v>22</v>
      </c>
      <c r="J505" s="1" t="s">
        <v>0</v>
      </c>
    </row>
    <row r="506" spans="1:10" x14ac:dyDescent="0.3">
      <c r="A506" s="1">
        <v>1976486</v>
      </c>
      <c r="B506" s="1" t="s">
        <v>946</v>
      </c>
      <c r="C506" s="1" t="s">
        <v>22</v>
      </c>
      <c r="D506" s="1" t="s">
        <v>641</v>
      </c>
      <c r="E506" s="2">
        <v>0</v>
      </c>
      <c r="F506" s="1">
        <v>1</v>
      </c>
      <c r="G506" s="1" t="s">
        <v>65</v>
      </c>
      <c r="H506" s="1">
        <f t="shared" si="7"/>
        <v>0</v>
      </c>
      <c r="I506" s="1" t="s">
        <v>22</v>
      </c>
      <c r="J506" s="1" t="s">
        <v>0</v>
      </c>
    </row>
    <row r="507" spans="1:10" ht="28.8" x14ac:dyDescent="0.3">
      <c r="A507" s="1">
        <v>1976487</v>
      </c>
      <c r="B507" s="1" t="s">
        <v>947</v>
      </c>
      <c r="C507" s="1" t="s">
        <v>22</v>
      </c>
      <c r="D507" s="1" t="s">
        <v>948</v>
      </c>
      <c r="E507" s="1">
        <f>ROUND(H508+H643,2)</f>
        <v>0</v>
      </c>
      <c r="F507" s="1">
        <v>1</v>
      </c>
      <c r="G507" s="1" t="s">
        <v>0</v>
      </c>
      <c r="H507" s="1">
        <f t="shared" si="7"/>
        <v>0</v>
      </c>
      <c r="I507" s="1" t="s">
        <v>22</v>
      </c>
      <c r="J507" s="1" t="s">
        <v>0</v>
      </c>
    </row>
    <row r="508" spans="1:10" x14ac:dyDescent="0.3">
      <c r="A508" s="1">
        <v>1976488</v>
      </c>
      <c r="B508" s="1" t="s">
        <v>949</v>
      </c>
      <c r="C508" s="1" t="s">
        <v>22</v>
      </c>
      <c r="D508" s="1" t="s">
        <v>950</v>
      </c>
      <c r="E508" s="1">
        <f>ROUND(H509+H637+H640,2)</f>
        <v>0</v>
      </c>
      <c r="F508" s="1">
        <v>1</v>
      </c>
      <c r="G508" s="1" t="s">
        <v>0</v>
      </c>
      <c r="H508" s="1">
        <f t="shared" si="7"/>
        <v>0</v>
      </c>
      <c r="I508" s="1" t="s">
        <v>22</v>
      </c>
      <c r="J508" s="1" t="s">
        <v>0</v>
      </c>
    </row>
    <row r="509" spans="1:10" x14ac:dyDescent="0.3">
      <c r="A509" s="1">
        <v>1976489</v>
      </c>
      <c r="B509" s="1" t="s">
        <v>951</v>
      </c>
      <c r="C509" s="1" t="s">
        <v>22</v>
      </c>
      <c r="D509" s="1" t="s">
        <v>952</v>
      </c>
      <c r="E509" s="1">
        <f>ROUND(H510+H543+H547+H554+H631,2)</f>
        <v>0</v>
      </c>
      <c r="F509" s="1">
        <v>1</v>
      </c>
      <c r="G509" s="1" t="s">
        <v>0</v>
      </c>
      <c r="H509" s="1">
        <f t="shared" si="7"/>
        <v>0</v>
      </c>
      <c r="I509" s="1" t="s">
        <v>22</v>
      </c>
      <c r="J509" s="1" t="s">
        <v>0</v>
      </c>
    </row>
    <row r="510" spans="1:10" x14ac:dyDescent="0.3">
      <c r="A510" s="1">
        <v>1976490</v>
      </c>
      <c r="B510" s="1" t="s">
        <v>953</v>
      </c>
      <c r="C510" s="1" t="s">
        <v>22</v>
      </c>
      <c r="D510" s="1" t="s">
        <v>954</v>
      </c>
      <c r="E510" s="1">
        <f>ROUND(H511+H512+H513+H514+H515+H516+H517+H518+H519+H520+H521+H522+H523+H524+H525+H526+H527+H528+H529+H530+H531+H532+H533+H534+H535+H536+H537+H538+H539+H540+H541+H542,2)</f>
        <v>0</v>
      </c>
      <c r="F510" s="1">
        <v>1</v>
      </c>
      <c r="G510" s="1" t="s">
        <v>0</v>
      </c>
      <c r="H510" s="1">
        <f t="shared" si="7"/>
        <v>0</v>
      </c>
      <c r="I510" s="1" t="s">
        <v>22</v>
      </c>
      <c r="J510" s="1" t="s">
        <v>0</v>
      </c>
    </row>
    <row r="511" spans="1:10" x14ac:dyDescent="0.3">
      <c r="A511" s="1">
        <v>1976491</v>
      </c>
      <c r="B511" s="1" t="s">
        <v>955</v>
      </c>
      <c r="C511" s="1" t="s">
        <v>22</v>
      </c>
      <c r="D511" s="1" t="s">
        <v>956</v>
      </c>
      <c r="E511" s="2">
        <v>0</v>
      </c>
      <c r="F511" s="1">
        <v>5572.39</v>
      </c>
      <c r="G511" s="1" t="s">
        <v>33</v>
      </c>
      <c r="H511" s="1">
        <f t="shared" si="7"/>
        <v>0</v>
      </c>
      <c r="I511" s="1" t="s">
        <v>22</v>
      </c>
      <c r="J511" s="1" t="s">
        <v>0</v>
      </c>
    </row>
    <row r="512" spans="1:10" x14ac:dyDescent="0.3">
      <c r="A512" s="1">
        <v>1976492</v>
      </c>
      <c r="B512" s="1" t="s">
        <v>957</v>
      </c>
      <c r="C512" s="1" t="s">
        <v>22</v>
      </c>
      <c r="D512" s="1" t="s">
        <v>958</v>
      </c>
      <c r="E512" s="2">
        <v>0</v>
      </c>
      <c r="F512" s="1">
        <v>1671.7170000000001</v>
      </c>
      <c r="G512" s="1" t="s">
        <v>33</v>
      </c>
      <c r="H512" s="1">
        <f t="shared" si="7"/>
        <v>0</v>
      </c>
      <c r="I512" s="1" t="s">
        <v>22</v>
      </c>
      <c r="J512" s="1" t="s">
        <v>0</v>
      </c>
    </row>
    <row r="513" spans="1:10" x14ac:dyDescent="0.3">
      <c r="A513" s="1">
        <v>1976493</v>
      </c>
      <c r="B513" s="1" t="s">
        <v>959</v>
      </c>
      <c r="C513" s="1" t="s">
        <v>22</v>
      </c>
      <c r="D513" s="1" t="s">
        <v>960</v>
      </c>
      <c r="E513" s="2">
        <v>0</v>
      </c>
      <c r="F513" s="1">
        <v>8651.9500000000007</v>
      </c>
      <c r="G513" s="1" t="s">
        <v>46</v>
      </c>
      <c r="H513" s="1">
        <f t="shared" si="7"/>
        <v>0</v>
      </c>
      <c r="I513" s="1" t="s">
        <v>22</v>
      </c>
      <c r="J513" s="1" t="s">
        <v>0</v>
      </c>
    </row>
    <row r="514" spans="1:10" x14ac:dyDescent="0.3">
      <c r="A514" s="1">
        <v>1976494</v>
      </c>
      <c r="B514" s="1" t="s">
        <v>961</v>
      </c>
      <c r="C514" s="1" t="s">
        <v>22</v>
      </c>
      <c r="D514" s="1" t="s">
        <v>962</v>
      </c>
      <c r="E514" s="2">
        <v>0</v>
      </c>
      <c r="F514" s="1">
        <v>8651.9500000000007</v>
      </c>
      <c r="G514" s="1" t="s">
        <v>46</v>
      </c>
      <c r="H514" s="1">
        <f t="shared" si="7"/>
        <v>0</v>
      </c>
      <c r="I514" s="1" t="s">
        <v>22</v>
      </c>
      <c r="J514" s="1" t="s">
        <v>0</v>
      </c>
    </row>
    <row r="515" spans="1:10" x14ac:dyDescent="0.3">
      <c r="A515" s="1">
        <v>1976495</v>
      </c>
      <c r="B515" s="1" t="s">
        <v>963</v>
      </c>
      <c r="C515" s="1" t="s">
        <v>22</v>
      </c>
      <c r="D515" s="1" t="s">
        <v>964</v>
      </c>
      <c r="E515" s="2">
        <v>0</v>
      </c>
      <c r="F515" s="1">
        <v>4034.28</v>
      </c>
      <c r="G515" s="1" t="s">
        <v>33</v>
      </c>
      <c r="H515" s="1">
        <f t="shared" ref="H515:H578" si="8">IF(ISNUMBER(VALUE(E515)),ROUND(SUM(ROUND(E515,2)*F515),2),"N")</f>
        <v>0</v>
      </c>
      <c r="I515" s="1" t="s">
        <v>22</v>
      </c>
      <c r="J515" s="1" t="s">
        <v>0</v>
      </c>
    </row>
    <row r="516" spans="1:10" x14ac:dyDescent="0.3">
      <c r="A516" s="1">
        <v>1976496</v>
      </c>
      <c r="B516" s="1" t="s">
        <v>965</v>
      </c>
      <c r="C516" s="1" t="s">
        <v>22</v>
      </c>
      <c r="D516" s="1" t="s">
        <v>966</v>
      </c>
      <c r="E516" s="2">
        <v>0</v>
      </c>
      <c r="F516" s="1">
        <v>1243.98</v>
      </c>
      <c r="G516" s="1" t="s">
        <v>33</v>
      </c>
      <c r="H516" s="1">
        <f t="shared" si="8"/>
        <v>0</v>
      </c>
      <c r="I516" s="1" t="s">
        <v>22</v>
      </c>
      <c r="J516" s="1" t="s">
        <v>0</v>
      </c>
    </row>
    <row r="517" spans="1:10" x14ac:dyDescent="0.3">
      <c r="A517" s="1">
        <v>1976497</v>
      </c>
      <c r="B517" s="1" t="s">
        <v>967</v>
      </c>
      <c r="C517" s="1" t="s">
        <v>22</v>
      </c>
      <c r="D517" s="1" t="s">
        <v>968</v>
      </c>
      <c r="E517" s="2">
        <v>0</v>
      </c>
      <c r="F517" s="1">
        <v>1243.98</v>
      </c>
      <c r="G517" s="1" t="s">
        <v>33</v>
      </c>
      <c r="H517" s="1">
        <f t="shared" si="8"/>
        <v>0</v>
      </c>
      <c r="I517" s="1" t="s">
        <v>22</v>
      </c>
      <c r="J517" s="1" t="s">
        <v>0</v>
      </c>
    </row>
    <row r="518" spans="1:10" x14ac:dyDescent="0.3">
      <c r="A518" s="1">
        <v>1976498</v>
      </c>
      <c r="B518" s="1" t="s">
        <v>969</v>
      </c>
      <c r="C518" s="1" t="s">
        <v>22</v>
      </c>
      <c r="D518" s="1" t="s">
        <v>970</v>
      </c>
      <c r="E518" s="2">
        <v>0</v>
      </c>
      <c r="F518" s="1">
        <v>2622.2820000000002</v>
      </c>
      <c r="G518" s="1" t="s">
        <v>33</v>
      </c>
      <c r="H518" s="1">
        <f t="shared" si="8"/>
        <v>0</v>
      </c>
      <c r="I518" s="1" t="s">
        <v>22</v>
      </c>
      <c r="J518" s="1" t="s">
        <v>0</v>
      </c>
    </row>
    <row r="519" spans="1:10" x14ac:dyDescent="0.3">
      <c r="A519" s="1">
        <v>1976499</v>
      </c>
      <c r="B519" s="1" t="s">
        <v>971</v>
      </c>
      <c r="C519" s="1" t="s">
        <v>22</v>
      </c>
      <c r="D519" s="1" t="s">
        <v>972</v>
      </c>
      <c r="E519" s="2">
        <v>0</v>
      </c>
      <c r="F519" s="1">
        <v>5446.28</v>
      </c>
      <c r="G519" s="1" t="s">
        <v>33</v>
      </c>
      <c r="H519" s="1">
        <f t="shared" si="8"/>
        <v>0</v>
      </c>
      <c r="I519" s="1" t="s">
        <v>22</v>
      </c>
      <c r="J519" s="1" t="s">
        <v>0</v>
      </c>
    </row>
    <row r="520" spans="1:10" x14ac:dyDescent="0.3">
      <c r="A520" s="1">
        <v>1976500</v>
      </c>
      <c r="B520" s="1" t="s">
        <v>973</v>
      </c>
      <c r="C520" s="1" t="s">
        <v>22</v>
      </c>
      <c r="D520" s="1" t="s">
        <v>974</v>
      </c>
      <c r="E520" s="2">
        <v>0</v>
      </c>
      <c r="F520" s="1">
        <v>18355.96</v>
      </c>
      <c r="G520" s="1" t="s">
        <v>33</v>
      </c>
      <c r="H520" s="1">
        <f t="shared" si="8"/>
        <v>0</v>
      </c>
      <c r="I520" s="1" t="s">
        <v>22</v>
      </c>
      <c r="J520" s="1" t="s">
        <v>0</v>
      </c>
    </row>
    <row r="521" spans="1:10" x14ac:dyDescent="0.3">
      <c r="A521" s="1">
        <v>1976501</v>
      </c>
      <c r="B521" s="1" t="s">
        <v>975</v>
      </c>
      <c r="C521" s="1" t="s">
        <v>22</v>
      </c>
      <c r="D521" s="1" t="s">
        <v>976</v>
      </c>
      <c r="E521" s="2">
        <v>0</v>
      </c>
      <c r="F521" s="1">
        <v>1411.998</v>
      </c>
      <c r="G521" s="1" t="s">
        <v>33</v>
      </c>
      <c r="H521" s="1">
        <f t="shared" si="8"/>
        <v>0</v>
      </c>
      <c r="I521" s="1" t="s">
        <v>22</v>
      </c>
      <c r="J521" s="1" t="s">
        <v>0</v>
      </c>
    </row>
    <row r="522" spans="1:10" x14ac:dyDescent="0.3">
      <c r="A522" s="1">
        <v>1976502</v>
      </c>
      <c r="B522" s="1" t="s">
        <v>977</v>
      </c>
      <c r="C522" s="1" t="s">
        <v>22</v>
      </c>
      <c r="D522" s="1" t="s">
        <v>979</v>
      </c>
      <c r="E522" s="2">
        <v>0</v>
      </c>
      <c r="F522" s="1">
        <v>3408.9639999999999</v>
      </c>
      <c r="G522" s="1" t="s">
        <v>978</v>
      </c>
      <c r="H522" s="1">
        <f t="shared" si="8"/>
        <v>0</v>
      </c>
      <c r="I522" s="1" t="s">
        <v>22</v>
      </c>
      <c r="J522" s="1" t="s">
        <v>0</v>
      </c>
    </row>
    <row r="523" spans="1:10" x14ac:dyDescent="0.3">
      <c r="A523" s="1">
        <v>1976503</v>
      </c>
      <c r="B523" s="1" t="s">
        <v>980</v>
      </c>
      <c r="C523" s="1" t="s">
        <v>22</v>
      </c>
      <c r="D523" s="1" t="s">
        <v>358</v>
      </c>
      <c r="E523" s="2">
        <v>0</v>
      </c>
      <c r="F523" s="1">
        <v>720</v>
      </c>
      <c r="G523" s="1" t="s">
        <v>357</v>
      </c>
      <c r="H523" s="1">
        <f t="shared" si="8"/>
        <v>0</v>
      </c>
      <c r="I523" s="1" t="s">
        <v>22</v>
      </c>
      <c r="J523" s="1" t="s">
        <v>0</v>
      </c>
    </row>
    <row r="524" spans="1:10" x14ac:dyDescent="0.3">
      <c r="A524" s="1">
        <v>1976504</v>
      </c>
      <c r="B524" s="1" t="s">
        <v>981</v>
      </c>
      <c r="C524" s="1" t="s">
        <v>22</v>
      </c>
      <c r="D524" s="1" t="s">
        <v>983</v>
      </c>
      <c r="E524" s="2">
        <v>0</v>
      </c>
      <c r="F524" s="1">
        <v>30</v>
      </c>
      <c r="G524" s="1" t="s">
        <v>982</v>
      </c>
      <c r="H524" s="1">
        <f t="shared" si="8"/>
        <v>0</v>
      </c>
      <c r="I524" s="1" t="s">
        <v>22</v>
      </c>
      <c r="J524" s="1" t="s">
        <v>0</v>
      </c>
    </row>
    <row r="525" spans="1:10" x14ac:dyDescent="0.3">
      <c r="A525" s="1">
        <v>1976505</v>
      </c>
      <c r="B525" s="1" t="s">
        <v>984</v>
      </c>
      <c r="C525" s="1" t="s">
        <v>22</v>
      </c>
      <c r="D525" s="1" t="s">
        <v>985</v>
      </c>
      <c r="E525" s="2">
        <v>0</v>
      </c>
      <c r="F525" s="1">
        <v>1</v>
      </c>
      <c r="G525" s="1" t="s">
        <v>95</v>
      </c>
      <c r="H525" s="1">
        <f t="shared" si="8"/>
        <v>0</v>
      </c>
      <c r="I525" s="1" t="s">
        <v>22</v>
      </c>
      <c r="J525" s="1" t="s">
        <v>0</v>
      </c>
    </row>
    <row r="526" spans="1:10" x14ac:dyDescent="0.3">
      <c r="A526" s="1">
        <v>1976506</v>
      </c>
      <c r="B526" s="1" t="s">
        <v>986</v>
      </c>
      <c r="C526" s="1" t="s">
        <v>22</v>
      </c>
      <c r="D526" s="1" t="s">
        <v>987</v>
      </c>
      <c r="E526" s="2">
        <v>0</v>
      </c>
      <c r="F526" s="1">
        <v>835.85900000000004</v>
      </c>
      <c r="G526" s="1" t="s">
        <v>33</v>
      </c>
      <c r="H526" s="1">
        <f t="shared" si="8"/>
        <v>0</v>
      </c>
      <c r="I526" s="1" t="s">
        <v>22</v>
      </c>
      <c r="J526" s="1" t="s">
        <v>0</v>
      </c>
    </row>
    <row r="527" spans="1:10" x14ac:dyDescent="0.3">
      <c r="A527" s="1">
        <v>1976507</v>
      </c>
      <c r="B527" s="1" t="s">
        <v>988</v>
      </c>
      <c r="C527" s="1" t="s">
        <v>22</v>
      </c>
      <c r="D527" s="1" t="s">
        <v>989</v>
      </c>
      <c r="E527" s="2">
        <v>0</v>
      </c>
      <c r="F527" s="1">
        <v>70</v>
      </c>
      <c r="G527" s="1" t="s">
        <v>95</v>
      </c>
      <c r="H527" s="1">
        <f t="shared" si="8"/>
        <v>0</v>
      </c>
      <c r="I527" s="1" t="s">
        <v>22</v>
      </c>
      <c r="J527" s="1" t="s">
        <v>0</v>
      </c>
    </row>
    <row r="528" spans="1:10" x14ac:dyDescent="0.3">
      <c r="A528" s="1">
        <v>1976508</v>
      </c>
      <c r="B528" s="1" t="s">
        <v>990</v>
      </c>
      <c r="C528" s="1" t="s">
        <v>22</v>
      </c>
      <c r="D528" s="1" t="s">
        <v>991</v>
      </c>
      <c r="E528" s="2">
        <v>0</v>
      </c>
      <c r="F528" s="1">
        <v>70</v>
      </c>
      <c r="G528" s="1" t="s">
        <v>95</v>
      </c>
      <c r="H528" s="1">
        <f t="shared" si="8"/>
        <v>0</v>
      </c>
      <c r="I528" s="1" t="s">
        <v>22</v>
      </c>
      <c r="J528" s="1" t="s">
        <v>0</v>
      </c>
    </row>
    <row r="529" spans="1:10" x14ac:dyDescent="0.3">
      <c r="A529" s="1">
        <v>1976509</v>
      </c>
      <c r="B529" s="1" t="s">
        <v>992</v>
      </c>
      <c r="C529" s="1" t="s">
        <v>22</v>
      </c>
      <c r="D529" s="1" t="s">
        <v>993</v>
      </c>
      <c r="E529" s="2">
        <v>0</v>
      </c>
      <c r="F529" s="1">
        <v>369</v>
      </c>
      <c r="G529" s="1" t="s">
        <v>33</v>
      </c>
      <c r="H529" s="1">
        <f t="shared" si="8"/>
        <v>0</v>
      </c>
      <c r="I529" s="1" t="s">
        <v>22</v>
      </c>
      <c r="J529" s="1" t="s">
        <v>0</v>
      </c>
    </row>
    <row r="530" spans="1:10" x14ac:dyDescent="0.3">
      <c r="A530" s="1">
        <v>1976510</v>
      </c>
      <c r="B530" s="1" t="s">
        <v>994</v>
      </c>
      <c r="C530" s="1" t="s">
        <v>22</v>
      </c>
      <c r="D530" s="1" t="s">
        <v>995</v>
      </c>
      <c r="E530" s="2">
        <v>0</v>
      </c>
      <c r="F530" s="1">
        <v>1845</v>
      </c>
      <c r="G530" s="1" t="s">
        <v>46</v>
      </c>
      <c r="H530" s="1">
        <f t="shared" si="8"/>
        <v>0</v>
      </c>
      <c r="I530" s="1" t="s">
        <v>22</v>
      </c>
      <c r="J530" s="1" t="s">
        <v>0</v>
      </c>
    </row>
    <row r="531" spans="1:10" x14ac:dyDescent="0.3">
      <c r="A531" s="1">
        <v>1976511</v>
      </c>
      <c r="B531" s="1" t="s">
        <v>996</v>
      </c>
      <c r="C531" s="1" t="s">
        <v>22</v>
      </c>
      <c r="D531" s="1" t="s">
        <v>997</v>
      </c>
      <c r="E531" s="2">
        <v>0</v>
      </c>
      <c r="F531" s="1">
        <v>1845</v>
      </c>
      <c r="G531" s="1" t="s">
        <v>46</v>
      </c>
      <c r="H531" s="1">
        <f t="shared" si="8"/>
        <v>0</v>
      </c>
      <c r="I531" s="1" t="s">
        <v>22</v>
      </c>
      <c r="J531" s="1" t="s">
        <v>0</v>
      </c>
    </row>
    <row r="532" spans="1:10" x14ac:dyDescent="0.3">
      <c r="A532" s="1">
        <v>1976512</v>
      </c>
      <c r="B532" s="1" t="s">
        <v>998</v>
      </c>
      <c r="C532" s="1" t="s">
        <v>22</v>
      </c>
      <c r="D532" s="1" t="s">
        <v>999</v>
      </c>
      <c r="E532" s="2">
        <v>0</v>
      </c>
      <c r="F532" s="1">
        <v>57.011000000000003</v>
      </c>
      <c r="G532" s="1" t="s">
        <v>163</v>
      </c>
      <c r="H532" s="1">
        <f t="shared" si="8"/>
        <v>0</v>
      </c>
      <c r="I532" s="1" t="s">
        <v>22</v>
      </c>
      <c r="J532" s="1" t="s">
        <v>0</v>
      </c>
    </row>
    <row r="533" spans="1:10" x14ac:dyDescent="0.3">
      <c r="A533" s="1">
        <v>1976513</v>
      </c>
      <c r="B533" s="1" t="s">
        <v>1000</v>
      </c>
      <c r="C533" s="1" t="s">
        <v>22</v>
      </c>
      <c r="D533" s="1" t="s">
        <v>1001</v>
      </c>
      <c r="E533" s="2">
        <v>0</v>
      </c>
      <c r="F533" s="1">
        <v>3.4590000000000001</v>
      </c>
      <c r="G533" s="1" t="s">
        <v>203</v>
      </c>
      <c r="H533" s="1">
        <f t="shared" si="8"/>
        <v>0</v>
      </c>
      <c r="I533" s="1" t="s">
        <v>22</v>
      </c>
      <c r="J533" s="1" t="s">
        <v>0</v>
      </c>
    </row>
    <row r="534" spans="1:10" ht="115.2" x14ac:dyDescent="0.3">
      <c r="A534" s="1">
        <v>1976514</v>
      </c>
      <c r="B534" s="1" t="s">
        <v>1002</v>
      </c>
      <c r="C534" s="1" t="s">
        <v>22</v>
      </c>
      <c r="D534" s="1" t="s">
        <v>1003</v>
      </c>
      <c r="E534" s="2">
        <v>0</v>
      </c>
      <c r="F534" s="1">
        <v>8.8000000000000007</v>
      </c>
      <c r="G534" s="1" t="s">
        <v>95</v>
      </c>
      <c r="H534" s="1">
        <f t="shared" si="8"/>
        <v>0</v>
      </c>
      <c r="I534" s="1" t="s">
        <v>22</v>
      </c>
      <c r="J534" s="1" t="s">
        <v>1004</v>
      </c>
    </row>
    <row r="535" spans="1:10" ht="57.6" x14ac:dyDescent="0.3">
      <c r="A535" s="1">
        <v>1976515</v>
      </c>
      <c r="B535" s="1" t="s">
        <v>1005</v>
      </c>
      <c r="C535" s="1" t="s">
        <v>22</v>
      </c>
      <c r="D535" s="1" t="s">
        <v>1003</v>
      </c>
      <c r="E535" s="2">
        <v>0</v>
      </c>
      <c r="F535" s="1">
        <v>118.9</v>
      </c>
      <c r="G535" s="1" t="s">
        <v>95</v>
      </c>
      <c r="H535" s="1">
        <f t="shared" si="8"/>
        <v>0</v>
      </c>
      <c r="I535" s="1" t="s">
        <v>22</v>
      </c>
      <c r="J535" s="1" t="s">
        <v>1006</v>
      </c>
    </row>
    <row r="536" spans="1:10" ht="129.6" x14ac:dyDescent="0.3">
      <c r="A536" s="1">
        <v>1976516</v>
      </c>
      <c r="B536" s="1" t="s">
        <v>1007</v>
      </c>
      <c r="C536" s="1" t="s">
        <v>22</v>
      </c>
      <c r="D536" s="1" t="s">
        <v>1008</v>
      </c>
      <c r="E536" s="2">
        <v>0</v>
      </c>
      <c r="F536" s="1">
        <v>24</v>
      </c>
      <c r="G536" s="1" t="s">
        <v>95</v>
      </c>
      <c r="H536" s="1">
        <f t="shared" si="8"/>
        <v>0</v>
      </c>
      <c r="I536" s="1" t="s">
        <v>22</v>
      </c>
      <c r="J536" s="1" t="s">
        <v>1009</v>
      </c>
    </row>
    <row r="537" spans="1:10" ht="28.8" x14ac:dyDescent="0.3">
      <c r="A537" s="1">
        <v>1976517</v>
      </c>
      <c r="B537" s="1" t="s">
        <v>1010</v>
      </c>
      <c r="C537" s="1" t="s">
        <v>22</v>
      </c>
      <c r="D537" s="1" t="s">
        <v>1011</v>
      </c>
      <c r="E537" s="2">
        <v>0</v>
      </c>
      <c r="F537" s="1">
        <v>1079.73</v>
      </c>
      <c r="G537" s="1" t="s">
        <v>46</v>
      </c>
      <c r="H537" s="1">
        <f t="shared" si="8"/>
        <v>0</v>
      </c>
      <c r="I537" s="1" t="s">
        <v>22</v>
      </c>
      <c r="J537" s="1" t="s">
        <v>0</v>
      </c>
    </row>
    <row r="538" spans="1:10" ht="28.8" x14ac:dyDescent="0.3">
      <c r="A538" s="1">
        <v>1976518</v>
      </c>
      <c r="B538" s="1" t="s">
        <v>1012</v>
      </c>
      <c r="C538" s="1" t="s">
        <v>22</v>
      </c>
      <c r="D538" s="1" t="s">
        <v>1013</v>
      </c>
      <c r="E538" s="2">
        <v>0</v>
      </c>
      <c r="F538" s="1">
        <v>843.99</v>
      </c>
      <c r="G538" s="1" t="s">
        <v>46</v>
      </c>
      <c r="H538" s="1">
        <f t="shared" si="8"/>
        <v>0</v>
      </c>
      <c r="I538" s="1" t="s">
        <v>22</v>
      </c>
      <c r="J538" s="1" t="s">
        <v>0</v>
      </c>
    </row>
    <row r="539" spans="1:10" x14ac:dyDescent="0.3">
      <c r="A539" s="1">
        <v>1976519</v>
      </c>
      <c r="B539" s="1" t="s">
        <v>1014</v>
      </c>
      <c r="C539" s="1" t="s">
        <v>22</v>
      </c>
      <c r="D539" s="1" t="s">
        <v>1015</v>
      </c>
      <c r="E539" s="2">
        <v>0</v>
      </c>
      <c r="F539" s="1">
        <v>913.29</v>
      </c>
      <c r="G539" s="1" t="s">
        <v>46</v>
      </c>
      <c r="H539" s="1">
        <f t="shared" si="8"/>
        <v>0</v>
      </c>
      <c r="I539" s="1" t="s">
        <v>22</v>
      </c>
      <c r="J539" s="1" t="s">
        <v>0</v>
      </c>
    </row>
    <row r="540" spans="1:10" x14ac:dyDescent="0.3">
      <c r="A540" s="1">
        <v>1976520</v>
      </c>
      <c r="B540" s="1" t="s">
        <v>1016</v>
      </c>
      <c r="C540" s="1" t="s">
        <v>22</v>
      </c>
      <c r="D540" s="1" t="s">
        <v>1017</v>
      </c>
      <c r="E540" s="2">
        <v>0</v>
      </c>
      <c r="F540" s="1">
        <v>1993.02</v>
      </c>
      <c r="G540" s="1" t="s">
        <v>46</v>
      </c>
      <c r="H540" s="1">
        <f t="shared" si="8"/>
        <v>0</v>
      </c>
      <c r="I540" s="1" t="s">
        <v>22</v>
      </c>
      <c r="J540" s="1" t="s">
        <v>0</v>
      </c>
    </row>
    <row r="541" spans="1:10" x14ac:dyDescent="0.3">
      <c r="A541" s="1">
        <v>1976521</v>
      </c>
      <c r="B541" s="1" t="s">
        <v>1018</v>
      </c>
      <c r="C541" s="1" t="s">
        <v>22</v>
      </c>
      <c r="D541" s="1" t="s">
        <v>1019</v>
      </c>
      <c r="E541" s="2">
        <v>0</v>
      </c>
      <c r="F541" s="1">
        <v>961.86</v>
      </c>
      <c r="G541" s="1" t="s">
        <v>978</v>
      </c>
      <c r="H541" s="1">
        <f t="shared" si="8"/>
        <v>0</v>
      </c>
      <c r="I541" s="1" t="s">
        <v>22</v>
      </c>
      <c r="J541" s="1" t="s">
        <v>0</v>
      </c>
    </row>
    <row r="542" spans="1:10" x14ac:dyDescent="0.3">
      <c r="A542" s="1">
        <v>1976522</v>
      </c>
      <c r="B542" s="1" t="s">
        <v>1020</v>
      </c>
      <c r="C542" s="1" t="s">
        <v>22</v>
      </c>
      <c r="D542" s="1" t="s">
        <v>1021</v>
      </c>
      <c r="E542" s="2">
        <v>0</v>
      </c>
      <c r="F542" s="1">
        <v>297.35300000000001</v>
      </c>
      <c r="G542" s="1" t="s">
        <v>978</v>
      </c>
      <c r="H542" s="1">
        <f t="shared" si="8"/>
        <v>0</v>
      </c>
      <c r="I542" s="1" t="s">
        <v>22</v>
      </c>
      <c r="J542" s="1" t="s">
        <v>0</v>
      </c>
    </row>
    <row r="543" spans="1:10" x14ac:dyDescent="0.3">
      <c r="A543" s="1">
        <v>1976523</v>
      </c>
      <c r="B543" s="1" t="s">
        <v>1022</v>
      </c>
      <c r="C543" s="1" t="s">
        <v>22</v>
      </c>
      <c r="D543" s="1" t="s">
        <v>1023</v>
      </c>
      <c r="E543" s="1">
        <f>ROUND(H544+H545+H546,2)</f>
        <v>0</v>
      </c>
      <c r="F543" s="1">
        <v>1</v>
      </c>
      <c r="G543" s="1" t="s">
        <v>0</v>
      </c>
      <c r="H543" s="1">
        <f t="shared" si="8"/>
        <v>0</v>
      </c>
      <c r="I543" s="1" t="s">
        <v>22</v>
      </c>
      <c r="J543" s="1" t="s">
        <v>0</v>
      </c>
    </row>
    <row r="544" spans="1:10" x14ac:dyDescent="0.3">
      <c r="A544" s="1">
        <v>1976524</v>
      </c>
      <c r="B544" s="1" t="s">
        <v>1024</v>
      </c>
      <c r="C544" s="1" t="s">
        <v>22</v>
      </c>
      <c r="D544" s="1" t="s">
        <v>1025</v>
      </c>
      <c r="E544" s="2">
        <v>0</v>
      </c>
      <c r="F544" s="1">
        <v>24.8</v>
      </c>
      <c r="G544" s="1" t="s">
        <v>33</v>
      </c>
      <c r="H544" s="1">
        <f t="shared" si="8"/>
        <v>0</v>
      </c>
      <c r="I544" s="1" t="s">
        <v>22</v>
      </c>
      <c r="J544" s="1" t="s">
        <v>0</v>
      </c>
    </row>
    <row r="545" spans="1:10" x14ac:dyDescent="0.3">
      <c r="A545" s="1">
        <v>1976525</v>
      </c>
      <c r="B545" s="1" t="s">
        <v>1026</v>
      </c>
      <c r="C545" s="1" t="s">
        <v>22</v>
      </c>
      <c r="D545" s="1" t="s">
        <v>1027</v>
      </c>
      <c r="E545" s="2">
        <v>0</v>
      </c>
      <c r="F545" s="1">
        <v>152.44999999999999</v>
      </c>
      <c r="G545" s="1" t="s">
        <v>46</v>
      </c>
      <c r="H545" s="1">
        <f t="shared" si="8"/>
        <v>0</v>
      </c>
      <c r="I545" s="1" t="s">
        <v>22</v>
      </c>
      <c r="J545" s="1" t="s">
        <v>0</v>
      </c>
    </row>
    <row r="546" spans="1:10" x14ac:dyDescent="0.3">
      <c r="A546" s="1">
        <v>1976526</v>
      </c>
      <c r="B546" s="1" t="s">
        <v>1028</v>
      </c>
      <c r="C546" s="1" t="s">
        <v>22</v>
      </c>
      <c r="D546" s="1" t="s">
        <v>1029</v>
      </c>
      <c r="E546" s="2">
        <v>0</v>
      </c>
      <c r="F546" s="1">
        <v>294.13</v>
      </c>
      <c r="G546" s="1" t="s">
        <v>33</v>
      </c>
      <c r="H546" s="1">
        <f t="shared" si="8"/>
        <v>0</v>
      </c>
      <c r="I546" s="1" t="s">
        <v>22</v>
      </c>
      <c r="J546" s="1" t="s">
        <v>0</v>
      </c>
    </row>
    <row r="547" spans="1:10" x14ac:dyDescent="0.3">
      <c r="A547" s="1">
        <v>1976527</v>
      </c>
      <c r="B547" s="1" t="s">
        <v>1030</v>
      </c>
      <c r="C547" s="1" t="s">
        <v>22</v>
      </c>
      <c r="D547" s="1" t="s">
        <v>1031</v>
      </c>
      <c r="E547" s="1">
        <f>ROUND(H548+H549+H550+H551+H552+H553,2)</f>
        <v>0</v>
      </c>
      <c r="F547" s="1">
        <v>1</v>
      </c>
      <c r="G547" s="1" t="s">
        <v>0</v>
      </c>
      <c r="H547" s="1">
        <f t="shared" si="8"/>
        <v>0</v>
      </c>
      <c r="I547" s="1" t="s">
        <v>22</v>
      </c>
      <c r="J547" s="1" t="s">
        <v>0</v>
      </c>
    </row>
    <row r="548" spans="1:10" x14ac:dyDescent="0.3">
      <c r="A548" s="1">
        <v>1976528</v>
      </c>
      <c r="B548" s="1" t="s">
        <v>1032</v>
      </c>
      <c r="C548" s="1" t="s">
        <v>22</v>
      </c>
      <c r="D548" s="1" t="s">
        <v>1033</v>
      </c>
      <c r="E548" s="2">
        <v>0</v>
      </c>
      <c r="F548" s="1">
        <v>1079.73</v>
      </c>
      <c r="G548" s="1" t="s">
        <v>46</v>
      </c>
      <c r="H548" s="1">
        <f t="shared" si="8"/>
        <v>0</v>
      </c>
      <c r="I548" s="1" t="s">
        <v>22</v>
      </c>
      <c r="J548" s="1" t="s">
        <v>0</v>
      </c>
    </row>
    <row r="549" spans="1:10" x14ac:dyDescent="0.3">
      <c r="A549" s="1">
        <v>1976529</v>
      </c>
      <c r="B549" s="1" t="s">
        <v>1034</v>
      </c>
      <c r="C549" s="1" t="s">
        <v>22</v>
      </c>
      <c r="D549" s="1" t="s">
        <v>1035</v>
      </c>
      <c r="E549" s="2">
        <v>0</v>
      </c>
      <c r="F549" s="1">
        <v>843.99</v>
      </c>
      <c r="G549" s="1" t="s">
        <v>46</v>
      </c>
      <c r="H549" s="1">
        <f t="shared" si="8"/>
        <v>0</v>
      </c>
      <c r="I549" s="1" t="s">
        <v>22</v>
      </c>
      <c r="J549" s="1" t="s">
        <v>0</v>
      </c>
    </row>
    <row r="550" spans="1:10" x14ac:dyDescent="0.3">
      <c r="A550" s="1">
        <v>1976530</v>
      </c>
      <c r="B550" s="1" t="s">
        <v>1036</v>
      </c>
      <c r="C550" s="1" t="s">
        <v>22</v>
      </c>
      <c r="D550" s="1" t="s">
        <v>1037</v>
      </c>
      <c r="E550" s="2">
        <v>0</v>
      </c>
      <c r="F550" s="1">
        <v>6.33</v>
      </c>
      <c r="G550" s="1" t="s">
        <v>978</v>
      </c>
      <c r="H550" s="1">
        <f t="shared" si="8"/>
        <v>0</v>
      </c>
      <c r="I550" s="1" t="s">
        <v>22</v>
      </c>
      <c r="J550" s="1" t="s">
        <v>0</v>
      </c>
    </row>
    <row r="551" spans="1:10" x14ac:dyDescent="0.3">
      <c r="A551" s="1">
        <v>1976531</v>
      </c>
      <c r="B551" s="1" t="s">
        <v>1038</v>
      </c>
      <c r="C551" s="1" t="s">
        <v>22</v>
      </c>
      <c r="D551" s="1" t="s">
        <v>1039</v>
      </c>
      <c r="E551" s="2">
        <v>0</v>
      </c>
      <c r="F551" s="1">
        <v>1923.72</v>
      </c>
      <c r="G551" s="1" t="s">
        <v>46</v>
      </c>
      <c r="H551" s="1">
        <f t="shared" si="8"/>
        <v>0</v>
      </c>
      <c r="I551" s="1" t="s">
        <v>22</v>
      </c>
      <c r="J551" s="1" t="s">
        <v>0</v>
      </c>
    </row>
    <row r="552" spans="1:10" x14ac:dyDescent="0.3">
      <c r="A552" s="1">
        <v>1976532</v>
      </c>
      <c r="B552" s="1" t="s">
        <v>1040</v>
      </c>
      <c r="C552" s="1" t="s">
        <v>22</v>
      </c>
      <c r="D552" s="1" t="s">
        <v>1041</v>
      </c>
      <c r="E552" s="2">
        <v>0</v>
      </c>
      <c r="F552" s="1">
        <v>1993.02</v>
      </c>
      <c r="G552" s="1" t="s">
        <v>46</v>
      </c>
      <c r="H552" s="1">
        <f t="shared" si="8"/>
        <v>0</v>
      </c>
      <c r="I552" s="1" t="s">
        <v>22</v>
      </c>
      <c r="J552" s="1" t="s">
        <v>0</v>
      </c>
    </row>
    <row r="553" spans="1:10" x14ac:dyDescent="0.3">
      <c r="A553" s="1">
        <v>1976533</v>
      </c>
      <c r="B553" s="1" t="s">
        <v>1042</v>
      </c>
      <c r="C553" s="1" t="s">
        <v>22</v>
      </c>
      <c r="D553" s="1" t="s">
        <v>1043</v>
      </c>
      <c r="E553" s="2">
        <v>0</v>
      </c>
      <c r="F553" s="1">
        <v>913.29</v>
      </c>
      <c r="G553" s="1" t="s">
        <v>46</v>
      </c>
      <c r="H553" s="1">
        <f t="shared" si="8"/>
        <v>0</v>
      </c>
      <c r="I553" s="1" t="s">
        <v>22</v>
      </c>
      <c r="J553" s="1" t="s">
        <v>0</v>
      </c>
    </row>
    <row r="554" spans="1:10" x14ac:dyDescent="0.3">
      <c r="A554" s="1">
        <v>1976534</v>
      </c>
      <c r="B554" s="1" t="s">
        <v>1044</v>
      </c>
      <c r="C554" s="1" t="s">
        <v>22</v>
      </c>
      <c r="D554" s="1" t="s">
        <v>1045</v>
      </c>
      <c r="E554" s="1">
        <f>ROUND(H555+H556+H557+H558+H559+H560+H561+H562+H563+H564+H565+H566+H567+H568+H569+H570+H571+H572+H573+H574+H575+H576+H577+H578+H579+H580+H581+H582+H583+H584+H585+H586+H587+H588+H589+H590+H591+H592+H593+H594+H595+H596+H597+H598+H599+H600+H601+H602+H603+H604+H605+H606+H607+H608+H609+H610+H611+H612+H613+H614+H615+H616+H617+H618+H619+H620+H621+H622+H623+H624+H625+H626+H627+H628+H629+H630,2)</f>
        <v>0</v>
      </c>
      <c r="F554" s="1">
        <v>1</v>
      </c>
      <c r="G554" s="1" t="s">
        <v>0</v>
      </c>
      <c r="H554" s="1">
        <f t="shared" si="8"/>
        <v>0</v>
      </c>
      <c r="I554" s="1" t="s">
        <v>22</v>
      </c>
      <c r="J554" s="1" t="s">
        <v>0</v>
      </c>
    </row>
    <row r="555" spans="1:10" x14ac:dyDescent="0.3">
      <c r="A555" s="1">
        <v>1976535</v>
      </c>
      <c r="B555" s="1" t="s">
        <v>1046</v>
      </c>
      <c r="C555" s="1" t="s">
        <v>22</v>
      </c>
      <c r="D555" s="1" t="s">
        <v>1047</v>
      </c>
      <c r="E555" s="2">
        <v>0</v>
      </c>
      <c r="F555" s="1">
        <v>2316.4</v>
      </c>
      <c r="G555" s="1" t="s">
        <v>95</v>
      </c>
      <c r="H555" s="1">
        <f t="shared" si="8"/>
        <v>0</v>
      </c>
      <c r="I555" s="1" t="s">
        <v>22</v>
      </c>
      <c r="J555" s="1" t="s">
        <v>0</v>
      </c>
    </row>
    <row r="556" spans="1:10" x14ac:dyDescent="0.3">
      <c r="A556" s="1">
        <v>1976536</v>
      </c>
      <c r="B556" s="1" t="s">
        <v>1048</v>
      </c>
      <c r="C556" s="1" t="s">
        <v>22</v>
      </c>
      <c r="D556" s="1" t="s">
        <v>1049</v>
      </c>
      <c r="E556" s="2">
        <v>0</v>
      </c>
      <c r="F556" s="1">
        <v>1142.5</v>
      </c>
      <c r="G556" s="1" t="s">
        <v>95</v>
      </c>
      <c r="H556" s="1">
        <f t="shared" si="8"/>
        <v>0</v>
      </c>
      <c r="I556" s="1" t="s">
        <v>22</v>
      </c>
      <c r="J556" s="1" t="s">
        <v>0</v>
      </c>
    </row>
    <row r="557" spans="1:10" x14ac:dyDescent="0.3">
      <c r="A557" s="1">
        <v>1976537</v>
      </c>
      <c r="B557" s="1" t="s">
        <v>1050</v>
      </c>
      <c r="C557" s="1" t="s">
        <v>22</v>
      </c>
      <c r="D557" s="1" t="s">
        <v>1051</v>
      </c>
      <c r="E557" s="2">
        <v>0</v>
      </c>
      <c r="F557" s="1">
        <v>88</v>
      </c>
      <c r="G557" s="1" t="s">
        <v>74</v>
      </c>
      <c r="H557" s="1">
        <f t="shared" si="8"/>
        <v>0</v>
      </c>
      <c r="I557" s="1" t="s">
        <v>22</v>
      </c>
      <c r="J557" s="1" t="s">
        <v>0</v>
      </c>
    </row>
    <row r="558" spans="1:10" x14ac:dyDescent="0.3">
      <c r="A558" s="1">
        <v>1976538</v>
      </c>
      <c r="B558" s="1" t="s">
        <v>1052</v>
      </c>
      <c r="C558" s="1" t="s">
        <v>22</v>
      </c>
      <c r="D558" s="1" t="s">
        <v>1053</v>
      </c>
      <c r="E558" s="2">
        <v>0</v>
      </c>
      <c r="F558" s="1">
        <v>15</v>
      </c>
      <c r="G558" s="1" t="s">
        <v>74</v>
      </c>
      <c r="H558" s="1">
        <f t="shared" si="8"/>
        <v>0</v>
      </c>
      <c r="I558" s="1" t="s">
        <v>22</v>
      </c>
      <c r="J558" s="1" t="s">
        <v>0</v>
      </c>
    </row>
    <row r="559" spans="1:10" x14ac:dyDescent="0.3">
      <c r="A559" s="1">
        <v>1976539</v>
      </c>
      <c r="B559" s="1" t="s">
        <v>1054</v>
      </c>
      <c r="C559" s="1" t="s">
        <v>22</v>
      </c>
      <c r="D559" s="1" t="s">
        <v>1055</v>
      </c>
      <c r="E559" s="2">
        <v>0</v>
      </c>
      <c r="F559" s="1">
        <v>2316.4</v>
      </c>
      <c r="G559" s="1" t="s">
        <v>95</v>
      </c>
      <c r="H559" s="1">
        <f t="shared" si="8"/>
        <v>0</v>
      </c>
      <c r="I559" s="1" t="s">
        <v>22</v>
      </c>
      <c r="J559" s="1" t="s">
        <v>0</v>
      </c>
    </row>
    <row r="560" spans="1:10" x14ac:dyDescent="0.3">
      <c r="A560" s="1">
        <v>1976540</v>
      </c>
      <c r="B560" s="1" t="s">
        <v>1056</v>
      </c>
      <c r="C560" s="1" t="s">
        <v>22</v>
      </c>
      <c r="D560" s="1" t="s">
        <v>1055</v>
      </c>
      <c r="E560" s="2">
        <v>0</v>
      </c>
      <c r="F560" s="1">
        <v>1142.5</v>
      </c>
      <c r="G560" s="1" t="s">
        <v>95</v>
      </c>
      <c r="H560" s="1">
        <f t="shared" si="8"/>
        <v>0</v>
      </c>
      <c r="I560" s="1" t="s">
        <v>22</v>
      </c>
      <c r="J560" s="1" t="s">
        <v>0</v>
      </c>
    </row>
    <row r="561" spans="1:10" x14ac:dyDescent="0.3">
      <c r="A561" s="1">
        <v>1976541</v>
      </c>
      <c r="B561" s="1" t="s">
        <v>1057</v>
      </c>
      <c r="C561" s="1" t="s">
        <v>22</v>
      </c>
      <c r="D561" s="1" t="s">
        <v>1058</v>
      </c>
      <c r="E561" s="2">
        <v>0</v>
      </c>
      <c r="F561" s="1">
        <v>6</v>
      </c>
      <c r="G561" s="1" t="s">
        <v>74</v>
      </c>
      <c r="H561" s="1">
        <f t="shared" si="8"/>
        <v>0</v>
      </c>
      <c r="I561" s="1" t="s">
        <v>22</v>
      </c>
      <c r="J561" s="1" t="s">
        <v>0</v>
      </c>
    </row>
    <row r="562" spans="1:10" x14ac:dyDescent="0.3">
      <c r="A562" s="1">
        <v>1976542</v>
      </c>
      <c r="B562" s="1" t="s">
        <v>1059</v>
      </c>
      <c r="C562" s="1" t="s">
        <v>22</v>
      </c>
      <c r="D562" s="1" t="s">
        <v>1060</v>
      </c>
      <c r="E562" s="2">
        <v>0</v>
      </c>
      <c r="F562" s="1">
        <v>1</v>
      </c>
      <c r="G562" s="1" t="s">
        <v>74</v>
      </c>
      <c r="H562" s="1">
        <f t="shared" si="8"/>
        <v>0</v>
      </c>
      <c r="I562" s="1" t="s">
        <v>22</v>
      </c>
      <c r="J562" s="1" t="s">
        <v>0</v>
      </c>
    </row>
    <row r="563" spans="1:10" x14ac:dyDescent="0.3">
      <c r="A563" s="1">
        <v>1976543</v>
      </c>
      <c r="B563" s="1" t="s">
        <v>1061</v>
      </c>
      <c r="C563" s="1" t="s">
        <v>22</v>
      </c>
      <c r="D563" s="1" t="s">
        <v>1062</v>
      </c>
      <c r="E563" s="2">
        <v>0</v>
      </c>
      <c r="F563" s="1">
        <v>2</v>
      </c>
      <c r="G563" s="1" t="s">
        <v>74</v>
      </c>
      <c r="H563" s="1">
        <f t="shared" si="8"/>
        <v>0</v>
      </c>
      <c r="I563" s="1" t="s">
        <v>22</v>
      </c>
      <c r="J563" s="1" t="s">
        <v>0</v>
      </c>
    </row>
    <row r="564" spans="1:10" x14ac:dyDescent="0.3">
      <c r="A564" s="1">
        <v>1976544</v>
      </c>
      <c r="B564" s="1" t="s">
        <v>1063</v>
      </c>
      <c r="C564" s="1" t="s">
        <v>22</v>
      </c>
      <c r="D564" s="1" t="s">
        <v>1064</v>
      </c>
      <c r="E564" s="2">
        <v>0</v>
      </c>
      <c r="F564" s="1">
        <v>4</v>
      </c>
      <c r="G564" s="1" t="s">
        <v>74</v>
      </c>
      <c r="H564" s="1">
        <f t="shared" si="8"/>
        <v>0</v>
      </c>
      <c r="I564" s="1" t="s">
        <v>22</v>
      </c>
      <c r="J564" s="1" t="s">
        <v>0</v>
      </c>
    </row>
    <row r="565" spans="1:10" x14ac:dyDescent="0.3">
      <c r="A565" s="1">
        <v>1976545</v>
      </c>
      <c r="B565" s="1" t="s">
        <v>1065</v>
      </c>
      <c r="C565" s="1" t="s">
        <v>22</v>
      </c>
      <c r="D565" s="1" t="s">
        <v>1066</v>
      </c>
      <c r="E565" s="2">
        <v>0</v>
      </c>
      <c r="F565" s="1">
        <v>26</v>
      </c>
      <c r="G565" s="1" t="s">
        <v>74</v>
      </c>
      <c r="H565" s="1">
        <f t="shared" si="8"/>
        <v>0</v>
      </c>
      <c r="I565" s="1" t="s">
        <v>22</v>
      </c>
      <c r="J565" s="1" t="s">
        <v>0</v>
      </c>
    </row>
    <row r="566" spans="1:10" x14ac:dyDescent="0.3">
      <c r="A566" s="1">
        <v>1976546</v>
      </c>
      <c r="B566" s="1" t="s">
        <v>1067</v>
      </c>
      <c r="C566" s="1" t="s">
        <v>22</v>
      </c>
      <c r="D566" s="1" t="s">
        <v>1068</v>
      </c>
      <c r="E566" s="2">
        <v>0</v>
      </c>
      <c r="F566" s="1">
        <v>21</v>
      </c>
      <c r="G566" s="1" t="s">
        <v>74</v>
      </c>
      <c r="H566" s="1">
        <f t="shared" si="8"/>
        <v>0</v>
      </c>
      <c r="I566" s="1" t="s">
        <v>22</v>
      </c>
      <c r="J566" s="1" t="s">
        <v>0</v>
      </c>
    </row>
    <row r="567" spans="1:10" x14ac:dyDescent="0.3">
      <c r="A567" s="1">
        <v>1976547</v>
      </c>
      <c r="B567" s="1" t="s">
        <v>1069</v>
      </c>
      <c r="C567" s="1" t="s">
        <v>22</v>
      </c>
      <c r="D567" s="1" t="s">
        <v>1062</v>
      </c>
      <c r="E567" s="2">
        <v>0</v>
      </c>
      <c r="F567" s="1">
        <v>13</v>
      </c>
      <c r="G567" s="1" t="s">
        <v>74</v>
      </c>
      <c r="H567" s="1">
        <f t="shared" si="8"/>
        <v>0</v>
      </c>
      <c r="I567" s="1" t="s">
        <v>22</v>
      </c>
      <c r="J567" s="1" t="s">
        <v>0</v>
      </c>
    </row>
    <row r="568" spans="1:10" x14ac:dyDescent="0.3">
      <c r="A568" s="1">
        <v>1976548</v>
      </c>
      <c r="B568" s="1" t="s">
        <v>1070</v>
      </c>
      <c r="C568" s="1" t="s">
        <v>22</v>
      </c>
      <c r="D568" s="1" t="s">
        <v>1071</v>
      </c>
      <c r="E568" s="2">
        <v>0</v>
      </c>
      <c r="F568" s="1">
        <v>9</v>
      </c>
      <c r="G568" s="1" t="s">
        <v>74</v>
      </c>
      <c r="H568" s="1">
        <f t="shared" si="8"/>
        <v>0</v>
      </c>
      <c r="I568" s="1" t="s">
        <v>22</v>
      </c>
      <c r="J568" s="1" t="s">
        <v>0</v>
      </c>
    </row>
    <row r="569" spans="1:10" x14ac:dyDescent="0.3">
      <c r="A569" s="1">
        <v>1976549</v>
      </c>
      <c r="B569" s="1" t="s">
        <v>1072</v>
      </c>
      <c r="C569" s="1" t="s">
        <v>22</v>
      </c>
      <c r="D569" s="1" t="s">
        <v>1073</v>
      </c>
      <c r="E569" s="2">
        <v>0</v>
      </c>
      <c r="F569" s="1">
        <v>9</v>
      </c>
      <c r="G569" s="1" t="s">
        <v>74</v>
      </c>
      <c r="H569" s="1">
        <f t="shared" si="8"/>
        <v>0</v>
      </c>
      <c r="I569" s="1" t="s">
        <v>22</v>
      </c>
      <c r="J569" s="1" t="s">
        <v>0</v>
      </c>
    </row>
    <row r="570" spans="1:10" x14ac:dyDescent="0.3">
      <c r="A570" s="1">
        <v>1976550</v>
      </c>
      <c r="B570" s="1" t="s">
        <v>1074</v>
      </c>
      <c r="C570" s="1" t="s">
        <v>22</v>
      </c>
      <c r="D570" s="1" t="s">
        <v>1064</v>
      </c>
      <c r="E570" s="2">
        <v>0</v>
      </c>
      <c r="F570" s="1">
        <v>3</v>
      </c>
      <c r="G570" s="1" t="s">
        <v>74</v>
      </c>
      <c r="H570" s="1">
        <f t="shared" si="8"/>
        <v>0</v>
      </c>
      <c r="I570" s="1" t="s">
        <v>22</v>
      </c>
      <c r="J570" s="1" t="s">
        <v>0</v>
      </c>
    </row>
    <row r="571" spans="1:10" x14ac:dyDescent="0.3">
      <c r="A571" s="1">
        <v>1976551</v>
      </c>
      <c r="B571" s="1" t="s">
        <v>1075</v>
      </c>
      <c r="C571" s="1" t="s">
        <v>22</v>
      </c>
      <c r="D571" s="1" t="s">
        <v>1076</v>
      </c>
      <c r="E571" s="2">
        <v>0</v>
      </c>
      <c r="F571" s="1">
        <v>7</v>
      </c>
      <c r="G571" s="1" t="s">
        <v>74</v>
      </c>
      <c r="H571" s="1">
        <f t="shared" si="8"/>
        <v>0</v>
      </c>
      <c r="I571" s="1" t="s">
        <v>22</v>
      </c>
      <c r="J571" s="1" t="s">
        <v>0</v>
      </c>
    </row>
    <row r="572" spans="1:10" x14ac:dyDescent="0.3">
      <c r="A572" s="1">
        <v>1976552</v>
      </c>
      <c r="B572" s="1" t="s">
        <v>1077</v>
      </c>
      <c r="C572" s="1" t="s">
        <v>22</v>
      </c>
      <c r="D572" s="1" t="s">
        <v>1078</v>
      </c>
      <c r="E572" s="2">
        <v>0</v>
      </c>
      <c r="F572" s="1">
        <v>2</v>
      </c>
      <c r="G572" s="1" t="s">
        <v>74</v>
      </c>
      <c r="H572" s="1">
        <f t="shared" si="8"/>
        <v>0</v>
      </c>
      <c r="I572" s="1" t="s">
        <v>22</v>
      </c>
      <c r="J572" s="1" t="s">
        <v>0</v>
      </c>
    </row>
    <row r="573" spans="1:10" x14ac:dyDescent="0.3">
      <c r="A573" s="1">
        <v>1976553</v>
      </c>
      <c r="B573" s="1" t="s">
        <v>1079</v>
      </c>
      <c r="C573" s="1" t="s">
        <v>22</v>
      </c>
      <c r="D573" s="1" t="s">
        <v>1080</v>
      </c>
      <c r="E573" s="2">
        <v>0</v>
      </c>
      <c r="F573" s="1">
        <v>2316.4</v>
      </c>
      <c r="G573" s="1" t="s">
        <v>95</v>
      </c>
      <c r="H573" s="1">
        <f t="shared" si="8"/>
        <v>0</v>
      </c>
      <c r="I573" s="1" t="s">
        <v>22</v>
      </c>
      <c r="J573" s="1" t="s">
        <v>0</v>
      </c>
    </row>
    <row r="574" spans="1:10" x14ac:dyDescent="0.3">
      <c r="A574" s="1">
        <v>1976554</v>
      </c>
      <c r="B574" s="1" t="s">
        <v>1081</v>
      </c>
      <c r="C574" s="1" t="s">
        <v>22</v>
      </c>
      <c r="D574" s="1" t="s">
        <v>1082</v>
      </c>
      <c r="E574" s="2">
        <v>0</v>
      </c>
      <c r="F574" s="1">
        <v>1142.5</v>
      </c>
      <c r="G574" s="1" t="s">
        <v>95</v>
      </c>
      <c r="H574" s="1">
        <f t="shared" si="8"/>
        <v>0</v>
      </c>
      <c r="I574" s="1" t="s">
        <v>22</v>
      </c>
      <c r="J574" s="1" t="s">
        <v>0</v>
      </c>
    </row>
    <row r="575" spans="1:10" x14ac:dyDescent="0.3">
      <c r="A575" s="1">
        <v>1976555</v>
      </c>
      <c r="B575" s="1" t="s">
        <v>1083</v>
      </c>
      <c r="C575" s="1" t="s">
        <v>22</v>
      </c>
      <c r="D575" s="1" t="s">
        <v>394</v>
      </c>
      <c r="E575" s="2">
        <v>0</v>
      </c>
      <c r="F575" s="1">
        <v>18</v>
      </c>
      <c r="G575" s="1" t="s">
        <v>74</v>
      </c>
      <c r="H575" s="1">
        <f t="shared" si="8"/>
        <v>0</v>
      </c>
      <c r="I575" s="1" t="s">
        <v>22</v>
      </c>
      <c r="J575" s="1" t="s">
        <v>0</v>
      </c>
    </row>
    <row r="576" spans="1:10" x14ac:dyDescent="0.3">
      <c r="A576" s="1">
        <v>1976556</v>
      </c>
      <c r="B576" s="1" t="s">
        <v>1084</v>
      </c>
      <c r="C576" s="1" t="s">
        <v>22</v>
      </c>
      <c r="D576" s="1" t="s">
        <v>1085</v>
      </c>
      <c r="E576" s="2">
        <v>0</v>
      </c>
      <c r="F576" s="1">
        <v>2316.4</v>
      </c>
      <c r="G576" s="1" t="s">
        <v>95</v>
      </c>
      <c r="H576" s="1">
        <f t="shared" si="8"/>
        <v>0</v>
      </c>
      <c r="I576" s="1" t="s">
        <v>22</v>
      </c>
      <c r="J576" s="1" t="s">
        <v>0</v>
      </c>
    </row>
    <row r="577" spans="1:10" x14ac:dyDescent="0.3">
      <c r="A577" s="1">
        <v>1976557</v>
      </c>
      <c r="B577" s="1" t="s">
        <v>1086</v>
      </c>
      <c r="C577" s="1" t="s">
        <v>22</v>
      </c>
      <c r="D577" s="1" t="s">
        <v>1087</v>
      </c>
      <c r="E577" s="2">
        <v>0</v>
      </c>
      <c r="F577" s="1">
        <v>1142.5</v>
      </c>
      <c r="G577" s="1" t="s">
        <v>95</v>
      </c>
      <c r="H577" s="1">
        <f t="shared" si="8"/>
        <v>0</v>
      </c>
      <c r="I577" s="1" t="s">
        <v>22</v>
      </c>
      <c r="J577" s="1" t="s">
        <v>0</v>
      </c>
    </row>
    <row r="578" spans="1:10" ht="28.8" x14ac:dyDescent="0.3">
      <c r="A578" s="1">
        <v>1976558</v>
      </c>
      <c r="B578" s="1" t="s">
        <v>1088</v>
      </c>
      <c r="C578" s="1" t="s">
        <v>22</v>
      </c>
      <c r="D578" s="1" t="s">
        <v>1089</v>
      </c>
      <c r="E578" s="2">
        <v>0</v>
      </c>
      <c r="F578" s="1">
        <v>3680.9</v>
      </c>
      <c r="G578" s="1" t="s">
        <v>95</v>
      </c>
      <c r="H578" s="1">
        <f t="shared" si="8"/>
        <v>0</v>
      </c>
      <c r="I578" s="1" t="s">
        <v>22</v>
      </c>
      <c r="J578" s="1" t="s">
        <v>0</v>
      </c>
    </row>
    <row r="579" spans="1:10" x14ac:dyDescent="0.3">
      <c r="A579" s="1">
        <v>1976559</v>
      </c>
      <c r="B579" s="1" t="s">
        <v>1090</v>
      </c>
      <c r="C579" s="1" t="s">
        <v>22</v>
      </c>
      <c r="D579" s="1" t="s">
        <v>1091</v>
      </c>
      <c r="E579" s="2">
        <v>0</v>
      </c>
      <c r="F579" s="1">
        <v>7</v>
      </c>
      <c r="G579" s="1" t="s">
        <v>74</v>
      </c>
      <c r="H579" s="1">
        <f t="shared" ref="H579:H642" si="9">IF(ISNUMBER(VALUE(E579)),ROUND(SUM(ROUND(E579,2)*F579),2),"N")</f>
        <v>0</v>
      </c>
      <c r="I579" s="1" t="s">
        <v>22</v>
      </c>
      <c r="J579" s="1" t="s">
        <v>0</v>
      </c>
    </row>
    <row r="580" spans="1:10" x14ac:dyDescent="0.3">
      <c r="A580" s="1">
        <v>1976560</v>
      </c>
      <c r="B580" s="1" t="s">
        <v>1092</v>
      </c>
      <c r="C580" s="1" t="s">
        <v>22</v>
      </c>
      <c r="D580" s="1" t="s">
        <v>1093</v>
      </c>
      <c r="E580" s="2">
        <v>0</v>
      </c>
      <c r="F580" s="1">
        <v>102</v>
      </c>
      <c r="G580" s="1" t="s">
        <v>74</v>
      </c>
      <c r="H580" s="1">
        <f t="shared" si="9"/>
        <v>0</v>
      </c>
      <c r="I580" s="1" t="s">
        <v>22</v>
      </c>
      <c r="J580" s="1" t="s">
        <v>0</v>
      </c>
    </row>
    <row r="581" spans="1:10" x14ac:dyDescent="0.3">
      <c r="A581" s="1">
        <v>1976561</v>
      </c>
      <c r="B581" s="1" t="s">
        <v>1094</v>
      </c>
      <c r="C581" s="1" t="s">
        <v>22</v>
      </c>
      <c r="D581" s="1" t="s">
        <v>1095</v>
      </c>
      <c r="E581" s="2">
        <v>0</v>
      </c>
      <c r="F581" s="1">
        <v>14</v>
      </c>
      <c r="G581" s="1" t="s">
        <v>74</v>
      </c>
      <c r="H581" s="1">
        <f t="shared" si="9"/>
        <v>0</v>
      </c>
      <c r="I581" s="1" t="s">
        <v>22</v>
      </c>
      <c r="J581" s="1" t="s">
        <v>0</v>
      </c>
    </row>
    <row r="582" spans="1:10" x14ac:dyDescent="0.3">
      <c r="A582" s="1">
        <v>1976562</v>
      </c>
      <c r="B582" s="1" t="s">
        <v>1096</v>
      </c>
      <c r="C582" s="1" t="s">
        <v>22</v>
      </c>
      <c r="D582" s="1" t="s">
        <v>1097</v>
      </c>
      <c r="E582" s="2">
        <v>0</v>
      </c>
      <c r="F582" s="1">
        <v>7</v>
      </c>
      <c r="G582" s="1" t="s">
        <v>74</v>
      </c>
      <c r="H582" s="1">
        <f t="shared" si="9"/>
        <v>0</v>
      </c>
      <c r="I582" s="1" t="s">
        <v>22</v>
      </c>
      <c r="J582" s="1" t="s">
        <v>0</v>
      </c>
    </row>
    <row r="583" spans="1:10" x14ac:dyDescent="0.3">
      <c r="A583" s="1">
        <v>1976563</v>
      </c>
      <c r="B583" s="1" t="s">
        <v>1098</v>
      </c>
      <c r="C583" s="1" t="s">
        <v>22</v>
      </c>
      <c r="D583" s="1" t="s">
        <v>1099</v>
      </c>
      <c r="E583" s="2">
        <v>0</v>
      </c>
      <c r="F583" s="1">
        <v>102</v>
      </c>
      <c r="G583" s="1" t="s">
        <v>74</v>
      </c>
      <c r="H583" s="1">
        <f t="shared" si="9"/>
        <v>0</v>
      </c>
      <c r="I583" s="1" t="s">
        <v>22</v>
      </c>
      <c r="J583" s="1" t="s">
        <v>0</v>
      </c>
    </row>
    <row r="584" spans="1:10" x14ac:dyDescent="0.3">
      <c r="A584" s="1">
        <v>1976564</v>
      </c>
      <c r="B584" s="1" t="s">
        <v>1100</v>
      </c>
      <c r="C584" s="1" t="s">
        <v>22</v>
      </c>
      <c r="D584" s="1" t="s">
        <v>1101</v>
      </c>
      <c r="E584" s="2">
        <v>0</v>
      </c>
      <c r="F584" s="1">
        <v>14</v>
      </c>
      <c r="G584" s="1" t="s">
        <v>74</v>
      </c>
      <c r="H584" s="1">
        <f t="shared" si="9"/>
        <v>0</v>
      </c>
      <c r="I584" s="1" t="s">
        <v>22</v>
      </c>
      <c r="J584" s="1" t="s">
        <v>0</v>
      </c>
    </row>
    <row r="585" spans="1:10" x14ac:dyDescent="0.3">
      <c r="A585" s="1">
        <v>1976565</v>
      </c>
      <c r="B585" s="1" t="s">
        <v>1102</v>
      </c>
      <c r="C585" s="1" t="s">
        <v>22</v>
      </c>
      <c r="D585" s="1" t="s">
        <v>1103</v>
      </c>
      <c r="E585" s="2">
        <v>0</v>
      </c>
      <c r="F585" s="1">
        <v>39</v>
      </c>
      <c r="G585" s="1" t="s">
        <v>74</v>
      </c>
      <c r="H585" s="1">
        <f t="shared" si="9"/>
        <v>0</v>
      </c>
      <c r="I585" s="1" t="s">
        <v>22</v>
      </c>
      <c r="J585" s="1" t="s">
        <v>0</v>
      </c>
    </row>
    <row r="586" spans="1:10" x14ac:dyDescent="0.3">
      <c r="A586" s="1">
        <v>1976566</v>
      </c>
      <c r="B586" s="1" t="s">
        <v>1104</v>
      </c>
      <c r="C586" s="1" t="s">
        <v>22</v>
      </c>
      <c r="D586" s="1" t="s">
        <v>1105</v>
      </c>
      <c r="E586" s="2">
        <v>0</v>
      </c>
      <c r="F586" s="1">
        <v>2</v>
      </c>
      <c r="G586" s="1" t="s">
        <v>74</v>
      </c>
      <c r="H586" s="1">
        <f t="shared" si="9"/>
        <v>0</v>
      </c>
      <c r="I586" s="1" t="s">
        <v>22</v>
      </c>
      <c r="J586" s="1" t="s">
        <v>0</v>
      </c>
    </row>
    <row r="587" spans="1:10" x14ac:dyDescent="0.3">
      <c r="A587" s="1">
        <v>1976567</v>
      </c>
      <c r="B587" s="1" t="s">
        <v>1106</v>
      </c>
      <c r="C587" s="1" t="s">
        <v>22</v>
      </c>
      <c r="D587" s="1" t="s">
        <v>1107</v>
      </c>
      <c r="E587" s="2">
        <v>0</v>
      </c>
      <c r="F587" s="1">
        <v>29</v>
      </c>
      <c r="G587" s="1" t="s">
        <v>74</v>
      </c>
      <c r="H587" s="1">
        <f t="shared" si="9"/>
        <v>0</v>
      </c>
      <c r="I587" s="1" t="s">
        <v>22</v>
      </c>
      <c r="J587" s="1" t="s">
        <v>0</v>
      </c>
    </row>
    <row r="588" spans="1:10" x14ac:dyDescent="0.3">
      <c r="A588" s="1">
        <v>1976568</v>
      </c>
      <c r="B588" s="1" t="s">
        <v>1108</v>
      </c>
      <c r="C588" s="1" t="s">
        <v>22</v>
      </c>
      <c r="D588" s="1" t="s">
        <v>1109</v>
      </c>
      <c r="E588" s="2">
        <v>0</v>
      </c>
      <c r="F588" s="1">
        <v>7</v>
      </c>
      <c r="G588" s="1" t="s">
        <v>74</v>
      </c>
      <c r="H588" s="1">
        <f t="shared" si="9"/>
        <v>0</v>
      </c>
      <c r="I588" s="1" t="s">
        <v>22</v>
      </c>
      <c r="J588" s="1" t="s">
        <v>0</v>
      </c>
    </row>
    <row r="589" spans="1:10" x14ac:dyDescent="0.3">
      <c r="A589" s="1">
        <v>1976569</v>
      </c>
      <c r="B589" s="1" t="s">
        <v>1110</v>
      </c>
      <c r="C589" s="1" t="s">
        <v>22</v>
      </c>
      <c r="D589" s="1" t="s">
        <v>1111</v>
      </c>
      <c r="E589" s="2">
        <v>0</v>
      </c>
      <c r="F589" s="1">
        <v>33</v>
      </c>
      <c r="G589" s="1" t="s">
        <v>74</v>
      </c>
      <c r="H589" s="1">
        <f t="shared" si="9"/>
        <v>0</v>
      </c>
      <c r="I589" s="1" t="s">
        <v>22</v>
      </c>
      <c r="J589" s="1" t="s">
        <v>0</v>
      </c>
    </row>
    <row r="590" spans="1:10" x14ac:dyDescent="0.3">
      <c r="A590" s="1">
        <v>1976570</v>
      </c>
      <c r="B590" s="1" t="s">
        <v>1112</v>
      </c>
      <c r="C590" s="1" t="s">
        <v>22</v>
      </c>
      <c r="D590" s="1" t="s">
        <v>1113</v>
      </c>
      <c r="E590" s="2">
        <v>0</v>
      </c>
      <c r="F590" s="1">
        <v>11</v>
      </c>
      <c r="G590" s="1" t="s">
        <v>74</v>
      </c>
      <c r="H590" s="1">
        <f t="shared" si="9"/>
        <v>0</v>
      </c>
      <c r="I590" s="1" t="s">
        <v>22</v>
      </c>
      <c r="J590" s="1" t="s">
        <v>0</v>
      </c>
    </row>
    <row r="591" spans="1:10" x14ac:dyDescent="0.3">
      <c r="A591" s="1">
        <v>1976571</v>
      </c>
      <c r="B591" s="1" t="s">
        <v>1114</v>
      </c>
      <c r="C591" s="1" t="s">
        <v>22</v>
      </c>
      <c r="D591" s="1" t="s">
        <v>1115</v>
      </c>
      <c r="E591" s="2">
        <v>0</v>
      </c>
      <c r="F591" s="1">
        <v>18</v>
      </c>
      <c r="G591" s="1" t="s">
        <v>74</v>
      </c>
      <c r="H591" s="1">
        <f t="shared" si="9"/>
        <v>0</v>
      </c>
      <c r="I591" s="1" t="s">
        <v>22</v>
      </c>
      <c r="J591" s="1" t="s">
        <v>0</v>
      </c>
    </row>
    <row r="592" spans="1:10" x14ac:dyDescent="0.3">
      <c r="A592" s="1">
        <v>1976572</v>
      </c>
      <c r="B592" s="1" t="s">
        <v>1116</v>
      </c>
      <c r="C592" s="1" t="s">
        <v>22</v>
      </c>
      <c r="D592" s="1" t="s">
        <v>1117</v>
      </c>
      <c r="E592" s="2">
        <v>0</v>
      </c>
      <c r="F592" s="1">
        <v>7</v>
      </c>
      <c r="G592" s="1" t="s">
        <v>74</v>
      </c>
      <c r="H592" s="1">
        <f t="shared" si="9"/>
        <v>0</v>
      </c>
      <c r="I592" s="1" t="s">
        <v>22</v>
      </c>
      <c r="J592" s="1" t="s">
        <v>0</v>
      </c>
    </row>
    <row r="593" spans="1:10" x14ac:dyDescent="0.3">
      <c r="A593" s="1">
        <v>1976573</v>
      </c>
      <c r="B593" s="1" t="s">
        <v>1118</v>
      </c>
      <c r="C593" s="1" t="s">
        <v>22</v>
      </c>
      <c r="D593" s="1" t="s">
        <v>1119</v>
      </c>
      <c r="E593" s="2">
        <v>0</v>
      </c>
      <c r="F593" s="1">
        <v>34</v>
      </c>
      <c r="G593" s="1" t="s">
        <v>74</v>
      </c>
      <c r="H593" s="1">
        <f t="shared" si="9"/>
        <v>0</v>
      </c>
      <c r="I593" s="1" t="s">
        <v>22</v>
      </c>
      <c r="J593" s="1" t="s">
        <v>0</v>
      </c>
    </row>
    <row r="594" spans="1:10" x14ac:dyDescent="0.3">
      <c r="A594" s="1">
        <v>1976574</v>
      </c>
      <c r="B594" s="1" t="s">
        <v>1120</v>
      </c>
      <c r="C594" s="1" t="s">
        <v>22</v>
      </c>
      <c r="D594" s="1" t="s">
        <v>1121</v>
      </c>
      <c r="E594" s="2">
        <v>0</v>
      </c>
      <c r="F594" s="1">
        <v>5</v>
      </c>
      <c r="G594" s="1" t="s">
        <v>74</v>
      </c>
      <c r="H594" s="1">
        <f t="shared" si="9"/>
        <v>0</v>
      </c>
      <c r="I594" s="1" t="s">
        <v>22</v>
      </c>
      <c r="J594" s="1" t="s">
        <v>0</v>
      </c>
    </row>
    <row r="595" spans="1:10" x14ac:dyDescent="0.3">
      <c r="A595" s="1">
        <v>1976575</v>
      </c>
      <c r="B595" s="1" t="s">
        <v>1122</v>
      </c>
      <c r="C595" s="1" t="s">
        <v>22</v>
      </c>
      <c r="D595" s="1" t="s">
        <v>1123</v>
      </c>
      <c r="E595" s="2">
        <v>0</v>
      </c>
      <c r="F595" s="1">
        <v>1</v>
      </c>
      <c r="G595" s="1" t="s">
        <v>74</v>
      </c>
      <c r="H595" s="1">
        <f t="shared" si="9"/>
        <v>0</v>
      </c>
      <c r="I595" s="1" t="s">
        <v>22</v>
      </c>
      <c r="J595" s="1" t="s">
        <v>0</v>
      </c>
    </row>
    <row r="596" spans="1:10" x14ac:dyDescent="0.3">
      <c r="A596" s="1">
        <v>1976576</v>
      </c>
      <c r="B596" s="1" t="s">
        <v>1124</v>
      </c>
      <c r="C596" s="1" t="s">
        <v>22</v>
      </c>
      <c r="D596" s="1" t="s">
        <v>1125</v>
      </c>
      <c r="E596" s="2">
        <v>0</v>
      </c>
      <c r="F596" s="1">
        <v>2</v>
      </c>
      <c r="G596" s="1" t="s">
        <v>74</v>
      </c>
      <c r="H596" s="1">
        <f t="shared" si="9"/>
        <v>0</v>
      </c>
      <c r="I596" s="1" t="s">
        <v>22</v>
      </c>
      <c r="J596" s="1" t="s">
        <v>0</v>
      </c>
    </row>
    <row r="597" spans="1:10" x14ac:dyDescent="0.3">
      <c r="A597" s="1">
        <v>1976577</v>
      </c>
      <c r="B597" s="1" t="s">
        <v>1126</v>
      </c>
      <c r="C597" s="1" t="s">
        <v>22</v>
      </c>
      <c r="D597" s="1" t="s">
        <v>1127</v>
      </c>
      <c r="E597" s="2">
        <v>0</v>
      </c>
      <c r="F597" s="1">
        <v>4</v>
      </c>
      <c r="G597" s="1" t="s">
        <v>74</v>
      </c>
      <c r="H597" s="1">
        <f t="shared" si="9"/>
        <v>0</v>
      </c>
      <c r="I597" s="1" t="s">
        <v>22</v>
      </c>
      <c r="J597" s="1" t="s">
        <v>0</v>
      </c>
    </row>
    <row r="598" spans="1:10" x14ac:dyDescent="0.3">
      <c r="A598" s="1">
        <v>1976578</v>
      </c>
      <c r="B598" s="1" t="s">
        <v>1128</v>
      </c>
      <c r="C598" s="1" t="s">
        <v>22</v>
      </c>
      <c r="D598" s="1" t="s">
        <v>1129</v>
      </c>
      <c r="E598" s="2">
        <v>0</v>
      </c>
      <c r="F598" s="1">
        <v>26</v>
      </c>
      <c r="G598" s="1" t="s">
        <v>74</v>
      </c>
      <c r="H598" s="1">
        <f t="shared" si="9"/>
        <v>0</v>
      </c>
      <c r="I598" s="1" t="s">
        <v>22</v>
      </c>
      <c r="J598" s="1" t="s">
        <v>0</v>
      </c>
    </row>
    <row r="599" spans="1:10" x14ac:dyDescent="0.3">
      <c r="A599" s="1">
        <v>1976579</v>
      </c>
      <c r="B599" s="1" t="s">
        <v>1130</v>
      </c>
      <c r="C599" s="1" t="s">
        <v>22</v>
      </c>
      <c r="D599" s="1" t="s">
        <v>1131</v>
      </c>
      <c r="E599" s="2">
        <v>0</v>
      </c>
      <c r="F599" s="1">
        <v>2</v>
      </c>
      <c r="G599" s="1" t="s">
        <v>74</v>
      </c>
      <c r="H599" s="1">
        <f t="shared" si="9"/>
        <v>0</v>
      </c>
      <c r="I599" s="1" t="s">
        <v>22</v>
      </c>
      <c r="J599" s="1" t="s">
        <v>0</v>
      </c>
    </row>
    <row r="600" spans="1:10" x14ac:dyDescent="0.3">
      <c r="A600" s="1">
        <v>1976580</v>
      </c>
      <c r="B600" s="1" t="s">
        <v>1132</v>
      </c>
      <c r="C600" s="1" t="s">
        <v>22</v>
      </c>
      <c r="D600" s="1" t="s">
        <v>1133</v>
      </c>
      <c r="E600" s="2">
        <v>0</v>
      </c>
      <c r="F600" s="1">
        <v>26</v>
      </c>
      <c r="G600" s="1" t="s">
        <v>74</v>
      </c>
      <c r="H600" s="1">
        <f t="shared" si="9"/>
        <v>0</v>
      </c>
      <c r="I600" s="1" t="s">
        <v>22</v>
      </c>
      <c r="J600" s="1" t="s">
        <v>0</v>
      </c>
    </row>
    <row r="601" spans="1:10" x14ac:dyDescent="0.3">
      <c r="A601" s="1">
        <v>1976581</v>
      </c>
      <c r="B601" s="1" t="s">
        <v>1134</v>
      </c>
      <c r="C601" s="1" t="s">
        <v>22</v>
      </c>
      <c r="D601" s="1" t="s">
        <v>1135</v>
      </c>
      <c r="E601" s="2">
        <v>0</v>
      </c>
      <c r="F601" s="1">
        <v>70</v>
      </c>
      <c r="G601" s="1" t="s">
        <v>74</v>
      </c>
      <c r="H601" s="1">
        <f t="shared" si="9"/>
        <v>0</v>
      </c>
      <c r="I601" s="1" t="s">
        <v>22</v>
      </c>
      <c r="J601" s="1" t="s">
        <v>0</v>
      </c>
    </row>
    <row r="602" spans="1:10" x14ac:dyDescent="0.3">
      <c r="A602" s="1">
        <v>1976582</v>
      </c>
      <c r="B602" s="1" t="s">
        <v>1136</v>
      </c>
      <c r="C602" s="1" t="s">
        <v>22</v>
      </c>
      <c r="D602" s="1" t="s">
        <v>1137</v>
      </c>
      <c r="E602" s="2">
        <v>0</v>
      </c>
      <c r="F602" s="1">
        <v>1</v>
      </c>
      <c r="G602" s="1" t="s">
        <v>74</v>
      </c>
      <c r="H602" s="1">
        <f t="shared" si="9"/>
        <v>0</v>
      </c>
      <c r="I602" s="1" t="s">
        <v>22</v>
      </c>
      <c r="J602" s="1" t="s">
        <v>0</v>
      </c>
    </row>
    <row r="603" spans="1:10" x14ac:dyDescent="0.3">
      <c r="A603" s="1">
        <v>1976583</v>
      </c>
      <c r="B603" s="1" t="s">
        <v>1138</v>
      </c>
      <c r="C603" s="1" t="s">
        <v>22</v>
      </c>
      <c r="D603" s="1" t="s">
        <v>1139</v>
      </c>
      <c r="E603" s="2">
        <v>0</v>
      </c>
      <c r="F603" s="1">
        <v>26</v>
      </c>
      <c r="G603" s="1" t="s">
        <v>74</v>
      </c>
      <c r="H603" s="1">
        <f t="shared" si="9"/>
        <v>0</v>
      </c>
      <c r="I603" s="1" t="s">
        <v>22</v>
      </c>
      <c r="J603" s="1" t="s">
        <v>0</v>
      </c>
    </row>
    <row r="604" spans="1:10" x14ac:dyDescent="0.3">
      <c r="A604" s="1">
        <v>1976584</v>
      </c>
      <c r="B604" s="1" t="s">
        <v>1140</v>
      </c>
      <c r="C604" s="1" t="s">
        <v>22</v>
      </c>
      <c r="D604" s="1" t="s">
        <v>1141</v>
      </c>
      <c r="E604" s="2">
        <v>0</v>
      </c>
      <c r="F604" s="1">
        <v>97</v>
      </c>
      <c r="G604" s="1" t="s">
        <v>74</v>
      </c>
      <c r="H604" s="1">
        <f t="shared" si="9"/>
        <v>0</v>
      </c>
      <c r="I604" s="1" t="s">
        <v>22</v>
      </c>
      <c r="J604" s="1" t="s">
        <v>0</v>
      </c>
    </row>
    <row r="605" spans="1:10" x14ac:dyDescent="0.3">
      <c r="A605" s="1">
        <v>1976585</v>
      </c>
      <c r="B605" s="1" t="s">
        <v>1142</v>
      </c>
      <c r="C605" s="1" t="s">
        <v>22</v>
      </c>
      <c r="D605" s="1" t="s">
        <v>1143</v>
      </c>
      <c r="E605" s="2">
        <v>0</v>
      </c>
      <c r="F605" s="1">
        <v>26</v>
      </c>
      <c r="G605" s="1" t="s">
        <v>74</v>
      </c>
      <c r="H605" s="1">
        <f t="shared" si="9"/>
        <v>0</v>
      </c>
      <c r="I605" s="1" t="s">
        <v>22</v>
      </c>
      <c r="J605" s="1" t="s">
        <v>0</v>
      </c>
    </row>
    <row r="606" spans="1:10" ht="28.8" x14ac:dyDescent="0.3">
      <c r="A606" s="1">
        <v>1976586</v>
      </c>
      <c r="B606" s="1" t="s">
        <v>1144</v>
      </c>
      <c r="C606" s="1" t="s">
        <v>22</v>
      </c>
      <c r="D606" s="1" t="s">
        <v>1145</v>
      </c>
      <c r="E606" s="2">
        <v>0</v>
      </c>
      <c r="F606" s="1">
        <v>26</v>
      </c>
      <c r="G606" s="1" t="s">
        <v>74</v>
      </c>
      <c r="H606" s="1">
        <f t="shared" si="9"/>
        <v>0</v>
      </c>
      <c r="I606" s="1" t="s">
        <v>22</v>
      </c>
      <c r="J606" s="1" t="s">
        <v>0</v>
      </c>
    </row>
    <row r="607" spans="1:10" x14ac:dyDescent="0.3">
      <c r="A607" s="1">
        <v>1976587</v>
      </c>
      <c r="B607" s="1" t="s">
        <v>1146</v>
      </c>
      <c r="C607" s="1" t="s">
        <v>22</v>
      </c>
      <c r="D607" s="1" t="s">
        <v>1105</v>
      </c>
      <c r="E607" s="2">
        <v>0</v>
      </c>
      <c r="F607" s="1">
        <v>70</v>
      </c>
      <c r="G607" s="1" t="s">
        <v>74</v>
      </c>
      <c r="H607" s="1">
        <f t="shared" si="9"/>
        <v>0</v>
      </c>
      <c r="I607" s="1" t="s">
        <v>22</v>
      </c>
      <c r="J607" s="1" t="s">
        <v>0</v>
      </c>
    </row>
    <row r="608" spans="1:10" x14ac:dyDescent="0.3">
      <c r="A608" s="1">
        <v>1976588</v>
      </c>
      <c r="B608" s="1" t="s">
        <v>1147</v>
      </c>
      <c r="C608" s="1" t="s">
        <v>22</v>
      </c>
      <c r="D608" s="1" t="s">
        <v>1148</v>
      </c>
      <c r="E608" s="2">
        <v>0</v>
      </c>
      <c r="F608" s="1">
        <v>1</v>
      </c>
      <c r="G608" s="1" t="s">
        <v>74</v>
      </c>
      <c r="H608" s="1">
        <f t="shared" si="9"/>
        <v>0</v>
      </c>
      <c r="I608" s="1" t="s">
        <v>22</v>
      </c>
      <c r="J608" s="1" t="s">
        <v>0</v>
      </c>
    </row>
    <row r="609" spans="1:10" x14ac:dyDescent="0.3">
      <c r="A609" s="1">
        <v>1976589</v>
      </c>
      <c r="B609" s="1" t="s">
        <v>1149</v>
      </c>
      <c r="C609" s="1" t="s">
        <v>22</v>
      </c>
      <c r="D609" s="1" t="s">
        <v>1150</v>
      </c>
      <c r="E609" s="2">
        <v>0</v>
      </c>
      <c r="F609" s="1">
        <v>26</v>
      </c>
      <c r="G609" s="1" t="s">
        <v>74</v>
      </c>
      <c r="H609" s="1">
        <f t="shared" si="9"/>
        <v>0</v>
      </c>
      <c r="I609" s="1" t="s">
        <v>22</v>
      </c>
      <c r="J609" s="1" t="s">
        <v>0</v>
      </c>
    </row>
    <row r="610" spans="1:10" x14ac:dyDescent="0.3">
      <c r="A610" s="1">
        <v>1976590</v>
      </c>
      <c r="B610" s="1" t="s">
        <v>1151</v>
      </c>
      <c r="C610" s="1" t="s">
        <v>22</v>
      </c>
      <c r="D610" s="1" t="s">
        <v>1152</v>
      </c>
      <c r="E610" s="2">
        <v>0</v>
      </c>
      <c r="F610" s="1">
        <v>97</v>
      </c>
      <c r="G610" s="1" t="s">
        <v>74</v>
      </c>
      <c r="H610" s="1">
        <f t="shared" si="9"/>
        <v>0</v>
      </c>
      <c r="I610" s="1" t="s">
        <v>22</v>
      </c>
      <c r="J610" s="1" t="s">
        <v>0</v>
      </c>
    </row>
    <row r="611" spans="1:10" x14ac:dyDescent="0.3">
      <c r="A611" s="1">
        <v>1976591</v>
      </c>
      <c r="B611" s="1" t="s">
        <v>1153</v>
      </c>
      <c r="C611" s="1" t="s">
        <v>22</v>
      </c>
      <c r="D611" s="1" t="s">
        <v>1154</v>
      </c>
      <c r="E611" s="2">
        <v>0</v>
      </c>
      <c r="F611" s="1">
        <v>26</v>
      </c>
      <c r="G611" s="1" t="s">
        <v>74</v>
      </c>
      <c r="H611" s="1">
        <f t="shared" si="9"/>
        <v>0</v>
      </c>
      <c r="I611" s="1" t="s">
        <v>22</v>
      </c>
      <c r="J611" s="1" t="s">
        <v>0</v>
      </c>
    </row>
    <row r="612" spans="1:10" ht="43.2" x14ac:dyDescent="0.3">
      <c r="A612" s="1">
        <v>1976592</v>
      </c>
      <c r="B612" s="1" t="s">
        <v>1155</v>
      </c>
      <c r="C612" s="1" t="s">
        <v>22</v>
      </c>
      <c r="D612" s="1" t="s">
        <v>1156</v>
      </c>
      <c r="E612" s="2">
        <v>0</v>
      </c>
      <c r="F612" s="1">
        <v>1</v>
      </c>
      <c r="G612" s="1" t="s">
        <v>74</v>
      </c>
      <c r="H612" s="1">
        <f t="shared" si="9"/>
        <v>0</v>
      </c>
      <c r="I612" s="1" t="s">
        <v>22</v>
      </c>
      <c r="J612" s="1" t="s">
        <v>1157</v>
      </c>
    </row>
    <row r="613" spans="1:10" x14ac:dyDescent="0.3">
      <c r="A613" s="1">
        <v>1976593</v>
      </c>
      <c r="B613" s="1" t="s">
        <v>1158</v>
      </c>
      <c r="C613" s="1" t="s">
        <v>22</v>
      </c>
      <c r="D613" s="1" t="s">
        <v>1159</v>
      </c>
      <c r="E613" s="2">
        <v>0</v>
      </c>
      <c r="F613" s="1">
        <v>2</v>
      </c>
      <c r="G613" s="1" t="s">
        <v>74</v>
      </c>
      <c r="H613" s="1">
        <f t="shared" si="9"/>
        <v>0</v>
      </c>
      <c r="I613" s="1" t="s">
        <v>22</v>
      </c>
      <c r="J613" s="1" t="s">
        <v>0</v>
      </c>
    </row>
    <row r="614" spans="1:10" x14ac:dyDescent="0.3">
      <c r="A614" s="1">
        <v>1976594</v>
      </c>
      <c r="B614" s="1" t="s">
        <v>1160</v>
      </c>
      <c r="C614" s="1" t="s">
        <v>22</v>
      </c>
      <c r="D614" s="1" t="s">
        <v>1161</v>
      </c>
      <c r="E614" s="2">
        <v>0</v>
      </c>
      <c r="F614" s="1">
        <v>1</v>
      </c>
      <c r="G614" s="1" t="s">
        <v>74</v>
      </c>
      <c r="H614" s="1">
        <f t="shared" si="9"/>
        <v>0</v>
      </c>
      <c r="I614" s="1" t="s">
        <v>22</v>
      </c>
      <c r="J614" s="1" t="s">
        <v>0</v>
      </c>
    </row>
    <row r="615" spans="1:10" x14ac:dyDescent="0.3">
      <c r="A615" s="1">
        <v>1976595</v>
      </c>
      <c r="B615" s="1" t="s">
        <v>1162</v>
      </c>
      <c r="C615" s="1" t="s">
        <v>22</v>
      </c>
      <c r="D615" s="1" t="s">
        <v>1163</v>
      </c>
      <c r="E615" s="2">
        <v>0</v>
      </c>
      <c r="F615" s="1">
        <v>1</v>
      </c>
      <c r="G615" s="1" t="s">
        <v>74</v>
      </c>
      <c r="H615" s="1">
        <f t="shared" si="9"/>
        <v>0</v>
      </c>
      <c r="I615" s="1" t="s">
        <v>22</v>
      </c>
      <c r="J615" s="1" t="s">
        <v>0</v>
      </c>
    </row>
    <row r="616" spans="1:10" x14ac:dyDescent="0.3">
      <c r="A616" s="1">
        <v>1976596</v>
      </c>
      <c r="B616" s="1" t="s">
        <v>1164</v>
      </c>
      <c r="C616" s="1" t="s">
        <v>22</v>
      </c>
      <c r="D616" s="1" t="s">
        <v>1103</v>
      </c>
      <c r="E616" s="2">
        <v>0</v>
      </c>
      <c r="F616" s="1">
        <v>1</v>
      </c>
      <c r="G616" s="1" t="s">
        <v>74</v>
      </c>
      <c r="H616" s="1">
        <f t="shared" si="9"/>
        <v>0</v>
      </c>
      <c r="I616" s="1" t="s">
        <v>22</v>
      </c>
      <c r="J616" s="1" t="s">
        <v>0</v>
      </c>
    </row>
    <row r="617" spans="1:10" x14ac:dyDescent="0.3">
      <c r="A617" s="1">
        <v>1976597</v>
      </c>
      <c r="B617" s="1" t="s">
        <v>1165</v>
      </c>
      <c r="C617" s="1" t="s">
        <v>22</v>
      </c>
      <c r="D617" s="1" t="s">
        <v>1166</v>
      </c>
      <c r="E617" s="2">
        <v>0</v>
      </c>
      <c r="F617" s="1">
        <v>8</v>
      </c>
      <c r="G617" s="1" t="s">
        <v>74</v>
      </c>
      <c r="H617" s="1">
        <f t="shared" si="9"/>
        <v>0</v>
      </c>
      <c r="I617" s="1" t="s">
        <v>22</v>
      </c>
      <c r="J617" s="1" t="s">
        <v>0</v>
      </c>
    </row>
    <row r="618" spans="1:10" x14ac:dyDescent="0.3">
      <c r="A618" s="1">
        <v>1976598</v>
      </c>
      <c r="B618" s="1" t="s">
        <v>1167</v>
      </c>
      <c r="C618" s="1" t="s">
        <v>22</v>
      </c>
      <c r="D618" s="1" t="s">
        <v>1168</v>
      </c>
      <c r="E618" s="2">
        <v>0</v>
      </c>
      <c r="F618" s="1">
        <v>2</v>
      </c>
      <c r="G618" s="1" t="s">
        <v>74</v>
      </c>
      <c r="H618" s="1">
        <f t="shared" si="9"/>
        <v>0</v>
      </c>
      <c r="I618" s="1" t="s">
        <v>22</v>
      </c>
      <c r="J618" s="1" t="s">
        <v>0</v>
      </c>
    </row>
    <row r="619" spans="1:10" x14ac:dyDescent="0.3">
      <c r="A619" s="1">
        <v>1976599</v>
      </c>
      <c r="B619" s="1" t="s">
        <v>1169</v>
      </c>
      <c r="C619" s="1" t="s">
        <v>22</v>
      </c>
      <c r="D619" s="1" t="s">
        <v>1170</v>
      </c>
      <c r="E619" s="2">
        <v>0</v>
      </c>
      <c r="F619" s="1">
        <v>4</v>
      </c>
      <c r="G619" s="1" t="s">
        <v>74</v>
      </c>
      <c r="H619" s="1">
        <f t="shared" si="9"/>
        <v>0</v>
      </c>
      <c r="I619" s="1" t="s">
        <v>22</v>
      </c>
      <c r="J619" s="1" t="s">
        <v>0</v>
      </c>
    </row>
    <row r="620" spans="1:10" x14ac:dyDescent="0.3">
      <c r="A620" s="1">
        <v>1976600</v>
      </c>
      <c r="B620" s="1" t="s">
        <v>1171</v>
      </c>
      <c r="C620" s="1" t="s">
        <v>22</v>
      </c>
      <c r="D620" s="1" t="s">
        <v>1172</v>
      </c>
      <c r="E620" s="2">
        <v>0</v>
      </c>
      <c r="F620" s="1">
        <v>2</v>
      </c>
      <c r="G620" s="1" t="s">
        <v>74</v>
      </c>
      <c r="H620" s="1">
        <f t="shared" si="9"/>
        <v>0</v>
      </c>
      <c r="I620" s="1" t="s">
        <v>22</v>
      </c>
      <c r="J620" s="1" t="s">
        <v>0</v>
      </c>
    </row>
    <row r="621" spans="1:10" x14ac:dyDescent="0.3">
      <c r="A621" s="1">
        <v>1976601</v>
      </c>
      <c r="B621" s="1" t="s">
        <v>1173</v>
      </c>
      <c r="C621" s="1" t="s">
        <v>22</v>
      </c>
      <c r="D621" s="1" t="s">
        <v>1174</v>
      </c>
      <c r="E621" s="2">
        <v>0</v>
      </c>
      <c r="F621" s="1">
        <v>2</v>
      </c>
      <c r="G621" s="1" t="s">
        <v>74</v>
      </c>
      <c r="H621" s="1">
        <f t="shared" si="9"/>
        <v>0</v>
      </c>
      <c r="I621" s="1" t="s">
        <v>22</v>
      </c>
      <c r="J621" s="1" t="s">
        <v>0</v>
      </c>
    </row>
    <row r="622" spans="1:10" x14ac:dyDescent="0.3">
      <c r="A622" s="1">
        <v>1976602</v>
      </c>
      <c r="B622" s="1" t="s">
        <v>1175</v>
      </c>
      <c r="C622" s="1" t="s">
        <v>22</v>
      </c>
      <c r="D622" s="1" t="s">
        <v>1125</v>
      </c>
      <c r="E622" s="2">
        <v>0</v>
      </c>
      <c r="F622" s="1">
        <v>1</v>
      </c>
      <c r="G622" s="1" t="s">
        <v>74</v>
      </c>
      <c r="H622" s="1">
        <f t="shared" si="9"/>
        <v>0</v>
      </c>
      <c r="I622" s="1" t="s">
        <v>22</v>
      </c>
      <c r="J622" s="1" t="s">
        <v>0</v>
      </c>
    </row>
    <row r="623" spans="1:10" x14ac:dyDescent="0.3">
      <c r="A623" s="1">
        <v>1976603</v>
      </c>
      <c r="B623" s="1" t="s">
        <v>1176</v>
      </c>
      <c r="C623" s="1" t="s">
        <v>22</v>
      </c>
      <c r="D623" s="1" t="s">
        <v>1177</v>
      </c>
      <c r="E623" s="2">
        <v>0</v>
      </c>
      <c r="F623" s="1">
        <v>2</v>
      </c>
      <c r="G623" s="1" t="s">
        <v>74</v>
      </c>
      <c r="H623" s="1">
        <f t="shared" si="9"/>
        <v>0</v>
      </c>
      <c r="I623" s="1" t="s">
        <v>22</v>
      </c>
      <c r="J623" s="1" t="s">
        <v>0</v>
      </c>
    </row>
    <row r="624" spans="1:10" x14ac:dyDescent="0.3">
      <c r="A624" s="1">
        <v>1976604</v>
      </c>
      <c r="B624" s="1" t="s">
        <v>1178</v>
      </c>
      <c r="C624" s="1" t="s">
        <v>22</v>
      </c>
      <c r="D624" s="1" t="s">
        <v>1179</v>
      </c>
      <c r="E624" s="2">
        <v>0</v>
      </c>
      <c r="F624" s="1">
        <v>2</v>
      </c>
      <c r="G624" s="1" t="s">
        <v>74</v>
      </c>
      <c r="H624" s="1">
        <f t="shared" si="9"/>
        <v>0</v>
      </c>
      <c r="I624" s="1" t="s">
        <v>22</v>
      </c>
      <c r="J624" s="1" t="s">
        <v>0</v>
      </c>
    </row>
    <row r="625" spans="1:10" x14ac:dyDescent="0.3">
      <c r="A625" s="1">
        <v>1976605</v>
      </c>
      <c r="B625" s="1" t="s">
        <v>1180</v>
      </c>
      <c r="C625" s="1" t="s">
        <v>22</v>
      </c>
      <c r="D625" s="1" t="s">
        <v>1181</v>
      </c>
      <c r="E625" s="2">
        <v>0</v>
      </c>
      <c r="F625" s="1">
        <v>1</v>
      </c>
      <c r="G625" s="1" t="s">
        <v>74</v>
      </c>
      <c r="H625" s="1">
        <f t="shared" si="9"/>
        <v>0</v>
      </c>
      <c r="I625" s="1" t="s">
        <v>22</v>
      </c>
      <c r="J625" s="1" t="s">
        <v>0</v>
      </c>
    </row>
    <row r="626" spans="1:10" x14ac:dyDescent="0.3">
      <c r="A626" s="1">
        <v>1976606</v>
      </c>
      <c r="B626" s="1" t="s">
        <v>1182</v>
      </c>
      <c r="C626" s="1" t="s">
        <v>22</v>
      </c>
      <c r="D626" s="1" t="s">
        <v>1183</v>
      </c>
      <c r="E626" s="2">
        <v>0</v>
      </c>
      <c r="F626" s="1">
        <v>1</v>
      </c>
      <c r="G626" s="1" t="s">
        <v>74</v>
      </c>
      <c r="H626" s="1">
        <f t="shared" si="9"/>
        <v>0</v>
      </c>
      <c r="I626" s="1" t="s">
        <v>22</v>
      </c>
      <c r="J626" s="1" t="s">
        <v>0</v>
      </c>
    </row>
    <row r="627" spans="1:10" x14ac:dyDescent="0.3">
      <c r="A627" s="1">
        <v>1976607</v>
      </c>
      <c r="B627" s="1" t="s">
        <v>1184</v>
      </c>
      <c r="C627" s="1" t="s">
        <v>22</v>
      </c>
      <c r="D627" s="1" t="s">
        <v>1185</v>
      </c>
      <c r="E627" s="2">
        <v>0</v>
      </c>
      <c r="F627" s="1">
        <v>1</v>
      </c>
      <c r="G627" s="1" t="s">
        <v>74</v>
      </c>
      <c r="H627" s="1">
        <f t="shared" si="9"/>
        <v>0</v>
      </c>
      <c r="I627" s="1" t="s">
        <v>22</v>
      </c>
      <c r="J627" s="1" t="s">
        <v>0</v>
      </c>
    </row>
    <row r="628" spans="1:10" x14ac:dyDescent="0.3">
      <c r="A628" s="1">
        <v>1976608</v>
      </c>
      <c r="B628" s="1" t="s">
        <v>1186</v>
      </c>
      <c r="C628" s="1" t="s">
        <v>22</v>
      </c>
      <c r="D628" s="1" t="s">
        <v>1187</v>
      </c>
      <c r="E628" s="2">
        <v>0</v>
      </c>
      <c r="F628" s="1">
        <v>1</v>
      </c>
      <c r="G628" s="1" t="s">
        <v>74</v>
      </c>
      <c r="H628" s="1">
        <f t="shared" si="9"/>
        <v>0</v>
      </c>
      <c r="I628" s="1" t="s">
        <v>22</v>
      </c>
      <c r="J628" s="1" t="s">
        <v>0</v>
      </c>
    </row>
    <row r="629" spans="1:10" ht="43.2" x14ac:dyDescent="0.3">
      <c r="A629" s="1">
        <v>1976609</v>
      </c>
      <c r="B629" s="1" t="s">
        <v>1188</v>
      </c>
      <c r="C629" s="1" t="s">
        <v>22</v>
      </c>
      <c r="D629" s="1" t="s">
        <v>1189</v>
      </c>
      <c r="E629" s="2">
        <v>0</v>
      </c>
      <c r="F629" s="1">
        <v>6</v>
      </c>
      <c r="G629" s="1" t="s">
        <v>95</v>
      </c>
      <c r="H629" s="1">
        <f t="shared" si="9"/>
        <v>0</v>
      </c>
      <c r="I629" s="1" t="s">
        <v>22</v>
      </c>
      <c r="J629" s="1" t="s">
        <v>1190</v>
      </c>
    </row>
    <row r="630" spans="1:10" x14ac:dyDescent="0.3">
      <c r="A630" s="1">
        <v>1976610</v>
      </c>
      <c r="B630" s="1" t="s">
        <v>1191</v>
      </c>
      <c r="C630" s="1" t="s">
        <v>22</v>
      </c>
      <c r="D630" s="1" t="s">
        <v>1192</v>
      </c>
      <c r="E630" s="2">
        <v>0</v>
      </c>
      <c r="F630" s="1">
        <v>3302.39</v>
      </c>
      <c r="G630" s="1" t="s">
        <v>95</v>
      </c>
      <c r="H630" s="1">
        <f t="shared" si="9"/>
        <v>0</v>
      </c>
      <c r="I630" s="1" t="s">
        <v>22</v>
      </c>
      <c r="J630" s="1" t="s">
        <v>0</v>
      </c>
    </row>
    <row r="631" spans="1:10" x14ac:dyDescent="0.3">
      <c r="A631" s="1">
        <v>1976611</v>
      </c>
      <c r="B631" s="1" t="s">
        <v>1193</v>
      </c>
      <c r="C631" s="1" t="s">
        <v>22</v>
      </c>
      <c r="D631" s="1" t="s">
        <v>1194</v>
      </c>
      <c r="E631" s="1">
        <f>ROUND(H632+H633+H634+H635+H636,2)</f>
        <v>0</v>
      </c>
      <c r="F631" s="1">
        <v>1</v>
      </c>
      <c r="G631" s="1" t="s">
        <v>0</v>
      </c>
      <c r="H631" s="1">
        <f t="shared" si="9"/>
        <v>0</v>
      </c>
      <c r="I631" s="1" t="s">
        <v>22</v>
      </c>
      <c r="J631" s="1" t="s">
        <v>0</v>
      </c>
    </row>
    <row r="632" spans="1:10" x14ac:dyDescent="0.3">
      <c r="A632" s="1">
        <v>1976612</v>
      </c>
      <c r="B632" s="1" t="s">
        <v>1195</v>
      </c>
      <c r="C632" s="1" t="s">
        <v>22</v>
      </c>
      <c r="D632" s="1" t="s">
        <v>1196</v>
      </c>
      <c r="E632" s="2">
        <v>0</v>
      </c>
      <c r="F632" s="1">
        <v>1259.213</v>
      </c>
      <c r="G632" s="1" t="s">
        <v>978</v>
      </c>
      <c r="H632" s="1">
        <f t="shared" si="9"/>
        <v>0</v>
      </c>
      <c r="I632" s="1" t="s">
        <v>22</v>
      </c>
      <c r="J632" s="1" t="s">
        <v>0</v>
      </c>
    </row>
    <row r="633" spans="1:10" x14ac:dyDescent="0.3">
      <c r="A633" s="1">
        <v>1976613</v>
      </c>
      <c r="B633" s="1" t="s">
        <v>1197</v>
      </c>
      <c r="C633" s="1" t="s">
        <v>22</v>
      </c>
      <c r="D633" s="1" t="s">
        <v>974</v>
      </c>
      <c r="E633" s="2">
        <v>0</v>
      </c>
      <c r="F633" s="1">
        <v>23925.040000000001</v>
      </c>
      <c r="G633" s="1" t="s">
        <v>978</v>
      </c>
      <c r="H633" s="1">
        <f t="shared" si="9"/>
        <v>0</v>
      </c>
      <c r="I633" s="1" t="s">
        <v>22</v>
      </c>
      <c r="J633" s="1" t="s">
        <v>0</v>
      </c>
    </row>
    <row r="634" spans="1:10" x14ac:dyDescent="0.3">
      <c r="A634" s="1">
        <v>1976614</v>
      </c>
      <c r="B634" s="1" t="s">
        <v>1198</v>
      </c>
      <c r="C634" s="1" t="s">
        <v>22</v>
      </c>
      <c r="D634" s="1" t="s">
        <v>1199</v>
      </c>
      <c r="E634" s="2">
        <v>0</v>
      </c>
      <c r="F634" s="1">
        <v>626.4</v>
      </c>
      <c r="G634" s="1" t="s">
        <v>95</v>
      </c>
      <c r="H634" s="1">
        <f t="shared" si="9"/>
        <v>0</v>
      </c>
      <c r="I634" s="1" t="s">
        <v>22</v>
      </c>
      <c r="J634" s="1" t="s">
        <v>0</v>
      </c>
    </row>
    <row r="635" spans="1:10" x14ac:dyDescent="0.3">
      <c r="A635" s="1">
        <v>1976615</v>
      </c>
      <c r="B635" s="1" t="s">
        <v>1200</v>
      </c>
      <c r="C635" s="1" t="s">
        <v>22</v>
      </c>
      <c r="D635" s="1" t="s">
        <v>1201</v>
      </c>
      <c r="E635" s="2">
        <v>0</v>
      </c>
      <c r="F635" s="1">
        <v>462</v>
      </c>
      <c r="G635" s="1" t="s">
        <v>95</v>
      </c>
      <c r="H635" s="1">
        <f t="shared" si="9"/>
        <v>0</v>
      </c>
      <c r="I635" s="1" t="s">
        <v>22</v>
      </c>
      <c r="J635" s="1" t="s">
        <v>0</v>
      </c>
    </row>
    <row r="636" spans="1:10" x14ac:dyDescent="0.3">
      <c r="A636" s="1">
        <v>1976616</v>
      </c>
      <c r="B636" s="1" t="s">
        <v>1202</v>
      </c>
      <c r="C636" s="1" t="s">
        <v>22</v>
      </c>
      <c r="D636" s="1" t="s">
        <v>1203</v>
      </c>
      <c r="E636" s="2">
        <v>0</v>
      </c>
      <c r="F636" s="1">
        <v>1088.4000000000001</v>
      </c>
      <c r="G636" s="1" t="s">
        <v>95</v>
      </c>
      <c r="H636" s="1">
        <f t="shared" si="9"/>
        <v>0</v>
      </c>
      <c r="I636" s="1" t="s">
        <v>22</v>
      </c>
      <c r="J636" s="1" t="s">
        <v>0</v>
      </c>
    </row>
    <row r="637" spans="1:10" x14ac:dyDescent="0.3">
      <c r="A637" s="1">
        <v>1976617</v>
      </c>
      <c r="B637" s="1" t="s">
        <v>1204</v>
      </c>
      <c r="C637" s="1" t="s">
        <v>22</v>
      </c>
      <c r="D637" s="1" t="s">
        <v>229</v>
      </c>
      <c r="E637" s="1">
        <f>ROUND(H638+H639,2)</f>
        <v>0</v>
      </c>
      <c r="F637" s="1">
        <v>1</v>
      </c>
      <c r="G637" s="1" t="s">
        <v>0</v>
      </c>
      <c r="H637" s="1">
        <f t="shared" si="9"/>
        <v>0</v>
      </c>
      <c r="I637" s="1" t="s">
        <v>22</v>
      </c>
      <c r="J637" s="1" t="s">
        <v>0</v>
      </c>
    </row>
    <row r="638" spans="1:10" x14ac:dyDescent="0.3">
      <c r="A638" s="1">
        <v>1976618</v>
      </c>
      <c r="B638" s="1" t="s">
        <v>1205</v>
      </c>
      <c r="C638" s="1" t="s">
        <v>22</v>
      </c>
      <c r="D638" s="1" t="s">
        <v>229</v>
      </c>
      <c r="E638" s="2">
        <v>0</v>
      </c>
      <c r="F638" s="1">
        <v>581.20500000000004</v>
      </c>
      <c r="G638" s="1" t="s">
        <v>978</v>
      </c>
      <c r="H638" s="1">
        <f t="shared" si="9"/>
        <v>0</v>
      </c>
      <c r="I638" s="1" t="s">
        <v>22</v>
      </c>
      <c r="J638" s="1" t="s">
        <v>0</v>
      </c>
    </row>
    <row r="639" spans="1:10" x14ac:dyDescent="0.3">
      <c r="A639" s="1">
        <v>1976619</v>
      </c>
      <c r="B639" s="1" t="s">
        <v>1206</v>
      </c>
      <c r="C639" s="1" t="s">
        <v>22</v>
      </c>
      <c r="D639" s="1" t="s">
        <v>1207</v>
      </c>
      <c r="E639" s="2">
        <v>0</v>
      </c>
      <c r="F639" s="1">
        <v>8464.2430000000004</v>
      </c>
      <c r="G639" s="1" t="s">
        <v>978</v>
      </c>
      <c r="H639" s="1">
        <f t="shared" si="9"/>
        <v>0</v>
      </c>
      <c r="I639" s="1" t="s">
        <v>22</v>
      </c>
      <c r="J639" s="1" t="s">
        <v>0</v>
      </c>
    </row>
    <row r="640" spans="1:10" x14ac:dyDescent="0.3">
      <c r="A640" s="1">
        <v>1976620</v>
      </c>
      <c r="B640" s="1" t="s">
        <v>1208</v>
      </c>
      <c r="C640" s="1" t="s">
        <v>22</v>
      </c>
      <c r="D640" s="1" t="s">
        <v>1209</v>
      </c>
      <c r="E640" s="1">
        <f>ROUND(H641+H642,2)</f>
        <v>0</v>
      </c>
      <c r="F640" s="1">
        <v>1</v>
      </c>
      <c r="G640" s="1" t="s">
        <v>0</v>
      </c>
      <c r="H640" s="1">
        <f t="shared" si="9"/>
        <v>0</v>
      </c>
      <c r="I640" s="1" t="s">
        <v>22</v>
      </c>
      <c r="J640" s="1" t="s">
        <v>0</v>
      </c>
    </row>
    <row r="641" spans="1:10" x14ac:dyDescent="0.3">
      <c r="A641" s="1">
        <v>1976621</v>
      </c>
      <c r="B641" s="1" t="s">
        <v>1210</v>
      </c>
      <c r="C641" s="1" t="s">
        <v>22</v>
      </c>
      <c r="D641" s="1" t="s">
        <v>1211</v>
      </c>
      <c r="E641" s="2">
        <v>0</v>
      </c>
      <c r="F641" s="1">
        <v>1</v>
      </c>
      <c r="G641" s="1" t="s">
        <v>65</v>
      </c>
      <c r="H641" s="1">
        <f t="shared" si="9"/>
        <v>0</v>
      </c>
      <c r="I641" s="1" t="s">
        <v>22</v>
      </c>
      <c r="J641" s="1" t="s">
        <v>0</v>
      </c>
    </row>
    <row r="642" spans="1:10" x14ac:dyDescent="0.3">
      <c r="A642" s="1">
        <v>1976622</v>
      </c>
      <c r="B642" s="1" t="s">
        <v>1212</v>
      </c>
      <c r="C642" s="1" t="s">
        <v>22</v>
      </c>
      <c r="D642" s="1" t="s">
        <v>538</v>
      </c>
      <c r="E642" s="2">
        <v>0</v>
      </c>
      <c r="F642" s="1">
        <v>1</v>
      </c>
      <c r="G642" s="1" t="s">
        <v>65</v>
      </c>
      <c r="H642" s="1">
        <f t="shared" si="9"/>
        <v>0</v>
      </c>
      <c r="I642" s="1" t="s">
        <v>22</v>
      </c>
      <c r="J642" s="1" t="s">
        <v>0</v>
      </c>
    </row>
    <row r="643" spans="1:10" x14ac:dyDescent="0.3">
      <c r="A643" s="1">
        <v>1976623</v>
      </c>
      <c r="B643" s="1" t="s">
        <v>1213</v>
      </c>
      <c r="C643" s="1" t="s">
        <v>22</v>
      </c>
      <c r="D643" s="1" t="s">
        <v>1214</v>
      </c>
      <c r="E643" s="1">
        <f>ROUND(H644+H695+H698,2)</f>
        <v>0</v>
      </c>
      <c r="F643" s="1">
        <v>1</v>
      </c>
      <c r="G643" s="1" t="s">
        <v>0</v>
      </c>
      <c r="H643" s="1">
        <f t="shared" ref="H643:H706" si="10">IF(ISNUMBER(VALUE(E643)),ROUND(SUM(ROUND(E643,2)*F643),2),"N")</f>
        <v>0</v>
      </c>
      <c r="I643" s="1" t="s">
        <v>22</v>
      </c>
      <c r="J643" s="1" t="s">
        <v>0</v>
      </c>
    </row>
    <row r="644" spans="1:10" x14ac:dyDescent="0.3">
      <c r="A644" s="1">
        <v>1976624</v>
      </c>
      <c r="B644" s="1" t="s">
        <v>1215</v>
      </c>
      <c r="C644" s="1" t="s">
        <v>22</v>
      </c>
      <c r="D644" s="1" t="s">
        <v>952</v>
      </c>
      <c r="E644" s="1">
        <f>ROUND(H645+H667+H671+H675+H690,2)</f>
        <v>0</v>
      </c>
      <c r="F644" s="1">
        <v>1</v>
      </c>
      <c r="G644" s="1" t="s">
        <v>0</v>
      </c>
      <c r="H644" s="1">
        <f t="shared" si="10"/>
        <v>0</v>
      </c>
      <c r="I644" s="1" t="s">
        <v>22</v>
      </c>
      <c r="J644" s="1" t="s">
        <v>0</v>
      </c>
    </row>
    <row r="645" spans="1:10" x14ac:dyDescent="0.3">
      <c r="A645" s="1">
        <v>1976625</v>
      </c>
      <c r="B645" s="1" t="s">
        <v>1216</v>
      </c>
      <c r="C645" s="1" t="s">
        <v>22</v>
      </c>
      <c r="D645" s="1" t="s">
        <v>954</v>
      </c>
      <c r="E645" s="1">
        <f>ROUND(H646+H647+H648+H649+H650+H651+H652+H653+H654+H655+H656+H657+H658+H659+H660+H661+H662+H663+H664+H665+H666,2)</f>
        <v>0</v>
      </c>
      <c r="F645" s="1">
        <v>1</v>
      </c>
      <c r="G645" s="1" t="s">
        <v>0</v>
      </c>
      <c r="H645" s="1">
        <f t="shared" si="10"/>
        <v>0</v>
      </c>
      <c r="I645" s="1" t="s">
        <v>22</v>
      </c>
      <c r="J645" s="1" t="s">
        <v>0</v>
      </c>
    </row>
    <row r="646" spans="1:10" x14ac:dyDescent="0.3">
      <c r="A646" s="1">
        <v>1976626</v>
      </c>
      <c r="B646" s="1" t="s">
        <v>1217</v>
      </c>
      <c r="C646" s="1" t="s">
        <v>22</v>
      </c>
      <c r="D646" s="1" t="s">
        <v>1218</v>
      </c>
      <c r="E646" s="2">
        <v>0</v>
      </c>
      <c r="F646" s="1">
        <v>220.5</v>
      </c>
      <c r="G646" s="1" t="s">
        <v>33</v>
      </c>
      <c r="H646" s="1">
        <f t="shared" si="10"/>
        <v>0</v>
      </c>
      <c r="I646" s="1" t="s">
        <v>22</v>
      </c>
      <c r="J646" s="1" t="s">
        <v>0</v>
      </c>
    </row>
    <row r="647" spans="1:10" x14ac:dyDescent="0.3">
      <c r="A647" s="1">
        <v>1976627</v>
      </c>
      <c r="B647" s="1" t="s">
        <v>1219</v>
      </c>
      <c r="C647" s="1" t="s">
        <v>22</v>
      </c>
      <c r="D647" s="1" t="s">
        <v>1220</v>
      </c>
      <c r="E647" s="2">
        <v>0</v>
      </c>
      <c r="F647" s="1">
        <v>1764</v>
      </c>
      <c r="G647" s="1" t="s">
        <v>33</v>
      </c>
      <c r="H647" s="1">
        <f t="shared" si="10"/>
        <v>0</v>
      </c>
      <c r="I647" s="1" t="s">
        <v>22</v>
      </c>
      <c r="J647" s="1" t="s">
        <v>0</v>
      </c>
    </row>
    <row r="648" spans="1:10" x14ac:dyDescent="0.3">
      <c r="A648" s="1">
        <v>1976628</v>
      </c>
      <c r="B648" s="1" t="s">
        <v>1221</v>
      </c>
      <c r="C648" s="1" t="s">
        <v>22</v>
      </c>
      <c r="D648" s="1" t="s">
        <v>958</v>
      </c>
      <c r="E648" s="2">
        <v>0</v>
      </c>
      <c r="F648" s="1">
        <v>529.20000000000005</v>
      </c>
      <c r="G648" s="1" t="s">
        <v>33</v>
      </c>
      <c r="H648" s="1">
        <f t="shared" si="10"/>
        <v>0</v>
      </c>
      <c r="I648" s="1" t="s">
        <v>22</v>
      </c>
      <c r="J648" s="1" t="s">
        <v>0</v>
      </c>
    </row>
    <row r="649" spans="1:10" x14ac:dyDescent="0.3">
      <c r="A649" s="1">
        <v>1976629</v>
      </c>
      <c r="B649" s="1" t="s">
        <v>1222</v>
      </c>
      <c r="C649" s="1" t="s">
        <v>22</v>
      </c>
      <c r="D649" s="1" t="s">
        <v>1223</v>
      </c>
      <c r="E649" s="2">
        <v>0</v>
      </c>
      <c r="F649" s="1">
        <v>2940</v>
      </c>
      <c r="G649" s="1" t="s">
        <v>46</v>
      </c>
      <c r="H649" s="1">
        <f t="shared" si="10"/>
        <v>0</v>
      </c>
      <c r="I649" s="1" t="s">
        <v>22</v>
      </c>
      <c r="J649" s="1" t="s">
        <v>0</v>
      </c>
    </row>
    <row r="650" spans="1:10" x14ac:dyDescent="0.3">
      <c r="A650" s="1">
        <v>1976630</v>
      </c>
      <c r="B650" s="1" t="s">
        <v>1224</v>
      </c>
      <c r="C650" s="1" t="s">
        <v>22</v>
      </c>
      <c r="D650" s="1" t="s">
        <v>962</v>
      </c>
      <c r="E650" s="2">
        <v>0</v>
      </c>
      <c r="F650" s="1">
        <v>2940</v>
      </c>
      <c r="G650" s="1" t="s">
        <v>46</v>
      </c>
      <c r="H650" s="1">
        <f t="shared" si="10"/>
        <v>0</v>
      </c>
      <c r="I650" s="1" t="s">
        <v>22</v>
      </c>
      <c r="J650" s="1" t="s">
        <v>0</v>
      </c>
    </row>
    <row r="651" spans="1:10" x14ac:dyDescent="0.3">
      <c r="A651" s="1">
        <v>1976631</v>
      </c>
      <c r="B651" s="1" t="s">
        <v>1225</v>
      </c>
      <c r="C651" s="1" t="s">
        <v>22</v>
      </c>
      <c r="D651" s="1" t="s">
        <v>1226</v>
      </c>
      <c r="E651" s="2">
        <v>0</v>
      </c>
      <c r="F651" s="1">
        <v>1258.32</v>
      </c>
      <c r="G651" s="1" t="s">
        <v>33</v>
      </c>
      <c r="H651" s="1">
        <f t="shared" si="10"/>
        <v>0</v>
      </c>
      <c r="I651" s="1" t="s">
        <v>22</v>
      </c>
      <c r="J651" s="1" t="s">
        <v>0</v>
      </c>
    </row>
    <row r="652" spans="1:10" x14ac:dyDescent="0.3">
      <c r="A652" s="1">
        <v>1976632</v>
      </c>
      <c r="B652" s="1" t="s">
        <v>1227</v>
      </c>
      <c r="C652" s="1" t="s">
        <v>22</v>
      </c>
      <c r="D652" s="1" t="s">
        <v>966</v>
      </c>
      <c r="E652" s="2">
        <v>0</v>
      </c>
      <c r="F652" s="1">
        <v>211.55</v>
      </c>
      <c r="G652" s="1" t="s">
        <v>33</v>
      </c>
      <c r="H652" s="1">
        <f t="shared" si="10"/>
        <v>0</v>
      </c>
      <c r="I652" s="1" t="s">
        <v>22</v>
      </c>
      <c r="J652" s="1" t="s">
        <v>0</v>
      </c>
    </row>
    <row r="653" spans="1:10" x14ac:dyDescent="0.3">
      <c r="A653" s="1">
        <v>1976633</v>
      </c>
      <c r="B653" s="1" t="s">
        <v>1228</v>
      </c>
      <c r="C653" s="1" t="s">
        <v>22</v>
      </c>
      <c r="D653" s="1" t="s">
        <v>968</v>
      </c>
      <c r="E653" s="2">
        <v>0</v>
      </c>
      <c r="F653" s="1">
        <v>211.55</v>
      </c>
      <c r="G653" s="1" t="s">
        <v>33</v>
      </c>
      <c r="H653" s="1">
        <f t="shared" si="10"/>
        <v>0</v>
      </c>
      <c r="I653" s="1" t="s">
        <v>22</v>
      </c>
      <c r="J653" s="1" t="s">
        <v>0</v>
      </c>
    </row>
    <row r="654" spans="1:10" x14ac:dyDescent="0.3">
      <c r="A654" s="1">
        <v>1976634</v>
      </c>
      <c r="B654" s="1" t="s">
        <v>1229</v>
      </c>
      <c r="C654" s="1" t="s">
        <v>22</v>
      </c>
      <c r="D654" s="1" t="s">
        <v>1230</v>
      </c>
      <c r="E654" s="2">
        <v>0</v>
      </c>
      <c r="F654" s="1">
        <v>629.16</v>
      </c>
      <c r="G654" s="1" t="s">
        <v>33</v>
      </c>
      <c r="H654" s="1">
        <f t="shared" si="10"/>
        <v>0</v>
      </c>
      <c r="I654" s="1" t="s">
        <v>22</v>
      </c>
      <c r="J654" s="1" t="s">
        <v>0</v>
      </c>
    </row>
    <row r="655" spans="1:10" x14ac:dyDescent="0.3">
      <c r="A655" s="1">
        <v>1976635</v>
      </c>
      <c r="B655" s="1" t="s">
        <v>1231</v>
      </c>
      <c r="C655" s="1" t="s">
        <v>22</v>
      </c>
      <c r="D655" s="1" t="s">
        <v>972</v>
      </c>
      <c r="E655" s="2">
        <v>0</v>
      </c>
      <c r="F655" s="1">
        <v>1887.48</v>
      </c>
      <c r="G655" s="1" t="s">
        <v>33</v>
      </c>
      <c r="H655" s="1">
        <f t="shared" si="10"/>
        <v>0</v>
      </c>
      <c r="I655" s="1" t="s">
        <v>22</v>
      </c>
      <c r="J655" s="1" t="s">
        <v>0</v>
      </c>
    </row>
    <row r="656" spans="1:10" x14ac:dyDescent="0.3">
      <c r="A656" s="1">
        <v>1976636</v>
      </c>
      <c r="B656" s="1" t="s">
        <v>1232</v>
      </c>
      <c r="C656" s="1" t="s">
        <v>22</v>
      </c>
      <c r="D656" s="1" t="s">
        <v>974</v>
      </c>
      <c r="E656" s="2">
        <v>0</v>
      </c>
      <c r="F656" s="1">
        <v>4404.12</v>
      </c>
      <c r="G656" s="1" t="s">
        <v>33</v>
      </c>
      <c r="H656" s="1">
        <f t="shared" si="10"/>
        <v>0</v>
      </c>
      <c r="I656" s="1" t="s">
        <v>22</v>
      </c>
      <c r="J656" s="1" t="s">
        <v>0</v>
      </c>
    </row>
    <row r="657" spans="1:10" x14ac:dyDescent="0.3">
      <c r="A657" s="1">
        <v>1976637</v>
      </c>
      <c r="B657" s="1" t="s">
        <v>1233</v>
      </c>
      <c r="C657" s="1" t="s">
        <v>22</v>
      </c>
      <c r="D657" s="1" t="s">
        <v>976</v>
      </c>
      <c r="E657" s="2">
        <v>0</v>
      </c>
      <c r="F657" s="1">
        <v>629.16</v>
      </c>
      <c r="G657" s="1" t="s">
        <v>33</v>
      </c>
      <c r="H657" s="1">
        <f t="shared" si="10"/>
        <v>0</v>
      </c>
      <c r="I657" s="1" t="s">
        <v>22</v>
      </c>
      <c r="J657" s="1" t="s">
        <v>0</v>
      </c>
    </row>
    <row r="658" spans="1:10" x14ac:dyDescent="0.3">
      <c r="A658" s="1">
        <v>1976638</v>
      </c>
      <c r="B658" s="1" t="s">
        <v>1234</v>
      </c>
      <c r="C658" s="1" t="s">
        <v>22</v>
      </c>
      <c r="D658" s="1" t="s">
        <v>979</v>
      </c>
      <c r="E658" s="2">
        <v>0</v>
      </c>
      <c r="F658" s="1">
        <v>817.90800000000002</v>
      </c>
      <c r="G658" s="1" t="s">
        <v>978</v>
      </c>
      <c r="H658" s="1">
        <f t="shared" si="10"/>
        <v>0</v>
      </c>
      <c r="I658" s="1" t="s">
        <v>22</v>
      </c>
      <c r="J658" s="1" t="s">
        <v>0</v>
      </c>
    </row>
    <row r="659" spans="1:10" x14ac:dyDescent="0.3">
      <c r="A659" s="1">
        <v>1976639</v>
      </c>
      <c r="B659" s="1" t="s">
        <v>1235</v>
      </c>
      <c r="C659" s="1" t="s">
        <v>22</v>
      </c>
      <c r="D659" s="1" t="s">
        <v>1236</v>
      </c>
      <c r="E659" s="2">
        <v>0</v>
      </c>
      <c r="F659" s="1">
        <v>1.08</v>
      </c>
      <c r="G659" s="1" t="s">
        <v>203</v>
      </c>
      <c r="H659" s="1">
        <f t="shared" si="10"/>
        <v>0</v>
      </c>
      <c r="I659" s="1" t="s">
        <v>22</v>
      </c>
      <c r="J659" s="1" t="s">
        <v>0</v>
      </c>
    </row>
    <row r="660" spans="1:10" ht="28.8" x14ac:dyDescent="0.3">
      <c r="A660" s="1">
        <v>1976640</v>
      </c>
      <c r="B660" s="1" t="s">
        <v>1237</v>
      </c>
      <c r="C660" s="1" t="s">
        <v>22</v>
      </c>
      <c r="D660" s="1" t="s">
        <v>1011</v>
      </c>
      <c r="E660" s="2">
        <v>0</v>
      </c>
      <c r="F660" s="1">
        <v>588</v>
      </c>
      <c r="G660" s="1" t="s">
        <v>46</v>
      </c>
      <c r="H660" s="1">
        <f t="shared" si="10"/>
        <v>0</v>
      </c>
      <c r="I660" s="1" t="s">
        <v>22</v>
      </c>
      <c r="J660" s="1" t="s">
        <v>0</v>
      </c>
    </row>
    <row r="661" spans="1:10" x14ac:dyDescent="0.3">
      <c r="A661" s="1">
        <v>1976641</v>
      </c>
      <c r="B661" s="1" t="s">
        <v>1238</v>
      </c>
      <c r="C661" s="1" t="s">
        <v>22</v>
      </c>
      <c r="D661" s="1" t="s">
        <v>1239</v>
      </c>
      <c r="E661" s="2">
        <v>0</v>
      </c>
      <c r="F661" s="1">
        <v>588</v>
      </c>
      <c r="G661" s="1" t="s">
        <v>46</v>
      </c>
      <c r="H661" s="1">
        <f t="shared" si="10"/>
        <v>0</v>
      </c>
      <c r="I661" s="1" t="s">
        <v>22</v>
      </c>
      <c r="J661" s="1" t="s">
        <v>0</v>
      </c>
    </row>
    <row r="662" spans="1:10" x14ac:dyDescent="0.3">
      <c r="A662" s="1">
        <v>1976642</v>
      </c>
      <c r="B662" s="1" t="s">
        <v>1240</v>
      </c>
      <c r="C662" s="1" t="s">
        <v>22</v>
      </c>
      <c r="D662" s="1" t="s">
        <v>1019</v>
      </c>
      <c r="E662" s="2">
        <v>0</v>
      </c>
      <c r="F662" s="1">
        <v>294</v>
      </c>
      <c r="G662" s="1" t="s">
        <v>978</v>
      </c>
      <c r="H662" s="1">
        <f t="shared" si="10"/>
        <v>0</v>
      </c>
      <c r="I662" s="1" t="s">
        <v>22</v>
      </c>
      <c r="J662" s="1" t="s">
        <v>0</v>
      </c>
    </row>
    <row r="663" spans="1:10" x14ac:dyDescent="0.3">
      <c r="A663" s="1">
        <v>1976643</v>
      </c>
      <c r="B663" s="1" t="s">
        <v>1241</v>
      </c>
      <c r="C663" s="1" t="s">
        <v>22</v>
      </c>
      <c r="D663" s="1" t="s">
        <v>1021</v>
      </c>
      <c r="E663" s="2">
        <v>0</v>
      </c>
      <c r="F663" s="1">
        <v>57.624000000000002</v>
      </c>
      <c r="G663" s="1" t="s">
        <v>978</v>
      </c>
      <c r="H663" s="1">
        <f t="shared" si="10"/>
        <v>0</v>
      </c>
      <c r="I663" s="1" t="s">
        <v>22</v>
      </c>
      <c r="J663" s="1" t="s">
        <v>0</v>
      </c>
    </row>
    <row r="664" spans="1:10" x14ac:dyDescent="0.3">
      <c r="A664" s="1">
        <v>1976644</v>
      </c>
      <c r="B664" s="1" t="s">
        <v>1242</v>
      </c>
      <c r="C664" s="1" t="s">
        <v>22</v>
      </c>
      <c r="D664" s="1" t="s">
        <v>1243</v>
      </c>
      <c r="E664" s="2">
        <v>0</v>
      </c>
      <c r="F664" s="1">
        <v>1470</v>
      </c>
      <c r="G664" s="1" t="s">
        <v>46</v>
      </c>
      <c r="H664" s="1">
        <f t="shared" si="10"/>
        <v>0</v>
      </c>
      <c r="I664" s="1" t="s">
        <v>22</v>
      </c>
      <c r="J664" s="1" t="s">
        <v>0</v>
      </c>
    </row>
    <row r="665" spans="1:10" ht="28.8" x14ac:dyDescent="0.3">
      <c r="A665" s="1">
        <v>1976645</v>
      </c>
      <c r="B665" s="1" t="s">
        <v>1244</v>
      </c>
      <c r="C665" s="1" t="s">
        <v>22</v>
      </c>
      <c r="D665" s="1" t="s">
        <v>1245</v>
      </c>
      <c r="E665" s="2">
        <v>0</v>
      </c>
      <c r="F665" s="1">
        <v>1470</v>
      </c>
      <c r="G665" s="1" t="s">
        <v>46</v>
      </c>
      <c r="H665" s="1">
        <f t="shared" si="10"/>
        <v>0</v>
      </c>
      <c r="I665" s="1" t="s">
        <v>22</v>
      </c>
      <c r="J665" s="1" t="s">
        <v>0</v>
      </c>
    </row>
    <row r="666" spans="1:10" ht="28.8" x14ac:dyDescent="0.3">
      <c r="A666" s="1">
        <v>1976646</v>
      </c>
      <c r="B666" s="1" t="s">
        <v>1246</v>
      </c>
      <c r="C666" s="1" t="s">
        <v>22</v>
      </c>
      <c r="D666" s="1" t="s">
        <v>1247</v>
      </c>
      <c r="E666" s="2">
        <v>0</v>
      </c>
      <c r="F666" s="1">
        <v>100</v>
      </c>
      <c r="G666" s="1" t="s">
        <v>95</v>
      </c>
      <c r="H666" s="1">
        <f t="shared" si="10"/>
        <v>0</v>
      </c>
      <c r="I666" s="1" t="s">
        <v>22</v>
      </c>
      <c r="J666" s="1" t="s">
        <v>1248</v>
      </c>
    </row>
    <row r="667" spans="1:10" x14ac:dyDescent="0.3">
      <c r="A667" s="1">
        <v>1976647</v>
      </c>
      <c r="B667" s="1" t="s">
        <v>1249</v>
      </c>
      <c r="C667" s="1" t="s">
        <v>22</v>
      </c>
      <c r="D667" s="1" t="s">
        <v>1023</v>
      </c>
      <c r="E667" s="1">
        <f>ROUND(H668+H669+H670,2)</f>
        <v>0</v>
      </c>
      <c r="F667" s="1">
        <v>1</v>
      </c>
      <c r="G667" s="1" t="s">
        <v>0</v>
      </c>
      <c r="H667" s="1">
        <f t="shared" si="10"/>
        <v>0</v>
      </c>
      <c r="I667" s="1" t="s">
        <v>22</v>
      </c>
      <c r="J667" s="1" t="s">
        <v>0</v>
      </c>
    </row>
    <row r="668" spans="1:10" x14ac:dyDescent="0.3">
      <c r="A668" s="1">
        <v>1976648</v>
      </c>
      <c r="B668" s="1" t="s">
        <v>1250</v>
      </c>
      <c r="C668" s="1" t="s">
        <v>22</v>
      </c>
      <c r="D668" s="1" t="s">
        <v>1029</v>
      </c>
      <c r="E668" s="2">
        <v>0</v>
      </c>
      <c r="F668" s="1">
        <v>294.13</v>
      </c>
      <c r="G668" s="1" t="s">
        <v>33</v>
      </c>
      <c r="H668" s="1">
        <f t="shared" si="10"/>
        <v>0</v>
      </c>
      <c r="I668" s="1" t="s">
        <v>22</v>
      </c>
      <c r="J668" s="1" t="s">
        <v>0</v>
      </c>
    </row>
    <row r="669" spans="1:10" x14ac:dyDescent="0.3">
      <c r="A669" s="1">
        <v>1976649</v>
      </c>
      <c r="B669" s="1" t="s">
        <v>1251</v>
      </c>
      <c r="C669" s="1" t="s">
        <v>22</v>
      </c>
      <c r="D669" s="1" t="s">
        <v>1025</v>
      </c>
      <c r="E669" s="2">
        <v>0</v>
      </c>
      <c r="F669" s="1">
        <v>5.4</v>
      </c>
      <c r="G669" s="1" t="s">
        <v>33</v>
      </c>
      <c r="H669" s="1">
        <f t="shared" si="10"/>
        <v>0</v>
      </c>
      <c r="I669" s="1" t="s">
        <v>22</v>
      </c>
      <c r="J669" s="1" t="s">
        <v>0</v>
      </c>
    </row>
    <row r="670" spans="1:10" x14ac:dyDescent="0.3">
      <c r="A670" s="1">
        <v>1976650</v>
      </c>
      <c r="B670" s="1" t="s">
        <v>1252</v>
      </c>
      <c r="C670" s="1" t="s">
        <v>22</v>
      </c>
      <c r="D670" s="1" t="s">
        <v>1027</v>
      </c>
      <c r="E670" s="2">
        <v>0</v>
      </c>
      <c r="F670" s="1">
        <v>43.2</v>
      </c>
      <c r="G670" s="1" t="s">
        <v>46</v>
      </c>
      <c r="H670" s="1">
        <f t="shared" si="10"/>
        <v>0</v>
      </c>
      <c r="I670" s="1" t="s">
        <v>22</v>
      </c>
      <c r="J670" s="1" t="s">
        <v>0</v>
      </c>
    </row>
    <row r="671" spans="1:10" x14ac:dyDescent="0.3">
      <c r="A671" s="1">
        <v>1976651</v>
      </c>
      <c r="B671" s="1" t="s">
        <v>1253</v>
      </c>
      <c r="C671" s="1" t="s">
        <v>22</v>
      </c>
      <c r="D671" s="1" t="s">
        <v>1031</v>
      </c>
      <c r="E671" s="1">
        <f>ROUND(H672+H673+H674,2)</f>
        <v>0</v>
      </c>
      <c r="F671" s="1">
        <v>1</v>
      </c>
      <c r="G671" s="1" t="s">
        <v>0</v>
      </c>
      <c r="H671" s="1">
        <f t="shared" si="10"/>
        <v>0</v>
      </c>
      <c r="I671" s="1" t="s">
        <v>22</v>
      </c>
      <c r="J671" s="1" t="s">
        <v>0</v>
      </c>
    </row>
    <row r="672" spans="1:10" x14ac:dyDescent="0.3">
      <c r="A672" s="1">
        <v>1976652</v>
      </c>
      <c r="B672" s="1" t="s">
        <v>1254</v>
      </c>
      <c r="C672" s="1" t="s">
        <v>22</v>
      </c>
      <c r="D672" s="1" t="s">
        <v>1033</v>
      </c>
      <c r="E672" s="2">
        <v>0</v>
      </c>
      <c r="F672" s="1">
        <v>588</v>
      </c>
      <c r="G672" s="1" t="s">
        <v>46</v>
      </c>
      <c r="H672" s="1">
        <f t="shared" si="10"/>
        <v>0</v>
      </c>
      <c r="I672" s="1" t="s">
        <v>22</v>
      </c>
      <c r="J672" s="1" t="s">
        <v>0</v>
      </c>
    </row>
    <row r="673" spans="1:10" x14ac:dyDescent="0.3">
      <c r="A673" s="1">
        <v>1976653</v>
      </c>
      <c r="B673" s="1" t="s">
        <v>1255</v>
      </c>
      <c r="C673" s="1" t="s">
        <v>22</v>
      </c>
      <c r="D673" s="1" t="s">
        <v>1041</v>
      </c>
      <c r="E673" s="2">
        <v>0</v>
      </c>
      <c r="F673" s="1">
        <v>588</v>
      </c>
      <c r="G673" s="1" t="s">
        <v>46</v>
      </c>
      <c r="H673" s="1">
        <f t="shared" si="10"/>
        <v>0</v>
      </c>
      <c r="I673" s="1" t="s">
        <v>22</v>
      </c>
      <c r="J673" s="1" t="s">
        <v>0</v>
      </c>
    </row>
    <row r="674" spans="1:10" x14ac:dyDescent="0.3">
      <c r="A674" s="1">
        <v>1976654</v>
      </c>
      <c r="B674" s="1" t="s">
        <v>1256</v>
      </c>
      <c r="C674" s="1" t="s">
        <v>22</v>
      </c>
      <c r="D674" s="1" t="s">
        <v>1039</v>
      </c>
      <c r="E674" s="2">
        <v>0</v>
      </c>
      <c r="F674" s="1">
        <v>588</v>
      </c>
      <c r="G674" s="1" t="s">
        <v>46</v>
      </c>
      <c r="H674" s="1">
        <f t="shared" si="10"/>
        <v>0</v>
      </c>
      <c r="I674" s="1" t="s">
        <v>22</v>
      </c>
      <c r="J674" s="1" t="s">
        <v>0</v>
      </c>
    </row>
    <row r="675" spans="1:10" x14ac:dyDescent="0.3">
      <c r="A675" s="1">
        <v>1976655</v>
      </c>
      <c r="B675" s="1" t="s">
        <v>1257</v>
      </c>
      <c r="C675" s="1" t="s">
        <v>22</v>
      </c>
      <c r="D675" s="1" t="s">
        <v>1045</v>
      </c>
      <c r="E675" s="1">
        <f>ROUND(H676+H677+H678+H679+H680+H681+H682+H683+H684+H685+H686+H687+H688+H689,2)</f>
        <v>0</v>
      </c>
      <c r="F675" s="1">
        <v>1</v>
      </c>
      <c r="G675" s="1" t="s">
        <v>0</v>
      </c>
      <c r="H675" s="1">
        <f t="shared" si="10"/>
        <v>0</v>
      </c>
      <c r="I675" s="1" t="s">
        <v>22</v>
      </c>
      <c r="J675" s="1" t="s">
        <v>0</v>
      </c>
    </row>
    <row r="676" spans="1:10" x14ac:dyDescent="0.3">
      <c r="A676" s="1">
        <v>1976656</v>
      </c>
      <c r="B676" s="1" t="s">
        <v>1258</v>
      </c>
      <c r="C676" s="1" t="s">
        <v>22</v>
      </c>
      <c r="D676" s="1" t="s">
        <v>1259</v>
      </c>
      <c r="E676" s="2">
        <v>0</v>
      </c>
      <c r="F676" s="1">
        <v>1080</v>
      </c>
      <c r="G676" s="1" t="s">
        <v>95</v>
      </c>
      <c r="H676" s="1">
        <f t="shared" si="10"/>
        <v>0</v>
      </c>
      <c r="I676" s="1" t="s">
        <v>22</v>
      </c>
      <c r="J676" s="1" t="s">
        <v>0</v>
      </c>
    </row>
    <row r="677" spans="1:10" x14ac:dyDescent="0.3">
      <c r="A677" s="1">
        <v>1976657</v>
      </c>
      <c r="B677" s="1" t="s">
        <v>1260</v>
      </c>
      <c r="C677" s="1" t="s">
        <v>22</v>
      </c>
      <c r="D677" s="1" t="s">
        <v>1055</v>
      </c>
      <c r="E677" s="2">
        <v>0</v>
      </c>
      <c r="F677" s="1">
        <v>1080</v>
      </c>
      <c r="G677" s="1" t="s">
        <v>95</v>
      </c>
      <c r="H677" s="1">
        <f t="shared" si="10"/>
        <v>0</v>
      </c>
      <c r="I677" s="1" t="s">
        <v>22</v>
      </c>
      <c r="J677" s="1" t="s">
        <v>0</v>
      </c>
    </row>
    <row r="678" spans="1:10" x14ac:dyDescent="0.3">
      <c r="A678" s="1">
        <v>1976658</v>
      </c>
      <c r="B678" s="1" t="s">
        <v>1261</v>
      </c>
      <c r="C678" s="1" t="s">
        <v>22</v>
      </c>
      <c r="D678" s="1" t="s">
        <v>1262</v>
      </c>
      <c r="E678" s="2">
        <v>0</v>
      </c>
      <c r="F678" s="1">
        <v>1080</v>
      </c>
      <c r="G678" s="1" t="s">
        <v>95</v>
      </c>
      <c r="H678" s="1">
        <f t="shared" si="10"/>
        <v>0</v>
      </c>
      <c r="I678" s="1" t="s">
        <v>22</v>
      </c>
      <c r="J678" s="1" t="s">
        <v>0</v>
      </c>
    </row>
    <row r="679" spans="1:10" x14ac:dyDescent="0.3">
      <c r="A679" s="1">
        <v>1976659</v>
      </c>
      <c r="B679" s="1" t="s">
        <v>1263</v>
      </c>
      <c r="C679" s="1" t="s">
        <v>22</v>
      </c>
      <c r="D679" s="1" t="s">
        <v>394</v>
      </c>
      <c r="E679" s="2">
        <v>0</v>
      </c>
      <c r="F679" s="1">
        <v>108</v>
      </c>
      <c r="G679" s="1" t="s">
        <v>74</v>
      </c>
      <c r="H679" s="1">
        <f t="shared" si="10"/>
        <v>0</v>
      </c>
      <c r="I679" s="1" t="s">
        <v>22</v>
      </c>
      <c r="J679" s="1" t="s">
        <v>0</v>
      </c>
    </row>
    <row r="680" spans="1:10" x14ac:dyDescent="0.3">
      <c r="A680" s="1">
        <v>1976660</v>
      </c>
      <c r="B680" s="1" t="s">
        <v>1264</v>
      </c>
      <c r="C680" s="1" t="s">
        <v>22</v>
      </c>
      <c r="D680" s="1" t="s">
        <v>1265</v>
      </c>
      <c r="E680" s="2">
        <v>0</v>
      </c>
      <c r="F680" s="1">
        <v>1080</v>
      </c>
      <c r="G680" s="1" t="s">
        <v>95</v>
      </c>
      <c r="H680" s="1">
        <f t="shared" si="10"/>
        <v>0</v>
      </c>
      <c r="I680" s="1" t="s">
        <v>22</v>
      </c>
      <c r="J680" s="1" t="s">
        <v>0</v>
      </c>
    </row>
    <row r="681" spans="1:10" ht="28.8" x14ac:dyDescent="0.3">
      <c r="A681" s="1">
        <v>1976661</v>
      </c>
      <c r="B681" s="1" t="s">
        <v>1266</v>
      </c>
      <c r="C681" s="1" t="s">
        <v>22</v>
      </c>
      <c r="D681" s="1" t="s">
        <v>1089</v>
      </c>
      <c r="E681" s="2">
        <v>0</v>
      </c>
      <c r="F681" s="1">
        <v>1080</v>
      </c>
      <c r="G681" s="1" t="s">
        <v>95</v>
      </c>
      <c r="H681" s="1">
        <f t="shared" si="10"/>
        <v>0</v>
      </c>
      <c r="I681" s="1" t="s">
        <v>22</v>
      </c>
      <c r="J681" s="1" t="s">
        <v>0</v>
      </c>
    </row>
    <row r="682" spans="1:10" x14ac:dyDescent="0.3">
      <c r="A682" s="1">
        <v>1976662</v>
      </c>
      <c r="B682" s="1" t="s">
        <v>1267</v>
      </c>
      <c r="C682" s="1" t="s">
        <v>22</v>
      </c>
      <c r="D682" s="1" t="s">
        <v>1268</v>
      </c>
      <c r="E682" s="2">
        <v>0</v>
      </c>
      <c r="F682" s="1">
        <v>108</v>
      </c>
      <c r="G682" s="1" t="s">
        <v>74</v>
      </c>
      <c r="H682" s="1">
        <f t="shared" si="10"/>
        <v>0</v>
      </c>
      <c r="I682" s="1" t="s">
        <v>22</v>
      </c>
      <c r="J682" s="1" t="s">
        <v>0</v>
      </c>
    </row>
    <row r="683" spans="1:10" x14ac:dyDescent="0.3">
      <c r="A683" s="1">
        <v>1976663</v>
      </c>
      <c r="B683" s="1" t="s">
        <v>1269</v>
      </c>
      <c r="C683" s="1" t="s">
        <v>22</v>
      </c>
      <c r="D683" s="1" t="s">
        <v>1270</v>
      </c>
      <c r="E683" s="2">
        <v>0</v>
      </c>
      <c r="F683" s="1">
        <v>108</v>
      </c>
      <c r="G683" s="1" t="s">
        <v>74</v>
      </c>
      <c r="H683" s="1">
        <f t="shared" si="10"/>
        <v>0</v>
      </c>
      <c r="I683" s="1" t="s">
        <v>22</v>
      </c>
      <c r="J683" s="1" t="s">
        <v>0</v>
      </c>
    </row>
    <row r="684" spans="1:10" x14ac:dyDescent="0.3">
      <c r="A684" s="1">
        <v>1976664</v>
      </c>
      <c r="B684" s="1" t="s">
        <v>1271</v>
      </c>
      <c r="C684" s="1" t="s">
        <v>22</v>
      </c>
      <c r="D684" s="1" t="s">
        <v>1272</v>
      </c>
      <c r="E684" s="2">
        <v>0</v>
      </c>
      <c r="F684" s="1">
        <v>108</v>
      </c>
      <c r="G684" s="1" t="s">
        <v>74</v>
      </c>
      <c r="H684" s="1">
        <f t="shared" si="10"/>
        <v>0</v>
      </c>
      <c r="I684" s="1" t="s">
        <v>22</v>
      </c>
      <c r="J684" s="1" t="s">
        <v>0</v>
      </c>
    </row>
    <row r="685" spans="1:10" x14ac:dyDescent="0.3">
      <c r="A685" s="1">
        <v>1976665</v>
      </c>
      <c r="B685" s="1" t="s">
        <v>1273</v>
      </c>
      <c r="C685" s="1" t="s">
        <v>22</v>
      </c>
      <c r="D685" s="1" t="s">
        <v>1274</v>
      </c>
      <c r="E685" s="2">
        <v>0</v>
      </c>
      <c r="F685" s="1">
        <v>108</v>
      </c>
      <c r="G685" s="1" t="s">
        <v>74</v>
      </c>
      <c r="H685" s="1">
        <f t="shared" si="10"/>
        <v>0</v>
      </c>
      <c r="I685" s="1" t="s">
        <v>22</v>
      </c>
      <c r="J685" s="1" t="s">
        <v>0</v>
      </c>
    </row>
    <row r="686" spans="1:10" x14ac:dyDescent="0.3">
      <c r="A686" s="1">
        <v>1976666</v>
      </c>
      <c r="B686" s="1" t="s">
        <v>1275</v>
      </c>
      <c r="C686" s="1" t="s">
        <v>22</v>
      </c>
      <c r="D686" s="1" t="s">
        <v>1276</v>
      </c>
      <c r="E686" s="2">
        <v>0</v>
      </c>
      <c r="F686" s="1">
        <v>108</v>
      </c>
      <c r="G686" s="1" t="s">
        <v>74</v>
      </c>
      <c r="H686" s="1">
        <f t="shared" si="10"/>
        <v>0</v>
      </c>
      <c r="I686" s="1" t="s">
        <v>22</v>
      </c>
      <c r="J686" s="1" t="s">
        <v>0</v>
      </c>
    </row>
    <row r="687" spans="1:10" x14ac:dyDescent="0.3">
      <c r="A687" s="1">
        <v>1976667</v>
      </c>
      <c r="B687" s="1" t="s">
        <v>1277</v>
      </c>
      <c r="C687" s="1" t="s">
        <v>22</v>
      </c>
      <c r="D687" s="1" t="s">
        <v>1278</v>
      </c>
      <c r="E687" s="2">
        <v>0</v>
      </c>
      <c r="F687" s="1">
        <v>108</v>
      </c>
      <c r="G687" s="1" t="s">
        <v>74</v>
      </c>
      <c r="H687" s="1">
        <f t="shared" si="10"/>
        <v>0</v>
      </c>
      <c r="I687" s="1" t="s">
        <v>22</v>
      </c>
      <c r="J687" s="1" t="s">
        <v>0</v>
      </c>
    </row>
    <row r="688" spans="1:10" x14ac:dyDescent="0.3">
      <c r="A688" s="1">
        <v>1976668</v>
      </c>
      <c r="B688" s="1" t="s">
        <v>1279</v>
      </c>
      <c r="C688" s="1" t="s">
        <v>22</v>
      </c>
      <c r="D688" s="1" t="s">
        <v>1280</v>
      </c>
      <c r="E688" s="2">
        <v>0</v>
      </c>
      <c r="F688" s="1">
        <v>108</v>
      </c>
      <c r="G688" s="1" t="s">
        <v>74</v>
      </c>
      <c r="H688" s="1">
        <f t="shared" si="10"/>
        <v>0</v>
      </c>
      <c r="I688" s="1" t="s">
        <v>22</v>
      </c>
      <c r="J688" s="1" t="s">
        <v>0</v>
      </c>
    </row>
    <row r="689" spans="1:10" x14ac:dyDescent="0.3">
      <c r="A689" s="1">
        <v>1976669</v>
      </c>
      <c r="B689" s="1" t="s">
        <v>1281</v>
      </c>
      <c r="C689" s="1" t="s">
        <v>22</v>
      </c>
      <c r="D689" s="1" t="s">
        <v>1282</v>
      </c>
      <c r="E689" s="2">
        <v>0</v>
      </c>
      <c r="F689" s="1">
        <v>108</v>
      </c>
      <c r="G689" s="1" t="s">
        <v>74</v>
      </c>
      <c r="H689" s="1">
        <f t="shared" si="10"/>
        <v>0</v>
      </c>
      <c r="I689" s="1" t="s">
        <v>22</v>
      </c>
      <c r="J689" s="1" t="s">
        <v>0</v>
      </c>
    </row>
    <row r="690" spans="1:10" x14ac:dyDescent="0.3">
      <c r="A690" s="1">
        <v>1976670</v>
      </c>
      <c r="B690" s="1" t="s">
        <v>1283</v>
      </c>
      <c r="C690" s="1" t="s">
        <v>22</v>
      </c>
      <c r="D690" s="1" t="s">
        <v>1194</v>
      </c>
      <c r="E690" s="1">
        <f>ROUND(H691+H692+H693+H694,2)</f>
        <v>0</v>
      </c>
      <c r="F690" s="1">
        <v>1</v>
      </c>
      <c r="G690" s="1" t="s">
        <v>0</v>
      </c>
      <c r="H690" s="1">
        <f t="shared" si="10"/>
        <v>0</v>
      </c>
      <c r="I690" s="1" t="s">
        <v>22</v>
      </c>
      <c r="J690" s="1" t="s">
        <v>0</v>
      </c>
    </row>
    <row r="691" spans="1:10" x14ac:dyDescent="0.3">
      <c r="A691" s="1">
        <v>1976671</v>
      </c>
      <c r="B691" s="1" t="s">
        <v>1284</v>
      </c>
      <c r="C691" s="1" t="s">
        <v>22</v>
      </c>
      <c r="D691" s="1" t="s">
        <v>1196</v>
      </c>
      <c r="E691" s="2">
        <v>0</v>
      </c>
      <c r="F691" s="1">
        <v>351.62400000000002</v>
      </c>
      <c r="G691" s="1" t="s">
        <v>978</v>
      </c>
      <c r="H691" s="1">
        <f t="shared" si="10"/>
        <v>0</v>
      </c>
      <c r="I691" s="1" t="s">
        <v>22</v>
      </c>
      <c r="J691" s="1" t="s">
        <v>0</v>
      </c>
    </row>
    <row r="692" spans="1:10" x14ac:dyDescent="0.3">
      <c r="A692" s="1">
        <v>1976672</v>
      </c>
      <c r="B692" s="1" t="s">
        <v>1285</v>
      </c>
      <c r="C692" s="1" t="s">
        <v>22</v>
      </c>
      <c r="D692" s="1" t="s">
        <v>974</v>
      </c>
      <c r="E692" s="2">
        <v>0</v>
      </c>
      <c r="F692" s="1">
        <v>6680.8559999999998</v>
      </c>
      <c r="G692" s="1" t="s">
        <v>978</v>
      </c>
      <c r="H692" s="1">
        <f t="shared" si="10"/>
        <v>0</v>
      </c>
      <c r="I692" s="1" t="s">
        <v>22</v>
      </c>
      <c r="J692" s="1" t="s">
        <v>0</v>
      </c>
    </row>
    <row r="693" spans="1:10" x14ac:dyDescent="0.3">
      <c r="A693" s="1">
        <v>1976673</v>
      </c>
      <c r="B693" s="1" t="s">
        <v>1286</v>
      </c>
      <c r="C693" s="1" t="s">
        <v>22</v>
      </c>
      <c r="D693" s="1" t="s">
        <v>1199</v>
      </c>
      <c r="E693" s="2">
        <v>0</v>
      </c>
      <c r="F693" s="1">
        <v>980</v>
      </c>
      <c r="G693" s="1" t="s">
        <v>95</v>
      </c>
      <c r="H693" s="1">
        <f t="shared" si="10"/>
        <v>0</v>
      </c>
      <c r="I693" s="1" t="s">
        <v>22</v>
      </c>
      <c r="J693" s="1" t="s">
        <v>0</v>
      </c>
    </row>
    <row r="694" spans="1:10" x14ac:dyDescent="0.3">
      <c r="A694" s="1">
        <v>1976674</v>
      </c>
      <c r="B694" s="1" t="s">
        <v>1287</v>
      </c>
      <c r="C694" s="1" t="s">
        <v>22</v>
      </c>
      <c r="D694" s="1" t="s">
        <v>1203</v>
      </c>
      <c r="E694" s="2">
        <v>0</v>
      </c>
      <c r="F694" s="1">
        <v>980</v>
      </c>
      <c r="G694" s="1" t="s">
        <v>95</v>
      </c>
      <c r="H694" s="1">
        <f t="shared" si="10"/>
        <v>0</v>
      </c>
      <c r="I694" s="1" t="s">
        <v>22</v>
      </c>
      <c r="J694" s="1" t="s">
        <v>0</v>
      </c>
    </row>
    <row r="695" spans="1:10" x14ac:dyDescent="0.3">
      <c r="A695" s="1">
        <v>1976675</v>
      </c>
      <c r="B695" s="1" t="s">
        <v>1288</v>
      </c>
      <c r="C695" s="1" t="s">
        <v>22</v>
      </c>
      <c r="D695" s="1" t="s">
        <v>229</v>
      </c>
      <c r="E695" s="1">
        <f>ROUND(H696+H697,2)</f>
        <v>0</v>
      </c>
      <c r="F695" s="1">
        <v>1</v>
      </c>
      <c r="G695" s="1" t="s">
        <v>0</v>
      </c>
      <c r="H695" s="1">
        <f t="shared" si="10"/>
        <v>0</v>
      </c>
      <c r="I695" s="1" t="s">
        <v>22</v>
      </c>
      <c r="J695" s="1" t="s">
        <v>0</v>
      </c>
    </row>
    <row r="696" spans="1:10" x14ac:dyDescent="0.3">
      <c r="A696" s="1">
        <v>1976676</v>
      </c>
      <c r="B696" s="1" t="s">
        <v>1289</v>
      </c>
      <c r="C696" s="1" t="s">
        <v>22</v>
      </c>
      <c r="D696" s="1" t="s">
        <v>229</v>
      </c>
      <c r="E696" s="2">
        <v>0</v>
      </c>
      <c r="F696" s="1">
        <v>156.16399999999999</v>
      </c>
      <c r="G696" s="1" t="s">
        <v>978</v>
      </c>
      <c r="H696" s="1">
        <f t="shared" si="10"/>
        <v>0</v>
      </c>
      <c r="I696" s="1" t="s">
        <v>22</v>
      </c>
      <c r="J696" s="1" t="s">
        <v>0</v>
      </c>
    </row>
    <row r="697" spans="1:10" x14ac:dyDescent="0.3">
      <c r="A697" s="1">
        <v>1976677</v>
      </c>
      <c r="B697" s="1" t="s">
        <v>1290</v>
      </c>
      <c r="C697" s="1" t="s">
        <v>22</v>
      </c>
      <c r="D697" s="1" t="s">
        <v>1207</v>
      </c>
      <c r="E697" s="2">
        <v>0</v>
      </c>
      <c r="F697" s="1">
        <v>2330.3310000000001</v>
      </c>
      <c r="G697" s="1" t="s">
        <v>978</v>
      </c>
      <c r="H697" s="1">
        <f t="shared" si="10"/>
        <v>0</v>
      </c>
      <c r="I697" s="1" t="s">
        <v>22</v>
      </c>
      <c r="J697" s="1" t="s">
        <v>0</v>
      </c>
    </row>
    <row r="698" spans="1:10" x14ac:dyDescent="0.3">
      <c r="A698" s="1">
        <v>1976678</v>
      </c>
      <c r="B698" s="1" t="s">
        <v>1291</v>
      </c>
      <c r="C698" s="1" t="s">
        <v>22</v>
      </c>
      <c r="D698" s="1" t="s">
        <v>1209</v>
      </c>
      <c r="E698" s="1">
        <f>ROUND(H699,2)</f>
        <v>0</v>
      </c>
      <c r="F698" s="1">
        <v>1</v>
      </c>
      <c r="G698" s="1" t="s">
        <v>0</v>
      </c>
      <c r="H698" s="1">
        <f t="shared" si="10"/>
        <v>0</v>
      </c>
      <c r="I698" s="1" t="s">
        <v>22</v>
      </c>
      <c r="J698" s="1" t="s">
        <v>0</v>
      </c>
    </row>
    <row r="699" spans="1:10" x14ac:dyDescent="0.3">
      <c r="A699" s="1">
        <v>1976679</v>
      </c>
      <c r="B699" s="1" t="s">
        <v>1292</v>
      </c>
      <c r="C699" s="1" t="s">
        <v>22</v>
      </c>
      <c r="D699" s="1" t="s">
        <v>1211</v>
      </c>
      <c r="E699" s="2">
        <v>0</v>
      </c>
      <c r="F699" s="1">
        <v>1</v>
      </c>
      <c r="G699" s="1" t="s">
        <v>65</v>
      </c>
      <c r="H699" s="1">
        <f t="shared" si="10"/>
        <v>0</v>
      </c>
      <c r="I699" s="1" t="s">
        <v>22</v>
      </c>
      <c r="J699" s="1" t="s">
        <v>0</v>
      </c>
    </row>
    <row r="700" spans="1:10" ht="28.8" x14ac:dyDescent="0.3">
      <c r="A700" s="1">
        <v>1976680</v>
      </c>
      <c r="B700" s="1" t="s">
        <v>1293</v>
      </c>
      <c r="C700" s="1" t="s">
        <v>22</v>
      </c>
      <c r="D700" s="1" t="s">
        <v>1294</v>
      </c>
      <c r="E700" s="1">
        <f>ROUND(H701+H785+H845+H888+H1012,2)</f>
        <v>0</v>
      </c>
      <c r="F700" s="1">
        <v>1</v>
      </c>
      <c r="G700" s="1" t="s">
        <v>0</v>
      </c>
      <c r="H700" s="1">
        <f t="shared" si="10"/>
        <v>0</v>
      </c>
      <c r="I700" s="1" t="s">
        <v>22</v>
      </c>
      <c r="J700" s="1" t="s">
        <v>0</v>
      </c>
    </row>
    <row r="701" spans="1:10" x14ac:dyDescent="0.3">
      <c r="A701" s="1">
        <v>1976681</v>
      </c>
      <c r="B701" s="1" t="s">
        <v>1295</v>
      </c>
      <c r="C701" s="1" t="s">
        <v>22</v>
      </c>
      <c r="D701" s="1" t="s">
        <v>1296</v>
      </c>
      <c r="E701" s="1">
        <f>ROUND(H702+H779+H782,2)</f>
        <v>0</v>
      </c>
      <c r="F701" s="1">
        <v>1</v>
      </c>
      <c r="G701" s="1" t="s">
        <v>0</v>
      </c>
      <c r="H701" s="1">
        <f t="shared" si="10"/>
        <v>0</v>
      </c>
      <c r="I701" s="1" t="s">
        <v>22</v>
      </c>
      <c r="J701" s="1" t="s">
        <v>0</v>
      </c>
    </row>
    <row r="702" spans="1:10" x14ac:dyDescent="0.3">
      <c r="A702" s="1">
        <v>1976682</v>
      </c>
      <c r="B702" s="1" t="s">
        <v>1297</v>
      </c>
      <c r="C702" s="1" t="s">
        <v>22</v>
      </c>
      <c r="D702" s="1" t="s">
        <v>952</v>
      </c>
      <c r="E702" s="1">
        <f>ROUND(H703+H735+H741+H748+H772,2)</f>
        <v>0</v>
      </c>
      <c r="F702" s="1">
        <v>1</v>
      </c>
      <c r="G702" s="1" t="s">
        <v>0</v>
      </c>
      <c r="H702" s="1">
        <f t="shared" si="10"/>
        <v>0</v>
      </c>
      <c r="I702" s="1" t="s">
        <v>22</v>
      </c>
      <c r="J702" s="1" t="s">
        <v>0</v>
      </c>
    </row>
    <row r="703" spans="1:10" x14ac:dyDescent="0.3">
      <c r="A703" s="1">
        <v>1976683</v>
      </c>
      <c r="B703" s="1" t="s">
        <v>1298</v>
      </c>
      <c r="C703" s="1" t="s">
        <v>22</v>
      </c>
      <c r="D703" s="1" t="s">
        <v>954</v>
      </c>
      <c r="E703" s="1">
        <f>ROUND(H704+H705+H706+H707+H708+H709+H710+H711+H712+H713+H714+H715+H716+H717+H718+H719+H720+H721+H722+H723+H724+H725+H726+H727+H728+H729+H730+H731+H732+H733+H734,2)</f>
        <v>0</v>
      </c>
      <c r="F703" s="1">
        <v>1</v>
      </c>
      <c r="G703" s="1" t="s">
        <v>0</v>
      </c>
      <c r="H703" s="1">
        <f t="shared" si="10"/>
        <v>0</v>
      </c>
      <c r="I703" s="1" t="s">
        <v>22</v>
      </c>
      <c r="J703" s="1" t="s">
        <v>0</v>
      </c>
    </row>
    <row r="704" spans="1:10" x14ac:dyDescent="0.3">
      <c r="A704" s="1">
        <v>1976684</v>
      </c>
      <c r="B704" s="1" t="s">
        <v>1299</v>
      </c>
      <c r="C704" s="1" t="s">
        <v>22</v>
      </c>
      <c r="D704" s="1" t="s">
        <v>956</v>
      </c>
      <c r="E704" s="2">
        <v>0</v>
      </c>
      <c r="F704" s="1">
        <v>6834.43</v>
      </c>
      <c r="G704" s="1" t="s">
        <v>33</v>
      </c>
      <c r="H704" s="1">
        <f t="shared" si="10"/>
        <v>0</v>
      </c>
      <c r="I704" s="1" t="s">
        <v>22</v>
      </c>
      <c r="J704" s="1" t="s">
        <v>0</v>
      </c>
    </row>
    <row r="705" spans="1:10" x14ac:dyDescent="0.3">
      <c r="A705" s="1">
        <v>1976685</v>
      </c>
      <c r="B705" s="1" t="s">
        <v>1300</v>
      </c>
      <c r="C705" s="1" t="s">
        <v>22</v>
      </c>
      <c r="D705" s="1" t="s">
        <v>958</v>
      </c>
      <c r="E705" s="2">
        <v>0</v>
      </c>
      <c r="F705" s="1">
        <v>2050.3290000000002</v>
      </c>
      <c r="G705" s="1" t="s">
        <v>33</v>
      </c>
      <c r="H705" s="1">
        <f t="shared" si="10"/>
        <v>0</v>
      </c>
      <c r="I705" s="1" t="s">
        <v>22</v>
      </c>
      <c r="J705" s="1" t="s">
        <v>0</v>
      </c>
    </row>
    <row r="706" spans="1:10" x14ac:dyDescent="0.3">
      <c r="A706" s="1">
        <v>1976686</v>
      </c>
      <c r="B706" s="1" t="s">
        <v>1301</v>
      </c>
      <c r="C706" s="1" t="s">
        <v>22</v>
      </c>
      <c r="D706" s="1" t="s">
        <v>960</v>
      </c>
      <c r="E706" s="2">
        <v>0</v>
      </c>
      <c r="F706" s="1">
        <v>11806.29</v>
      </c>
      <c r="G706" s="1" t="s">
        <v>46</v>
      </c>
      <c r="H706" s="1">
        <f t="shared" si="10"/>
        <v>0</v>
      </c>
      <c r="I706" s="1" t="s">
        <v>22</v>
      </c>
      <c r="J706" s="1" t="s">
        <v>0</v>
      </c>
    </row>
    <row r="707" spans="1:10" x14ac:dyDescent="0.3">
      <c r="A707" s="1">
        <v>1976687</v>
      </c>
      <c r="B707" s="1" t="s">
        <v>1302</v>
      </c>
      <c r="C707" s="1" t="s">
        <v>22</v>
      </c>
      <c r="D707" s="1" t="s">
        <v>962</v>
      </c>
      <c r="E707" s="2">
        <v>0</v>
      </c>
      <c r="F707" s="1">
        <v>11806.29</v>
      </c>
      <c r="G707" s="1" t="s">
        <v>46</v>
      </c>
      <c r="H707" s="1">
        <f t="shared" ref="H707:H770" si="11">IF(ISNUMBER(VALUE(E707)),ROUND(SUM(ROUND(E707,2)*F707),2),"N")</f>
        <v>0</v>
      </c>
      <c r="I707" s="1" t="s">
        <v>22</v>
      </c>
      <c r="J707" s="1" t="s">
        <v>0</v>
      </c>
    </row>
    <row r="708" spans="1:10" x14ac:dyDescent="0.3">
      <c r="A708" s="1">
        <v>1976688</v>
      </c>
      <c r="B708" s="1" t="s">
        <v>1303</v>
      </c>
      <c r="C708" s="1" t="s">
        <v>22</v>
      </c>
      <c r="D708" s="1" t="s">
        <v>964</v>
      </c>
      <c r="E708" s="2">
        <v>0</v>
      </c>
      <c r="F708" s="1">
        <v>4801.66</v>
      </c>
      <c r="G708" s="1" t="s">
        <v>33</v>
      </c>
      <c r="H708" s="1">
        <f t="shared" si="11"/>
        <v>0</v>
      </c>
      <c r="I708" s="1" t="s">
        <v>22</v>
      </c>
      <c r="J708" s="1" t="s">
        <v>0</v>
      </c>
    </row>
    <row r="709" spans="1:10" x14ac:dyDescent="0.3">
      <c r="A709" s="1">
        <v>1976689</v>
      </c>
      <c r="B709" s="1" t="s">
        <v>1304</v>
      </c>
      <c r="C709" s="1" t="s">
        <v>22</v>
      </c>
      <c r="D709" s="1" t="s">
        <v>966</v>
      </c>
      <c r="E709" s="2">
        <v>0</v>
      </c>
      <c r="F709" s="1">
        <v>1269.46</v>
      </c>
      <c r="G709" s="1" t="s">
        <v>33</v>
      </c>
      <c r="H709" s="1">
        <f t="shared" si="11"/>
        <v>0</v>
      </c>
      <c r="I709" s="1" t="s">
        <v>22</v>
      </c>
      <c r="J709" s="1" t="s">
        <v>0</v>
      </c>
    </row>
    <row r="710" spans="1:10" x14ac:dyDescent="0.3">
      <c r="A710" s="1">
        <v>1976690</v>
      </c>
      <c r="B710" s="1" t="s">
        <v>1305</v>
      </c>
      <c r="C710" s="1" t="s">
        <v>22</v>
      </c>
      <c r="D710" s="1" t="s">
        <v>968</v>
      </c>
      <c r="E710" s="2">
        <v>0</v>
      </c>
      <c r="F710" s="1">
        <v>1269.46</v>
      </c>
      <c r="G710" s="1" t="s">
        <v>33</v>
      </c>
      <c r="H710" s="1">
        <f t="shared" si="11"/>
        <v>0</v>
      </c>
      <c r="I710" s="1" t="s">
        <v>22</v>
      </c>
      <c r="J710" s="1" t="s">
        <v>0</v>
      </c>
    </row>
    <row r="711" spans="1:10" x14ac:dyDescent="0.3">
      <c r="A711" s="1">
        <v>1976691</v>
      </c>
      <c r="B711" s="1" t="s">
        <v>1306</v>
      </c>
      <c r="C711" s="1" t="s">
        <v>22</v>
      </c>
      <c r="D711" s="1" t="s">
        <v>1307</v>
      </c>
      <c r="E711" s="2">
        <v>0</v>
      </c>
      <c r="F711" s="1">
        <v>4177.4399999999996</v>
      </c>
      <c r="G711" s="1" t="s">
        <v>33</v>
      </c>
      <c r="H711" s="1">
        <f t="shared" si="11"/>
        <v>0</v>
      </c>
      <c r="I711" s="1" t="s">
        <v>22</v>
      </c>
      <c r="J711" s="1" t="s">
        <v>0</v>
      </c>
    </row>
    <row r="712" spans="1:10" x14ac:dyDescent="0.3">
      <c r="A712" s="1">
        <v>1976692</v>
      </c>
      <c r="B712" s="1" t="s">
        <v>1308</v>
      </c>
      <c r="C712" s="1" t="s">
        <v>22</v>
      </c>
      <c r="D712" s="1" t="s">
        <v>972</v>
      </c>
      <c r="E712" s="2">
        <v>0</v>
      </c>
      <c r="F712" s="1">
        <v>7458.65</v>
      </c>
      <c r="G712" s="1" t="s">
        <v>33</v>
      </c>
      <c r="H712" s="1">
        <f t="shared" si="11"/>
        <v>0</v>
      </c>
      <c r="I712" s="1" t="s">
        <v>22</v>
      </c>
      <c r="J712" s="1" t="s">
        <v>0</v>
      </c>
    </row>
    <row r="713" spans="1:10" x14ac:dyDescent="0.3">
      <c r="A713" s="1">
        <v>1976693</v>
      </c>
      <c r="B713" s="1" t="s">
        <v>1309</v>
      </c>
      <c r="C713" s="1" t="s">
        <v>22</v>
      </c>
      <c r="D713" s="1" t="s">
        <v>974</v>
      </c>
      <c r="E713" s="2">
        <v>0</v>
      </c>
      <c r="F713" s="1">
        <v>43471.47</v>
      </c>
      <c r="G713" s="1" t="s">
        <v>33</v>
      </c>
      <c r="H713" s="1">
        <f t="shared" si="11"/>
        <v>0</v>
      </c>
      <c r="I713" s="1" t="s">
        <v>22</v>
      </c>
      <c r="J713" s="1" t="s">
        <v>0</v>
      </c>
    </row>
    <row r="714" spans="1:10" x14ac:dyDescent="0.3">
      <c r="A714" s="1">
        <v>1976694</v>
      </c>
      <c r="B714" s="1" t="s">
        <v>1310</v>
      </c>
      <c r="C714" s="1" t="s">
        <v>22</v>
      </c>
      <c r="D714" s="1" t="s">
        <v>976</v>
      </c>
      <c r="E714" s="2">
        <v>0</v>
      </c>
      <c r="F714" s="1">
        <v>624.21600000000001</v>
      </c>
      <c r="G714" s="1" t="s">
        <v>33</v>
      </c>
      <c r="H714" s="1">
        <f t="shared" si="11"/>
        <v>0</v>
      </c>
      <c r="I714" s="1" t="s">
        <v>22</v>
      </c>
      <c r="J714" s="1" t="s">
        <v>0</v>
      </c>
    </row>
    <row r="715" spans="1:10" x14ac:dyDescent="0.3">
      <c r="A715" s="1">
        <v>1976695</v>
      </c>
      <c r="B715" s="1" t="s">
        <v>1311</v>
      </c>
      <c r="C715" s="1" t="s">
        <v>22</v>
      </c>
      <c r="D715" s="1" t="s">
        <v>979</v>
      </c>
      <c r="E715" s="2">
        <v>0</v>
      </c>
      <c r="F715" s="1">
        <v>8073.2730000000001</v>
      </c>
      <c r="G715" s="1" t="s">
        <v>978</v>
      </c>
      <c r="H715" s="1">
        <f t="shared" si="11"/>
        <v>0</v>
      </c>
      <c r="I715" s="1" t="s">
        <v>22</v>
      </c>
      <c r="J715" s="1" t="s">
        <v>0</v>
      </c>
    </row>
    <row r="716" spans="1:10" x14ac:dyDescent="0.3">
      <c r="A716" s="1">
        <v>1976696</v>
      </c>
      <c r="B716" s="1" t="s">
        <v>1312</v>
      </c>
      <c r="C716" s="1" t="s">
        <v>22</v>
      </c>
      <c r="D716" s="1" t="s">
        <v>1236</v>
      </c>
      <c r="E716" s="2">
        <v>0</v>
      </c>
      <c r="F716" s="1">
        <v>2.2170000000000001</v>
      </c>
      <c r="G716" s="1" t="s">
        <v>203</v>
      </c>
      <c r="H716" s="1">
        <f t="shared" si="11"/>
        <v>0</v>
      </c>
      <c r="I716" s="1" t="s">
        <v>22</v>
      </c>
      <c r="J716" s="1" t="s">
        <v>0</v>
      </c>
    </row>
    <row r="717" spans="1:10" x14ac:dyDescent="0.3">
      <c r="A717" s="1">
        <v>1976697</v>
      </c>
      <c r="B717" s="1" t="s">
        <v>1313</v>
      </c>
      <c r="C717" s="1" t="s">
        <v>22</v>
      </c>
      <c r="D717" s="1" t="s">
        <v>358</v>
      </c>
      <c r="E717" s="2">
        <v>0</v>
      </c>
      <c r="F717" s="1">
        <v>720</v>
      </c>
      <c r="G717" s="1" t="s">
        <v>357</v>
      </c>
      <c r="H717" s="1">
        <f t="shared" si="11"/>
        <v>0</v>
      </c>
      <c r="I717" s="1" t="s">
        <v>22</v>
      </c>
      <c r="J717" s="1" t="s">
        <v>0</v>
      </c>
    </row>
    <row r="718" spans="1:10" x14ac:dyDescent="0.3">
      <c r="A718" s="1">
        <v>1976698</v>
      </c>
      <c r="B718" s="1" t="s">
        <v>1314</v>
      </c>
      <c r="C718" s="1" t="s">
        <v>22</v>
      </c>
      <c r="D718" s="1" t="s">
        <v>983</v>
      </c>
      <c r="E718" s="2">
        <v>0</v>
      </c>
      <c r="F718" s="1">
        <v>30</v>
      </c>
      <c r="G718" s="1" t="s">
        <v>982</v>
      </c>
      <c r="H718" s="1">
        <f t="shared" si="11"/>
        <v>0</v>
      </c>
      <c r="I718" s="1" t="s">
        <v>22</v>
      </c>
      <c r="J718" s="1" t="s">
        <v>0</v>
      </c>
    </row>
    <row r="719" spans="1:10" x14ac:dyDescent="0.3">
      <c r="A719" s="1">
        <v>1976699</v>
      </c>
      <c r="B719" s="1" t="s">
        <v>1315</v>
      </c>
      <c r="C719" s="1" t="s">
        <v>22</v>
      </c>
      <c r="D719" s="1" t="s">
        <v>985</v>
      </c>
      <c r="E719" s="2">
        <v>0</v>
      </c>
      <c r="F719" s="1">
        <v>1</v>
      </c>
      <c r="G719" s="1" t="s">
        <v>95</v>
      </c>
      <c r="H719" s="1">
        <f t="shared" si="11"/>
        <v>0</v>
      </c>
      <c r="I719" s="1" t="s">
        <v>22</v>
      </c>
      <c r="J719" s="1" t="s">
        <v>0</v>
      </c>
    </row>
    <row r="720" spans="1:10" x14ac:dyDescent="0.3">
      <c r="A720" s="1">
        <v>1976700</v>
      </c>
      <c r="B720" s="1" t="s">
        <v>1316</v>
      </c>
      <c r="C720" s="1" t="s">
        <v>22</v>
      </c>
      <c r="D720" s="1" t="s">
        <v>987</v>
      </c>
      <c r="E720" s="2">
        <v>0</v>
      </c>
      <c r="F720" s="1">
        <v>1025.165</v>
      </c>
      <c r="G720" s="1" t="s">
        <v>33</v>
      </c>
      <c r="H720" s="1">
        <f t="shared" si="11"/>
        <v>0</v>
      </c>
      <c r="I720" s="1" t="s">
        <v>22</v>
      </c>
      <c r="J720" s="1" t="s">
        <v>0</v>
      </c>
    </row>
    <row r="721" spans="1:10" x14ac:dyDescent="0.3">
      <c r="A721" s="1">
        <v>1976701</v>
      </c>
      <c r="B721" s="1" t="s">
        <v>1317</v>
      </c>
      <c r="C721" s="1" t="s">
        <v>22</v>
      </c>
      <c r="D721" s="1" t="s">
        <v>989</v>
      </c>
      <c r="E721" s="2">
        <v>0</v>
      </c>
      <c r="F721" s="1">
        <v>140</v>
      </c>
      <c r="G721" s="1" t="s">
        <v>95</v>
      </c>
      <c r="H721" s="1">
        <f t="shared" si="11"/>
        <v>0</v>
      </c>
      <c r="I721" s="1" t="s">
        <v>22</v>
      </c>
      <c r="J721" s="1" t="s">
        <v>0</v>
      </c>
    </row>
    <row r="722" spans="1:10" x14ac:dyDescent="0.3">
      <c r="A722" s="1">
        <v>1976702</v>
      </c>
      <c r="B722" s="1" t="s">
        <v>1318</v>
      </c>
      <c r="C722" s="1" t="s">
        <v>22</v>
      </c>
      <c r="D722" s="1" t="s">
        <v>991</v>
      </c>
      <c r="E722" s="2">
        <v>0</v>
      </c>
      <c r="F722" s="1">
        <v>140</v>
      </c>
      <c r="G722" s="1" t="s">
        <v>95</v>
      </c>
      <c r="H722" s="1">
        <f t="shared" si="11"/>
        <v>0</v>
      </c>
      <c r="I722" s="1" t="s">
        <v>22</v>
      </c>
      <c r="J722" s="1" t="s">
        <v>0</v>
      </c>
    </row>
    <row r="723" spans="1:10" ht="28.8" x14ac:dyDescent="0.3">
      <c r="A723" s="1">
        <v>1976703</v>
      </c>
      <c r="B723" s="1" t="s">
        <v>1319</v>
      </c>
      <c r="C723" s="1" t="s">
        <v>22</v>
      </c>
      <c r="D723" s="1" t="s">
        <v>1320</v>
      </c>
      <c r="E723" s="2">
        <v>0</v>
      </c>
      <c r="F723" s="1">
        <v>172.38</v>
      </c>
      <c r="G723" s="1" t="s">
        <v>33</v>
      </c>
      <c r="H723" s="1">
        <f t="shared" si="11"/>
        <v>0</v>
      </c>
      <c r="I723" s="1" t="s">
        <v>22</v>
      </c>
      <c r="J723" s="1" t="s">
        <v>0</v>
      </c>
    </row>
    <row r="724" spans="1:10" x14ac:dyDescent="0.3">
      <c r="A724" s="1">
        <v>1976704</v>
      </c>
      <c r="B724" s="1" t="s">
        <v>1321</v>
      </c>
      <c r="C724" s="1" t="s">
        <v>22</v>
      </c>
      <c r="D724" s="1" t="s">
        <v>995</v>
      </c>
      <c r="E724" s="2">
        <v>0</v>
      </c>
      <c r="F724" s="1">
        <v>861.9</v>
      </c>
      <c r="G724" s="1" t="s">
        <v>46</v>
      </c>
      <c r="H724" s="1">
        <f t="shared" si="11"/>
        <v>0</v>
      </c>
      <c r="I724" s="1" t="s">
        <v>22</v>
      </c>
      <c r="J724" s="1" t="s">
        <v>0</v>
      </c>
    </row>
    <row r="725" spans="1:10" x14ac:dyDescent="0.3">
      <c r="A725" s="1">
        <v>1976705</v>
      </c>
      <c r="B725" s="1" t="s">
        <v>1322</v>
      </c>
      <c r="C725" s="1" t="s">
        <v>22</v>
      </c>
      <c r="D725" s="1" t="s">
        <v>997</v>
      </c>
      <c r="E725" s="2">
        <v>0</v>
      </c>
      <c r="F725" s="1">
        <v>861.9</v>
      </c>
      <c r="G725" s="1" t="s">
        <v>46</v>
      </c>
      <c r="H725" s="1">
        <f t="shared" si="11"/>
        <v>0</v>
      </c>
      <c r="I725" s="1" t="s">
        <v>22</v>
      </c>
      <c r="J725" s="1" t="s">
        <v>0</v>
      </c>
    </row>
    <row r="726" spans="1:10" x14ac:dyDescent="0.3">
      <c r="A726" s="1">
        <v>1976706</v>
      </c>
      <c r="B726" s="1" t="s">
        <v>1323</v>
      </c>
      <c r="C726" s="1" t="s">
        <v>22</v>
      </c>
      <c r="D726" s="1" t="s">
        <v>999</v>
      </c>
      <c r="E726" s="2">
        <v>0</v>
      </c>
      <c r="F726" s="1">
        <v>26.632999999999999</v>
      </c>
      <c r="G726" s="1" t="s">
        <v>163</v>
      </c>
      <c r="H726" s="1">
        <f t="shared" si="11"/>
        <v>0</v>
      </c>
      <c r="I726" s="1" t="s">
        <v>22</v>
      </c>
      <c r="J726" s="1" t="s">
        <v>0</v>
      </c>
    </row>
    <row r="727" spans="1:10" ht="28.8" x14ac:dyDescent="0.3">
      <c r="A727" s="1">
        <v>1976707</v>
      </c>
      <c r="B727" s="1" t="s">
        <v>1324</v>
      </c>
      <c r="C727" s="1" t="s">
        <v>22</v>
      </c>
      <c r="D727" s="1" t="s">
        <v>1011</v>
      </c>
      <c r="E727" s="2">
        <v>0</v>
      </c>
      <c r="F727" s="1">
        <v>1847.9</v>
      </c>
      <c r="G727" s="1" t="s">
        <v>46</v>
      </c>
      <c r="H727" s="1">
        <f t="shared" si="11"/>
        <v>0</v>
      </c>
      <c r="I727" s="1" t="s">
        <v>22</v>
      </c>
      <c r="J727" s="1" t="s">
        <v>0</v>
      </c>
    </row>
    <row r="728" spans="1:10" ht="28.8" x14ac:dyDescent="0.3">
      <c r="A728" s="1">
        <v>1976708</v>
      </c>
      <c r="B728" s="1" t="s">
        <v>1325</v>
      </c>
      <c r="C728" s="1" t="s">
        <v>22</v>
      </c>
      <c r="D728" s="1" t="s">
        <v>1013</v>
      </c>
      <c r="E728" s="2">
        <v>0</v>
      </c>
      <c r="F728" s="1">
        <v>1277.04</v>
      </c>
      <c r="G728" s="1" t="s">
        <v>46</v>
      </c>
      <c r="H728" s="1">
        <f t="shared" si="11"/>
        <v>0</v>
      </c>
      <c r="I728" s="1" t="s">
        <v>22</v>
      </c>
      <c r="J728" s="1" t="s">
        <v>0</v>
      </c>
    </row>
    <row r="729" spans="1:10" x14ac:dyDescent="0.3">
      <c r="A729" s="1">
        <v>1976709</v>
      </c>
      <c r="B729" s="1" t="s">
        <v>1326</v>
      </c>
      <c r="C729" s="1" t="s">
        <v>22</v>
      </c>
      <c r="D729" s="1" t="s">
        <v>1015</v>
      </c>
      <c r="E729" s="2">
        <v>0</v>
      </c>
      <c r="F729" s="1">
        <v>1502.4</v>
      </c>
      <c r="G729" s="1" t="s">
        <v>46</v>
      </c>
      <c r="H729" s="1">
        <f t="shared" si="11"/>
        <v>0</v>
      </c>
      <c r="I729" s="1" t="s">
        <v>22</v>
      </c>
      <c r="J729" s="1" t="s">
        <v>0</v>
      </c>
    </row>
    <row r="730" spans="1:10" x14ac:dyDescent="0.3">
      <c r="A730" s="1">
        <v>1976710</v>
      </c>
      <c r="B730" s="1" t="s">
        <v>1327</v>
      </c>
      <c r="C730" s="1" t="s">
        <v>22</v>
      </c>
      <c r="D730" s="1" t="s">
        <v>1017</v>
      </c>
      <c r="E730" s="2">
        <v>0</v>
      </c>
      <c r="F730" s="1">
        <v>3350.3</v>
      </c>
      <c r="G730" s="1" t="s">
        <v>46</v>
      </c>
      <c r="H730" s="1">
        <f t="shared" si="11"/>
        <v>0</v>
      </c>
      <c r="I730" s="1" t="s">
        <v>22</v>
      </c>
      <c r="J730" s="1" t="s">
        <v>0</v>
      </c>
    </row>
    <row r="731" spans="1:10" x14ac:dyDescent="0.3">
      <c r="A731" s="1">
        <v>1976711</v>
      </c>
      <c r="B731" s="1" t="s">
        <v>1328</v>
      </c>
      <c r="C731" s="1" t="s">
        <v>22</v>
      </c>
      <c r="D731" s="1" t="s">
        <v>1019</v>
      </c>
      <c r="E731" s="2">
        <v>0</v>
      </c>
      <c r="F731" s="1">
        <v>1562.47</v>
      </c>
      <c r="G731" s="1" t="s">
        <v>978</v>
      </c>
      <c r="H731" s="1">
        <f t="shared" si="11"/>
        <v>0</v>
      </c>
      <c r="I731" s="1" t="s">
        <v>22</v>
      </c>
      <c r="J731" s="1" t="s">
        <v>0</v>
      </c>
    </row>
    <row r="732" spans="1:10" x14ac:dyDescent="0.3">
      <c r="A732" s="1">
        <v>1976712</v>
      </c>
      <c r="B732" s="1" t="s">
        <v>1329</v>
      </c>
      <c r="C732" s="1" t="s">
        <v>22</v>
      </c>
      <c r="D732" s="1" t="s">
        <v>1021</v>
      </c>
      <c r="E732" s="2">
        <v>0</v>
      </c>
      <c r="F732" s="1">
        <v>495.68</v>
      </c>
      <c r="G732" s="1" t="s">
        <v>978</v>
      </c>
      <c r="H732" s="1">
        <f t="shared" si="11"/>
        <v>0</v>
      </c>
      <c r="I732" s="1" t="s">
        <v>22</v>
      </c>
      <c r="J732" s="1" t="s">
        <v>0</v>
      </c>
    </row>
    <row r="733" spans="1:10" ht="86.4" x14ac:dyDescent="0.3">
      <c r="A733" s="1">
        <v>1976713</v>
      </c>
      <c r="B733" s="1" t="s">
        <v>1330</v>
      </c>
      <c r="C733" s="1" t="s">
        <v>22</v>
      </c>
      <c r="D733" s="1" t="s">
        <v>1003</v>
      </c>
      <c r="E733" s="2">
        <v>0</v>
      </c>
      <c r="F733" s="1">
        <v>47.2</v>
      </c>
      <c r="G733" s="1" t="s">
        <v>95</v>
      </c>
      <c r="H733" s="1">
        <f t="shared" si="11"/>
        <v>0</v>
      </c>
      <c r="I733" s="1" t="s">
        <v>22</v>
      </c>
      <c r="J733" s="1" t="s">
        <v>1331</v>
      </c>
    </row>
    <row r="734" spans="1:10" ht="144" x14ac:dyDescent="0.3">
      <c r="A734" s="1">
        <v>1976714</v>
      </c>
      <c r="B734" s="1" t="s">
        <v>1332</v>
      </c>
      <c r="C734" s="1" t="s">
        <v>22</v>
      </c>
      <c r="D734" s="1" t="s">
        <v>1333</v>
      </c>
      <c r="E734" s="2">
        <v>0</v>
      </c>
      <c r="F734" s="1">
        <v>54.1</v>
      </c>
      <c r="G734" s="1" t="s">
        <v>95</v>
      </c>
      <c r="H734" s="1">
        <f t="shared" si="11"/>
        <v>0</v>
      </c>
      <c r="I734" s="1" t="s">
        <v>22</v>
      </c>
      <c r="J734" s="1" t="s">
        <v>1334</v>
      </c>
    </row>
    <row r="735" spans="1:10" x14ac:dyDescent="0.3">
      <c r="A735" s="1">
        <v>1976715</v>
      </c>
      <c r="B735" s="1" t="s">
        <v>1335</v>
      </c>
      <c r="C735" s="1" t="s">
        <v>22</v>
      </c>
      <c r="D735" s="1" t="s">
        <v>1023</v>
      </c>
      <c r="E735" s="1">
        <f>ROUND(H736+H737+H738+H739+H740,2)</f>
        <v>0</v>
      </c>
      <c r="F735" s="1">
        <v>1</v>
      </c>
      <c r="G735" s="1" t="s">
        <v>0</v>
      </c>
      <c r="H735" s="1">
        <f t="shared" si="11"/>
        <v>0</v>
      </c>
      <c r="I735" s="1" t="s">
        <v>22</v>
      </c>
      <c r="J735" s="1" t="s">
        <v>0</v>
      </c>
    </row>
    <row r="736" spans="1:10" x14ac:dyDescent="0.3">
      <c r="A736" s="1">
        <v>1976716</v>
      </c>
      <c r="B736" s="1" t="s">
        <v>1336</v>
      </c>
      <c r="C736" s="1" t="s">
        <v>22</v>
      </c>
      <c r="D736" s="1" t="s">
        <v>1337</v>
      </c>
      <c r="E736" s="2">
        <v>0</v>
      </c>
      <c r="F736" s="1">
        <v>358.08</v>
      </c>
      <c r="G736" s="1" t="s">
        <v>33</v>
      </c>
      <c r="H736" s="1">
        <f t="shared" si="11"/>
        <v>0</v>
      </c>
      <c r="I736" s="1" t="s">
        <v>22</v>
      </c>
      <c r="J736" s="1" t="s">
        <v>0</v>
      </c>
    </row>
    <row r="737" spans="1:10" x14ac:dyDescent="0.3">
      <c r="A737" s="1">
        <v>1976717</v>
      </c>
      <c r="B737" s="1" t="s">
        <v>1338</v>
      </c>
      <c r="C737" s="1" t="s">
        <v>22</v>
      </c>
      <c r="D737" s="1" t="s">
        <v>1339</v>
      </c>
      <c r="E737" s="2">
        <v>0</v>
      </c>
      <c r="F737" s="1">
        <v>121</v>
      </c>
      <c r="G737" s="1" t="s">
        <v>74</v>
      </c>
      <c r="H737" s="1">
        <f t="shared" si="11"/>
        <v>0</v>
      </c>
      <c r="I737" s="1" t="s">
        <v>22</v>
      </c>
      <c r="J737" s="1" t="s">
        <v>0</v>
      </c>
    </row>
    <row r="738" spans="1:10" x14ac:dyDescent="0.3">
      <c r="A738" s="1">
        <v>1976718</v>
      </c>
      <c r="B738" s="1" t="s">
        <v>1340</v>
      </c>
      <c r="C738" s="1" t="s">
        <v>22</v>
      </c>
      <c r="D738" s="1" t="s">
        <v>1341</v>
      </c>
      <c r="E738" s="2">
        <v>0</v>
      </c>
      <c r="F738" s="1">
        <v>121</v>
      </c>
      <c r="G738" s="1" t="s">
        <v>74</v>
      </c>
      <c r="H738" s="1">
        <f t="shared" si="11"/>
        <v>0</v>
      </c>
      <c r="I738" s="1" t="s">
        <v>22</v>
      </c>
      <c r="J738" s="1" t="s">
        <v>0</v>
      </c>
    </row>
    <row r="739" spans="1:10" x14ac:dyDescent="0.3">
      <c r="A739" s="1">
        <v>1976719</v>
      </c>
      <c r="B739" s="1" t="s">
        <v>1342</v>
      </c>
      <c r="C739" s="1" t="s">
        <v>22</v>
      </c>
      <c r="D739" s="1" t="s">
        <v>1343</v>
      </c>
      <c r="E739" s="2">
        <v>0</v>
      </c>
      <c r="F739" s="1">
        <v>15.72</v>
      </c>
      <c r="G739" s="1" t="s">
        <v>33</v>
      </c>
      <c r="H739" s="1">
        <f t="shared" si="11"/>
        <v>0</v>
      </c>
      <c r="I739" s="1" t="s">
        <v>22</v>
      </c>
      <c r="J739" s="1" t="s">
        <v>0</v>
      </c>
    </row>
    <row r="740" spans="1:10" x14ac:dyDescent="0.3">
      <c r="A740" s="1">
        <v>1976720</v>
      </c>
      <c r="B740" s="1" t="s">
        <v>1344</v>
      </c>
      <c r="C740" s="1" t="s">
        <v>22</v>
      </c>
      <c r="D740" s="1" t="s">
        <v>1345</v>
      </c>
      <c r="E740" s="2">
        <v>0</v>
      </c>
      <c r="F740" s="1">
        <v>41.92</v>
      </c>
      <c r="G740" s="1" t="s">
        <v>46</v>
      </c>
      <c r="H740" s="1">
        <f t="shared" si="11"/>
        <v>0</v>
      </c>
      <c r="I740" s="1" t="s">
        <v>22</v>
      </c>
      <c r="J740" s="1" t="s">
        <v>0</v>
      </c>
    </row>
    <row r="741" spans="1:10" x14ac:dyDescent="0.3">
      <c r="A741" s="1">
        <v>1976721</v>
      </c>
      <c r="B741" s="1" t="s">
        <v>1346</v>
      </c>
      <c r="C741" s="1" t="s">
        <v>22</v>
      </c>
      <c r="D741" s="1" t="s">
        <v>1031</v>
      </c>
      <c r="E741" s="1">
        <f>ROUND(H742+H743+H744+H745+H746+H747,2)</f>
        <v>0</v>
      </c>
      <c r="F741" s="1">
        <v>1</v>
      </c>
      <c r="G741" s="1" t="s">
        <v>0</v>
      </c>
      <c r="H741" s="1">
        <f t="shared" si="11"/>
        <v>0</v>
      </c>
      <c r="I741" s="1" t="s">
        <v>22</v>
      </c>
      <c r="J741" s="1" t="s">
        <v>0</v>
      </c>
    </row>
    <row r="742" spans="1:10" x14ac:dyDescent="0.3">
      <c r="A742" s="1">
        <v>1976722</v>
      </c>
      <c r="B742" s="1" t="s">
        <v>1347</v>
      </c>
      <c r="C742" s="1" t="s">
        <v>22</v>
      </c>
      <c r="D742" s="1" t="s">
        <v>1033</v>
      </c>
      <c r="E742" s="2">
        <v>0</v>
      </c>
      <c r="F742" s="1">
        <v>1847.9</v>
      </c>
      <c r="G742" s="1" t="s">
        <v>46</v>
      </c>
      <c r="H742" s="1">
        <f t="shared" si="11"/>
        <v>0</v>
      </c>
      <c r="I742" s="1" t="s">
        <v>22</v>
      </c>
      <c r="J742" s="1" t="s">
        <v>0</v>
      </c>
    </row>
    <row r="743" spans="1:10" x14ac:dyDescent="0.3">
      <c r="A743" s="1">
        <v>1976723</v>
      </c>
      <c r="B743" s="1" t="s">
        <v>1348</v>
      </c>
      <c r="C743" s="1" t="s">
        <v>22</v>
      </c>
      <c r="D743" s="1" t="s">
        <v>1035</v>
      </c>
      <c r="E743" s="2">
        <v>0</v>
      </c>
      <c r="F743" s="1">
        <v>1277.04</v>
      </c>
      <c r="G743" s="1" t="s">
        <v>46</v>
      </c>
      <c r="H743" s="1">
        <f t="shared" si="11"/>
        <v>0</v>
      </c>
      <c r="I743" s="1" t="s">
        <v>22</v>
      </c>
      <c r="J743" s="1" t="s">
        <v>0</v>
      </c>
    </row>
    <row r="744" spans="1:10" x14ac:dyDescent="0.3">
      <c r="A744" s="1">
        <v>1976724</v>
      </c>
      <c r="B744" s="1" t="s">
        <v>1349</v>
      </c>
      <c r="C744" s="1" t="s">
        <v>22</v>
      </c>
      <c r="D744" s="1" t="s">
        <v>1037</v>
      </c>
      <c r="E744" s="2">
        <v>0</v>
      </c>
      <c r="F744" s="1">
        <v>16.042000000000002</v>
      </c>
      <c r="G744" s="1" t="s">
        <v>978</v>
      </c>
      <c r="H744" s="1">
        <f t="shared" si="11"/>
        <v>0</v>
      </c>
      <c r="I744" s="1" t="s">
        <v>22</v>
      </c>
      <c r="J744" s="1" t="s">
        <v>0</v>
      </c>
    </row>
    <row r="745" spans="1:10" x14ac:dyDescent="0.3">
      <c r="A745" s="1">
        <v>1976725</v>
      </c>
      <c r="B745" s="1" t="s">
        <v>1350</v>
      </c>
      <c r="C745" s="1" t="s">
        <v>22</v>
      </c>
      <c r="D745" s="1" t="s">
        <v>1039</v>
      </c>
      <c r="E745" s="2">
        <v>0</v>
      </c>
      <c r="F745" s="1">
        <v>3124.94</v>
      </c>
      <c r="G745" s="1" t="s">
        <v>46</v>
      </c>
      <c r="H745" s="1">
        <f t="shared" si="11"/>
        <v>0</v>
      </c>
      <c r="I745" s="1" t="s">
        <v>22</v>
      </c>
      <c r="J745" s="1" t="s">
        <v>0</v>
      </c>
    </row>
    <row r="746" spans="1:10" x14ac:dyDescent="0.3">
      <c r="A746" s="1">
        <v>1976726</v>
      </c>
      <c r="B746" s="1" t="s">
        <v>1351</v>
      </c>
      <c r="C746" s="1" t="s">
        <v>22</v>
      </c>
      <c r="D746" s="1" t="s">
        <v>1041</v>
      </c>
      <c r="E746" s="2">
        <v>0</v>
      </c>
      <c r="F746" s="1">
        <v>3350.3</v>
      </c>
      <c r="G746" s="1" t="s">
        <v>46</v>
      </c>
      <c r="H746" s="1">
        <f t="shared" si="11"/>
        <v>0</v>
      </c>
      <c r="I746" s="1" t="s">
        <v>22</v>
      </c>
      <c r="J746" s="1" t="s">
        <v>0</v>
      </c>
    </row>
    <row r="747" spans="1:10" x14ac:dyDescent="0.3">
      <c r="A747" s="1">
        <v>1976727</v>
      </c>
      <c r="B747" s="1" t="s">
        <v>1352</v>
      </c>
      <c r="C747" s="1" t="s">
        <v>22</v>
      </c>
      <c r="D747" s="1" t="s">
        <v>1043</v>
      </c>
      <c r="E747" s="2">
        <v>0</v>
      </c>
      <c r="F747" s="1">
        <v>1502.4</v>
      </c>
      <c r="G747" s="1" t="s">
        <v>46</v>
      </c>
      <c r="H747" s="1">
        <f t="shared" si="11"/>
        <v>0</v>
      </c>
      <c r="I747" s="1" t="s">
        <v>22</v>
      </c>
      <c r="J747" s="1" t="s">
        <v>0</v>
      </c>
    </row>
    <row r="748" spans="1:10" x14ac:dyDescent="0.3">
      <c r="A748" s="1">
        <v>1976728</v>
      </c>
      <c r="B748" s="1" t="s">
        <v>1353</v>
      </c>
      <c r="C748" s="1" t="s">
        <v>22</v>
      </c>
      <c r="D748" s="1" t="s">
        <v>1045</v>
      </c>
      <c r="E748" s="1">
        <f>ROUND(H749+H750+H751+H752+H753+H754+H755+H756+H757+H758+H759+H760+H761+H762+H763+H764+H765+H766+H767+H768+H769+H770+H771,2)</f>
        <v>0</v>
      </c>
      <c r="F748" s="1">
        <v>1</v>
      </c>
      <c r="G748" s="1" t="s">
        <v>0</v>
      </c>
      <c r="H748" s="1">
        <f t="shared" si="11"/>
        <v>0</v>
      </c>
      <c r="I748" s="1" t="s">
        <v>22</v>
      </c>
      <c r="J748" s="1" t="s">
        <v>0</v>
      </c>
    </row>
    <row r="749" spans="1:10" x14ac:dyDescent="0.3">
      <c r="A749" s="1">
        <v>1976729</v>
      </c>
      <c r="B749" s="1" t="s">
        <v>1354</v>
      </c>
      <c r="C749" s="1" t="s">
        <v>22</v>
      </c>
      <c r="D749" s="1" t="s">
        <v>1355</v>
      </c>
      <c r="E749" s="2">
        <v>0</v>
      </c>
      <c r="F749" s="1">
        <v>1954.8</v>
      </c>
      <c r="G749" s="1" t="s">
        <v>95</v>
      </c>
      <c r="H749" s="1">
        <f t="shared" si="11"/>
        <v>0</v>
      </c>
      <c r="I749" s="1" t="s">
        <v>22</v>
      </c>
      <c r="J749" s="1" t="s">
        <v>0</v>
      </c>
    </row>
    <row r="750" spans="1:10" x14ac:dyDescent="0.3">
      <c r="A750" s="1">
        <v>1976730</v>
      </c>
      <c r="B750" s="1" t="s">
        <v>1356</v>
      </c>
      <c r="C750" s="1" t="s">
        <v>22</v>
      </c>
      <c r="D750" s="1" t="s">
        <v>1357</v>
      </c>
      <c r="E750" s="2">
        <v>0</v>
      </c>
      <c r="F750" s="1">
        <v>89</v>
      </c>
      <c r="G750" s="1" t="s">
        <v>74</v>
      </c>
      <c r="H750" s="1">
        <f t="shared" si="11"/>
        <v>0</v>
      </c>
      <c r="I750" s="1" t="s">
        <v>22</v>
      </c>
      <c r="J750" s="1" t="s">
        <v>0</v>
      </c>
    </row>
    <row r="751" spans="1:10" x14ac:dyDescent="0.3">
      <c r="A751" s="1">
        <v>1976731</v>
      </c>
      <c r="B751" s="1" t="s">
        <v>1358</v>
      </c>
      <c r="C751" s="1" t="s">
        <v>22</v>
      </c>
      <c r="D751" s="1" t="s">
        <v>1359</v>
      </c>
      <c r="E751" s="2">
        <v>0</v>
      </c>
      <c r="F751" s="1">
        <v>17</v>
      </c>
      <c r="G751" s="1" t="s">
        <v>74</v>
      </c>
      <c r="H751" s="1">
        <f t="shared" si="11"/>
        <v>0</v>
      </c>
      <c r="I751" s="1" t="s">
        <v>22</v>
      </c>
      <c r="J751" s="1" t="s">
        <v>0</v>
      </c>
    </row>
    <row r="752" spans="1:10" x14ac:dyDescent="0.3">
      <c r="A752" s="1">
        <v>1976732</v>
      </c>
      <c r="B752" s="1" t="s">
        <v>1360</v>
      </c>
      <c r="C752" s="1" t="s">
        <v>22</v>
      </c>
      <c r="D752" s="1" t="s">
        <v>1361</v>
      </c>
      <c r="E752" s="2">
        <v>0</v>
      </c>
      <c r="F752" s="1">
        <v>89</v>
      </c>
      <c r="G752" s="1" t="s">
        <v>74</v>
      </c>
      <c r="H752" s="1">
        <f t="shared" si="11"/>
        <v>0</v>
      </c>
      <c r="I752" s="1" t="s">
        <v>22</v>
      </c>
      <c r="J752" s="1" t="s">
        <v>0</v>
      </c>
    </row>
    <row r="753" spans="1:10" x14ac:dyDescent="0.3">
      <c r="A753" s="1">
        <v>1976733</v>
      </c>
      <c r="B753" s="1" t="s">
        <v>1362</v>
      </c>
      <c r="C753" s="1" t="s">
        <v>22</v>
      </c>
      <c r="D753" s="1" t="s">
        <v>1363</v>
      </c>
      <c r="E753" s="2">
        <v>0</v>
      </c>
      <c r="F753" s="1">
        <v>89</v>
      </c>
      <c r="G753" s="1" t="s">
        <v>74</v>
      </c>
      <c r="H753" s="1">
        <f t="shared" si="11"/>
        <v>0</v>
      </c>
      <c r="I753" s="1" t="s">
        <v>22</v>
      </c>
      <c r="J753" s="1" t="s">
        <v>0</v>
      </c>
    </row>
    <row r="754" spans="1:10" x14ac:dyDescent="0.3">
      <c r="A754" s="1">
        <v>1976734</v>
      </c>
      <c r="B754" s="1" t="s">
        <v>1364</v>
      </c>
      <c r="C754" s="1" t="s">
        <v>22</v>
      </c>
      <c r="D754" s="1" t="s">
        <v>1365</v>
      </c>
      <c r="E754" s="2">
        <v>0</v>
      </c>
      <c r="F754" s="1">
        <v>32</v>
      </c>
      <c r="G754" s="1" t="s">
        <v>74</v>
      </c>
      <c r="H754" s="1">
        <f t="shared" si="11"/>
        <v>0</v>
      </c>
      <c r="I754" s="1" t="s">
        <v>22</v>
      </c>
      <c r="J754" s="1" t="s">
        <v>0</v>
      </c>
    </row>
    <row r="755" spans="1:10" x14ac:dyDescent="0.3">
      <c r="A755" s="1">
        <v>1976735</v>
      </c>
      <c r="B755" s="1" t="s">
        <v>1366</v>
      </c>
      <c r="C755" s="1" t="s">
        <v>22</v>
      </c>
      <c r="D755" s="1" t="s">
        <v>1367</v>
      </c>
      <c r="E755" s="2">
        <v>0</v>
      </c>
      <c r="F755" s="1">
        <v>57</v>
      </c>
      <c r="G755" s="1" t="s">
        <v>74</v>
      </c>
      <c r="H755" s="1">
        <f t="shared" si="11"/>
        <v>0</v>
      </c>
      <c r="I755" s="1" t="s">
        <v>22</v>
      </c>
      <c r="J755" s="1" t="s">
        <v>0</v>
      </c>
    </row>
    <row r="756" spans="1:10" x14ac:dyDescent="0.3">
      <c r="A756" s="1">
        <v>1976736</v>
      </c>
      <c r="B756" s="1" t="s">
        <v>1368</v>
      </c>
      <c r="C756" s="1" t="s">
        <v>22</v>
      </c>
      <c r="D756" s="1" t="s">
        <v>1369</v>
      </c>
      <c r="E756" s="2">
        <v>0</v>
      </c>
      <c r="F756" s="1">
        <v>57</v>
      </c>
      <c r="G756" s="1" t="s">
        <v>74</v>
      </c>
      <c r="H756" s="1">
        <f t="shared" si="11"/>
        <v>0</v>
      </c>
      <c r="I756" s="1" t="s">
        <v>22</v>
      </c>
      <c r="J756" s="1" t="s">
        <v>0</v>
      </c>
    </row>
    <row r="757" spans="1:10" ht="28.8" x14ac:dyDescent="0.3">
      <c r="A757" s="1">
        <v>1976737</v>
      </c>
      <c r="B757" s="1" t="s">
        <v>1370</v>
      </c>
      <c r="C757" s="1" t="s">
        <v>22</v>
      </c>
      <c r="D757" s="1" t="s">
        <v>1371</v>
      </c>
      <c r="E757" s="2">
        <v>0</v>
      </c>
      <c r="F757" s="1">
        <v>89</v>
      </c>
      <c r="G757" s="1" t="s">
        <v>74</v>
      </c>
      <c r="H757" s="1">
        <f t="shared" si="11"/>
        <v>0</v>
      </c>
      <c r="I757" s="1" t="s">
        <v>22</v>
      </c>
      <c r="J757" s="1" t="s">
        <v>0</v>
      </c>
    </row>
    <row r="758" spans="1:10" ht="28.8" x14ac:dyDescent="0.3">
      <c r="A758" s="1">
        <v>1976738</v>
      </c>
      <c r="B758" s="1" t="s">
        <v>1372</v>
      </c>
      <c r="C758" s="1" t="s">
        <v>22</v>
      </c>
      <c r="D758" s="1" t="s">
        <v>1373</v>
      </c>
      <c r="E758" s="2">
        <v>0</v>
      </c>
      <c r="F758" s="1">
        <v>89</v>
      </c>
      <c r="G758" s="1" t="s">
        <v>74</v>
      </c>
      <c r="H758" s="1">
        <f t="shared" si="11"/>
        <v>0</v>
      </c>
      <c r="I758" s="1" t="s">
        <v>22</v>
      </c>
      <c r="J758" s="1" t="s">
        <v>0</v>
      </c>
    </row>
    <row r="759" spans="1:10" x14ac:dyDescent="0.3">
      <c r="A759" s="1">
        <v>1976739</v>
      </c>
      <c r="B759" s="1" t="s">
        <v>1374</v>
      </c>
      <c r="C759" s="1" t="s">
        <v>22</v>
      </c>
      <c r="D759" s="1" t="s">
        <v>1375</v>
      </c>
      <c r="E759" s="2">
        <v>0</v>
      </c>
      <c r="F759" s="1">
        <v>2043.8</v>
      </c>
      <c r="G759" s="1" t="s">
        <v>95</v>
      </c>
      <c r="H759" s="1">
        <f t="shared" si="11"/>
        <v>0</v>
      </c>
      <c r="I759" s="1" t="s">
        <v>22</v>
      </c>
      <c r="J759" s="1" t="s">
        <v>0</v>
      </c>
    </row>
    <row r="760" spans="1:10" x14ac:dyDescent="0.3">
      <c r="A760" s="1">
        <v>1976740</v>
      </c>
      <c r="B760" s="1" t="s">
        <v>1376</v>
      </c>
      <c r="C760" s="1" t="s">
        <v>22</v>
      </c>
      <c r="D760" s="1" t="s">
        <v>394</v>
      </c>
      <c r="E760" s="2">
        <v>0</v>
      </c>
      <c r="F760" s="1">
        <v>10</v>
      </c>
      <c r="G760" s="1" t="s">
        <v>74</v>
      </c>
      <c r="H760" s="1">
        <f t="shared" si="11"/>
        <v>0</v>
      </c>
      <c r="I760" s="1" t="s">
        <v>22</v>
      </c>
      <c r="J760" s="1" t="s">
        <v>0</v>
      </c>
    </row>
    <row r="761" spans="1:10" x14ac:dyDescent="0.3">
      <c r="A761" s="1">
        <v>1976741</v>
      </c>
      <c r="B761" s="1" t="s">
        <v>1377</v>
      </c>
      <c r="C761" s="1" t="s">
        <v>22</v>
      </c>
      <c r="D761" s="1" t="s">
        <v>1378</v>
      </c>
      <c r="E761" s="2">
        <v>0</v>
      </c>
      <c r="F761" s="1">
        <v>1954.8</v>
      </c>
      <c r="G761" s="1" t="s">
        <v>95</v>
      </c>
      <c r="H761" s="1">
        <f t="shared" si="11"/>
        <v>0</v>
      </c>
      <c r="I761" s="1" t="s">
        <v>22</v>
      </c>
      <c r="J761" s="1" t="s">
        <v>0</v>
      </c>
    </row>
    <row r="762" spans="1:10" x14ac:dyDescent="0.3">
      <c r="A762" s="1">
        <v>1976742</v>
      </c>
      <c r="B762" s="1" t="s">
        <v>1379</v>
      </c>
      <c r="C762" s="1" t="s">
        <v>22</v>
      </c>
      <c r="D762" s="1" t="s">
        <v>1380</v>
      </c>
      <c r="E762" s="2">
        <v>0</v>
      </c>
      <c r="F762" s="1">
        <v>102</v>
      </c>
      <c r="G762" s="1" t="s">
        <v>74</v>
      </c>
      <c r="H762" s="1">
        <f t="shared" si="11"/>
        <v>0</v>
      </c>
      <c r="I762" s="1" t="s">
        <v>22</v>
      </c>
      <c r="J762" s="1" t="s">
        <v>0</v>
      </c>
    </row>
    <row r="763" spans="1:10" x14ac:dyDescent="0.3">
      <c r="A763" s="1">
        <v>1976743</v>
      </c>
      <c r="B763" s="1" t="s">
        <v>1381</v>
      </c>
      <c r="C763" s="1" t="s">
        <v>22</v>
      </c>
      <c r="D763" s="1" t="s">
        <v>1382</v>
      </c>
      <c r="E763" s="2">
        <v>0</v>
      </c>
      <c r="F763" s="1">
        <v>96</v>
      </c>
      <c r="G763" s="1" t="s">
        <v>74</v>
      </c>
      <c r="H763" s="1">
        <f t="shared" si="11"/>
        <v>0</v>
      </c>
      <c r="I763" s="1" t="s">
        <v>22</v>
      </c>
      <c r="J763" s="1" t="s">
        <v>0</v>
      </c>
    </row>
    <row r="764" spans="1:10" x14ac:dyDescent="0.3">
      <c r="A764" s="1">
        <v>1976744</v>
      </c>
      <c r="B764" s="1" t="s">
        <v>1383</v>
      </c>
      <c r="C764" s="1" t="s">
        <v>22</v>
      </c>
      <c r="D764" s="1" t="s">
        <v>1384</v>
      </c>
      <c r="E764" s="2">
        <v>0</v>
      </c>
      <c r="F764" s="1">
        <v>6</v>
      </c>
      <c r="G764" s="1" t="s">
        <v>74</v>
      </c>
      <c r="H764" s="1">
        <f t="shared" si="11"/>
        <v>0</v>
      </c>
      <c r="I764" s="1" t="s">
        <v>22</v>
      </c>
      <c r="J764" s="1" t="s">
        <v>0</v>
      </c>
    </row>
    <row r="765" spans="1:10" x14ac:dyDescent="0.3">
      <c r="A765" s="1">
        <v>1976745</v>
      </c>
      <c r="B765" s="1" t="s">
        <v>1385</v>
      </c>
      <c r="C765" s="1" t="s">
        <v>22</v>
      </c>
      <c r="D765" s="1" t="s">
        <v>1386</v>
      </c>
      <c r="E765" s="2">
        <v>0</v>
      </c>
      <c r="F765" s="1">
        <v>173</v>
      </c>
      <c r="G765" s="1" t="s">
        <v>95</v>
      </c>
      <c r="H765" s="1">
        <f t="shared" si="11"/>
        <v>0</v>
      </c>
      <c r="I765" s="1" t="s">
        <v>22</v>
      </c>
      <c r="J765" s="1" t="s">
        <v>0</v>
      </c>
    </row>
    <row r="766" spans="1:10" x14ac:dyDescent="0.3">
      <c r="A766" s="1">
        <v>1976746</v>
      </c>
      <c r="B766" s="1" t="s">
        <v>1387</v>
      </c>
      <c r="C766" s="1" t="s">
        <v>22</v>
      </c>
      <c r="D766" s="1" t="s">
        <v>1388</v>
      </c>
      <c r="E766" s="2">
        <v>0</v>
      </c>
      <c r="F766" s="1">
        <v>173</v>
      </c>
      <c r="G766" s="1" t="s">
        <v>95</v>
      </c>
      <c r="H766" s="1">
        <f t="shared" si="11"/>
        <v>0</v>
      </c>
      <c r="I766" s="1" t="s">
        <v>22</v>
      </c>
      <c r="J766" s="1" t="s">
        <v>0</v>
      </c>
    </row>
    <row r="767" spans="1:10" x14ac:dyDescent="0.3">
      <c r="A767" s="1">
        <v>1976747</v>
      </c>
      <c r="B767" s="1" t="s">
        <v>1389</v>
      </c>
      <c r="C767" s="1" t="s">
        <v>22</v>
      </c>
      <c r="D767" s="1" t="s">
        <v>1390</v>
      </c>
      <c r="E767" s="2">
        <v>0</v>
      </c>
      <c r="F767" s="1">
        <v>173</v>
      </c>
      <c r="G767" s="1" t="s">
        <v>95</v>
      </c>
      <c r="H767" s="1">
        <f t="shared" si="11"/>
        <v>0</v>
      </c>
      <c r="I767" s="1" t="s">
        <v>22</v>
      </c>
      <c r="J767" s="1" t="s">
        <v>0</v>
      </c>
    </row>
    <row r="768" spans="1:10" x14ac:dyDescent="0.3">
      <c r="A768" s="1">
        <v>1976748</v>
      </c>
      <c r="B768" s="1" t="s">
        <v>1391</v>
      </c>
      <c r="C768" s="1" t="s">
        <v>22</v>
      </c>
      <c r="D768" s="1" t="s">
        <v>394</v>
      </c>
      <c r="E768" s="2">
        <v>0</v>
      </c>
      <c r="F768" s="1">
        <v>2</v>
      </c>
      <c r="G768" s="1" t="s">
        <v>74</v>
      </c>
      <c r="H768" s="1">
        <f t="shared" si="11"/>
        <v>0</v>
      </c>
      <c r="I768" s="1" t="s">
        <v>22</v>
      </c>
      <c r="J768" s="1" t="s">
        <v>0</v>
      </c>
    </row>
    <row r="769" spans="1:10" x14ac:dyDescent="0.3">
      <c r="A769" s="1">
        <v>1976749</v>
      </c>
      <c r="B769" s="1" t="s">
        <v>1392</v>
      </c>
      <c r="C769" s="1" t="s">
        <v>22</v>
      </c>
      <c r="D769" s="1" t="s">
        <v>1393</v>
      </c>
      <c r="E769" s="2">
        <v>0</v>
      </c>
      <c r="F769" s="1">
        <v>173</v>
      </c>
      <c r="G769" s="1" t="s">
        <v>95</v>
      </c>
      <c r="H769" s="1">
        <f t="shared" si="11"/>
        <v>0</v>
      </c>
      <c r="I769" s="1" t="s">
        <v>22</v>
      </c>
      <c r="J769" s="1" t="s">
        <v>0</v>
      </c>
    </row>
    <row r="770" spans="1:10" x14ac:dyDescent="0.3">
      <c r="A770" s="1">
        <v>1976750</v>
      </c>
      <c r="B770" s="1" t="s">
        <v>1394</v>
      </c>
      <c r="C770" s="1" t="s">
        <v>22</v>
      </c>
      <c r="D770" s="1" t="s">
        <v>1395</v>
      </c>
      <c r="E770" s="2">
        <v>0</v>
      </c>
      <c r="F770" s="1">
        <v>173</v>
      </c>
      <c r="G770" s="1" t="s">
        <v>95</v>
      </c>
      <c r="H770" s="1">
        <f t="shared" si="11"/>
        <v>0</v>
      </c>
      <c r="I770" s="1" t="s">
        <v>22</v>
      </c>
      <c r="J770" s="1" t="s">
        <v>0</v>
      </c>
    </row>
    <row r="771" spans="1:10" x14ac:dyDescent="0.3">
      <c r="A771" s="1">
        <v>1976751</v>
      </c>
      <c r="B771" s="1" t="s">
        <v>1396</v>
      </c>
      <c r="C771" s="1" t="s">
        <v>22</v>
      </c>
      <c r="D771" s="1" t="s">
        <v>1397</v>
      </c>
      <c r="E771" s="2">
        <v>0</v>
      </c>
      <c r="F771" s="1">
        <v>2216.8000000000002</v>
      </c>
      <c r="G771" s="1" t="s">
        <v>95</v>
      </c>
      <c r="H771" s="1">
        <f t="shared" ref="H771:H834" si="12">IF(ISNUMBER(VALUE(E771)),ROUND(SUM(ROUND(E771,2)*F771),2),"N")</f>
        <v>0</v>
      </c>
      <c r="I771" s="1" t="s">
        <v>22</v>
      </c>
      <c r="J771" s="1" t="s">
        <v>0</v>
      </c>
    </row>
    <row r="772" spans="1:10" x14ac:dyDescent="0.3">
      <c r="A772" s="1">
        <v>1976752</v>
      </c>
      <c r="B772" s="1" t="s">
        <v>1398</v>
      </c>
      <c r="C772" s="1" t="s">
        <v>22</v>
      </c>
      <c r="D772" s="1" t="s">
        <v>1194</v>
      </c>
      <c r="E772" s="1">
        <f>ROUND(H773+H774+H775+H776+H777+H778,2)</f>
        <v>0</v>
      </c>
      <c r="F772" s="1">
        <v>1</v>
      </c>
      <c r="G772" s="1" t="s">
        <v>0</v>
      </c>
      <c r="H772" s="1">
        <f t="shared" si="12"/>
        <v>0</v>
      </c>
      <c r="I772" s="1" t="s">
        <v>22</v>
      </c>
      <c r="J772" s="1" t="s">
        <v>0</v>
      </c>
    </row>
    <row r="773" spans="1:10" x14ac:dyDescent="0.3">
      <c r="A773" s="1">
        <v>1976753</v>
      </c>
      <c r="B773" s="1" t="s">
        <v>1399</v>
      </c>
      <c r="C773" s="1" t="s">
        <v>22</v>
      </c>
      <c r="D773" s="1" t="s">
        <v>1196</v>
      </c>
      <c r="E773" s="2">
        <v>0</v>
      </c>
      <c r="F773" s="1">
        <v>2058.15</v>
      </c>
      <c r="G773" s="1" t="s">
        <v>978</v>
      </c>
      <c r="H773" s="1">
        <f t="shared" si="12"/>
        <v>0</v>
      </c>
      <c r="I773" s="1" t="s">
        <v>22</v>
      </c>
      <c r="J773" s="1" t="s">
        <v>0</v>
      </c>
    </row>
    <row r="774" spans="1:10" x14ac:dyDescent="0.3">
      <c r="A774" s="1">
        <v>1976754</v>
      </c>
      <c r="B774" s="1" t="s">
        <v>1400</v>
      </c>
      <c r="C774" s="1" t="s">
        <v>22</v>
      </c>
      <c r="D774" s="1" t="s">
        <v>974</v>
      </c>
      <c r="E774" s="2">
        <v>0</v>
      </c>
      <c r="F774" s="1">
        <v>39104.89</v>
      </c>
      <c r="G774" s="1" t="s">
        <v>978</v>
      </c>
      <c r="H774" s="1">
        <f t="shared" si="12"/>
        <v>0</v>
      </c>
      <c r="I774" s="1" t="s">
        <v>22</v>
      </c>
      <c r="J774" s="1" t="s">
        <v>0</v>
      </c>
    </row>
    <row r="775" spans="1:10" x14ac:dyDescent="0.3">
      <c r="A775" s="1">
        <v>1976755</v>
      </c>
      <c r="B775" s="1" t="s">
        <v>1401</v>
      </c>
      <c r="C775" s="1" t="s">
        <v>22</v>
      </c>
      <c r="D775" s="1" t="s">
        <v>1199</v>
      </c>
      <c r="E775" s="2">
        <v>0</v>
      </c>
      <c r="F775" s="1">
        <v>2174</v>
      </c>
      <c r="G775" s="1" t="s">
        <v>95</v>
      </c>
      <c r="H775" s="1">
        <f t="shared" si="12"/>
        <v>0</v>
      </c>
      <c r="I775" s="1" t="s">
        <v>22</v>
      </c>
      <c r="J775" s="1" t="s">
        <v>0</v>
      </c>
    </row>
    <row r="776" spans="1:10" x14ac:dyDescent="0.3">
      <c r="A776" s="1">
        <v>1976756</v>
      </c>
      <c r="B776" s="1" t="s">
        <v>1402</v>
      </c>
      <c r="C776" s="1" t="s">
        <v>22</v>
      </c>
      <c r="D776" s="1" t="s">
        <v>1201</v>
      </c>
      <c r="E776" s="2">
        <v>0</v>
      </c>
      <c r="F776" s="1">
        <v>1502.4</v>
      </c>
      <c r="G776" s="1" t="s">
        <v>95</v>
      </c>
      <c r="H776" s="1">
        <f t="shared" si="12"/>
        <v>0</v>
      </c>
      <c r="I776" s="1" t="s">
        <v>22</v>
      </c>
      <c r="J776" s="1" t="s">
        <v>0</v>
      </c>
    </row>
    <row r="777" spans="1:10" x14ac:dyDescent="0.3">
      <c r="A777" s="1">
        <v>1976757</v>
      </c>
      <c r="B777" s="1" t="s">
        <v>1403</v>
      </c>
      <c r="C777" s="1" t="s">
        <v>22</v>
      </c>
      <c r="D777" s="1" t="s">
        <v>1203</v>
      </c>
      <c r="E777" s="2">
        <v>0</v>
      </c>
      <c r="F777" s="1">
        <v>3676.4</v>
      </c>
      <c r="G777" s="1" t="s">
        <v>95</v>
      </c>
      <c r="H777" s="1">
        <f t="shared" si="12"/>
        <v>0</v>
      </c>
      <c r="I777" s="1" t="s">
        <v>22</v>
      </c>
      <c r="J777" s="1" t="s">
        <v>0</v>
      </c>
    </row>
    <row r="778" spans="1:10" x14ac:dyDescent="0.3">
      <c r="A778" s="1">
        <v>1976758</v>
      </c>
      <c r="B778" s="1" t="s">
        <v>1404</v>
      </c>
      <c r="C778" s="1" t="s">
        <v>22</v>
      </c>
      <c r="D778" s="1" t="s">
        <v>1405</v>
      </c>
      <c r="E778" s="2">
        <v>0</v>
      </c>
      <c r="F778" s="1">
        <v>1018.91</v>
      </c>
      <c r="G778" s="1" t="s">
        <v>46</v>
      </c>
      <c r="H778" s="1">
        <f t="shared" si="12"/>
        <v>0</v>
      </c>
      <c r="I778" s="1" t="s">
        <v>22</v>
      </c>
      <c r="J778" s="1" t="s">
        <v>0</v>
      </c>
    </row>
    <row r="779" spans="1:10" x14ac:dyDescent="0.3">
      <c r="A779" s="1">
        <v>1976759</v>
      </c>
      <c r="B779" s="1" t="s">
        <v>1406</v>
      </c>
      <c r="C779" s="1" t="s">
        <v>22</v>
      </c>
      <c r="D779" s="1" t="s">
        <v>229</v>
      </c>
      <c r="E779" s="1">
        <f>ROUND(H780+H781,2)</f>
        <v>0</v>
      </c>
      <c r="F779" s="1">
        <v>1</v>
      </c>
      <c r="G779" s="1" t="s">
        <v>0</v>
      </c>
      <c r="H779" s="1">
        <f t="shared" si="12"/>
        <v>0</v>
      </c>
      <c r="I779" s="1" t="s">
        <v>22</v>
      </c>
      <c r="J779" s="1" t="s">
        <v>0</v>
      </c>
    </row>
    <row r="780" spans="1:10" x14ac:dyDescent="0.3">
      <c r="A780" s="1">
        <v>1976760</v>
      </c>
      <c r="B780" s="1" t="s">
        <v>1407</v>
      </c>
      <c r="C780" s="1" t="s">
        <v>22</v>
      </c>
      <c r="D780" s="1" t="s">
        <v>229</v>
      </c>
      <c r="E780" s="2">
        <v>0</v>
      </c>
      <c r="F780" s="1">
        <v>535.16</v>
      </c>
      <c r="G780" s="1" t="s">
        <v>978</v>
      </c>
      <c r="H780" s="1">
        <f t="shared" si="12"/>
        <v>0</v>
      </c>
      <c r="I780" s="1" t="s">
        <v>22</v>
      </c>
      <c r="J780" s="1" t="s">
        <v>0</v>
      </c>
    </row>
    <row r="781" spans="1:10" x14ac:dyDescent="0.3">
      <c r="A781" s="1">
        <v>1976761</v>
      </c>
      <c r="B781" s="1" t="s">
        <v>1408</v>
      </c>
      <c r="C781" s="1" t="s">
        <v>22</v>
      </c>
      <c r="D781" s="1" t="s">
        <v>1207</v>
      </c>
      <c r="E781" s="2">
        <v>0</v>
      </c>
      <c r="F781" s="1">
        <v>2369.4299999999998</v>
      </c>
      <c r="G781" s="1" t="s">
        <v>978</v>
      </c>
      <c r="H781" s="1">
        <f t="shared" si="12"/>
        <v>0</v>
      </c>
      <c r="I781" s="1" t="s">
        <v>22</v>
      </c>
      <c r="J781" s="1" t="s">
        <v>0</v>
      </c>
    </row>
    <row r="782" spans="1:10" x14ac:dyDescent="0.3">
      <c r="A782" s="1">
        <v>1976762</v>
      </c>
      <c r="B782" s="1" t="s">
        <v>1409</v>
      </c>
      <c r="C782" s="1" t="s">
        <v>22</v>
      </c>
      <c r="D782" s="1" t="s">
        <v>1410</v>
      </c>
      <c r="E782" s="1">
        <f>ROUND(H783+H784,2)</f>
        <v>0</v>
      </c>
      <c r="F782" s="1">
        <v>1</v>
      </c>
      <c r="G782" s="1" t="s">
        <v>0</v>
      </c>
      <c r="H782" s="1">
        <f t="shared" si="12"/>
        <v>0</v>
      </c>
      <c r="I782" s="1" t="s">
        <v>22</v>
      </c>
      <c r="J782" s="1" t="s">
        <v>0</v>
      </c>
    </row>
    <row r="783" spans="1:10" x14ac:dyDescent="0.3">
      <c r="A783" s="1">
        <v>1976763</v>
      </c>
      <c r="B783" s="1" t="s">
        <v>1411</v>
      </c>
      <c r="C783" s="1" t="s">
        <v>22</v>
      </c>
      <c r="D783" s="1" t="s">
        <v>1211</v>
      </c>
      <c r="E783" s="2">
        <v>0</v>
      </c>
      <c r="F783" s="1">
        <v>1</v>
      </c>
      <c r="G783" s="1" t="s">
        <v>65</v>
      </c>
      <c r="H783" s="1">
        <f t="shared" si="12"/>
        <v>0</v>
      </c>
      <c r="I783" s="1" t="s">
        <v>22</v>
      </c>
      <c r="J783" s="1" t="s">
        <v>0</v>
      </c>
    </row>
    <row r="784" spans="1:10" x14ac:dyDescent="0.3">
      <c r="A784" s="1">
        <v>1976764</v>
      </c>
      <c r="B784" s="1" t="s">
        <v>1412</v>
      </c>
      <c r="C784" s="1" t="s">
        <v>22</v>
      </c>
      <c r="D784" s="1" t="s">
        <v>538</v>
      </c>
      <c r="E784" s="2">
        <v>0</v>
      </c>
      <c r="F784" s="1">
        <v>1</v>
      </c>
      <c r="G784" s="1" t="s">
        <v>65</v>
      </c>
      <c r="H784" s="1">
        <f t="shared" si="12"/>
        <v>0</v>
      </c>
      <c r="I784" s="1" t="s">
        <v>22</v>
      </c>
      <c r="J784" s="1" t="s">
        <v>0</v>
      </c>
    </row>
    <row r="785" spans="1:10" x14ac:dyDescent="0.3">
      <c r="A785" s="1">
        <v>1976765</v>
      </c>
      <c r="B785" s="1" t="s">
        <v>1413</v>
      </c>
      <c r="C785" s="1" t="s">
        <v>22</v>
      </c>
      <c r="D785" s="1" t="s">
        <v>1414</v>
      </c>
      <c r="E785" s="1">
        <f>ROUND(H786+H840+H843,2)</f>
        <v>0</v>
      </c>
      <c r="F785" s="1">
        <v>1</v>
      </c>
      <c r="G785" s="1" t="s">
        <v>0</v>
      </c>
      <c r="H785" s="1">
        <f t="shared" si="12"/>
        <v>0</v>
      </c>
      <c r="I785" s="1" t="s">
        <v>22</v>
      </c>
      <c r="J785" s="1" t="s">
        <v>0</v>
      </c>
    </row>
    <row r="786" spans="1:10" x14ac:dyDescent="0.3">
      <c r="A786" s="1">
        <v>1976766</v>
      </c>
      <c r="B786" s="1" t="s">
        <v>1415</v>
      </c>
      <c r="C786" s="1" t="s">
        <v>22</v>
      </c>
      <c r="D786" s="1" t="s">
        <v>952</v>
      </c>
      <c r="E786" s="1">
        <f>ROUND(H787+H813+H815+H819+H835,2)</f>
        <v>0</v>
      </c>
      <c r="F786" s="1">
        <v>1</v>
      </c>
      <c r="G786" s="1" t="s">
        <v>0</v>
      </c>
      <c r="H786" s="1">
        <f t="shared" si="12"/>
        <v>0</v>
      </c>
      <c r="I786" s="1" t="s">
        <v>22</v>
      </c>
      <c r="J786" s="1" t="s">
        <v>0</v>
      </c>
    </row>
    <row r="787" spans="1:10" x14ac:dyDescent="0.3">
      <c r="A787" s="1">
        <v>1976767</v>
      </c>
      <c r="B787" s="1" t="s">
        <v>1416</v>
      </c>
      <c r="C787" s="1" t="s">
        <v>22</v>
      </c>
      <c r="D787" s="1" t="s">
        <v>954</v>
      </c>
      <c r="E787" s="1">
        <f>ROUND(H788+H789+H790+H791+H792+H793+H794+H795+H796+H797+H798+H799+H800+H801+H802+H803+H804+H805+H806+H807+H808+H809+H810+H811+H812,2)</f>
        <v>0</v>
      </c>
      <c r="F787" s="1">
        <v>1</v>
      </c>
      <c r="G787" s="1" t="s">
        <v>0</v>
      </c>
      <c r="H787" s="1">
        <f t="shared" si="12"/>
        <v>0</v>
      </c>
      <c r="I787" s="1" t="s">
        <v>22</v>
      </c>
      <c r="J787" s="1" t="s">
        <v>0</v>
      </c>
    </row>
    <row r="788" spans="1:10" x14ac:dyDescent="0.3">
      <c r="A788" s="1">
        <v>1976768</v>
      </c>
      <c r="B788" s="1" t="s">
        <v>1417</v>
      </c>
      <c r="C788" s="1" t="s">
        <v>22</v>
      </c>
      <c r="D788" s="1" t="s">
        <v>1418</v>
      </c>
      <c r="E788" s="2">
        <v>0</v>
      </c>
      <c r="F788" s="1">
        <v>2308.73</v>
      </c>
      <c r="G788" s="1" t="s">
        <v>33</v>
      </c>
      <c r="H788" s="1">
        <f t="shared" si="12"/>
        <v>0</v>
      </c>
      <c r="I788" s="1" t="s">
        <v>22</v>
      </c>
      <c r="J788" s="1" t="s">
        <v>0</v>
      </c>
    </row>
    <row r="789" spans="1:10" x14ac:dyDescent="0.3">
      <c r="A789" s="1">
        <v>1976769</v>
      </c>
      <c r="B789" s="1" t="s">
        <v>1419</v>
      </c>
      <c r="C789" s="1" t="s">
        <v>22</v>
      </c>
      <c r="D789" s="1" t="s">
        <v>958</v>
      </c>
      <c r="E789" s="2">
        <v>0</v>
      </c>
      <c r="F789" s="1">
        <v>692.61900000000003</v>
      </c>
      <c r="G789" s="1" t="s">
        <v>33</v>
      </c>
      <c r="H789" s="1">
        <f t="shared" si="12"/>
        <v>0</v>
      </c>
      <c r="I789" s="1" t="s">
        <v>22</v>
      </c>
      <c r="J789" s="1" t="s">
        <v>0</v>
      </c>
    </row>
    <row r="790" spans="1:10" x14ac:dyDescent="0.3">
      <c r="A790" s="1">
        <v>1976770</v>
      </c>
      <c r="B790" s="1" t="s">
        <v>1420</v>
      </c>
      <c r="C790" s="1" t="s">
        <v>22</v>
      </c>
      <c r="D790" s="1" t="s">
        <v>1421</v>
      </c>
      <c r="E790" s="2">
        <v>0</v>
      </c>
      <c r="F790" s="1">
        <v>4447.2</v>
      </c>
      <c r="G790" s="1" t="s">
        <v>46</v>
      </c>
      <c r="H790" s="1">
        <f t="shared" si="12"/>
        <v>0</v>
      </c>
      <c r="I790" s="1" t="s">
        <v>22</v>
      </c>
      <c r="J790" s="1" t="s">
        <v>0</v>
      </c>
    </row>
    <row r="791" spans="1:10" x14ac:dyDescent="0.3">
      <c r="A791" s="1">
        <v>1976771</v>
      </c>
      <c r="B791" s="1" t="s">
        <v>1422</v>
      </c>
      <c r="C791" s="1" t="s">
        <v>22</v>
      </c>
      <c r="D791" s="1" t="s">
        <v>962</v>
      </c>
      <c r="E791" s="2">
        <v>0</v>
      </c>
      <c r="F791" s="1">
        <v>4447.2</v>
      </c>
      <c r="G791" s="1" t="s">
        <v>46</v>
      </c>
      <c r="H791" s="1">
        <f t="shared" si="12"/>
        <v>0</v>
      </c>
      <c r="I791" s="1" t="s">
        <v>22</v>
      </c>
      <c r="J791" s="1" t="s">
        <v>0</v>
      </c>
    </row>
    <row r="792" spans="1:10" x14ac:dyDescent="0.3">
      <c r="A792" s="1">
        <v>1976772</v>
      </c>
      <c r="B792" s="1" t="s">
        <v>1423</v>
      </c>
      <c r="C792" s="1" t="s">
        <v>22</v>
      </c>
      <c r="D792" s="1" t="s">
        <v>1424</v>
      </c>
      <c r="E792" s="2">
        <v>0</v>
      </c>
      <c r="F792" s="1">
        <v>1688.33</v>
      </c>
      <c r="G792" s="1" t="s">
        <v>33</v>
      </c>
      <c r="H792" s="1">
        <f t="shared" si="12"/>
        <v>0</v>
      </c>
      <c r="I792" s="1" t="s">
        <v>22</v>
      </c>
      <c r="J792" s="1" t="s">
        <v>0</v>
      </c>
    </row>
    <row r="793" spans="1:10" x14ac:dyDescent="0.3">
      <c r="A793" s="1">
        <v>1976773</v>
      </c>
      <c r="B793" s="1" t="s">
        <v>1425</v>
      </c>
      <c r="C793" s="1" t="s">
        <v>22</v>
      </c>
      <c r="D793" s="1" t="s">
        <v>966</v>
      </c>
      <c r="E793" s="2">
        <v>0</v>
      </c>
      <c r="F793" s="1">
        <v>508.2</v>
      </c>
      <c r="G793" s="1" t="s">
        <v>33</v>
      </c>
      <c r="H793" s="1">
        <f t="shared" si="12"/>
        <v>0</v>
      </c>
      <c r="I793" s="1" t="s">
        <v>22</v>
      </c>
      <c r="J793" s="1" t="s">
        <v>0</v>
      </c>
    </row>
    <row r="794" spans="1:10" x14ac:dyDescent="0.3">
      <c r="A794" s="1">
        <v>1976774</v>
      </c>
      <c r="B794" s="1" t="s">
        <v>1426</v>
      </c>
      <c r="C794" s="1" t="s">
        <v>22</v>
      </c>
      <c r="D794" s="1" t="s">
        <v>968</v>
      </c>
      <c r="E794" s="2">
        <v>0</v>
      </c>
      <c r="F794" s="1">
        <v>508.2</v>
      </c>
      <c r="G794" s="1" t="s">
        <v>33</v>
      </c>
      <c r="H794" s="1">
        <f t="shared" si="12"/>
        <v>0</v>
      </c>
      <c r="I794" s="1" t="s">
        <v>22</v>
      </c>
      <c r="J794" s="1" t="s">
        <v>0</v>
      </c>
    </row>
    <row r="795" spans="1:10" x14ac:dyDescent="0.3">
      <c r="A795" s="1">
        <v>1976775</v>
      </c>
      <c r="B795" s="1" t="s">
        <v>1427</v>
      </c>
      <c r="C795" s="1" t="s">
        <v>22</v>
      </c>
      <c r="D795" s="1" t="s">
        <v>1428</v>
      </c>
      <c r="E795" s="2">
        <v>0</v>
      </c>
      <c r="F795" s="1">
        <v>827.28200000000004</v>
      </c>
      <c r="G795" s="1" t="s">
        <v>33</v>
      </c>
      <c r="H795" s="1">
        <f t="shared" si="12"/>
        <v>0</v>
      </c>
      <c r="I795" s="1" t="s">
        <v>22</v>
      </c>
      <c r="J795" s="1" t="s">
        <v>0</v>
      </c>
    </row>
    <row r="796" spans="1:10" x14ac:dyDescent="0.3">
      <c r="A796" s="1">
        <v>1976776</v>
      </c>
      <c r="B796" s="1" t="s">
        <v>1429</v>
      </c>
      <c r="C796" s="1" t="s">
        <v>22</v>
      </c>
      <c r="D796" s="1" t="s">
        <v>972</v>
      </c>
      <c r="E796" s="2">
        <v>0</v>
      </c>
      <c r="F796" s="1">
        <v>2899.78</v>
      </c>
      <c r="G796" s="1" t="s">
        <v>33</v>
      </c>
      <c r="H796" s="1">
        <f t="shared" si="12"/>
        <v>0</v>
      </c>
      <c r="I796" s="1" t="s">
        <v>22</v>
      </c>
      <c r="J796" s="1" t="s">
        <v>0</v>
      </c>
    </row>
    <row r="797" spans="1:10" x14ac:dyDescent="0.3">
      <c r="A797" s="1">
        <v>1976777</v>
      </c>
      <c r="B797" s="1" t="s">
        <v>1430</v>
      </c>
      <c r="C797" s="1" t="s">
        <v>22</v>
      </c>
      <c r="D797" s="1" t="s">
        <v>974</v>
      </c>
      <c r="E797" s="2">
        <v>0</v>
      </c>
      <c r="F797" s="1">
        <v>10133.76</v>
      </c>
      <c r="G797" s="1" t="s">
        <v>33</v>
      </c>
      <c r="H797" s="1">
        <f t="shared" si="12"/>
        <v>0</v>
      </c>
      <c r="I797" s="1" t="s">
        <v>22</v>
      </c>
      <c r="J797" s="1" t="s">
        <v>0</v>
      </c>
    </row>
    <row r="798" spans="1:10" x14ac:dyDescent="0.3">
      <c r="A798" s="1">
        <v>1976778</v>
      </c>
      <c r="B798" s="1" t="s">
        <v>1431</v>
      </c>
      <c r="C798" s="1" t="s">
        <v>22</v>
      </c>
      <c r="D798" s="1" t="s">
        <v>976</v>
      </c>
      <c r="E798" s="2">
        <v>0</v>
      </c>
      <c r="F798" s="1">
        <v>861.048</v>
      </c>
      <c r="G798" s="1" t="s">
        <v>33</v>
      </c>
      <c r="H798" s="1">
        <f t="shared" si="12"/>
        <v>0</v>
      </c>
      <c r="I798" s="1" t="s">
        <v>22</v>
      </c>
      <c r="J798" s="1" t="s">
        <v>0</v>
      </c>
    </row>
    <row r="799" spans="1:10" x14ac:dyDescent="0.3">
      <c r="A799" s="1">
        <v>1976779</v>
      </c>
      <c r="B799" s="1" t="s">
        <v>1432</v>
      </c>
      <c r="C799" s="1" t="s">
        <v>22</v>
      </c>
      <c r="D799" s="1" t="s">
        <v>979</v>
      </c>
      <c r="E799" s="2">
        <v>0</v>
      </c>
      <c r="F799" s="1">
        <v>1881.9839999999999</v>
      </c>
      <c r="G799" s="1" t="s">
        <v>978</v>
      </c>
      <c r="H799" s="1">
        <f t="shared" si="12"/>
        <v>0</v>
      </c>
      <c r="I799" s="1" t="s">
        <v>22</v>
      </c>
      <c r="J799" s="1" t="s">
        <v>0</v>
      </c>
    </row>
    <row r="800" spans="1:10" x14ac:dyDescent="0.3">
      <c r="A800" s="1">
        <v>1976780</v>
      </c>
      <c r="B800" s="1" t="s">
        <v>1433</v>
      </c>
      <c r="C800" s="1" t="s">
        <v>22</v>
      </c>
      <c r="D800" s="1" t="s">
        <v>1236</v>
      </c>
      <c r="E800" s="2">
        <v>0</v>
      </c>
      <c r="F800" s="1">
        <v>1.02</v>
      </c>
      <c r="G800" s="1" t="s">
        <v>203</v>
      </c>
      <c r="H800" s="1">
        <f t="shared" si="12"/>
        <v>0</v>
      </c>
      <c r="I800" s="1" t="s">
        <v>22</v>
      </c>
      <c r="J800" s="1" t="s">
        <v>0</v>
      </c>
    </row>
    <row r="801" spans="1:10" x14ac:dyDescent="0.3">
      <c r="A801" s="1">
        <v>1976781</v>
      </c>
      <c r="B801" s="1" t="s">
        <v>1434</v>
      </c>
      <c r="C801" s="1" t="s">
        <v>22</v>
      </c>
      <c r="D801" s="1" t="s">
        <v>1435</v>
      </c>
      <c r="E801" s="2">
        <v>0</v>
      </c>
      <c r="F801" s="1">
        <v>190</v>
      </c>
      <c r="G801" s="1" t="s">
        <v>95</v>
      </c>
      <c r="H801" s="1">
        <f t="shared" si="12"/>
        <v>0</v>
      </c>
      <c r="I801" s="1" t="s">
        <v>22</v>
      </c>
      <c r="J801" s="1" t="s">
        <v>0</v>
      </c>
    </row>
    <row r="802" spans="1:10" x14ac:dyDescent="0.3">
      <c r="A802" s="1">
        <v>1976782</v>
      </c>
      <c r="B802" s="1" t="s">
        <v>1436</v>
      </c>
      <c r="C802" s="1" t="s">
        <v>22</v>
      </c>
      <c r="D802" s="1" t="s">
        <v>987</v>
      </c>
      <c r="E802" s="2">
        <v>0</v>
      </c>
      <c r="F802" s="1">
        <v>346.31</v>
      </c>
      <c r="G802" s="1" t="s">
        <v>33</v>
      </c>
      <c r="H802" s="1">
        <f t="shared" si="12"/>
        <v>0</v>
      </c>
      <c r="I802" s="1" t="s">
        <v>22</v>
      </c>
      <c r="J802" s="1" t="s">
        <v>0</v>
      </c>
    </row>
    <row r="803" spans="1:10" x14ac:dyDescent="0.3">
      <c r="A803" s="1">
        <v>1976783</v>
      </c>
      <c r="B803" s="1" t="s">
        <v>1437</v>
      </c>
      <c r="C803" s="1" t="s">
        <v>22</v>
      </c>
      <c r="D803" s="1" t="s">
        <v>989</v>
      </c>
      <c r="E803" s="2">
        <v>0</v>
      </c>
      <c r="F803" s="1">
        <v>102</v>
      </c>
      <c r="G803" s="1" t="s">
        <v>95</v>
      </c>
      <c r="H803" s="1">
        <f t="shared" si="12"/>
        <v>0</v>
      </c>
      <c r="I803" s="1" t="s">
        <v>22</v>
      </c>
      <c r="J803" s="1" t="s">
        <v>0</v>
      </c>
    </row>
    <row r="804" spans="1:10" x14ac:dyDescent="0.3">
      <c r="A804" s="1">
        <v>1976784</v>
      </c>
      <c r="B804" s="1" t="s">
        <v>1438</v>
      </c>
      <c r="C804" s="1" t="s">
        <v>22</v>
      </c>
      <c r="D804" s="1" t="s">
        <v>991</v>
      </c>
      <c r="E804" s="2">
        <v>0</v>
      </c>
      <c r="F804" s="1">
        <v>102</v>
      </c>
      <c r="G804" s="1" t="s">
        <v>95</v>
      </c>
      <c r="H804" s="1">
        <f t="shared" si="12"/>
        <v>0</v>
      </c>
      <c r="I804" s="1" t="s">
        <v>22</v>
      </c>
      <c r="J804" s="1" t="s">
        <v>0</v>
      </c>
    </row>
    <row r="805" spans="1:10" ht="28.8" x14ac:dyDescent="0.3">
      <c r="A805" s="1">
        <v>1976785</v>
      </c>
      <c r="B805" s="1" t="s">
        <v>1439</v>
      </c>
      <c r="C805" s="1" t="s">
        <v>22</v>
      </c>
      <c r="D805" s="1" t="s">
        <v>1440</v>
      </c>
      <c r="E805" s="2">
        <v>0</v>
      </c>
      <c r="F805" s="1">
        <v>132.4</v>
      </c>
      <c r="G805" s="1" t="s">
        <v>33</v>
      </c>
      <c r="H805" s="1">
        <f t="shared" si="12"/>
        <v>0</v>
      </c>
      <c r="I805" s="1" t="s">
        <v>22</v>
      </c>
      <c r="J805" s="1" t="s">
        <v>0</v>
      </c>
    </row>
    <row r="806" spans="1:10" x14ac:dyDescent="0.3">
      <c r="A806" s="1">
        <v>1976786</v>
      </c>
      <c r="B806" s="1" t="s">
        <v>1441</v>
      </c>
      <c r="C806" s="1" t="s">
        <v>22</v>
      </c>
      <c r="D806" s="1" t="s">
        <v>995</v>
      </c>
      <c r="E806" s="2">
        <v>0</v>
      </c>
      <c r="F806" s="1">
        <v>662</v>
      </c>
      <c r="G806" s="1" t="s">
        <v>46</v>
      </c>
      <c r="H806" s="1">
        <f t="shared" si="12"/>
        <v>0</v>
      </c>
      <c r="I806" s="1" t="s">
        <v>22</v>
      </c>
      <c r="J806" s="1" t="s">
        <v>0</v>
      </c>
    </row>
    <row r="807" spans="1:10" x14ac:dyDescent="0.3">
      <c r="A807" s="1">
        <v>1976787</v>
      </c>
      <c r="B807" s="1" t="s">
        <v>1442</v>
      </c>
      <c r="C807" s="1" t="s">
        <v>22</v>
      </c>
      <c r="D807" s="1" t="s">
        <v>997</v>
      </c>
      <c r="E807" s="2">
        <v>0</v>
      </c>
      <c r="F807" s="1">
        <v>662</v>
      </c>
      <c r="G807" s="1" t="s">
        <v>46</v>
      </c>
      <c r="H807" s="1">
        <f t="shared" si="12"/>
        <v>0</v>
      </c>
      <c r="I807" s="1" t="s">
        <v>22</v>
      </c>
      <c r="J807" s="1" t="s">
        <v>0</v>
      </c>
    </row>
    <row r="808" spans="1:10" x14ac:dyDescent="0.3">
      <c r="A808" s="1">
        <v>1976788</v>
      </c>
      <c r="B808" s="1" t="s">
        <v>1443</v>
      </c>
      <c r="C808" s="1" t="s">
        <v>22</v>
      </c>
      <c r="D808" s="1" t="s">
        <v>999</v>
      </c>
      <c r="E808" s="2">
        <v>0</v>
      </c>
      <c r="F808" s="1">
        <v>20.454999999999998</v>
      </c>
      <c r="G808" s="1" t="s">
        <v>163</v>
      </c>
      <c r="H808" s="1">
        <f t="shared" si="12"/>
        <v>0</v>
      </c>
      <c r="I808" s="1" t="s">
        <v>22</v>
      </c>
      <c r="J808" s="1" t="s">
        <v>0</v>
      </c>
    </row>
    <row r="809" spans="1:10" ht="28.8" x14ac:dyDescent="0.3">
      <c r="A809" s="1">
        <v>1976789</v>
      </c>
      <c r="B809" s="1" t="s">
        <v>1444</v>
      </c>
      <c r="C809" s="1" t="s">
        <v>22</v>
      </c>
      <c r="D809" s="1" t="s">
        <v>1011</v>
      </c>
      <c r="E809" s="2">
        <v>0</v>
      </c>
      <c r="F809" s="1">
        <v>798.4</v>
      </c>
      <c r="G809" s="1" t="s">
        <v>46</v>
      </c>
      <c r="H809" s="1">
        <f t="shared" si="12"/>
        <v>0</v>
      </c>
      <c r="I809" s="1" t="s">
        <v>22</v>
      </c>
      <c r="J809" s="1" t="s">
        <v>0</v>
      </c>
    </row>
    <row r="810" spans="1:10" x14ac:dyDescent="0.3">
      <c r="A810" s="1">
        <v>1976790</v>
      </c>
      <c r="B810" s="1" t="s">
        <v>1445</v>
      </c>
      <c r="C810" s="1" t="s">
        <v>22</v>
      </c>
      <c r="D810" s="1" t="s">
        <v>1239</v>
      </c>
      <c r="E810" s="2">
        <v>0</v>
      </c>
      <c r="F810" s="1">
        <v>798.4</v>
      </c>
      <c r="G810" s="1" t="s">
        <v>46</v>
      </c>
      <c r="H810" s="1">
        <f t="shared" si="12"/>
        <v>0</v>
      </c>
      <c r="I810" s="1" t="s">
        <v>22</v>
      </c>
      <c r="J810" s="1" t="s">
        <v>0</v>
      </c>
    </row>
    <row r="811" spans="1:10" x14ac:dyDescent="0.3">
      <c r="A811" s="1">
        <v>1976791</v>
      </c>
      <c r="B811" s="1" t="s">
        <v>1446</v>
      </c>
      <c r="C811" s="1" t="s">
        <v>22</v>
      </c>
      <c r="D811" s="1" t="s">
        <v>1019</v>
      </c>
      <c r="E811" s="2">
        <v>0</v>
      </c>
      <c r="F811" s="1">
        <v>399.2</v>
      </c>
      <c r="G811" s="1" t="s">
        <v>978</v>
      </c>
      <c r="H811" s="1">
        <f t="shared" si="12"/>
        <v>0</v>
      </c>
      <c r="I811" s="1" t="s">
        <v>22</v>
      </c>
      <c r="J811" s="1" t="s">
        <v>0</v>
      </c>
    </row>
    <row r="812" spans="1:10" x14ac:dyDescent="0.3">
      <c r="A812" s="1">
        <v>1976792</v>
      </c>
      <c r="B812" s="1" t="s">
        <v>1447</v>
      </c>
      <c r="C812" s="1" t="s">
        <v>22</v>
      </c>
      <c r="D812" s="1" t="s">
        <v>1021</v>
      </c>
      <c r="E812" s="2">
        <v>0</v>
      </c>
      <c r="F812" s="1">
        <v>72.650000000000006</v>
      </c>
      <c r="G812" s="1" t="s">
        <v>978</v>
      </c>
      <c r="H812" s="1">
        <f t="shared" si="12"/>
        <v>0</v>
      </c>
      <c r="I812" s="1" t="s">
        <v>22</v>
      </c>
      <c r="J812" s="1" t="s">
        <v>0</v>
      </c>
    </row>
    <row r="813" spans="1:10" x14ac:dyDescent="0.3">
      <c r="A813" s="1">
        <v>1976793</v>
      </c>
      <c r="B813" s="1" t="s">
        <v>1448</v>
      </c>
      <c r="C813" s="1" t="s">
        <v>22</v>
      </c>
      <c r="D813" s="1" t="s">
        <v>1023</v>
      </c>
      <c r="E813" s="1">
        <f>ROUND(H814,2)</f>
        <v>0</v>
      </c>
      <c r="F813" s="1">
        <v>1</v>
      </c>
      <c r="G813" s="1" t="s">
        <v>0</v>
      </c>
      <c r="H813" s="1">
        <f t="shared" si="12"/>
        <v>0</v>
      </c>
      <c r="I813" s="1" t="s">
        <v>22</v>
      </c>
      <c r="J813" s="1" t="s">
        <v>0</v>
      </c>
    </row>
    <row r="814" spans="1:10" x14ac:dyDescent="0.3">
      <c r="A814" s="1">
        <v>1976794</v>
      </c>
      <c r="B814" s="1" t="s">
        <v>1449</v>
      </c>
      <c r="C814" s="1" t="s">
        <v>22</v>
      </c>
      <c r="D814" s="1" t="s">
        <v>1337</v>
      </c>
      <c r="E814" s="2">
        <v>0</v>
      </c>
      <c r="F814" s="1">
        <v>112.2</v>
      </c>
      <c r="G814" s="1" t="s">
        <v>33</v>
      </c>
      <c r="H814" s="1">
        <f t="shared" si="12"/>
        <v>0</v>
      </c>
      <c r="I814" s="1" t="s">
        <v>22</v>
      </c>
      <c r="J814" s="1" t="s">
        <v>0</v>
      </c>
    </row>
    <row r="815" spans="1:10" x14ac:dyDescent="0.3">
      <c r="A815" s="1">
        <v>1976795</v>
      </c>
      <c r="B815" s="1" t="s">
        <v>1450</v>
      </c>
      <c r="C815" s="1" t="s">
        <v>22</v>
      </c>
      <c r="D815" s="1" t="s">
        <v>1031</v>
      </c>
      <c r="E815" s="1">
        <f>ROUND(H816+H817+H818,2)</f>
        <v>0</v>
      </c>
      <c r="F815" s="1">
        <v>1</v>
      </c>
      <c r="G815" s="1" t="s">
        <v>0</v>
      </c>
      <c r="H815" s="1">
        <f t="shared" si="12"/>
        <v>0</v>
      </c>
      <c r="I815" s="1" t="s">
        <v>22</v>
      </c>
      <c r="J815" s="1" t="s">
        <v>0</v>
      </c>
    </row>
    <row r="816" spans="1:10" x14ac:dyDescent="0.3">
      <c r="A816" s="1">
        <v>1976796</v>
      </c>
      <c r="B816" s="1" t="s">
        <v>1451</v>
      </c>
      <c r="C816" s="1" t="s">
        <v>22</v>
      </c>
      <c r="D816" s="1" t="s">
        <v>1033</v>
      </c>
      <c r="E816" s="2">
        <v>0</v>
      </c>
      <c r="F816" s="1">
        <v>798.4</v>
      </c>
      <c r="G816" s="1" t="s">
        <v>46</v>
      </c>
      <c r="H816" s="1">
        <f t="shared" si="12"/>
        <v>0</v>
      </c>
      <c r="I816" s="1" t="s">
        <v>22</v>
      </c>
      <c r="J816" s="1" t="s">
        <v>0</v>
      </c>
    </row>
    <row r="817" spans="1:10" x14ac:dyDescent="0.3">
      <c r="A817" s="1">
        <v>1976797</v>
      </c>
      <c r="B817" s="1" t="s">
        <v>1452</v>
      </c>
      <c r="C817" s="1" t="s">
        <v>22</v>
      </c>
      <c r="D817" s="1" t="s">
        <v>1039</v>
      </c>
      <c r="E817" s="2">
        <v>0</v>
      </c>
      <c r="F817" s="1">
        <v>798.4</v>
      </c>
      <c r="G817" s="1" t="s">
        <v>46</v>
      </c>
      <c r="H817" s="1">
        <f t="shared" si="12"/>
        <v>0</v>
      </c>
      <c r="I817" s="1" t="s">
        <v>22</v>
      </c>
      <c r="J817" s="1" t="s">
        <v>0</v>
      </c>
    </row>
    <row r="818" spans="1:10" x14ac:dyDescent="0.3">
      <c r="A818" s="1">
        <v>1976798</v>
      </c>
      <c r="B818" s="1" t="s">
        <v>1453</v>
      </c>
      <c r="C818" s="1" t="s">
        <v>22</v>
      </c>
      <c r="D818" s="1" t="s">
        <v>1041</v>
      </c>
      <c r="E818" s="2">
        <v>0</v>
      </c>
      <c r="F818" s="1">
        <v>798.4</v>
      </c>
      <c r="G818" s="1" t="s">
        <v>46</v>
      </c>
      <c r="H818" s="1">
        <f t="shared" si="12"/>
        <v>0</v>
      </c>
      <c r="I818" s="1" t="s">
        <v>22</v>
      </c>
      <c r="J818" s="1" t="s">
        <v>0</v>
      </c>
    </row>
    <row r="819" spans="1:10" x14ac:dyDescent="0.3">
      <c r="A819" s="1">
        <v>1976799</v>
      </c>
      <c r="B819" s="1" t="s">
        <v>1454</v>
      </c>
      <c r="C819" s="1" t="s">
        <v>22</v>
      </c>
      <c r="D819" s="1" t="s">
        <v>1045</v>
      </c>
      <c r="E819" s="1">
        <f>ROUND(H820+H821+H822+H823+H824+H825+H826+H827+H828+H829+H830+H831+H832+H833+H834,2)</f>
        <v>0</v>
      </c>
      <c r="F819" s="1">
        <v>1</v>
      </c>
      <c r="G819" s="1" t="s">
        <v>0</v>
      </c>
      <c r="H819" s="1">
        <f t="shared" si="12"/>
        <v>0</v>
      </c>
      <c r="I819" s="1" t="s">
        <v>22</v>
      </c>
      <c r="J819" s="1" t="s">
        <v>0</v>
      </c>
    </row>
    <row r="820" spans="1:10" x14ac:dyDescent="0.3">
      <c r="A820" s="1">
        <v>1976800</v>
      </c>
      <c r="B820" s="1" t="s">
        <v>1455</v>
      </c>
      <c r="C820" s="1" t="s">
        <v>22</v>
      </c>
      <c r="D820" s="1" t="s">
        <v>1456</v>
      </c>
      <c r="E820" s="2">
        <v>0</v>
      </c>
      <c r="F820" s="1">
        <v>960</v>
      </c>
      <c r="G820" s="1" t="s">
        <v>95</v>
      </c>
      <c r="H820" s="1">
        <f t="shared" si="12"/>
        <v>0</v>
      </c>
      <c r="I820" s="1" t="s">
        <v>22</v>
      </c>
      <c r="J820" s="1" t="s">
        <v>0</v>
      </c>
    </row>
    <row r="821" spans="1:10" x14ac:dyDescent="0.3">
      <c r="A821" s="1">
        <v>1976801</v>
      </c>
      <c r="B821" s="1" t="s">
        <v>1457</v>
      </c>
      <c r="C821" s="1" t="s">
        <v>22</v>
      </c>
      <c r="D821" s="1" t="s">
        <v>1458</v>
      </c>
      <c r="E821" s="2">
        <v>0</v>
      </c>
      <c r="F821" s="1">
        <v>60</v>
      </c>
      <c r="G821" s="1" t="s">
        <v>95</v>
      </c>
      <c r="H821" s="1">
        <f t="shared" si="12"/>
        <v>0</v>
      </c>
      <c r="I821" s="1" t="s">
        <v>22</v>
      </c>
      <c r="J821" s="1" t="s">
        <v>0</v>
      </c>
    </row>
    <row r="822" spans="1:10" x14ac:dyDescent="0.3">
      <c r="A822" s="1">
        <v>1976802</v>
      </c>
      <c r="B822" s="1" t="s">
        <v>1459</v>
      </c>
      <c r="C822" s="1" t="s">
        <v>22</v>
      </c>
      <c r="D822" s="1" t="s">
        <v>1460</v>
      </c>
      <c r="E822" s="2">
        <v>0</v>
      </c>
      <c r="F822" s="1">
        <v>102</v>
      </c>
      <c r="G822" s="1" t="s">
        <v>74</v>
      </c>
      <c r="H822" s="1">
        <f t="shared" si="12"/>
        <v>0</v>
      </c>
      <c r="I822" s="1" t="s">
        <v>22</v>
      </c>
      <c r="J822" s="1" t="s">
        <v>0</v>
      </c>
    </row>
    <row r="823" spans="1:10" x14ac:dyDescent="0.3">
      <c r="A823" s="1">
        <v>1976803</v>
      </c>
      <c r="B823" s="1" t="s">
        <v>1461</v>
      </c>
      <c r="C823" s="1" t="s">
        <v>22</v>
      </c>
      <c r="D823" s="1" t="s">
        <v>1462</v>
      </c>
      <c r="E823" s="2">
        <v>0</v>
      </c>
      <c r="F823" s="1">
        <v>960</v>
      </c>
      <c r="G823" s="1" t="s">
        <v>95</v>
      </c>
      <c r="H823" s="1">
        <f t="shared" si="12"/>
        <v>0</v>
      </c>
      <c r="I823" s="1" t="s">
        <v>22</v>
      </c>
      <c r="J823" s="1" t="s">
        <v>0</v>
      </c>
    </row>
    <row r="824" spans="1:10" x14ac:dyDescent="0.3">
      <c r="A824" s="1">
        <v>1976804</v>
      </c>
      <c r="B824" s="1" t="s">
        <v>1463</v>
      </c>
      <c r="C824" s="1" t="s">
        <v>22</v>
      </c>
      <c r="D824" s="1" t="s">
        <v>1464</v>
      </c>
      <c r="E824" s="2">
        <v>0</v>
      </c>
      <c r="F824" s="1">
        <v>60</v>
      </c>
      <c r="G824" s="1" t="s">
        <v>95</v>
      </c>
      <c r="H824" s="1">
        <f t="shared" si="12"/>
        <v>0</v>
      </c>
      <c r="I824" s="1" t="s">
        <v>22</v>
      </c>
      <c r="J824" s="1" t="s">
        <v>0</v>
      </c>
    </row>
    <row r="825" spans="1:10" x14ac:dyDescent="0.3">
      <c r="A825" s="1">
        <v>1976805</v>
      </c>
      <c r="B825" s="1" t="s">
        <v>1465</v>
      </c>
      <c r="C825" s="1" t="s">
        <v>22</v>
      </c>
      <c r="D825" s="1" t="s">
        <v>1466</v>
      </c>
      <c r="E825" s="2">
        <v>0</v>
      </c>
      <c r="F825" s="1">
        <v>960</v>
      </c>
      <c r="G825" s="1" t="s">
        <v>95</v>
      </c>
      <c r="H825" s="1">
        <f t="shared" si="12"/>
        <v>0</v>
      </c>
      <c r="I825" s="1" t="s">
        <v>22</v>
      </c>
      <c r="J825" s="1" t="s">
        <v>0</v>
      </c>
    </row>
    <row r="826" spans="1:10" x14ac:dyDescent="0.3">
      <c r="A826" s="1">
        <v>1976806</v>
      </c>
      <c r="B826" s="1" t="s">
        <v>1467</v>
      </c>
      <c r="C826" s="1" t="s">
        <v>22</v>
      </c>
      <c r="D826" s="1" t="s">
        <v>1468</v>
      </c>
      <c r="E826" s="2">
        <v>0</v>
      </c>
      <c r="F826" s="1">
        <v>60</v>
      </c>
      <c r="G826" s="1" t="s">
        <v>95</v>
      </c>
      <c r="H826" s="1">
        <f t="shared" si="12"/>
        <v>0</v>
      </c>
      <c r="I826" s="1" t="s">
        <v>22</v>
      </c>
      <c r="J826" s="1" t="s">
        <v>0</v>
      </c>
    </row>
    <row r="827" spans="1:10" x14ac:dyDescent="0.3">
      <c r="A827" s="1">
        <v>1976807</v>
      </c>
      <c r="B827" s="1" t="s">
        <v>1469</v>
      </c>
      <c r="C827" s="1" t="s">
        <v>22</v>
      </c>
      <c r="D827" s="1" t="s">
        <v>1470</v>
      </c>
      <c r="E827" s="2">
        <v>0</v>
      </c>
      <c r="F827" s="1">
        <v>209</v>
      </c>
      <c r="G827" s="1" t="s">
        <v>74</v>
      </c>
      <c r="H827" s="1">
        <f t="shared" si="12"/>
        <v>0</v>
      </c>
      <c r="I827" s="1" t="s">
        <v>22</v>
      </c>
      <c r="J827" s="1" t="s">
        <v>0</v>
      </c>
    </row>
    <row r="828" spans="1:10" x14ac:dyDescent="0.3">
      <c r="A828" s="1">
        <v>1976808</v>
      </c>
      <c r="B828" s="1" t="s">
        <v>1471</v>
      </c>
      <c r="C828" s="1" t="s">
        <v>22</v>
      </c>
      <c r="D828" s="1" t="s">
        <v>1472</v>
      </c>
      <c r="E828" s="2">
        <v>0</v>
      </c>
      <c r="F828" s="1">
        <v>13</v>
      </c>
      <c r="G828" s="1" t="s">
        <v>74</v>
      </c>
      <c r="H828" s="1">
        <f t="shared" si="12"/>
        <v>0</v>
      </c>
      <c r="I828" s="1" t="s">
        <v>22</v>
      </c>
      <c r="J828" s="1" t="s">
        <v>0</v>
      </c>
    </row>
    <row r="829" spans="1:10" x14ac:dyDescent="0.3">
      <c r="A829" s="1">
        <v>1976809</v>
      </c>
      <c r="B829" s="1" t="s">
        <v>1473</v>
      </c>
      <c r="C829" s="1" t="s">
        <v>22</v>
      </c>
      <c r="D829" s="1" t="s">
        <v>1474</v>
      </c>
      <c r="E829" s="2">
        <v>0</v>
      </c>
      <c r="F829" s="1">
        <v>17</v>
      </c>
      <c r="G829" s="1" t="s">
        <v>74</v>
      </c>
      <c r="H829" s="1">
        <f t="shared" si="12"/>
        <v>0</v>
      </c>
      <c r="I829" s="1" t="s">
        <v>22</v>
      </c>
      <c r="J829" s="1" t="s">
        <v>0</v>
      </c>
    </row>
    <row r="830" spans="1:10" x14ac:dyDescent="0.3">
      <c r="A830" s="1">
        <v>1976810</v>
      </c>
      <c r="B830" s="1" t="s">
        <v>1475</v>
      </c>
      <c r="C830" s="1" t="s">
        <v>22</v>
      </c>
      <c r="D830" s="1" t="s">
        <v>1476</v>
      </c>
      <c r="E830" s="2">
        <v>0</v>
      </c>
      <c r="F830" s="1">
        <v>96</v>
      </c>
      <c r="G830" s="1" t="s">
        <v>74</v>
      </c>
      <c r="H830" s="1">
        <f t="shared" si="12"/>
        <v>0</v>
      </c>
      <c r="I830" s="1" t="s">
        <v>22</v>
      </c>
      <c r="J830" s="1" t="s">
        <v>0</v>
      </c>
    </row>
    <row r="831" spans="1:10" x14ac:dyDescent="0.3">
      <c r="A831" s="1">
        <v>1976811</v>
      </c>
      <c r="B831" s="1" t="s">
        <v>1477</v>
      </c>
      <c r="C831" s="1" t="s">
        <v>22</v>
      </c>
      <c r="D831" s="1" t="s">
        <v>1478</v>
      </c>
      <c r="E831" s="2">
        <v>0</v>
      </c>
      <c r="F831" s="1">
        <v>1</v>
      </c>
      <c r="G831" s="1" t="s">
        <v>74</v>
      </c>
      <c r="H831" s="1">
        <f t="shared" si="12"/>
        <v>0</v>
      </c>
      <c r="I831" s="1" t="s">
        <v>22</v>
      </c>
      <c r="J831" s="1" t="s">
        <v>0</v>
      </c>
    </row>
    <row r="832" spans="1:10" x14ac:dyDescent="0.3">
      <c r="A832" s="1">
        <v>1976812</v>
      </c>
      <c r="B832" s="1" t="s">
        <v>1479</v>
      </c>
      <c r="C832" s="1" t="s">
        <v>22</v>
      </c>
      <c r="D832" s="1" t="s">
        <v>1480</v>
      </c>
      <c r="E832" s="2">
        <v>0</v>
      </c>
      <c r="F832" s="1">
        <v>6</v>
      </c>
      <c r="G832" s="1" t="s">
        <v>74</v>
      </c>
      <c r="H832" s="1">
        <f t="shared" si="12"/>
        <v>0</v>
      </c>
      <c r="I832" s="1" t="s">
        <v>22</v>
      </c>
      <c r="J832" s="1" t="s">
        <v>0</v>
      </c>
    </row>
    <row r="833" spans="1:10" x14ac:dyDescent="0.3">
      <c r="A833" s="1">
        <v>1976813</v>
      </c>
      <c r="B833" s="1" t="s">
        <v>1481</v>
      </c>
      <c r="C833" s="1" t="s">
        <v>22</v>
      </c>
      <c r="D833" s="1" t="s">
        <v>1482</v>
      </c>
      <c r="E833" s="2">
        <v>0</v>
      </c>
      <c r="F833" s="1">
        <v>96</v>
      </c>
      <c r="G833" s="1" t="s">
        <v>74</v>
      </c>
      <c r="H833" s="1">
        <f t="shared" si="12"/>
        <v>0</v>
      </c>
      <c r="I833" s="1" t="s">
        <v>22</v>
      </c>
      <c r="J833" s="1" t="s">
        <v>0</v>
      </c>
    </row>
    <row r="834" spans="1:10" x14ac:dyDescent="0.3">
      <c r="A834" s="1">
        <v>1976814</v>
      </c>
      <c r="B834" s="1" t="s">
        <v>1483</v>
      </c>
      <c r="C834" s="1" t="s">
        <v>22</v>
      </c>
      <c r="D834" s="1" t="s">
        <v>1484</v>
      </c>
      <c r="E834" s="2">
        <v>0</v>
      </c>
      <c r="F834" s="1">
        <v>6</v>
      </c>
      <c r="G834" s="1" t="s">
        <v>74</v>
      </c>
      <c r="H834" s="1">
        <f t="shared" si="12"/>
        <v>0</v>
      </c>
      <c r="I834" s="1" t="s">
        <v>22</v>
      </c>
      <c r="J834" s="1" t="s">
        <v>0</v>
      </c>
    </row>
    <row r="835" spans="1:10" x14ac:dyDescent="0.3">
      <c r="A835" s="1">
        <v>1976815</v>
      </c>
      <c r="B835" s="1" t="s">
        <v>1485</v>
      </c>
      <c r="C835" s="1" t="s">
        <v>22</v>
      </c>
      <c r="D835" s="1" t="s">
        <v>1194</v>
      </c>
      <c r="E835" s="1">
        <f>ROUND(H836+H837+H838+H839,2)</f>
        <v>0</v>
      </c>
      <c r="F835" s="1">
        <v>1</v>
      </c>
      <c r="G835" s="1" t="s">
        <v>0</v>
      </c>
      <c r="H835" s="1">
        <f t="shared" ref="H835:H898" si="13">IF(ISNUMBER(VALUE(E835)),ROUND(SUM(ROUND(E835,2)*F835),2),"N")</f>
        <v>0</v>
      </c>
      <c r="I835" s="1" t="s">
        <v>22</v>
      </c>
      <c r="J835" s="1" t="s">
        <v>0</v>
      </c>
    </row>
    <row r="836" spans="1:10" x14ac:dyDescent="0.3">
      <c r="A836" s="1">
        <v>1976816</v>
      </c>
      <c r="B836" s="1" t="s">
        <v>1486</v>
      </c>
      <c r="C836" s="1" t="s">
        <v>22</v>
      </c>
      <c r="D836" s="1" t="s">
        <v>1196</v>
      </c>
      <c r="E836" s="2">
        <v>0</v>
      </c>
      <c r="F836" s="1">
        <v>471.85</v>
      </c>
      <c r="G836" s="1" t="s">
        <v>978</v>
      </c>
      <c r="H836" s="1">
        <f t="shared" si="13"/>
        <v>0</v>
      </c>
      <c r="I836" s="1" t="s">
        <v>22</v>
      </c>
      <c r="J836" s="1" t="s">
        <v>0</v>
      </c>
    </row>
    <row r="837" spans="1:10" x14ac:dyDescent="0.3">
      <c r="A837" s="1">
        <v>1976817</v>
      </c>
      <c r="B837" s="1" t="s">
        <v>1487</v>
      </c>
      <c r="C837" s="1" t="s">
        <v>22</v>
      </c>
      <c r="D837" s="1" t="s">
        <v>974</v>
      </c>
      <c r="E837" s="2">
        <v>0</v>
      </c>
      <c r="F837" s="1">
        <v>8965.23</v>
      </c>
      <c r="G837" s="1" t="s">
        <v>978</v>
      </c>
      <c r="H837" s="1">
        <f t="shared" si="13"/>
        <v>0</v>
      </c>
      <c r="I837" s="1" t="s">
        <v>22</v>
      </c>
      <c r="J837" s="1" t="s">
        <v>0</v>
      </c>
    </row>
    <row r="838" spans="1:10" x14ac:dyDescent="0.3">
      <c r="A838" s="1">
        <v>1976818</v>
      </c>
      <c r="B838" s="1" t="s">
        <v>1488</v>
      </c>
      <c r="C838" s="1" t="s">
        <v>22</v>
      </c>
      <c r="D838" s="1" t="s">
        <v>1199</v>
      </c>
      <c r="E838" s="2">
        <v>0</v>
      </c>
      <c r="F838" s="1">
        <v>998</v>
      </c>
      <c r="G838" s="1" t="s">
        <v>95</v>
      </c>
      <c r="H838" s="1">
        <f t="shared" si="13"/>
        <v>0</v>
      </c>
      <c r="I838" s="1" t="s">
        <v>22</v>
      </c>
      <c r="J838" s="1" t="s">
        <v>0</v>
      </c>
    </row>
    <row r="839" spans="1:10" x14ac:dyDescent="0.3">
      <c r="A839" s="1">
        <v>1976819</v>
      </c>
      <c r="B839" s="1" t="s">
        <v>1489</v>
      </c>
      <c r="C839" s="1" t="s">
        <v>22</v>
      </c>
      <c r="D839" s="1" t="s">
        <v>1203</v>
      </c>
      <c r="E839" s="2">
        <v>0</v>
      </c>
      <c r="F839" s="1">
        <v>998</v>
      </c>
      <c r="G839" s="1" t="s">
        <v>95</v>
      </c>
      <c r="H839" s="1">
        <f t="shared" si="13"/>
        <v>0</v>
      </c>
      <c r="I839" s="1" t="s">
        <v>22</v>
      </c>
      <c r="J839" s="1" t="s">
        <v>0</v>
      </c>
    </row>
    <row r="840" spans="1:10" x14ac:dyDescent="0.3">
      <c r="A840" s="1">
        <v>1976820</v>
      </c>
      <c r="B840" s="1" t="s">
        <v>1490</v>
      </c>
      <c r="C840" s="1" t="s">
        <v>22</v>
      </c>
      <c r="D840" s="1" t="s">
        <v>229</v>
      </c>
      <c r="E840" s="1">
        <f>ROUND(H841+H842,2)</f>
        <v>0</v>
      </c>
      <c r="F840" s="1">
        <v>1</v>
      </c>
      <c r="G840" s="1" t="s">
        <v>0</v>
      </c>
      <c r="H840" s="1">
        <f t="shared" si="13"/>
        <v>0</v>
      </c>
      <c r="I840" s="1" t="s">
        <v>22</v>
      </c>
      <c r="J840" s="1" t="s">
        <v>0</v>
      </c>
    </row>
    <row r="841" spans="1:10" x14ac:dyDescent="0.3">
      <c r="A841" s="1">
        <v>1976821</v>
      </c>
      <c r="B841" s="1" t="s">
        <v>1491</v>
      </c>
      <c r="C841" s="1" t="s">
        <v>22</v>
      </c>
      <c r="D841" s="1" t="s">
        <v>229</v>
      </c>
      <c r="E841" s="2">
        <v>0</v>
      </c>
      <c r="F841" s="1">
        <v>15.372</v>
      </c>
      <c r="G841" s="1" t="s">
        <v>978</v>
      </c>
      <c r="H841" s="1">
        <f t="shared" si="13"/>
        <v>0</v>
      </c>
      <c r="I841" s="1" t="s">
        <v>22</v>
      </c>
      <c r="J841" s="1" t="s">
        <v>0</v>
      </c>
    </row>
    <row r="842" spans="1:10" x14ac:dyDescent="0.3">
      <c r="A842" s="1">
        <v>1976822</v>
      </c>
      <c r="B842" s="1" t="s">
        <v>1492</v>
      </c>
      <c r="C842" s="1" t="s">
        <v>22</v>
      </c>
      <c r="D842" s="1" t="s">
        <v>1207</v>
      </c>
      <c r="E842" s="2">
        <v>0</v>
      </c>
      <c r="F842" s="1">
        <v>2945.3040000000001</v>
      </c>
      <c r="G842" s="1" t="s">
        <v>978</v>
      </c>
      <c r="H842" s="1">
        <f t="shared" si="13"/>
        <v>0</v>
      </c>
      <c r="I842" s="1" t="s">
        <v>22</v>
      </c>
      <c r="J842" s="1" t="s">
        <v>0</v>
      </c>
    </row>
    <row r="843" spans="1:10" x14ac:dyDescent="0.3">
      <c r="A843" s="1">
        <v>1976823</v>
      </c>
      <c r="B843" s="1" t="s">
        <v>1493</v>
      </c>
      <c r="C843" s="1" t="s">
        <v>22</v>
      </c>
      <c r="D843" s="1" t="s">
        <v>1209</v>
      </c>
      <c r="E843" s="1">
        <f>ROUND(H844,2)</f>
        <v>0</v>
      </c>
      <c r="F843" s="1">
        <v>1</v>
      </c>
      <c r="G843" s="1" t="s">
        <v>0</v>
      </c>
      <c r="H843" s="1">
        <f t="shared" si="13"/>
        <v>0</v>
      </c>
      <c r="I843" s="1" t="s">
        <v>22</v>
      </c>
      <c r="J843" s="1" t="s">
        <v>0</v>
      </c>
    </row>
    <row r="844" spans="1:10" x14ac:dyDescent="0.3">
      <c r="A844" s="1">
        <v>1976824</v>
      </c>
      <c r="B844" s="1" t="s">
        <v>1494</v>
      </c>
      <c r="C844" s="1" t="s">
        <v>22</v>
      </c>
      <c r="D844" s="1" t="s">
        <v>1211</v>
      </c>
      <c r="E844" s="2">
        <v>0</v>
      </c>
      <c r="F844" s="1">
        <v>1</v>
      </c>
      <c r="G844" s="1" t="s">
        <v>65</v>
      </c>
      <c r="H844" s="1">
        <f t="shared" si="13"/>
        <v>0</v>
      </c>
      <c r="I844" s="1" t="s">
        <v>22</v>
      </c>
      <c r="J844" s="1" t="s">
        <v>0</v>
      </c>
    </row>
    <row r="845" spans="1:10" x14ac:dyDescent="0.3">
      <c r="A845" s="1">
        <v>1976825</v>
      </c>
      <c r="B845" s="1" t="s">
        <v>1495</v>
      </c>
      <c r="C845" s="1" t="s">
        <v>22</v>
      </c>
      <c r="D845" s="1" t="s">
        <v>1496</v>
      </c>
      <c r="E845" s="1">
        <f>ROUND(H846+H883+H886,2)</f>
        <v>0</v>
      </c>
      <c r="F845" s="1">
        <v>1</v>
      </c>
      <c r="G845" s="1" t="s">
        <v>0</v>
      </c>
      <c r="H845" s="1">
        <f t="shared" si="13"/>
        <v>0</v>
      </c>
      <c r="I845" s="1" t="s">
        <v>22</v>
      </c>
      <c r="J845" s="1" t="s">
        <v>0</v>
      </c>
    </row>
    <row r="846" spans="1:10" x14ac:dyDescent="0.3">
      <c r="A846" s="1">
        <v>1976826</v>
      </c>
      <c r="B846" s="1" t="s">
        <v>1497</v>
      </c>
      <c r="C846" s="1" t="s">
        <v>22</v>
      </c>
      <c r="D846" s="1" t="s">
        <v>952</v>
      </c>
      <c r="E846" s="1">
        <f>ROUND(H847+H855+H864+H875,2)</f>
        <v>0</v>
      </c>
      <c r="F846" s="1">
        <v>1</v>
      </c>
      <c r="G846" s="1" t="s">
        <v>0</v>
      </c>
      <c r="H846" s="1">
        <f t="shared" si="13"/>
        <v>0</v>
      </c>
      <c r="I846" s="1" t="s">
        <v>22</v>
      </c>
      <c r="J846" s="1" t="s">
        <v>0</v>
      </c>
    </row>
    <row r="847" spans="1:10" x14ac:dyDescent="0.3">
      <c r="A847" s="1">
        <v>1976827</v>
      </c>
      <c r="B847" s="1" t="s">
        <v>1498</v>
      </c>
      <c r="C847" s="1" t="s">
        <v>22</v>
      </c>
      <c r="D847" s="1" t="s">
        <v>954</v>
      </c>
      <c r="E847" s="1">
        <f>ROUND(H848+H849+H850+H851+H852+H853+H854,2)</f>
        <v>0</v>
      </c>
      <c r="F847" s="1">
        <v>1</v>
      </c>
      <c r="G847" s="1" t="s">
        <v>0</v>
      </c>
      <c r="H847" s="1">
        <f t="shared" si="13"/>
        <v>0</v>
      </c>
      <c r="I847" s="1" t="s">
        <v>22</v>
      </c>
      <c r="J847" s="1" t="s">
        <v>0</v>
      </c>
    </row>
    <row r="848" spans="1:10" ht="28.8" x14ac:dyDescent="0.3">
      <c r="A848" s="1">
        <v>1976828</v>
      </c>
      <c r="B848" s="1" t="s">
        <v>1499</v>
      </c>
      <c r="C848" s="1" t="s">
        <v>22</v>
      </c>
      <c r="D848" s="1" t="s">
        <v>1500</v>
      </c>
      <c r="E848" s="2">
        <v>0</v>
      </c>
      <c r="F848" s="1">
        <v>10</v>
      </c>
      <c r="G848" s="1" t="s">
        <v>357</v>
      </c>
      <c r="H848" s="1">
        <f t="shared" si="13"/>
        <v>0</v>
      </c>
      <c r="I848" s="1" t="s">
        <v>22</v>
      </c>
      <c r="J848" s="1" t="s">
        <v>0</v>
      </c>
    </row>
    <row r="849" spans="1:10" ht="28.8" x14ac:dyDescent="0.3">
      <c r="A849" s="1">
        <v>1976829</v>
      </c>
      <c r="B849" s="1" t="s">
        <v>1501</v>
      </c>
      <c r="C849" s="1" t="s">
        <v>22</v>
      </c>
      <c r="D849" s="1" t="s">
        <v>1502</v>
      </c>
      <c r="E849" s="2">
        <v>0</v>
      </c>
      <c r="F849" s="1">
        <v>150</v>
      </c>
      <c r="G849" s="1" t="s">
        <v>95</v>
      </c>
      <c r="H849" s="1">
        <f t="shared" si="13"/>
        <v>0</v>
      </c>
      <c r="I849" s="1" t="s">
        <v>22</v>
      </c>
      <c r="J849" s="1" t="s">
        <v>0</v>
      </c>
    </row>
    <row r="850" spans="1:10" ht="28.8" x14ac:dyDescent="0.3">
      <c r="A850" s="1">
        <v>1976830</v>
      </c>
      <c r="B850" s="1" t="s">
        <v>1503</v>
      </c>
      <c r="C850" s="1" t="s">
        <v>22</v>
      </c>
      <c r="D850" s="1" t="s">
        <v>1504</v>
      </c>
      <c r="E850" s="2">
        <v>0</v>
      </c>
      <c r="F850" s="1">
        <v>81.42</v>
      </c>
      <c r="G850" s="1" t="s">
        <v>33</v>
      </c>
      <c r="H850" s="1">
        <f t="shared" si="13"/>
        <v>0</v>
      </c>
      <c r="I850" s="1" t="s">
        <v>22</v>
      </c>
      <c r="J850" s="1" t="s">
        <v>0</v>
      </c>
    </row>
    <row r="851" spans="1:10" x14ac:dyDescent="0.3">
      <c r="A851" s="1">
        <v>1976831</v>
      </c>
      <c r="B851" s="1" t="s">
        <v>1505</v>
      </c>
      <c r="C851" s="1" t="s">
        <v>22</v>
      </c>
      <c r="D851" s="1" t="s">
        <v>1506</v>
      </c>
      <c r="E851" s="2">
        <v>0</v>
      </c>
      <c r="F851" s="1">
        <v>81.42</v>
      </c>
      <c r="G851" s="1" t="s">
        <v>33</v>
      </c>
      <c r="H851" s="1">
        <f t="shared" si="13"/>
        <v>0</v>
      </c>
      <c r="I851" s="1" t="s">
        <v>22</v>
      </c>
      <c r="J851" s="1" t="s">
        <v>0</v>
      </c>
    </row>
    <row r="852" spans="1:10" x14ac:dyDescent="0.3">
      <c r="A852" s="1">
        <v>1976832</v>
      </c>
      <c r="B852" s="1" t="s">
        <v>1507</v>
      </c>
      <c r="C852" s="1" t="s">
        <v>22</v>
      </c>
      <c r="D852" s="1" t="s">
        <v>1508</v>
      </c>
      <c r="E852" s="2">
        <v>0</v>
      </c>
      <c r="F852" s="1">
        <v>82.74</v>
      </c>
      <c r="G852" s="1" t="s">
        <v>33</v>
      </c>
      <c r="H852" s="1">
        <f t="shared" si="13"/>
        <v>0</v>
      </c>
      <c r="I852" s="1" t="s">
        <v>22</v>
      </c>
      <c r="J852" s="1" t="s">
        <v>0</v>
      </c>
    </row>
    <row r="853" spans="1:10" x14ac:dyDescent="0.3">
      <c r="A853" s="1">
        <v>1976833</v>
      </c>
      <c r="B853" s="1" t="s">
        <v>1509</v>
      </c>
      <c r="C853" s="1" t="s">
        <v>22</v>
      </c>
      <c r="D853" s="1" t="s">
        <v>974</v>
      </c>
      <c r="E853" s="2">
        <v>0</v>
      </c>
      <c r="F853" s="1">
        <v>579.17999999999995</v>
      </c>
      <c r="G853" s="1" t="s">
        <v>33</v>
      </c>
      <c r="H853" s="1">
        <f t="shared" si="13"/>
        <v>0</v>
      </c>
      <c r="I853" s="1" t="s">
        <v>22</v>
      </c>
      <c r="J853" s="1" t="s">
        <v>0</v>
      </c>
    </row>
    <row r="854" spans="1:10" x14ac:dyDescent="0.3">
      <c r="A854" s="1">
        <v>1976834</v>
      </c>
      <c r="B854" s="1" t="s">
        <v>1510</v>
      </c>
      <c r="C854" s="1" t="s">
        <v>22</v>
      </c>
      <c r="D854" s="1" t="s">
        <v>979</v>
      </c>
      <c r="E854" s="2">
        <v>0</v>
      </c>
      <c r="F854" s="1">
        <v>107.562</v>
      </c>
      <c r="G854" s="1" t="s">
        <v>978</v>
      </c>
      <c r="H854" s="1">
        <f t="shared" si="13"/>
        <v>0</v>
      </c>
      <c r="I854" s="1" t="s">
        <v>22</v>
      </c>
      <c r="J854" s="1" t="s">
        <v>0</v>
      </c>
    </row>
    <row r="855" spans="1:10" x14ac:dyDescent="0.3">
      <c r="A855" s="1">
        <v>1976835</v>
      </c>
      <c r="B855" s="1" t="s">
        <v>1511</v>
      </c>
      <c r="C855" s="1" t="s">
        <v>22</v>
      </c>
      <c r="D855" s="1" t="s">
        <v>1512</v>
      </c>
      <c r="E855" s="1">
        <f>ROUND(H856+H857+H858+H859+H860+H861+H862+H863,2)</f>
        <v>0</v>
      </c>
      <c r="F855" s="1">
        <v>1</v>
      </c>
      <c r="G855" s="1" t="s">
        <v>0</v>
      </c>
      <c r="H855" s="1">
        <f t="shared" si="13"/>
        <v>0</v>
      </c>
      <c r="I855" s="1" t="s">
        <v>22</v>
      </c>
      <c r="J855" s="1" t="s">
        <v>0</v>
      </c>
    </row>
    <row r="856" spans="1:10" ht="28.8" x14ac:dyDescent="0.3">
      <c r="A856" s="1">
        <v>1976836</v>
      </c>
      <c r="B856" s="1" t="s">
        <v>1513</v>
      </c>
      <c r="C856" s="1" t="s">
        <v>22</v>
      </c>
      <c r="D856" s="1" t="s">
        <v>1514</v>
      </c>
      <c r="E856" s="2">
        <v>0</v>
      </c>
      <c r="F856" s="1">
        <v>1.6</v>
      </c>
      <c r="G856" s="1" t="s">
        <v>33</v>
      </c>
      <c r="H856" s="1">
        <f t="shared" si="13"/>
        <v>0</v>
      </c>
      <c r="I856" s="1" t="s">
        <v>22</v>
      </c>
      <c r="J856" s="1" t="s">
        <v>0</v>
      </c>
    </row>
    <row r="857" spans="1:10" ht="28.8" x14ac:dyDescent="0.3">
      <c r="A857" s="1">
        <v>1976837</v>
      </c>
      <c r="B857" s="1" t="s">
        <v>1515</v>
      </c>
      <c r="C857" s="1" t="s">
        <v>22</v>
      </c>
      <c r="D857" s="1" t="s">
        <v>1516</v>
      </c>
      <c r="E857" s="2">
        <v>0</v>
      </c>
      <c r="F857" s="1">
        <v>4.42</v>
      </c>
      <c r="G857" s="1" t="s">
        <v>33</v>
      </c>
      <c r="H857" s="1">
        <f t="shared" si="13"/>
        <v>0</v>
      </c>
      <c r="I857" s="1" t="s">
        <v>22</v>
      </c>
      <c r="J857" s="1" t="s">
        <v>0</v>
      </c>
    </row>
    <row r="858" spans="1:10" ht="28.8" x14ac:dyDescent="0.3">
      <c r="A858" s="1">
        <v>1976838</v>
      </c>
      <c r="B858" s="1" t="s">
        <v>1517</v>
      </c>
      <c r="C858" s="1" t="s">
        <v>22</v>
      </c>
      <c r="D858" s="1" t="s">
        <v>1518</v>
      </c>
      <c r="E858" s="2">
        <v>0</v>
      </c>
      <c r="F858" s="1">
        <v>2</v>
      </c>
      <c r="G858" s="1" t="s">
        <v>74</v>
      </c>
      <c r="H858" s="1">
        <f t="shared" si="13"/>
        <v>0</v>
      </c>
      <c r="I858" s="1" t="s">
        <v>22</v>
      </c>
      <c r="J858" s="1" t="s">
        <v>0</v>
      </c>
    </row>
    <row r="859" spans="1:10" x14ac:dyDescent="0.3">
      <c r="A859" s="1">
        <v>1976839</v>
      </c>
      <c r="B859" s="1" t="s">
        <v>1519</v>
      </c>
      <c r="C859" s="1" t="s">
        <v>22</v>
      </c>
      <c r="D859" s="1" t="s">
        <v>1520</v>
      </c>
      <c r="E859" s="2">
        <v>0</v>
      </c>
      <c r="F859" s="1">
        <v>2.2400000000000002</v>
      </c>
      <c r="G859" s="1" t="s">
        <v>46</v>
      </c>
      <c r="H859" s="1">
        <f t="shared" si="13"/>
        <v>0</v>
      </c>
      <c r="I859" s="1" t="s">
        <v>22</v>
      </c>
      <c r="J859" s="1" t="s">
        <v>0</v>
      </c>
    </row>
    <row r="860" spans="1:10" x14ac:dyDescent="0.3">
      <c r="A860" s="1">
        <v>1976840</v>
      </c>
      <c r="B860" s="1" t="s">
        <v>1521</v>
      </c>
      <c r="C860" s="1" t="s">
        <v>22</v>
      </c>
      <c r="D860" s="1" t="s">
        <v>1522</v>
      </c>
      <c r="E860" s="2">
        <v>0</v>
      </c>
      <c r="F860" s="1">
        <v>2.2400000000000002</v>
      </c>
      <c r="G860" s="1" t="s">
        <v>46</v>
      </c>
      <c r="H860" s="1">
        <f t="shared" si="13"/>
        <v>0</v>
      </c>
      <c r="I860" s="1" t="s">
        <v>22</v>
      </c>
      <c r="J860" s="1" t="s">
        <v>0</v>
      </c>
    </row>
    <row r="861" spans="1:10" x14ac:dyDescent="0.3">
      <c r="A861" s="1">
        <v>1976841</v>
      </c>
      <c r="B861" s="1" t="s">
        <v>1523</v>
      </c>
      <c r="C861" s="1" t="s">
        <v>22</v>
      </c>
      <c r="D861" s="1" t="s">
        <v>1524</v>
      </c>
      <c r="E861" s="2">
        <v>0</v>
      </c>
      <c r="F861" s="1">
        <v>11.46</v>
      </c>
      <c r="G861" s="1" t="s">
        <v>95</v>
      </c>
      <c r="H861" s="1">
        <f t="shared" si="13"/>
        <v>0</v>
      </c>
      <c r="I861" s="1" t="s">
        <v>22</v>
      </c>
      <c r="J861" s="1" t="s">
        <v>0</v>
      </c>
    </row>
    <row r="862" spans="1:10" x14ac:dyDescent="0.3">
      <c r="A862" s="1">
        <v>1976842</v>
      </c>
      <c r="B862" s="1" t="s">
        <v>1525</v>
      </c>
      <c r="C862" s="1" t="s">
        <v>22</v>
      </c>
      <c r="D862" s="1" t="s">
        <v>1526</v>
      </c>
      <c r="E862" s="2">
        <v>0</v>
      </c>
      <c r="F862" s="1">
        <v>6</v>
      </c>
      <c r="G862" s="1" t="s">
        <v>74</v>
      </c>
      <c r="H862" s="1">
        <f t="shared" si="13"/>
        <v>0</v>
      </c>
      <c r="I862" s="1" t="s">
        <v>22</v>
      </c>
      <c r="J862" s="1" t="s">
        <v>0</v>
      </c>
    </row>
    <row r="863" spans="1:10" x14ac:dyDescent="0.3">
      <c r="A863" s="1">
        <v>1976843</v>
      </c>
      <c r="B863" s="1" t="s">
        <v>1527</v>
      </c>
      <c r="C863" s="1" t="s">
        <v>22</v>
      </c>
      <c r="D863" s="1" t="s">
        <v>1528</v>
      </c>
      <c r="E863" s="2">
        <v>0</v>
      </c>
      <c r="F863" s="1">
        <v>2</v>
      </c>
      <c r="G863" s="1" t="s">
        <v>74</v>
      </c>
      <c r="H863" s="1">
        <f t="shared" si="13"/>
        <v>0</v>
      </c>
      <c r="I863" s="1" t="s">
        <v>22</v>
      </c>
      <c r="J863" s="1" t="s">
        <v>0</v>
      </c>
    </row>
    <row r="864" spans="1:10" x14ac:dyDescent="0.3">
      <c r="A864" s="1">
        <v>1976844</v>
      </c>
      <c r="B864" s="1" t="s">
        <v>1529</v>
      </c>
      <c r="C864" s="1" t="s">
        <v>22</v>
      </c>
      <c r="D864" s="1" t="s">
        <v>1194</v>
      </c>
      <c r="E864" s="1">
        <f>ROUND(H865+H866+H867+H868+H869+H870+H871+H872+H873+H874,2)</f>
        <v>0</v>
      </c>
      <c r="F864" s="1">
        <v>1</v>
      </c>
      <c r="G864" s="1" t="s">
        <v>0</v>
      </c>
      <c r="H864" s="1">
        <f t="shared" si="13"/>
        <v>0</v>
      </c>
      <c r="I864" s="1" t="s">
        <v>22</v>
      </c>
      <c r="J864" s="1" t="s">
        <v>0</v>
      </c>
    </row>
    <row r="865" spans="1:10" x14ac:dyDescent="0.3">
      <c r="A865" s="1">
        <v>1976845</v>
      </c>
      <c r="B865" s="1" t="s">
        <v>1530</v>
      </c>
      <c r="C865" s="1" t="s">
        <v>22</v>
      </c>
      <c r="D865" s="1" t="s">
        <v>59</v>
      </c>
      <c r="E865" s="2">
        <v>0</v>
      </c>
      <c r="F865" s="1">
        <v>4.1500000000000004</v>
      </c>
      <c r="G865" s="1" t="s">
        <v>46</v>
      </c>
      <c r="H865" s="1">
        <f t="shared" si="13"/>
        <v>0</v>
      </c>
      <c r="I865" s="1" t="s">
        <v>22</v>
      </c>
      <c r="J865" s="1" t="s">
        <v>0</v>
      </c>
    </row>
    <row r="866" spans="1:10" x14ac:dyDescent="0.3">
      <c r="A866" s="1">
        <v>1976846</v>
      </c>
      <c r="B866" s="1" t="s">
        <v>1531</v>
      </c>
      <c r="C866" s="1" t="s">
        <v>22</v>
      </c>
      <c r="D866" s="1" t="s">
        <v>1532</v>
      </c>
      <c r="E866" s="2">
        <v>0</v>
      </c>
      <c r="F866" s="1">
        <v>4.1500000000000004</v>
      </c>
      <c r="G866" s="1" t="s">
        <v>46</v>
      </c>
      <c r="H866" s="1">
        <f t="shared" si="13"/>
        <v>0</v>
      </c>
      <c r="I866" s="1" t="s">
        <v>22</v>
      </c>
      <c r="J866" s="1" t="s">
        <v>0</v>
      </c>
    </row>
    <row r="867" spans="1:10" x14ac:dyDescent="0.3">
      <c r="A867" s="1">
        <v>1976847</v>
      </c>
      <c r="B867" s="1" t="s">
        <v>1533</v>
      </c>
      <c r="C867" s="1" t="s">
        <v>22</v>
      </c>
      <c r="D867" s="1" t="s">
        <v>1535</v>
      </c>
      <c r="E867" s="2">
        <v>0</v>
      </c>
      <c r="F867" s="1">
        <v>2</v>
      </c>
      <c r="G867" s="1" t="s">
        <v>1534</v>
      </c>
      <c r="H867" s="1">
        <f t="shared" si="13"/>
        <v>0</v>
      </c>
      <c r="I867" s="1" t="s">
        <v>22</v>
      </c>
      <c r="J867" s="1" t="s">
        <v>0</v>
      </c>
    </row>
    <row r="868" spans="1:10" x14ac:dyDescent="0.3">
      <c r="A868" s="1">
        <v>1976848</v>
      </c>
      <c r="B868" s="1" t="s">
        <v>1536</v>
      </c>
      <c r="C868" s="1" t="s">
        <v>22</v>
      </c>
      <c r="D868" s="1" t="s">
        <v>1537</v>
      </c>
      <c r="E868" s="2">
        <v>0</v>
      </c>
      <c r="F868" s="1">
        <v>4</v>
      </c>
      <c r="G868" s="1" t="s">
        <v>1534</v>
      </c>
      <c r="H868" s="1">
        <f t="shared" si="13"/>
        <v>0</v>
      </c>
      <c r="I868" s="1" t="s">
        <v>22</v>
      </c>
      <c r="J868" s="1" t="s">
        <v>0</v>
      </c>
    </row>
    <row r="869" spans="1:10" x14ac:dyDescent="0.3">
      <c r="A869" s="1">
        <v>1976849</v>
      </c>
      <c r="B869" s="1" t="s">
        <v>1538</v>
      </c>
      <c r="C869" s="1" t="s">
        <v>22</v>
      </c>
      <c r="D869" s="1" t="s">
        <v>1539</v>
      </c>
      <c r="E869" s="2">
        <v>0</v>
      </c>
      <c r="F869" s="1">
        <v>1</v>
      </c>
      <c r="G869" s="1" t="s">
        <v>1534</v>
      </c>
      <c r="H869" s="1">
        <f t="shared" si="13"/>
        <v>0</v>
      </c>
      <c r="I869" s="1" t="s">
        <v>22</v>
      </c>
      <c r="J869" s="1" t="s">
        <v>0</v>
      </c>
    </row>
    <row r="870" spans="1:10" x14ac:dyDescent="0.3">
      <c r="A870" s="1">
        <v>1976850</v>
      </c>
      <c r="B870" s="1" t="s">
        <v>1540</v>
      </c>
      <c r="C870" s="1" t="s">
        <v>22</v>
      </c>
      <c r="D870" s="1" t="s">
        <v>1541</v>
      </c>
      <c r="E870" s="2">
        <v>0</v>
      </c>
      <c r="F870" s="1">
        <v>4</v>
      </c>
      <c r="G870" s="1" t="s">
        <v>1534</v>
      </c>
      <c r="H870" s="1">
        <f t="shared" si="13"/>
        <v>0</v>
      </c>
      <c r="I870" s="1" t="s">
        <v>22</v>
      </c>
      <c r="J870" s="1" t="s">
        <v>0</v>
      </c>
    </row>
    <row r="871" spans="1:10" x14ac:dyDescent="0.3">
      <c r="A871" s="1">
        <v>1976851</v>
      </c>
      <c r="B871" s="1" t="s">
        <v>1542</v>
      </c>
      <c r="C871" s="1" t="s">
        <v>22</v>
      </c>
      <c r="D871" s="1" t="s">
        <v>1543</v>
      </c>
      <c r="E871" s="2">
        <v>0</v>
      </c>
      <c r="F871" s="1">
        <v>81.03</v>
      </c>
      <c r="G871" s="1" t="s">
        <v>46</v>
      </c>
      <c r="H871" s="1">
        <f t="shared" si="13"/>
        <v>0</v>
      </c>
      <c r="I871" s="1" t="s">
        <v>22</v>
      </c>
      <c r="J871" s="1" t="s">
        <v>0</v>
      </c>
    </row>
    <row r="872" spans="1:10" x14ac:dyDescent="0.3">
      <c r="A872" s="1">
        <v>1976852</v>
      </c>
      <c r="B872" s="1" t="s">
        <v>1544</v>
      </c>
      <c r="C872" s="1" t="s">
        <v>22</v>
      </c>
      <c r="D872" s="1" t="s">
        <v>1545</v>
      </c>
      <c r="E872" s="2">
        <v>0</v>
      </c>
      <c r="F872" s="1">
        <v>18.600000000000001</v>
      </c>
      <c r="G872" s="1" t="s">
        <v>33</v>
      </c>
      <c r="H872" s="1">
        <f t="shared" si="13"/>
        <v>0</v>
      </c>
      <c r="I872" s="1" t="s">
        <v>22</v>
      </c>
      <c r="J872" s="1" t="s">
        <v>0</v>
      </c>
    </row>
    <row r="873" spans="1:10" x14ac:dyDescent="0.3">
      <c r="A873" s="1">
        <v>1976853</v>
      </c>
      <c r="B873" s="1" t="s">
        <v>1546</v>
      </c>
      <c r="C873" s="1" t="s">
        <v>22</v>
      </c>
      <c r="D873" s="1" t="s">
        <v>1547</v>
      </c>
      <c r="E873" s="2">
        <v>0</v>
      </c>
      <c r="F873" s="1">
        <v>18.600000000000001</v>
      </c>
      <c r="G873" s="1" t="s">
        <v>33</v>
      </c>
      <c r="H873" s="1">
        <f t="shared" si="13"/>
        <v>0</v>
      </c>
      <c r="I873" s="1" t="s">
        <v>22</v>
      </c>
      <c r="J873" s="1" t="s">
        <v>0</v>
      </c>
    </row>
    <row r="874" spans="1:10" ht="28.8" x14ac:dyDescent="0.3">
      <c r="A874" s="1">
        <v>1976854</v>
      </c>
      <c r="B874" s="1" t="s">
        <v>1548</v>
      </c>
      <c r="C874" s="1" t="s">
        <v>22</v>
      </c>
      <c r="D874" s="1" t="s">
        <v>1549</v>
      </c>
      <c r="E874" s="2">
        <v>0</v>
      </c>
      <c r="F874" s="1">
        <v>4</v>
      </c>
      <c r="G874" s="1" t="s">
        <v>74</v>
      </c>
      <c r="H874" s="1">
        <f t="shared" si="13"/>
        <v>0</v>
      </c>
      <c r="I874" s="1" t="s">
        <v>22</v>
      </c>
      <c r="J874" s="1" t="s">
        <v>0</v>
      </c>
    </row>
    <row r="875" spans="1:10" x14ac:dyDescent="0.3">
      <c r="A875" s="1">
        <v>1976855</v>
      </c>
      <c r="B875" s="1" t="s">
        <v>1550</v>
      </c>
      <c r="C875" s="1" t="s">
        <v>22</v>
      </c>
      <c r="D875" s="1" t="s">
        <v>1551</v>
      </c>
      <c r="E875" s="1">
        <f>ROUND(H876+H877+H878+H879+H880+H881+H882,2)</f>
        <v>0</v>
      </c>
      <c r="F875" s="1">
        <v>1</v>
      </c>
      <c r="G875" s="1" t="s">
        <v>0</v>
      </c>
      <c r="H875" s="1">
        <f t="shared" si="13"/>
        <v>0</v>
      </c>
      <c r="I875" s="1" t="s">
        <v>22</v>
      </c>
      <c r="J875" s="1" t="s">
        <v>0</v>
      </c>
    </row>
    <row r="876" spans="1:10" x14ac:dyDescent="0.3">
      <c r="A876" s="1">
        <v>1976856</v>
      </c>
      <c r="B876" s="1" t="s">
        <v>1552</v>
      </c>
      <c r="C876" s="1" t="s">
        <v>22</v>
      </c>
      <c r="D876" s="1" t="s">
        <v>1553</v>
      </c>
      <c r="E876" s="2">
        <v>0</v>
      </c>
      <c r="F876" s="1">
        <v>300</v>
      </c>
      <c r="G876" s="1" t="s">
        <v>163</v>
      </c>
      <c r="H876" s="1">
        <f t="shared" si="13"/>
        <v>0</v>
      </c>
      <c r="I876" s="1" t="s">
        <v>22</v>
      </c>
      <c r="J876" s="1" t="s">
        <v>0</v>
      </c>
    </row>
    <row r="877" spans="1:10" x14ac:dyDescent="0.3">
      <c r="A877" s="1">
        <v>1976857</v>
      </c>
      <c r="B877" s="1" t="s">
        <v>1554</v>
      </c>
      <c r="C877" s="1" t="s">
        <v>22</v>
      </c>
      <c r="D877" s="1" t="s">
        <v>1555</v>
      </c>
      <c r="E877" s="2">
        <v>0</v>
      </c>
      <c r="F877" s="1">
        <v>46.4</v>
      </c>
      <c r="G877" s="1" t="s">
        <v>163</v>
      </c>
      <c r="H877" s="1">
        <f t="shared" si="13"/>
        <v>0</v>
      </c>
      <c r="I877" s="1" t="s">
        <v>22</v>
      </c>
      <c r="J877" s="1" t="s">
        <v>0</v>
      </c>
    </row>
    <row r="878" spans="1:10" x14ac:dyDescent="0.3">
      <c r="A878" s="1">
        <v>1976858</v>
      </c>
      <c r="B878" s="1" t="s">
        <v>1556</v>
      </c>
      <c r="C878" s="1" t="s">
        <v>22</v>
      </c>
      <c r="D878" s="1" t="s">
        <v>1557</v>
      </c>
      <c r="E878" s="2">
        <v>0</v>
      </c>
      <c r="F878" s="1">
        <v>138</v>
      </c>
      <c r="G878" s="1" t="s">
        <v>163</v>
      </c>
      <c r="H878" s="1">
        <f t="shared" si="13"/>
        <v>0</v>
      </c>
      <c r="I878" s="1" t="s">
        <v>22</v>
      </c>
      <c r="J878" s="1" t="s">
        <v>0</v>
      </c>
    </row>
    <row r="879" spans="1:10" x14ac:dyDescent="0.3">
      <c r="A879" s="1">
        <v>1976859</v>
      </c>
      <c r="B879" s="1" t="s">
        <v>1558</v>
      </c>
      <c r="C879" s="1" t="s">
        <v>22</v>
      </c>
      <c r="D879" s="1" t="s">
        <v>1559</v>
      </c>
      <c r="E879" s="2">
        <v>0</v>
      </c>
      <c r="F879" s="1">
        <v>300</v>
      </c>
      <c r="G879" s="1" t="s">
        <v>163</v>
      </c>
      <c r="H879" s="1">
        <f t="shared" si="13"/>
        <v>0</v>
      </c>
      <c r="I879" s="1" t="s">
        <v>22</v>
      </c>
      <c r="J879" s="1" t="s">
        <v>0</v>
      </c>
    </row>
    <row r="880" spans="1:10" x14ac:dyDescent="0.3">
      <c r="A880" s="1">
        <v>1976860</v>
      </c>
      <c r="B880" s="1" t="s">
        <v>1560</v>
      </c>
      <c r="C880" s="1" t="s">
        <v>22</v>
      </c>
      <c r="D880" s="1" t="s">
        <v>1561</v>
      </c>
      <c r="E880" s="2">
        <v>0</v>
      </c>
      <c r="F880" s="1">
        <v>46.4</v>
      </c>
      <c r="G880" s="1" t="s">
        <v>163</v>
      </c>
      <c r="H880" s="1">
        <f t="shared" si="13"/>
        <v>0</v>
      </c>
      <c r="I880" s="1" t="s">
        <v>22</v>
      </c>
      <c r="J880" s="1" t="s">
        <v>0</v>
      </c>
    </row>
    <row r="881" spans="1:10" x14ac:dyDescent="0.3">
      <c r="A881" s="1">
        <v>1976861</v>
      </c>
      <c r="B881" s="1" t="s">
        <v>1562</v>
      </c>
      <c r="C881" s="1" t="s">
        <v>22</v>
      </c>
      <c r="D881" s="1" t="s">
        <v>1563</v>
      </c>
      <c r="E881" s="2">
        <v>0</v>
      </c>
      <c r="F881" s="1">
        <v>138</v>
      </c>
      <c r="G881" s="1" t="s">
        <v>163</v>
      </c>
      <c r="H881" s="1">
        <f t="shared" si="13"/>
        <v>0</v>
      </c>
      <c r="I881" s="1" t="s">
        <v>22</v>
      </c>
      <c r="J881" s="1" t="s">
        <v>0</v>
      </c>
    </row>
    <row r="882" spans="1:10" x14ac:dyDescent="0.3">
      <c r="A882" s="1">
        <v>1976862</v>
      </c>
      <c r="B882" s="1" t="s">
        <v>1564</v>
      </c>
      <c r="C882" s="1" t="s">
        <v>22</v>
      </c>
      <c r="D882" s="1" t="s">
        <v>229</v>
      </c>
      <c r="E882" s="2">
        <v>0</v>
      </c>
      <c r="F882" s="1">
        <v>1</v>
      </c>
      <c r="G882" s="1" t="s">
        <v>65</v>
      </c>
      <c r="H882" s="1">
        <f t="shared" si="13"/>
        <v>0</v>
      </c>
      <c r="I882" s="1" t="s">
        <v>22</v>
      </c>
      <c r="J882" s="1" t="s">
        <v>0</v>
      </c>
    </row>
    <row r="883" spans="1:10" x14ac:dyDescent="0.3">
      <c r="A883" s="1">
        <v>1976863</v>
      </c>
      <c r="B883" s="1" t="s">
        <v>1565</v>
      </c>
      <c r="C883" s="1" t="s">
        <v>22</v>
      </c>
      <c r="D883" s="1" t="s">
        <v>229</v>
      </c>
      <c r="E883" s="1">
        <f>ROUND(H884+H885,2)</f>
        <v>0</v>
      </c>
      <c r="F883" s="1">
        <v>1</v>
      </c>
      <c r="G883" s="1" t="s">
        <v>0</v>
      </c>
      <c r="H883" s="1">
        <f t="shared" si="13"/>
        <v>0</v>
      </c>
      <c r="I883" s="1" t="s">
        <v>22</v>
      </c>
      <c r="J883" s="1" t="s">
        <v>0</v>
      </c>
    </row>
    <row r="884" spans="1:10" x14ac:dyDescent="0.3">
      <c r="A884" s="1">
        <v>1976864</v>
      </c>
      <c r="B884" s="1" t="s">
        <v>1566</v>
      </c>
      <c r="C884" s="1" t="s">
        <v>22</v>
      </c>
      <c r="D884" s="1" t="s">
        <v>229</v>
      </c>
      <c r="E884" s="2">
        <v>0</v>
      </c>
      <c r="F884" s="1">
        <v>77.56</v>
      </c>
      <c r="G884" s="1" t="s">
        <v>978</v>
      </c>
      <c r="H884" s="1">
        <f t="shared" si="13"/>
        <v>0</v>
      </c>
      <c r="I884" s="1" t="s">
        <v>22</v>
      </c>
      <c r="J884" s="1" t="s">
        <v>0</v>
      </c>
    </row>
    <row r="885" spans="1:10" x14ac:dyDescent="0.3">
      <c r="A885" s="1">
        <v>1976865</v>
      </c>
      <c r="B885" s="1" t="s">
        <v>1567</v>
      </c>
      <c r="C885" s="1" t="s">
        <v>22</v>
      </c>
      <c r="D885" s="1" t="s">
        <v>1568</v>
      </c>
      <c r="E885" s="2">
        <v>0</v>
      </c>
      <c r="F885" s="1">
        <v>77.56</v>
      </c>
      <c r="G885" s="1" t="s">
        <v>978</v>
      </c>
      <c r="H885" s="1">
        <f t="shared" si="13"/>
        <v>0</v>
      </c>
      <c r="I885" s="1" t="s">
        <v>22</v>
      </c>
      <c r="J885" s="1" t="s">
        <v>0</v>
      </c>
    </row>
    <row r="886" spans="1:10" x14ac:dyDescent="0.3">
      <c r="A886" s="1">
        <v>1976866</v>
      </c>
      <c r="B886" s="1" t="s">
        <v>1569</v>
      </c>
      <c r="C886" s="1" t="s">
        <v>22</v>
      </c>
      <c r="D886" s="1" t="s">
        <v>1209</v>
      </c>
      <c r="E886" s="1">
        <f>ROUND(H887,2)</f>
        <v>0</v>
      </c>
      <c r="F886" s="1">
        <v>1</v>
      </c>
      <c r="G886" s="1" t="s">
        <v>0</v>
      </c>
      <c r="H886" s="1">
        <f t="shared" si="13"/>
        <v>0</v>
      </c>
      <c r="I886" s="1" t="s">
        <v>22</v>
      </c>
      <c r="J886" s="1" t="s">
        <v>0</v>
      </c>
    </row>
    <row r="887" spans="1:10" x14ac:dyDescent="0.3">
      <c r="A887" s="1">
        <v>1976867</v>
      </c>
      <c r="B887" s="1" t="s">
        <v>1570</v>
      </c>
      <c r="C887" s="1" t="s">
        <v>22</v>
      </c>
      <c r="D887" s="1" t="s">
        <v>1211</v>
      </c>
      <c r="E887" s="2">
        <v>0</v>
      </c>
      <c r="F887" s="1">
        <v>1</v>
      </c>
      <c r="G887" s="1" t="s">
        <v>65</v>
      </c>
      <c r="H887" s="1">
        <f t="shared" si="13"/>
        <v>0</v>
      </c>
      <c r="I887" s="1" t="s">
        <v>22</v>
      </c>
      <c r="J887" s="1" t="s">
        <v>0</v>
      </c>
    </row>
    <row r="888" spans="1:10" x14ac:dyDescent="0.3">
      <c r="A888" s="1">
        <v>1976868</v>
      </c>
      <c r="B888" s="1" t="s">
        <v>1571</v>
      </c>
      <c r="C888" s="1" t="s">
        <v>22</v>
      </c>
      <c r="D888" s="1" t="s">
        <v>1572</v>
      </c>
      <c r="E888" s="1">
        <f>ROUND(H889+H951,2)</f>
        <v>0</v>
      </c>
      <c r="F888" s="1">
        <v>1</v>
      </c>
      <c r="G888" s="1" t="s">
        <v>0</v>
      </c>
      <c r="H888" s="1">
        <f t="shared" si="13"/>
        <v>0</v>
      </c>
      <c r="I888" s="1" t="s">
        <v>22</v>
      </c>
      <c r="J888" s="1" t="s">
        <v>0</v>
      </c>
    </row>
    <row r="889" spans="1:10" x14ac:dyDescent="0.3">
      <c r="A889" s="1">
        <v>1976869</v>
      </c>
      <c r="B889" s="1" t="s">
        <v>1573</v>
      </c>
      <c r="C889" s="1" t="s">
        <v>22</v>
      </c>
      <c r="D889" s="1" t="s">
        <v>1574</v>
      </c>
      <c r="E889" s="1">
        <f>ROUND(H890+H907+H928+H947,2)</f>
        <v>0</v>
      </c>
      <c r="F889" s="1">
        <v>1</v>
      </c>
      <c r="G889" s="1" t="s">
        <v>0</v>
      </c>
      <c r="H889" s="1">
        <f t="shared" si="13"/>
        <v>0</v>
      </c>
      <c r="I889" s="1" t="s">
        <v>22</v>
      </c>
      <c r="J889" s="1" t="s">
        <v>0</v>
      </c>
    </row>
    <row r="890" spans="1:10" x14ac:dyDescent="0.3">
      <c r="A890" s="1">
        <v>1976870</v>
      </c>
      <c r="B890" s="1" t="s">
        <v>1575</v>
      </c>
      <c r="C890" s="1" t="s">
        <v>22</v>
      </c>
      <c r="D890" s="1" t="s">
        <v>1576</v>
      </c>
      <c r="E890" s="1">
        <f>ROUND(H891+H892+H893+H894+H895+H896+H897+H898+H899+H900+H901+H902+H903+H904+H905+H906,2)</f>
        <v>0</v>
      </c>
      <c r="F890" s="1">
        <v>1</v>
      </c>
      <c r="G890" s="1" t="s">
        <v>0</v>
      </c>
      <c r="H890" s="1">
        <f t="shared" si="13"/>
        <v>0</v>
      </c>
      <c r="I890" s="1" t="s">
        <v>22</v>
      </c>
      <c r="J890" s="1" t="s">
        <v>0</v>
      </c>
    </row>
    <row r="891" spans="1:10" x14ac:dyDescent="0.3">
      <c r="A891" s="1">
        <v>1976871</v>
      </c>
      <c r="B891" s="1" t="s">
        <v>1577</v>
      </c>
      <c r="C891" s="1" t="s">
        <v>22</v>
      </c>
      <c r="D891" s="1" t="s">
        <v>1578</v>
      </c>
      <c r="E891" s="2">
        <v>0</v>
      </c>
      <c r="F891" s="1">
        <v>3</v>
      </c>
      <c r="G891" s="1" t="s">
        <v>95</v>
      </c>
      <c r="H891" s="1">
        <f t="shared" si="13"/>
        <v>0</v>
      </c>
      <c r="I891" s="1" t="s">
        <v>22</v>
      </c>
      <c r="J891" s="1" t="s">
        <v>0</v>
      </c>
    </row>
    <row r="892" spans="1:10" x14ac:dyDescent="0.3">
      <c r="A892" s="1">
        <v>1976872</v>
      </c>
      <c r="B892" s="1" t="s">
        <v>1579</v>
      </c>
      <c r="C892" s="1" t="s">
        <v>22</v>
      </c>
      <c r="D892" s="1" t="s">
        <v>1580</v>
      </c>
      <c r="E892" s="2">
        <v>0</v>
      </c>
      <c r="F892" s="1">
        <v>4</v>
      </c>
      <c r="G892" s="1" t="s">
        <v>95</v>
      </c>
      <c r="H892" s="1">
        <f t="shared" si="13"/>
        <v>0</v>
      </c>
      <c r="I892" s="1" t="s">
        <v>22</v>
      </c>
      <c r="J892" s="1" t="s">
        <v>0</v>
      </c>
    </row>
    <row r="893" spans="1:10" x14ac:dyDescent="0.3">
      <c r="A893" s="1">
        <v>1976873</v>
      </c>
      <c r="B893" s="1" t="s">
        <v>1581</v>
      </c>
      <c r="C893" s="1" t="s">
        <v>22</v>
      </c>
      <c r="D893" s="1" t="s">
        <v>1582</v>
      </c>
      <c r="E893" s="2">
        <v>0</v>
      </c>
      <c r="F893" s="1">
        <v>42</v>
      </c>
      <c r="G893" s="1" t="s">
        <v>95</v>
      </c>
      <c r="H893" s="1">
        <f t="shared" si="13"/>
        <v>0</v>
      </c>
      <c r="I893" s="1" t="s">
        <v>22</v>
      </c>
      <c r="J893" s="1" t="s">
        <v>0</v>
      </c>
    </row>
    <row r="894" spans="1:10" ht="28.8" x14ac:dyDescent="0.3">
      <c r="A894" s="1">
        <v>1976874</v>
      </c>
      <c r="B894" s="1" t="s">
        <v>1583</v>
      </c>
      <c r="C894" s="1" t="s">
        <v>22</v>
      </c>
      <c r="D894" s="1" t="s">
        <v>1584</v>
      </c>
      <c r="E894" s="2">
        <v>0</v>
      </c>
      <c r="F894" s="1">
        <v>4</v>
      </c>
      <c r="G894" s="1" t="s">
        <v>74</v>
      </c>
      <c r="H894" s="1">
        <f t="shared" si="13"/>
        <v>0</v>
      </c>
      <c r="I894" s="1" t="s">
        <v>22</v>
      </c>
      <c r="J894" s="1" t="s">
        <v>0</v>
      </c>
    </row>
    <row r="895" spans="1:10" x14ac:dyDescent="0.3">
      <c r="A895" s="1">
        <v>1976875</v>
      </c>
      <c r="B895" s="1" t="s">
        <v>1585</v>
      </c>
      <c r="C895" s="1" t="s">
        <v>22</v>
      </c>
      <c r="D895" s="1" t="s">
        <v>1586</v>
      </c>
      <c r="E895" s="2">
        <v>0</v>
      </c>
      <c r="F895" s="1">
        <v>2</v>
      </c>
      <c r="G895" s="1" t="s">
        <v>74</v>
      </c>
      <c r="H895" s="1">
        <f t="shared" si="13"/>
        <v>0</v>
      </c>
      <c r="I895" s="1" t="s">
        <v>22</v>
      </c>
      <c r="J895" s="1" t="s">
        <v>0</v>
      </c>
    </row>
    <row r="896" spans="1:10" x14ac:dyDescent="0.3">
      <c r="A896" s="1">
        <v>1976876</v>
      </c>
      <c r="B896" s="1" t="s">
        <v>1587</v>
      </c>
      <c r="C896" s="1" t="s">
        <v>22</v>
      </c>
      <c r="D896" s="1" t="s">
        <v>1588</v>
      </c>
      <c r="E896" s="2">
        <v>0</v>
      </c>
      <c r="F896" s="1">
        <v>2</v>
      </c>
      <c r="G896" s="1" t="s">
        <v>74</v>
      </c>
      <c r="H896" s="1">
        <f t="shared" si="13"/>
        <v>0</v>
      </c>
      <c r="I896" s="1" t="s">
        <v>22</v>
      </c>
      <c r="J896" s="1" t="s">
        <v>0</v>
      </c>
    </row>
    <row r="897" spans="1:10" x14ac:dyDescent="0.3">
      <c r="A897" s="1">
        <v>1976877</v>
      </c>
      <c r="B897" s="1" t="s">
        <v>1589</v>
      </c>
      <c r="C897" s="1" t="s">
        <v>22</v>
      </c>
      <c r="D897" s="1" t="s">
        <v>1590</v>
      </c>
      <c r="E897" s="2">
        <v>0</v>
      </c>
      <c r="F897" s="1">
        <v>3</v>
      </c>
      <c r="G897" s="1" t="s">
        <v>74</v>
      </c>
      <c r="H897" s="1">
        <f t="shared" si="13"/>
        <v>0</v>
      </c>
      <c r="I897" s="1" t="s">
        <v>22</v>
      </c>
      <c r="J897" s="1" t="s">
        <v>0</v>
      </c>
    </row>
    <row r="898" spans="1:10" x14ac:dyDescent="0.3">
      <c r="A898" s="1">
        <v>1976878</v>
      </c>
      <c r="B898" s="1" t="s">
        <v>1591</v>
      </c>
      <c r="C898" s="1" t="s">
        <v>22</v>
      </c>
      <c r="D898" s="1" t="s">
        <v>1592</v>
      </c>
      <c r="E898" s="2">
        <v>0</v>
      </c>
      <c r="F898" s="1">
        <v>1</v>
      </c>
      <c r="G898" s="1" t="s">
        <v>74</v>
      </c>
      <c r="H898" s="1">
        <f t="shared" si="13"/>
        <v>0</v>
      </c>
      <c r="I898" s="1" t="s">
        <v>22</v>
      </c>
      <c r="J898" s="1" t="s">
        <v>0</v>
      </c>
    </row>
    <row r="899" spans="1:10" x14ac:dyDescent="0.3">
      <c r="A899" s="1">
        <v>1976879</v>
      </c>
      <c r="B899" s="1" t="s">
        <v>1593</v>
      </c>
      <c r="C899" s="1" t="s">
        <v>22</v>
      </c>
      <c r="D899" s="1" t="s">
        <v>1594</v>
      </c>
      <c r="E899" s="2">
        <v>0</v>
      </c>
      <c r="F899" s="1">
        <v>32</v>
      </c>
      <c r="G899" s="1" t="s">
        <v>95</v>
      </c>
      <c r="H899" s="1">
        <f t="shared" ref="H899:H962" si="14">IF(ISNUMBER(VALUE(E899)),ROUND(SUM(ROUND(E899,2)*F899),2),"N")</f>
        <v>0</v>
      </c>
      <c r="I899" s="1" t="s">
        <v>22</v>
      </c>
      <c r="J899" s="1" t="s">
        <v>0</v>
      </c>
    </row>
    <row r="900" spans="1:10" x14ac:dyDescent="0.3">
      <c r="A900" s="1">
        <v>1976880</v>
      </c>
      <c r="B900" s="1" t="s">
        <v>1595</v>
      </c>
      <c r="C900" s="1" t="s">
        <v>22</v>
      </c>
      <c r="D900" s="1" t="s">
        <v>1596</v>
      </c>
      <c r="E900" s="2">
        <v>0</v>
      </c>
      <c r="F900" s="1">
        <v>2</v>
      </c>
      <c r="G900" s="1" t="s">
        <v>74</v>
      </c>
      <c r="H900" s="1">
        <f t="shared" si="14"/>
        <v>0</v>
      </c>
      <c r="I900" s="1" t="s">
        <v>22</v>
      </c>
      <c r="J900" s="1" t="s">
        <v>0</v>
      </c>
    </row>
    <row r="901" spans="1:10" x14ac:dyDescent="0.3">
      <c r="A901" s="1">
        <v>1976881</v>
      </c>
      <c r="B901" s="1" t="s">
        <v>1597</v>
      </c>
      <c r="C901" s="1" t="s">
        <v>22</v>
      </c>
      <c r="D901" s="1" t="s">
        <v>1598</v>
      </c>
      <c r="E901" s="2">
        <v>0</v>
      </c>
      <c r="F901" s="1">
        <v>10</v>
      </c>
      <c r="G901" s="1" t="s">
        <v>95</v>
      </c>
      <c r="H901" s="1">
        <f t="shared" si="14"/>
        <v>0</v>
      </c>
      <c r="I901" s="1" t="s">
        <v>22</v>
      </c>
      <c r="J901" s="1" t="s">
        <v>0</v>
      </c>
    </row>
    <row r="902" spans="1:10" x14ac:dyDescent="0.3">
      <c r="A902" s="1">
        <v>1976882</v>
      </c>
      <c r="B902" s="1" t="s">
        <v>1599</v>
      </c>
      <c r="C902" s="1" t="s">
        <v>22</v>
      </c>
      <c r="D902" s="1" t="s">
        <v>1600</v>
      </c>
      <c r="E902" s="2">
        <v>0</v>
      </c>
      <c r="F902" s="1">
        <v>2</v>
      </c>
      <c r="G902" s="1" t="s">
        <v>74</v>
      </c>
      <c r="H902" s="1">
        <f t="shared" si="14"/>
        <v>0</v>
      </c>
      <c r="I902" s="1" t="s">
        <v>22</v>
      </c>
      <c r="J902" s="1" t="s">
        <v>0</v>
      </c>
    </row>
    <row r="903" spans="1:10" x14ac:dyDescent="0.3">
      <c r="A903" s="1">
        <v>1976883</v>
      </c>
      <c r="B903" s="1" t="s">
        <v>1601</v>
      </c>
      <c r="C903" s="1" t="s">
        <v>22</v>
      </c>
      <c r="D903" s="1" t="s">
        <v>1602</v>
      </c>
      <c r="E903" s="2">
        <v>0</v>
      </c>
      <c r="F903" s="1">
        <v>8</v>
      </c>
      <c r="G903" s="1" t="s">
        <v>74</v>
      </c>
      <c r="H903" s="1">
        <f t="shared" si="14"/>
        <v>0</v>
      </c>
      <c r="I903" s="1" t="s">
        <v>22</v>
      </c>
      <c r="J903" s="1" t="s">
        <v>0</v>
      </c>
    </row>
    <row r="904" spans="1:10" x14ac:dyDescent="0.3">
      <c r="A904" s="1">
        <v>1976884</v>
      </c>
      <c r="B904" s="1" t="s">
        <v>1603</v>
      </c>
      <c r="C904" s="1" t="s">
        <v>22</v>
      </c>
      <c r="D904" s="1" t="s">
        <v>1604</v>
      </c>
      <c r="E904" s="2">
        <v>0</v>
      </c>
      <c r="F904" s="1">
        <v>4</v>
      </c>
      <c r="G904" s="1" t="s">
        <v>74</v>
      </c>
      <c r="H904" s="1">
        <f t="shared" si="14"/>
        <v>0</v>
      </c>
      <c r="I904" s="1" t="s">
        <v>22</v>
      </c>
      <c r="J904" s="1" t="s">
        <v>0</v>
      </c>
    </row>
    <row r="905" spans="1:10" x14ac:dyDescent="0.3">
      <c r="A905" s="1">
        <v>1976885</v>
      </c>
      <c r="B905" s="1" t="s">
        <v>1605</v>
      </c>
      <c r="C905" s="1" t="s">
        <v>22</v>
      </c>
      <c r="D905" s="1" t="s">
        <v>1606</v>
      </c>
      <c r="E905" s="2">
        <v>0</v>
      </c>
      <c r="F905" s="1">
        <v>1</v>
      </c>
      <c r="G905" s="1" t="s">
        <v>74</v>
      </c>
      <c r="H905" s="1">
        <f t="shared" si="14"/>
        <v>0</v>
      </c>
      <c r="I905" s="1" t="s">
        <v>22</v>
      </c>
      <c r="J905" s="1" t="s">
        <v>0</v>
      </c>
    </row>
    <row r="906" spans="1:10" x14ac:dyDescent="0.3">
      <c r="A906" s="1">
        <v>1976886</v>
      </c>
      <c r="B906" s="1" t="s">
        <v>1607</v>
      </c>
      <c r="C906" s="1" t="s">
        <v>22</v>
      </c>
      <c r="D906" s="1" t="s">
        <v>1608</v>
      </c>
      <c r="E906" s="2">
        <v>0</v>
      </c>
      <c r="F906" s="1">
        <v>1</v>
      </c>
      <c r="G906" s="1" t="s">
        <v>65</v>
      </c>
      <c r="H906" s="1">
        <f t="shared" si="14"/>
        <v>0</v>
      </c>
      <c r="I906" s="1" t="s">
        <v>22</v>
      </c>
      <c r="J906" s="1" t="s">
        <v>0</v>
      </c>
    </row>
    <row r="907" spans="1:10" x14ac:dyDescent="0.3">
      <c r="A907" s="1">
        <v>1976887</v>
      </c>
      <c r="B907" s="1" t="s">
        <v>1609</v>
      </c>
      <c r="C907" s="1" t="s">
        <v>22</v>
      </c>
      <c r="D907" s="1" t="s">
        <v>1610</v>
      </c>
      <c r="E907" s="1">
        <f>ROUND(H908+H909+H910+H911+H912+H913+H914+H915+H916+H917+H918+H919+H920+H921+H922+H923+H924+H925+H926+H927,2)</f>
        <v>0</v>
      </c>
      <c r="F907" s="1">
        <v>1</v>
      </c>
      <c r="G907" s="1" t="s">
        <v>0</v>
      </c>
      <c r="H907" s="1">
        <f t="shared" si="14"/>
        <v>0</v>
      </c>
      <c r="I907" s="1" t="s">
        <v>22</v>
      </c>
      <c r="J907" s="1" t="s">
        <v>0</v>
      </c>
    </row>
    <row r="908" spans="1:10" x14ac:dyDescent="0.3">
      <c r="A908" s="1">
        <v>1976888</v>
      </c>
      <c r="B908" s="1" t="s">
        <v>1611</v>
      </c>
      <c r="C908" s="1" t="s">
        <v>22</v>
      </c>
      <c r="D908" s="1" t="s">
        <v>1578</v>
      </c>
      <c r="E908" s="2">
        <v>0</v>
      </c>
      <c r="F908" s="1">
        <v>3</v>
      </c>
      <c r="G908" s="1" t="s">
        <v>74</v>
      </c>
      <c r="H908" s="1">
        <f t="shared" si="14"/>
        <v>0</v>
      </c>
      <c r="I908" s="1" t="s">
        <v>22</v>
      </c>
      <c r="J908" s="1" t="s">
        <v>0</v>
      </c>
    </row>
    <row r="909" spans="1:10" x14ac:dyDescent="0.3">
      <c r="A909" s="1">
        <v>1976889</v>
      </c>
      <c r="B909" s="1" t="s">
        <v>1612</v>
      </c>
      <c r="C909" s="1" t="s">
        <v>22</v>
      </c>
      <c r="D909" s="1" t="s">
        <v>1613</v>
      </c>
      <c r="E909" s="2">
        <v>0</v>
      </c>
      <c r="F909" s="1">
        <v>6</v>
      </c>
      <c r="G909" s="1" t="s">
        <v>74</v>
      </c>
      <c r="H909" s="1">
        <f t="shared" si="14"/>
        <v>0</v>
      </c>
      <c r="I909" s="1" t="s">
        <v>22</v>
      </c>
      <c r="J909" s="1" t="s">
        <v>0</v>
      </c>
    </row>
    <row r="910" spans="1:10" x14ac:dyDescent="0.3">
      <c r="A910" s="1">
        <v>1976890</v>
      </c>
      <c r="B910" s="1" t="s">
        <v>1614</v>
      </c>
      <c r="C910" s="1" t="s">
        <v>22</v>
      </c>
      <c r="D910" s="1" t="s">
        <v>1615</v>
      </c>
      <c r="E910" s="2">
        <v>0</v>
      </c>
      <c r="F910" s="1">
        <v>4</v>
      </c>
      <c r="G910" s="1" t="s">
        <v>74</v>
      </c>
      <c r="H910" s="1">
        <f t="shared" si="14"/>
        <v>0</v>
      </c>
      <c r="I910" s="1" t="s">
        <v>22</v>
      </c>
      <c r="J910" s="1" t="s">
        <v>0</v>
      </c>
    </row>
    <row r="911" spans="1:10" x14ac:dyDescent="0.3">
      <c r="A911" s="1">
        <v>1976891</v>
      </c>
      <c r="B911" s="1" t="s">
        <v>1616</v>
      </c>
      <c r="C911" s="1" t="s">
        <v>22</v>
      </c>
      <c r="D911" s="1" t="s">
        <v>1617</v>
      </c>
      <c r="E911" s="2">
        <v>0</v>
      </c>
      <c r="F911" s="1">
        <v>4</v>
      </c>
      <c r="G911" s="1" t="s">
        <v>95</v>
      </c>
      <c r="H911" s="1">
        <f t="shared" si="14"/>
        <v>0</v>
      </c>
      <c r="I911" s="1" t="s">
        <v>22</v>
      </c>
      <c r="J911" s="1" t="s">
        <v>0</v>
      </c>
    </row>
    <row r="912" spans="1:10" x14ac:dyDescent="0.3">
      <c r="A912" s="1">
        <v>1976892</v>
      </c>
      <c r="B912" s="1" t="s">
        <v>1618</v>
      </c>
      <c r="C912" s="1" t="s">
        <v>22</v>
      </c>
      <c r="D912" s="1" t="s">
        <v>1619</v>
      </c>
      <c r="E912" s="2">
        <v>0</v>
      </c>
      <c r="F912" s="1">
        <v>42</v>
      </c>
      <c r="G912" s="1" t="s">
        <v>95</v>
      </c>
      <c r="H912" s="1">
        <f t="shared" si="14"/>
        <v>0</v>
      </c>
      <c r="I912" s="1" t="s">
        <v>22</v>
      </c>
      <c r="J912" s="1" t="s">
        <v>0</v>
      </c>
    </row>
    <row r="913" spans="1:10" x14ac:dyDescent="0.3">
      <c r="A913" s="1">
        <v>1976893</v>
      </c>
      <c r="B913" s="1" t="s">
        <v>1620</v>
      </c>
      <c r="C913" s="1" t="s">
        <v>22</v>
      </c>
      <c r="D913" s="1" t="s">
        <v>1621</v>
      </c>
      <c r="E913" s="2">
        <v>0</v>
      </c>
      <c r="F913" s="1">
        <v>8</v>
      </c>
      <c r="G913" s="1" t="s">
        <v>74</v>
      </c>
      <c r="H913" s="1">
        <f t="shared" si="14"/>
        <v>0</v>
      </c>
      <c r="I913" s="1" t="s">
        <v>22</v>
      </c>
      <c r="J913" s="1" t="s">
        <v>0</v>
      </c>
    </row>
    <row r="914" spans="1:10" x14ac:dyDescent="0.3">
      <c r="A914" s="1">
        <v>1976894</v>
      </c>
      <c r="B914" s="1" t="s">
        <v>1622</v>
      </c>
      <c r="C914" s="1" t="s">
        <v>22</v>
      </c>
      <c r="D914" s="1" t="s">
        <v>1623</v>
      </c>
      <c r="E914" s="2">
        <v>0</v>
      </c>
      <c r="F914" s="1">
        <v>10</v>
      </c>
      <c r="G914" s="1" t="s">
        <v>74</v>
      </c>
      <c r="H914" s="1">
        <f t="shared" si="14"/>
        <v>0</v>
      </c>
      <c r="I914" s="1" t="s">
        <v>22</v>
      </c>
      <c r="J914" s="1" t="s">
        <v>0</v>
      </c>
    </row>
    <row r="915" spans="1:10" ht="28.8" x14ac:dyDescent="0.3">
      <c r="A915" s="1">
        <v>1976895</v>
      </c>
      <c r="B915" s="1" t="s">
        <v>1624</v>
      </c>
      <c r="C915" s="1" t="s">
        <v>22</v>
      </c>
      <c r="D915" s="1" t="s">
        <v>1625</v>
      </c>
      <c r="E915" s="2">
        <v>0</v>
      </c>
      <c r="F915" s="1">
        <v>2</v>
      </c>
      <c r="G915" s="1" t="s">
        <v>74</v>
      </c>
      <c r="H915" s="1">
        <f t="shared" si="14"/>
        <v>0</v>
      </c>
      <c r="I915" s="1" t="s">
        <v>22</v>
      </c>
      <c r="J915" s="1" t="s">
        <v>0</v>
      </c>
    </row>
    <row r="916" spans="1:10" x14ac:dyDescent="0.3">
      <c r="A916" s="1">
        <v>1976896</v>
      </c>
      <c r="B916" s="1" t="s">
        <v>1626</v>
      </c>
      <c r="C916" s="1" t="s">
        <v>22</v>
      </c>
      <c r="D916" s="1" t="s">
        <v>1627</v>
      </c>
      <c r="E916" s="2">
        <v>0</v>
      </c>
      <c r="F916" s="1">
        <v>3</v>
      </c>
      <c r="G916" s="1" t="s">
        <v>74</v>
      </c>
      <c r="H916" s="1">
        <f t="shared" si="14"/>
        <v>0</v>
      </c>
      <c r="I916" s="1" t="s">
        <v>22</v>
      </c>
      <c r="J916" s="1" t="s">
        <v>0</v>
      </c>
    </row>
    <row r="917" spans="1:10" x14ac:dyDescent="0.3">
      <c r="A917" s="1">
        <v>1976897</v>
      </c>
      <c r="B917" s="1" t="s">
        <v>1628</v>
      </c>
      <c r="C917" s="1" t="s">
        <v>22</v>
      </c>
      <c r="D917" s="1" t="s">
        <v>1594</v>
      </c>
      <c r="E917" s="2">
        <v>0</v>
      </c>
      <c r="F917" s="1">
        <v>32</v>
      </c>
      <c r="G917" s="1" t="s">
        <v>95</v>
      </c>
      <c r="H917" s="1">
        <f t="shared" si="14"/>
        <v>0</v>
      </c>
      <c r="I917" s="1" t="s">
        <v>22</v>
      </c>
      <c r="J917" s="1" t="s">
        <v>0</v>
      </c>
    </row>
    <row r="918" spans="1:10" x14ac:dyDescent="0.3">
      <c r="A918" s="1">
        <v>1976898</v>
      </c>
      <c r="B918" s="1" t="s">
        <v>1629</v>
      </c>
      <c r="C918" s="1" t="s">
        <v>22</v>
      </c>
      <c r="D918" s="1" t="s">
        <v>1598</v>
      </c>
      <c r="E918" s="2">
        <v>0</v>
      </c>
      <c r="F918" s="1">
        <v>10.5</v>
      </c>
      <c r="G918" s="1" t="s">
        <v>163</v>
      </c>
      <c r="H918" s="1">
        <f t="shared" si="14"/>
        <v>0</v>
      </c>
      <c r="I918" s="1" t="s">
        <v>22</v>
      </c>
      <c r="J918" s="1" t="s">
        <v>0</v>
      </c>
    </row>
    <row r="919" spans="1:10" x14ac:dyDescent="0.3">
      <c r="A919" s="1">
        <v>1976899</v>
      </c>
      <c r="B919" s="1" t="s">
        <v>1630</v>
      </c>
      <c r="C919" s="1" t="s">
        <v>22</v>
      </c>
      <c r="D919" s="1" t="s">
        <v>1596</v>
      </c>
      <c r="E919" s="2">
        <v>0</v>
      </c>
      <c r="F919" s="1">
        <v>2</v>
      </c>
      <c r="G919" s="1" t="s">
        <v>74</v>
      </c>
      <c r="H919" s="1">
        <f t="shared" si="14"/>
        <v>0</v>
      </c>
      <c r="I919" s="1" t="s">
        <v>22</v>
      </c>
      <c r="J919" s="1" t="s">
        <v>0</v>
      </c>
    </row>
    <row r="920" spans="1:10" x14ac:dyDescent="0.3">
      <c r="A920" s="1">
        <v>1976900</v>
      </c>
      <c r="B920" s="1" t="s">
        <v>1631</v>
      </c>
      <c r="C920" s="1" t="s">
        <v>22</v>
      </c>
      <c r="D920" s="1" t="s">
        <v>1632</v>
      </c>
      <c r="E920" s="2">
        <v>0</v>
      </c>
      <c r="F920" s="1">
        <v>4</v>
      </c>
      <c r="G920" s="1" t="s">
        <v>74</v>
      </c>
      <c r="H920" s="1">
        <f t="shared" si="14"/>
        <v>0</v>
      </c>
      <c r="I920" s="1" t="s">
        <v>22</v>
      </c>
      <c r="J920" s="1" t="s">
        <v>0</v>
      </c>
    </row>
    <row r="921" spans="1:10" x14ac:dyDescent="0.3">
      <c r="A921" s="1">
        <v>1976901</v>
      </c>
      <c r="B921" s="1" t="s">
        <v>1633</v>
      </c>
      <c r="C921" s="1" t="s">
        <v>22</v>
      </c>
      <c r="D921" s="1" t="s">
        <v>1600</v>
      </c>
      <c r="E921" s="2">
        <v>0</v>
      </c>
      <c r="F921" s="1">
        <v>2</v>
      </c>
      <c r="G921" s="1" t="s">
        <v>74</v>
      </c>
      <c r="H921" s="1">
        <f t="shared" si="14"/>
        <v>0</v>
      </c>
      <c r="I921" s="1" t="s">
        <v>22</v>
      </c>
      <c r="J921" s="1" t="s">
        <v>0</v>
      </c>
    </row>
    <row r="922" spans="1:10" x14ac:dyDescent="0.3">
      <c r="A922" s="1">
        <v>1976902</v>
      </c>
      <c r="B922" s="1" t="s">
        <v>1634</v>
      </c>
      <c r="C922" s="1" t="s">
        <v>22</v>
      </c>
      <c r="D922" s="1" t="s">
        <v>1602</v>
      </c>
      <c r="E922" s="2">
        <v>0</v>
      </c>
      <c r="F922" s="1">
        <v>8</v>
      </c>
      <c r="G922" s="1" t="s">
        <v>74</v>
      </c>
      <c r="H922" s="1">
        <f t="shared" si="14"/>
        <v>0</v>
      </c>
      <c r="I922" s="1" t="s">
        <v>22</v>
      </c>
      <c r="J922" s="1" t="s">
        <v>0</v>
      </c>
    </row>
    <row r="923" spans="1:10" x14ac:dyDescent="0.3">
      <c r="A923" s="1">
        <v>1976903</v>
      </c>
      <c r="B923" s="1" t="s">
        <v>1635</v>
      </c>
      <c r="C923" s="1" t="s">
        <v>22</v>
      </c>
      <c r="D923" s="1" t="s">
        <v>1604</v>
      </c>
      <c r="E923" s="2">
        <v>0</v>
      </c>
      <c r="F923" s="1">
        <v>4</v>
      </c>
      <c r="G923" s="1" t="s">
        <v>74</v>
      </c>
      <c r="H923" s="1">
        <f t="shared" si="14"/>
        <v>0</v>
      </c>
      <c r="I923" s="1" t="s">
        <v>22</v>
      </c>
      <c r="J923" s="1" t="s">
        <v>0</v>
      </c>
    </row>
    <row r="924" spans="1:10" x14ac:dyDescent="0.3">
      <c r="A924" s="1">
        <v>1976904</v>
      </c>
      <c r="B924" s="1" t="s">
        <v>1636</v>
      </c>
      <c r="C924" s="1" t="s">
        <v>22</v>
      </c>
      <c r="D924" s="1" t="s">
        <v>1637</v>
      </c>
      <c r="E924" s="2">
        <v>0</v>
      </c>
      <c r="F924" s="1">
        <v>1</v>
      </c>
      <c r="G924" s="1" t="s">
        <v>74</v>
      </c>
      <c r="H924" s="1">
        <f t="shared" si="14"/>
        <v>0</v>
      </c>
      <c r="I924" s="1" t="s">
        <v>22</v>
      </c>
      <c r="J924" s="1" t="s">
        <v>0</v>
      </c>
    </row>
    <row r="925" spans="1:10" x14ac:dyDescent="0.3">
      <c r="A925" s="1">
        <v>1976905</v>
      </c>
      <c r="B925" s="1" t="s">
        <v>1638</v>
      </c>
      <c r="C925" s="1" t="s">
        <v>22</v>
      </c>
      <c r="D925" s="1" t="s">
        <v>1639</v>
      </c>
      <c r="E925" s="2">
        <v>0</v>
      </c>
      <c r="F925" s="1">
        <v>1</v>
      </c>
      <c r="G925" s="1" t="s">
        <v>74</v>
      </c>
      <c r="H925" s="1">
        <f t="shared" si="14"/>
        <v>0</v>
      </c>
      <c r="I925" s="1" t="s">
        <v>22</v>
      </c>
      <c r="J925" s="1" t="s">
        <v>0</v>
      </c>
    </row>
    <row r="926" spans="1:10" x14ac:dyDescent="0.3">
      <c r="A926" s="1">
        <v>1976906</v>
      </c>
      <c r="B926" s="1" t="s">
        <v>1640</v>
      </c>
      <c r="C926" s="1" t="s">
        <v>22</v>
      </c>
      <c r="D926" s="1" t="s">
        <v>1641</v>
      </c>
      <c r="E926" s="2">
        <v>0</v>
      </c>
      <c r="F926" s="1">
        <v>1</v>
      </c>
      <c r="G926" s="1" t="s">
        <v>65</v>
      </c>
      <c r="H926" s="1">
        <f t="shared" si="14"/>
        <v>0</v>
      </c>
      <c r="I926" s="1" t="s">
        <v>22</v>
      </c>
      <c r="J926" s="1" t="s">
        <v>0</v>
      </c>
    </row>
    <row r="927" spans="1:10" x14ac:dyDescent="0.3">
      <c r="A927" s="1">
        <v>1976907</v>
      </c>
      <c r="B927" s="1" t="s">
        <v>1642</v>
      </c>
      <c r="C927" s="1" t="s">
        <v>22</v>
      </c>
      <c r="D927" s="1" t="s">
        <v>1608</v>
      </c>
      <c r="E927" s="2">
        <v>0</v>
      </c>
      <c r="F927" s="1">
        <v>1</v>
      </c>
      <c r="G927" s="1" t="s">
        <v>65</v>
      </c>
      <c r="H927" s="1">
        <f t="shared" si="14"/>
        <v>0</v>
      </c>
      <c r="I927" s="1" t="s">
        <v>22</v>
      </c>
      <c r="J927" s="1" t="s">
        <v>0</v>
      </c>
    </row>
    <row r="928" spans="1:10" x14ac:dyDescent="0.3">
      <c r="A928" s="1">
        <v>1976908</v>
      </c>
      <c r="B928" s="1" t="s">
        <v>1643</v>
      </c>
      <c r="C928" s="1" t="s">
        <v>22</v>
      </c>
      <c r="D928" s="1" t="s">
        <v>1644</v>
      </c>
      <c r="E928" s="1">
        <f>ROUND(H929+H930+H931+H932+H933+H934+H935+H936+H937+H938+H939+H940+H941+H942+H943+H944+H945+H946,2)</f>
        <v>0</v>
      </c>
      <c r="F928" s="1">
        <v>1</v>
      </c>
      <c r="G928" s="1" t="s">
        <v>0</v>
      </c>
      <c r="H928" s="1">
        <f t="shared" si="14"/>
        <v>0</v>
      </c>
      <c r="I928" s="1" t="s">
        <v>22</v>
      </c>
      <c r="J928" s="1" t="s">
        <v>0</v>
      </c>
    </row>
    <row r="929" spans="1:10" ht="28.8" x14ac:dyDescent="0.3">
      <c r="A929" s="1">
        <v>1976909</v>
      </c>
      <c r="B929" s="1" t="s">
        <v>1645</v>
      </c>
      <c r="C929" s="1" t="s">
        <v>22</v>
      </c>
      <c r="D929" s="1" t="s">
        <v>1646</v>
      </c>
      <c r="E929" s="2">
        <v>0</v>
      </c>
      <c r="F929" s="1">
        <v>0.03</v>
      </c>
      <c r="G929" s="1" t="s">
        <v>203</v>
      </c>
      <c r="H929" s="1">
        <f t="shared" si="14"/>
        <v>0</v>
      </c>
      <c r="I929" s="1" t="s">
        <v>22</v>
      </c>
      <c r="J929" s="1" t="s">
        <v>0</v>
      </c>
    </row>
    <row r="930" spans="1:10" x14ac:dyDescent="0.3">
      <c r="A930" s="1">
        <v>1976910</v>
      </c>
      <c r="B930" s="1" t="s">
        <v>1647</v>
      </c>
      <c r="C930" s="1" t="s">
        <v>22</v>
      </c>
      <c r="D930" s="1" t="s">
        <v>1648</v>
      </c>
      <c r="E930" s="2">
        <v>0</v>
      </c>
      <c r="F930" s="1">
        <v>13</v>
      </c>
      <c r="G930" s="1" t="s">
        <v>95</v>
      </c>
      <c r="H930" s="1">
        <f t="shared" si="14"/>
        <v>0</v>
      </c>
      <c r="I930" s="1" t="s">
        <v>22</v>
      </c>
      <c r="J930" s="1" t="s">
        <v>0</v>
      </c>
    </row>
    <row r="931" spans="1:10" ht="28.8" x14ac:dyDescent="0.3">
      <c r="A931" s="1">
        <v>1976911</v>
      </c>
      <c r="B931" s="1" t="s">
        <v>1649</v>
      </c>
      <c r="C931" s="1" t="s">
        <v>22</v>
      </c>
      <c r="D931" s="1" t="s">
        <v>1650</v>
      </c>
      <c r="E931" s="2">
        <v>0</v>
      </c>
      <c r="F931" s="1">
        <v>1.2</v>
      </c>
      <c r="G931" s="1" t="s">
        <v>33</v>
      </c>
      <c r="H931" s="1">
        <f t="shared" si="14"/>
        <v>0</v>
      </c>
      <c r="I931" s="1" t="s">
        <v>22</v>
      </c>
      <c r="J931" s="1" t="s">
        <v>0</v>
      </c>
    </row>
    <row r="932" spans="1:10" x14ac:dyDescent="0.3">
      <c r="A932" s="1">
        <v>1976912</v>
      </c>
      <c r="B932" s="1" t="s">
        <v>1651</v>
      </c>
      <c r="C932" s="1" t="s">
        <v>22</v>
      </c>
      <c r="D932" s="1" t="s">
        <v>1652</v>
      </c>
      <c r="E932" s="2">
        <v>0</v>
      </c>
      <c r="F932" s="1">
        <v>32</v>
      </c>
      <c r="G932" s="1" t="s">
        <v>95</v>
      </c>
      <c r="H932" s="1">
        <f t="shared" si="14"/>
        <v>0</v>
      </c>
      <c r="I932" s="1" t="s">
        <v>22</v>
      </c>
      <c r="J932" s="1" t="s">
        <v>0</v>
      </c>
    </row>
    <row r="933" spans="1:10" ht="28.8" x14ac:dyDescent="0.3">
      <c r="A933" s="1">
        <v>1976913</v>
      </c>
      <c r="B933" s="1" t="s">
        <v>1653</v>
      </c>
      <c r="C933" s="1" t="s">
        <v>22</v>
      </c>
      <c r="D933" s="1" t="s">
        <v>1654</v>
      </c>
      <c r="E933" s="2">
        <v>0</v>
      </c>
      <c r="F933" s="1">
        <v>4</v>
      </c>
      <c r="G933" s="1" t="s">
        <v>74</v>
      </c>
      <c r="H933" s="1">
        <f t="shared" si="14"/>
        <v>0</v>
      </c>
      <c r="I933" s="1" t="s">
        <v>22</v>
      </c>
      <c r="J933" s="1" t="s">
        <v>0</v>
      </c>
    </row>
    <row r="934" spans="1:10" x14ac:dyDescent="0.3">
      <c r="A934" s="1">
        <v>1976914</v>
      </c>
      <c r="B934" s="1" t="s">
        <v>1655</v>
      </c>
      <c r="C934" s="1" t="s">
        <v>22</v>
      </c>
      <c r="D934" s="1" t="s">
        <v>1656</v>
      </c>
      <c r="E934" s="2">
        <v>0</v>
      </c>
      <c r="F934" s="1">
        <v>1</v>
      </c>
      <c r="G934" s="1" t="s">
        <v>74</v>
      </c>
      <c r="H934" s="1">
        <f t="shared" si="14"/>
        <v>0</v>
      </c>
      <c r="I934" s="1" t="s">
        <v>22</v>
      </c>
      <c r="J934" s="1" t="s">
        <v>0</v>
      </c>
    </row>
    <row r="935" spans="1:10" ht="28.8" x14ac:dyDescent="0.3">
      <c r="A935" s="1">
        <v>1976915</v>
      </c>
      <c r="B935" s="1" t="s">
        <v>1657</v>
      </c>
      <c r="C935" s="1" t="s">
        <v>22</v>
      </c>
      <c r="D935" s="1" t="s">
        <v>1658</v>
      </c>
      <c r="E935" s="2">
        <v>0</v>
      </c>
      <c r="F935" s="1">
        <v>32</v>
      </c>
      <c r="G935" s="1" t="s">
        <v>95</v>
      </c>
      <c r="H935" s="1">
        <f t="shared" si="14"/>
        <v>0</v>
      </c>
      <c r="I935" s="1" t="s">
        <v>22</v>
      </c>
      <c r="J935" s="1" t="s">
        <v>0</v>
      </c>
    </row>
    <row r="936" spans="1:10" x14ac:dyDescent="0.3">
      <c r="A936" s="1">
        <v>1976916</v>
      </c>
      <c r="B936" s="1" t="s">
        <v>1659</v>
      </c>
      <c r="C936" s="1" t="s">
        <v>22</v>
      </c>
      <c r="D936" s="1" t="s">
        <v>1660</v>
      </c>
      <c r="E936" s="2">
        <v>0</v>
      </c>
      <c r="F936" s="1">
        <v>32</v>
      </c>
      <c r="G936" s="1" t="s">
        <v>95</v>
      </c>
      <c r="H936" s="1">
        <f t="shared" si="14"/>
        <v>0</v>
      </c>
      <c r="I936" s="1" t="s">
        <v>22</v>
      </c>
      <c r="J936" s="1" t="s">
        <v>0</v>
      </c>
    </row>
    <row r="937" spans="1:10" x14ac:dyDescent="0.3">
      <c r="A937" s="1">
        <v>1976917</v>
      </c>
      <c r="B937" s="1" t="s">
        <v>1661</v>
      </c>
      <c r="C937" s="1" t="s">
        <v>22</v>
      </c>
      <c r="D937" s="1" t="s">
        <v>1662</v>
      </c>
      <c r="E937" s="2">
        <v>0</v>
      </c>
      <c r="F937" s="1">
        <v>32</v>
      </c>
      <c r="G937" s="1" t="s">
        <v>95</v>
      </c>
      <c r="H937" s="1">
        <f t="shared" si="14"/>
        <v>0</v>
      </c>
      <c r="I937" s="1" t="s">
        <v>22</v>
      </c>
      <c r="J937" s="1" t="s">
        <v>0</v>
      </c>
    </row>
    <row r="938" spans="1:10" ht="28.8" x14ac:dyDescent="0.3">
      <c r="A938" s="1">
        <v>1976918</v>
      </c>
      <c r="B938" s="1" t="s">
        <v>1663</v>
      </c>
      <c r="C938" s="1" t="s">
        <v>22</v>
      </c>
      <c r="D938" s="1" t="s">
        <v>1664</v>
      </c>
      <c r="E938" s="2">
        <v>0</v>
      </c>
      <c r="F938" s="1">
        <v>6</v>
      </c>
      <c r="G938" s="1" t="s">
        <v>95</v>
      </c>
      <c r="H938" s="1">
        <f t="shared" si="14"/>
        <v>0</v>
      </c>
      <c r="I938" s="1" t="s">
        <v>22</v>
      </c>
      <c r="J938" s="1" t="s">
        <v>0</v>
      </c>
    </row>
    <row r="939" spans="1:10" x14ac:dyDescent="0.3">
      <c r="A939" s="1">
        <v>1976919</v>
      </c>
      <c r="B939" s="1" t="s">
        <v>1665</v>
      </c>
      <c r="C939" s="1" t="s">
        <v>22</v>
      </c>
      <c r="D939" s="1" t="s">
        <v>1666</v>
      </c>
      <c r="E939" s="2">
        <v>0</v>
      </c>
      <c r="F939" s="1">
        <v>32</v>
      </c>
      <c r="G939" s="1" t="s">
        <v>95</v>
      </c>
      <c r="H939" s="1">
        <f t="shared" si="14"/>
        <v>0</v>
      </c>
      <c r="I939" s="1" t="s">
        <v>22</v>
      </c>
      <c r="J939" s="1" t="s">
        <v>0</v>
      </c>
    </row>
    <row r="940" spans="1:10" x14ac:dyDescent="0.3">
      <c r="A940" s="1">
        <v>1976920</v>
      </c>
      <c r="B940" s="1" t="s">
        <v>1667</v>
      </c>
      <c r="C940" s="1" t="s">
        <v>22</v>
      </c>
      <c r="D940" s="1" t="s">
        <v>1668</v>
      </c>
      <c r="E940" s="2">
        <v>0</v>
      </c>
      <c r="F940" s="1">
        <v>32</v>
      </c>
      <c r="G940" s="1" t="s">
        <v>46</v>
      </c>
      <c r="H940" s="1">
        <f t="shared" si="14"/>
        <v>0</v>
      </c>
      <c r="I940" s="1" t="s">
        <v>22</v>
      </c>
      <c r="J940" s="1" t="s">
        <v>0</v>
      </c>
    </row>
    <row r="941" spans="1:10" ht="28.8" x14ac:dyDescent="0.3">
      <c r="A941" s="1">
        <v>1976921</v>
      </c>
      <c r="B941" s="1" t="s">
        <v>1669</v>
      </c>
      <c r="C941" s="1" t="s">
        <v>22</v>
      </c>
      <c r="D941" s="1" t="s">
        <v>1670</v>
      </c>
      <c r="E941" s="2">
        <v>0</v>
      </c>
      <c r="F941" s="1">
        <v>3</v>
      </c>
      <c r="G941" s="1" t="s">
        <v>46</v>
      </c>
      <c r="H941" s="1">
        <f t="shared" si="14"/>
        <v>0</v>
      </c>
      <c r="I941" s="1" t="s">
        <v>22</v>
      </c>
      <c r="J941" s="1" t="s">
        <v>0</v>
      </c>
    </row>
    <row r="942" spans="1:10" x14ac:dyDescent="0.3">
      <c r="A942" s="1">
        <v>1976922</v>
      </c>
      <c r="B942" s="1" t="s">
        <v>1671</v>
      </c>
      <c r="C942" s="1" t="s">
        <v>22</v>
      </c>
      <c r="D942" s="1" t="s">
        <v>1672</v>
      </c>
      <c r="E942" s="2">
        <v>0</v>
      </c>
      <c r="F942" s="1">
        <v>3</v>
      </c>
      <c r="G942" s="1" t="s">
        <v>46</v>
      </c>
      <c r="H942" s="1">
        <f t="shared" si="14"/>
        <v>0</v>
      </c>
      <c r="I942" s="1" t="s">
        <v>22</v>
      </c>
      <c r="J942" s="1" t="s">
        <v>0</v>
      </c>
    </row>
    <row r="943" spans="1:10" x14ac:dyDescent="0.3">
      <c r="A943" s="1">
        <v>1976923</v>
      </c>
      <c r="B943" s="1" t="s">
        <v>1673</v>
      </c>
      <c r="C943" s="1" t="s">
        <v>22</v>
      </c>
      <c r="D943" s="1" t="s">
        <v>1674</v>
      </c>
      <c r="E943" s="2">
        <v>0</v>
      </c>
      <c r="F943" s="1">
        <v>6</v>
      </c>
      <c r="G943" s="1" t="s">
        <v>33</v>
      </c>
      <c r="H943" s="1">
        <f t="shared" si="14"/>
        <v>0</v>
      </c>
      <c r="I943" s="1" t="s">
        <v>22</v>
      </c>
      <c r="J943" s="1" t="s">
        <v>0</v>
      </c>
    </row>
    <row r="944" spans="1:10" x14ac:dyDescent="0.3">
      <c r="A944" s="1">
        <v>1976924</v>
      </c>
      <c r="B944" s="1" t="s">
        <v>1675</v>
      </c>
      <c r="C944" s="1" t="s">
        <v>22</v>
      </c>
      <c r="D944" s="1" t="s">
        <v>1676</v>
      </c>
      <c r="E944" s="2">
        <v>0</v>
      </c>
      <c r="F944" s="1">
        <v>1.2</v>
      </c>
      <c r="G944" s="1" t="s">
        <v>33</v>
      </c>
      <c r="H944" s="1">
        <f t="shared" si="14"/>
        <v>0</v>
      </c>
      <c r="I944" s="1" t="s">
        <v>22</v>
      </c>
      <c r="J944" s="1" t="s">
        <v>0</v>
      </c>
    </row>
    <row r="945" spans="1:10" x14ac:dyDescent="0.3">
      <c r="A945" s="1">
        <v>1976925</v>
      </c>
      <c r="B945" s="1" t="s">
        <v>1677</v>
      </c>
      <c r="C945" s="1" t="s">
        <v>22</v>
      </c>
      <c r="D945" s="1" t="s">
        <v>1678</v>
      </c>
      <c r="E945" s="2">
        <v>0</v>
      </c>
      <c r="F945" s="1">
        <v>6</v>
      </c>
      <c r="G945" s="1" t="s">
        <v>95</v>
      </c>
      <c r="H945" s="1">
        <f t="shared" si="14"/>
        <v>0</v>
      </c>
      <c r="I945" s="1" t="s">
        <v>22</v>
      </c>
      <c r="J945" s="1" t="s">
        <v>0</v>
      </c>
    </row>
    <row r="946" spans="1:10" ht="28.8" x14ac:dyDescent="0.3">
      <c r="A946" s="1">
        <v>1976926</v>
      </c>
      <c r="B946" s="1" t="s">
        <v>1679</v>
      </c>
      <c r="C946" s="1" t="s">
        <v>22</v>
      </c>
      <c r="D946" s="1" t="s">
        <v>1680</v>
      </c>
      <c r="E946" s="2">
        <v>0</v>
      </c>
      <c r="F946" s="1">
        <v>8</v>
      </c>
      <c r="G946" s="1" t="s">
        <v>357</v>
      </c>
      <c r="H946" s="1">
        <f t="shared" si="14"/>
        <v>0</v>
      </c>
      <c r="I946" s="1" t="s">
        <v>22</v>
      </c>
      <c r="J946" s="1" t="s">
        <v>0</v>
      </c>
    </row>
    <row r="947" spans="1:10" x14ac:dyDescent="0.3">
      <c r="A947" s="1">
        <v>1976927</v>
      </c>
      <c r="B947" s="1" t="s">
        <v>1681</v>
      </c>
      <c r="C947" s="1" t="s">
        <v>22</v>
      </c>
      <c r="D947" s="1" t="s">
        <v>1682</v>
      </c>
      <c r="E947" s="1">
        <f>ROUND(H948+H949+H950,2)</f>
        <v>0</v>
      </c>
      <c r="F947" s="1">
        <v>1</v>
      </c>
      <c r="G947" s="1" t="s">
        <v>0</v>
      </c>
      <c r="H947" s="1">
        <f t="shared" si="14"/>
        <v>0</v>
      </c>
      <c r="I947" s="1" t="s">
        <v>22</v>
      </c>
      <c r="J947" s="1" t="s">
        <v>0</v>
      </c>
    </row>
    <row r="948" spans="1:10" x14ac:dyDescent="0.3">
      <c r="A948" s="1">
        <v>1976928</v>
      </c>
      <c r="B948" s="1" t="s">
        <v>1683</v>
      </c>
      <c r="C948" s="1" t="s">
        <v>22</v>
      </c>
      <c r="D948" s="1" t="s">
        <v>1684</v>
      </c>
      <c r="E948" s="2">
        <v>0</v>
      </c>
      <c r="F948" s="1">
        <v>4</v>
      </c>
      <c r="G948" s="1" t="s">
        <v>357</v>
      </c>
      <c r="H948" s="1">
        <f t="shared" si="14"/>
        <v>0</v>
      </c>
      <c r="I948" s="1" t="s">
        <v>22</v>
      </c>
      <c r="J948" s="1" t="s">
        <v>0</v>
      </c>
    </row>
    <row r="949" spans="1:10" x14ac:dyDescent="0.3">
      <c r="A949" s="1">
        <v>1976929</v>
      </c>
      <c r="B949" s="1" t="s">
        <v>1685</v>
      </c>
      <c r="C949" s="1" t="s">
        <v>22</v>
      </c>
      <c r="D949" s="1" t="s">
        <v>1686</v>
      </c>
      <c r="E949" s="2">
        <v>0</v>
      </c>
      <c r="F949" s="1">
        <v>4</v>
      </c>
      <c r="G949" s="1" t="s">
        <v>357</v>
      </c>
      <c r="H949" s="1">
        <f t="shared" si="14"/>
        <v>0</v>
      </c>
      <c r="I949" s="1" t="s">
        <v>22</v>
      </c>
      <c r="J949" s="1" t="s">
        <v>0</v>
      </c>
    </row>
    <row r="950" spans="1:10" x14ac:dyDescent="0.3">
      <c r="A950" s="1">
        <v>1976930</v>
      </c>
      <c r="B950" s="1" t="s">
        <v>1687</v>
      </c>
      <c r="C950" s="1" t="s">
        <v>22</v>
      </c>
      <c r="D950" s="1" t="s">
        <v>1688</v>
      </c>
      <c r="E950" s="2">
        <v>0</v>
      </c>
      <c r="F950" s="1">
        <v>4</v>
      </c>
      <c r="G950" s="1" t="s">
        <v>357</v>
      </c>
      <c r="H950" s="1">
        <f t="shared" si="14"/>
        <v>0</v>
      </c>
      <c r="I950" s="1" t="s">
        <v>22</v>
      </c>
      <c r="J950" s="1" t="s">
        <v>0</v>
      </c>
    </row>
    <row r="951" spans="1:10" x14ac:dyDescent="0.3">
      <c r="A951" s="1">
        <v>1976931</v>
      </c>
      <c r="B951" s="1" t="s">
        <v>1689</v>
      </c>
      <c r="C951" s="1" t="s">
        <v>22</v>
      </c>
      <c r="D951" s="1" t="s">
        <v>1690</v>
      </c>
      <c r="E951" s="1">
        <f>ROUND(H952+H969+H990+H1008,2)</f>
        <v>0</v>
      </c>
      <c r="F951" s="1">
        <v>1</v>
      </c>
      <c r="G951" s="1" t="s">
        <v>0</v>
      </c>
      <c r="H951" s="1">
        <f t="shared" si="14"/>
        <v>0</v>
      </c>
      <c r="I951" s="1" t="s">
        <v>22</v>
      </c>
      <c r="J951" s="1" t="s">
        <v>0</v>
      </c>
    </row>
    <row r="952" spans="1:10" x14ac:dyDescent="0.3">
      <c r="A952" s="1">
        <v>1976932</v>
      </c>
      <c r="B952" s="1" t="s">
        <v>1691</v>
      </c>
      <c r="C952" s="1" t="s">
        <v>22</v>
      </c>
      <c r="D952" s="1" t="s">
        <v>1576</v>
      </c>
      <c r="E952" s="1">
        <f>ROUND(H953+H954+H955+H956+H957+H958+H959+H960+H961+H962+H963+H964+H965+H966+H967+H968,2)</f>
        <v>0</v>
      </c>
      <c r="F952" s="1">
        <v>1</v>
      </c>
      <c r="G952" s="1" t="s">
        <v>0</v>
      </c>
      <c r="H952" s="1">
        <f t="shared" si="14"/>
        <v>0</v>
      </c>
      <c r="I952" s="1" t="s">
        <v>22</v>
      </c>
      <c r="J952" s="1" t="s">
        <v>0</v>
      </c>
    </row>
    <row r="953" spans="1:10" x14ac:dyDescent="0.3">
      <c r="A953" s="1">
        <v>1976933</v>
      </c>
      <c r="B953" s="1" t="s">
        <v>1692</v>
      </c>
      <c r="C953" s="1" t="s">
        <v>22</v>
      </c>
      <c r="D953" s="1" t="s">
        <v>1578</v>
      </c>
      <c r="E953" s="2">
        <v>0</v>
      </c>
      <c r="F953" s="1">
        <v>3</v>
      </c>
      <c r="G953" s="1" t="s">
        <v>95</v>
      </c>
      <c r="H953" s="1">
        <f t="shared" si="14"/>
        <v>0</v>
      </c>
      <c r="I953" s="1" t="s">
        <v>22</v>
      </c>
      <c r="J953" s="1" t="s">
        <v>0</v>
      </c>
    </row>
    <row r="954" spans="1:10" x14ac:dyDescent="0.3">
      <c r="A954" s="1">
        <v>1976934</v>
      </c>
      <c r="B954" s="1" t="s">
        <v>1693</v>
      </c>
      <c r="C954" s="1" t="s">
        <v>22</v>
      </c>
      <c r="D954" s="1" t="s">
        <v>1580</v>
      </c>
      <c r="E954" s="2">
        <v>0</v>
      </c>
      <c r="F954" s="1">
        <v>4</v>
      </c>
      <c r="G954" s="1" t="s">
        <v>95</v>
      </c>
      <c r="H954" s="1">
        <f t="shared" si="14"/>
        <v>0</v>
      </c>
      <c r="I954" s="1" t="s">
        <v>22</v>
      </c>
      <c r="J954" s="1" t="s">
        <v>0</v>
      </c>
    </row>
    <row r="955" spans="1:10" x14ac:dyDescent="0.3">
      <c r="A955" s="1">
        <v>1976935</v>
      </c>
      <c r="B955" s="1" t="s">
        <v>1694</v>
      </c>
      <c r="C955" s="1" t="s">
        <v>22</v>
      </c>
      <c r="D955" s="1" t="s">
        <v>1695</v>
      </c>
      <c r="E955" s="2">
        <v>0</v>
      </c>
      <c r="F955" s="1">
        <v>14</v>
      </c>
      <c r="G955" s="1" t="s">
        <v>95</v>
      </c>
      <c r="H955" s="1">
        <f t="shared" si="14"/>
        <v>0</v>
      </c>
      <c r="I955" s="1" t="s">
        <v>22</v>
      </c>
      <c r="J955" s="1" t="s">
        <v>0</v>
      </c>
    </row>
    <row r="956" spans="1:10" ht="28.8" x14ac:dyDescent="0.3">
      <c r="A956" s="1">
        <v>1976936</v>
      </c>
      <c r="B956" s="1" t="s">
        <v>1696</v>
      </c>
      <c r="C956" s="1" t="s">
        <v>22</v>
      </c>
      <c r="D956" s="1" t="s">
        <v>1584</v>
      </c>
      <c r="E956" s="2">
        <v>0</v>
      </c>
      <c r="F956" s="1">
        <v>4</v>
      </c>
      <c r="G956" s="1" t="s">
        <v>74</v>
      </c>
      <c r="H956" s="1">
        <f t="shared" si="14"/>
        <v>0</v>
      </c>
      <c r="I956" s="1" t="s">
        <v>22</v>
      </c>
      <c r="J956" s="1" t="s">
        <v>0</v>
      </c>
    </row>
    <row r="957" spans="1:10" x14ac:dyDescent="0.3">
      <c r="A957" s="1">
        <v>1976937</v>
      </c>
      <c r="B957" s="1" t="s">
        <v>1697</v>
      </c>
      <c r="C957" s="1" t="s">
        <v>22</v>
      </c>
      <c r="D957" s="1" t="s">
        <v>1698</v>
      </c>
      <c r="E957" s="2">
        <v>0</v>
      </c>
      <c r="F957" s="1">
        <v>2</v>
      </c>
      <c r="G957" s="1" t="s">
        <v>74</v>
      </c>
      <c r="H957" s="1">
        <f t="shared" si="14"/>
        <v>0</v>
      </c>
      <c r="I957" s="1" t="s">
        <v>22</v>
      </c>
      <c r="J957" s="1" t="s">
        <v>0</v>
      </c>
    </row>
    <row r="958" spans="1:10" x14ac:dyDescent="0.3">
      <c r="A958" s="1">
        <v>1976938</v>
      </c>
      <c r="B958" s="1" t="s">
        <v>1699</v>
      </c>
      <c r="C958" s="1" t="s">
        <v>22</v>
      </c>
      <c r="D958" s="1" t="s">
        <v>1700</v>
      </c>
      <c r="E958" s="2">
        <v>0</v>
      </c>
      <c r="F958" s="1">
        <v>2</v>
      </c>
      <c r="G958" s="1" t="s">
        <v>74</v>
      </c>
      <c r="H958" s="1">
        <f t="shared" si="14"/>
        <v>0</v>
      </c>
      <c r="I958" s="1" t="s">
        <v>22</v>
      </c>
      <c r="J958" s="1" t="s">
        <v>0</v>
      </c>
    </row>
    <row r="959" spans="1:10" x14ac:dyDescent="0.3">
      <c r="A959" s="1">
        <v>1976939</v>
      </c>
      <c r="B959" s="1" t="s">
        <v>1701</v>
      </c>
      <c r="C959" s="1" t="s">
        <v>22</v>
      </c>
      <c r="D959" s="1" t="s">
        <v>1590</v>
      </c>
      <c r="E959" s="2">
        <v>0</v>
      </c>
      <c r="F959" s="1">
        <v>3</v>
      </c>
      <c r="G959" s="1" t="s">
        <v>74</v>
      </c>
      <c r="H959" s="1">
        <f t="shared" si="14"/>
        <v>0</v>
      </c>
      <c r="I959" s="1" t="s">
        <v>22</v>
      </c>
      <c r="J959" s="1" t="s">
        <v>0</v>
      </c>
    </row>
    <row r="960" spans="1:10" x14ac:dyDescent="0.3">
      <c r="A960" s="1">
        <v>1976940</v>
      </c>
      <c r="B960" s="1" t="s">
        <v>1702</v>
      </c>
      <c r="C960" s="1" t="s">
        <v>22</v>
      </c>
      <c r="D960" s="1" t="s">
        <v>1592</v>
      </c>
      <c r="E960" s="2">
        <v>0</v>
      </c>
      <c r="F960" s="1">
        <v>1</v>
      </c>
      <c r="G960" s="1" t="s">
        <v>74</v>
      </c>
      <c r="H960" s="1">
        <f t="shared" si="14"/>
        <v>0</v>
      </c>
      <c r="I960" s="1" t="s">
        <v>22</v>
      </c>
      <c r="J960" s="1" t="s">
        <v>0</v>
      </c>
    </row>
    <row r="961" spans="1:10" x14ac:dyDescent="0.3">
      <c r="A961" s="1">
        <v>1976941</v>
      </c>
      <c r="B961" s="1" t="s">
        <v>1703</v>
      </c>
      <c r="C961" s="1" t="s">
        <v>22</v>
      </c>
      <c r="D961" s="1" t="s">
        <v>1594</v>
      </c>
      <c r="E961" s="2">
        <v>0</v>
      </c>
      <c r="F961" s="1">
        <v>4</v>
      </c>
      <c r="G961" s="1" t="s">
        <v>95</v>
      </c>
      <c r="H961" s="1">
        <f t="shared" si="14"/>
        <v>0</v>
      </c>
      <c r="I961" s="1" t="s">
        <v>22</v>
      </c>
      <c r="J961" s="1" t="s">
        <v>0</v>
      </c>
    </row>
    <row r="962" spans="1:10" x14ac:dyDescent="0.3">
      <c r="A962" s="1">
        <v>1976942</v>
      </c>
      <c r="B962" s="1" t="s">
        <v>1704</v>
      </c>
      <c r="C962" s="1" t="s">
        <v>22</v>
      </c>
      <c r="D962" s="1" t="s">
        <v>1596</v>
      </c>
      <c r="E962" s="2">
        <v>0</v>
      </c>
      <c r="F962" s="1">
        <v>2</v>
      </c>
      <c r="G962" s="1" t="s">
        <v>74</v>
      </c>
      <c r="H962" s="1">
        <f t="shared" si="14"/>
        <v>0</v>
      </c>
      <c r="I962" s="1" t="s">
        <v>22</v>
      </c>
      <c r="J962" s="1" t="s">
        <v>0</v>
      </c>
    </row>
    <row r="963" spans="1:10" x14ac:dyDescent="0.3">
      <c r="A963" s="1">
        <v>1976943</v>
      </c>
      <c r="B963" s="1" t="s">
        <v>1705</v>
      </c>
      <c r="C963" s="1" t="s">
        <v>22</v>
      </c>
      <c r="D963" s="1" t="s">
        <v>1598</v>
      </c>
      <c r="E963" s="2">
        <v>0</v>
      </c>
      <c r="F963" s="1">
        <v>10</v>
      </c>
      <c r="G963" s="1" t="s">
        <v>95</v>
      </c>
      <c r="H963" s="1">
        <f t="shared" ref="H963:H1026" si="15">IF(ISNUMBER(VALUE(E963)),ROUND(SUM(ROUND(E963,2)*F963),2),"N")</f>
        <v>0</v>
      </c>
      <c r="I963" s="1" t="s">
        <v>22</v>
      </c>
      <c r="J963" s="1" t="s">
        <v>0</v>
      </c>
    </row>
    <row r="964" spans="1:10" x14ac:dyDescent="0.3">
      <c r="A964" s="1">
        <v>1976944</v>
      </c>
      <c r="B964" s="1" t="s">
        <v>1706</v>
      </c>
      <c r="C964" s="1" t="s">
        <v>22</v>
      </c>
      <c r="D964" s="1" t="s">
        <v>1600</v>
      </c>
      <c r="E964" s="2">
        <v>0</v>
      </c>
      <c r="F964" s="1">
        <v>2</v>
      </c>
      <c r="G964" s="1" t="s">
        <v>74</v>
      </c>
      <c r="H964" s="1">
        <f t="shared" si="15"/>
        <v>0</v>
      </c>
      <c r="I964" s="1" t="s">
        <v>22</v>
      </c>
      <c r="J964" s="1" t="s">
        <v>0</v>
      </c>
    </row>
    <row r="965" spans="1:10" x14ac:dyDescent="0.3">
      <c r="A965" s="1">
        <v>1976945</v>
      </c>
      <c r="B965" s="1" t="s">
        <v>1707</v>
      </c>
      <c r="C965" s="1" t="s">
        <v>22</v>
      </c>
      <c r="D965" s="1" t="s">
        <v>1602</v>
      </c>
      <c r="E965" s="2">
        <v>0</v>
      </c>
      <c r="F965" s="1">
        <v>8</v>
      </c>
      <c r="G965" s="1" t="s">
        <v>74</v>
      </c>
      <c r="H965" s="1">
        <f t="shared" si="15"/>
        <v>0</v>
      </c>
      <c r="I965" s="1" t="s">
        <v>22</v>
      </c>
      <c r="J965" s="1" t="s">
        <v>0</v>
      </c>
    </row>
    <row r="966" spans="1:10" x14ac:dyDescent="0.3">
      <c r="A966" s="1">
        <v>1976946</v>
      </c>
      <c r="B966" s="1" t="s">
        <v>1708</v>
      </c>
      <c r="C966" s="1" t="s">
        <v>22</v>
      </c>
      <c r="D966" s="1" t="s">
        <v>1604</v>
      </c>
      <c r="E966" s="2">
        <v>0</v>
      </c>
      <c r="F966" s="1">
        <v>4</v>
      </c>
      <c r="G966" s="1" t="s">
        <v>74</v>
      </c>
      <c r="H966" s="1">
        <f t="shared" si="15"/>
        <v>0</v>
      </c>
      <c r="I966" s="1" t="s">
        <v>22</v>
      </c>
      <c r="J966" s="1" t="s">
        <v>0</v>
      </c>
    </row>
    <row r="967" spans="1:10" x14ac:dyDescent="0.3">
      <c r="A967" s="1">
        <v>1976947</v>
      </c>
      <c r="B967" s="1" t="s">
        <v>1709</v>
      </c>
      <c r="C967" s="1" t="s">
        <v>22</v>
      </c>
      <c r="D967" s="1" t="s">
        <v>1606</v>
      </c>
      <c r="E967" s="2">
        <v>0</v>
      </c>
      <c r="F967" s="1">
        <v>1</v>
      </c>
      <c r="G967" s="1" t="s">
        <v>74</v>
      </c>
      <c r="H967" s="1">
        <f t="shared" si="15"/>
        <v>0</v>
      </c>
      <c r="I967" s="1" t="s">
        <v>22</v>
      </c>
      <c r="J967" s="1" t="s">
        <v>0</v>
      </c>
    </row>
    <row r="968" spans="1:10" x14ac:dyDescent="0.3">
      <c r="A968" s="1">
        <v>1976948</v>
      </c>
      <c r="B968" s="1" t="s">
        <v>1710</v>
      </c>
      <c r="C968" s="1" t="s">
        <v>22</v>
      </c>
      <c r="D968" s="1" t="s">
        <v>1608</v>
      </c>
      <c r="E968" s="2">
        <v>0</v>
      </c>
      <c r="F968" s="1">
        <v>1</v>
      </c>
      <c r="G968" s="1" t="s">
        <v>65</v>
      </c>
      <c r="H968" s="1">
        <f t="shared" si="15"/>
        <v>0</v>
      </c>
      <c r="I968" s="1" t="s">
        <v>22</v>
      </c>
      <c r="J968" s="1" t="s">
        <v>0</v>
      </c>
    </row>
    <row r="969" spans="1:10" x14ac:dyDescent="0.3">
      <c r="A969" s="1">
        <v>1976949</v>
      </c>
      <c r="B969" s="1" t="s">
        <v>1711</v>
      </c>
      <c r="C969" s="1" t="s">
        <v>22</v>
      </c>
      <c r="D969" s="1" t="s">
        <v>1610</v>
      </c>
      <c r="E969" s="1">
        <f>ROUND(H970+H971+H972+H973+H974+H975+H976+H977+H978+H979+H980+H981+H982+H983+H984+H985+H986+H987+H988+H989,2)</f>
        <v>0</v>
      </c>
      <c r="F969" s="1">
        <v>1</v>
      </c>
      <c r="G969" s="1" t="s">
        <v>0</v>
      </c>
      <c r="H969" s="1">
        <f t="shared" si="15"/>
        <v>0</v>
      </c>
      <c r="I969" s="1" t="s">
        <v>22</v>
      </c>
      <c r="J969" s="1" t="s">
        <v>0</v>
      </c>
    </row>
    <row r="970" spans="1:10" x14ac:dyDescent="0.3">
      <c r="A970" s="1">
        <v>1976950</v>
      </c>
      <c r="B970" s="1" t="s">
        <v>1712</v>
      </c>
      <c r="C970" s="1" t="s">
        <v>22</v>
      </c>
      <c r="D970" s="1" t="s">
        <v>1578</v>
      </c>
      <c r="E970" s="2">
        <v>0</v>
      </c>
      <c r="F970" s="1">
        <v>3</v>
      </c>
      <c r="G970" s="1" t="s">
        <v>74</v>
      </c>
      <c r="H970" s="1">
        <f t="shared" si="15"/>
        <v>0</v>
      </c>
      <c r="I970" s="1" t="s">
        <v>22</v>
      </c>
      <c r="J970" s="1" t="s">
        <v>0</v>
      </c>
    </row>
    <row r="971" spans="1:10" x14ac:dyDescent="0.3">
      <c r="A971" s="1">
        <v>1976951</v>
      </c>
      <c r="B971" s="1" t="s">
        <v>1713</v>
      </c>
      <c r="C971" s="1" t="s">
        <v>22</v>
      </c>
      <c r="D971" s="1" t="s">
        <v>1613</v>
      </c>
      <c r="E971" s="2">
        <v>0</v>
      </c>
      <c r="F971" s="1">
        <v>6</v>
      </c>
      <c r="G971" s="1" t="s">
        <v>74</v>
      </c>
      <c r="H971" s="1">
        <f t="shared" si="15"/>
        <v>0</v>
      </c>
      <c r="I971" s="1" t="s">
        <v>22</v>
      </c>
      <c r="J971" s="1" t="s">
        <v>0</v>
      </c>
    </row>
    <row r="972" spans="1:10" x14ac:dyDescent="0.3">
      <c r="A972" s="1">
        <v>1976952</v>
      </c>
      <c r="B972" s="1" t="s">
        <v>1714</v>
      </c>
      <c r="C972" s="1" t="s">
        <v>22</v>
      </c>
      <c r="D972" s="1" t="s">
        <v>1615</v>
      </c>
      <c r="E972" s="2">
        <v>0</v>
      </c>
      <c r="F972" s="1">
        <v>4</v>
      </c>
      <c r="G972" s="1" t="s">
        <v>74</v>
      </c>
      <c r="H972" s="1">
        <f t="shared" si="15"/>
        <v>0</v>
      </c>
      <c r="I972" s="1" t="s">
        <v>22</v>
      </c>
      <c r="J972" s="1" t="s">
        <v>0</v>
      </c>
    </row>
    <row r="973" spans="1:10" x14ac:dyDescent="0.3">
      <c r="A973" s="1">
        <v>1976953</v>
      </c>
      <c r="B973" s="1" t="s">
        <v>1715</v>
      </c>
      <c r="C973" s="1" t="s">
        <v>22</v>
      </c>
      <c r="D973" s="1" t="s">
        <v>1617</v>
      </c>
      <c r="E973" s="2">
        <v>0</v>
      </c>
      <c r="F973" s="1">
        <v>4</v>
      </c>
      <c r="G973" s="1" t="s">
        <v>95</v>
      </c>
      <c r="H973" s="1">
        <f t="shared" si="15"/>
        <v>0</v>
      </c>
      <c r="I973" s="1" t="s">
        <v>22</v>
      </c>
      <c r="J973" s="1" t="s">
        <v>0</v>
      </c>
    </row>
    <row r="974" spans="1:10" x14ac:dyDescent="0.3">
      <c r="A974" s="1">
        <v>1976954</v>
      </c>
      <c r="B974" s="1" t="s">
        <v>1716</v>
      </c>
      <c r="C974" s="1" t="s">
        <v>22</v>
      </c>
      <c r="D974" s="1" t="s">
        <v>1717</v>
      </c>
      <c r="E974" s="2">
        <v>0</v>
      </c>
      <c r="F974" s="1">
        <v>14</v>
      </c>
      <c r="G974" s="1" t="s">
        <v>95</v>
      </c>
      <c r="H974" s="1">
        <f t="shared" si="15"/>
        <v>0</v>
      </c>
      <c r="I974" s="1" t="s">
        <v>22</v>
      </c>
      <c r="J974" s="1" t="s">
        <v>0</v>
      </c>
    </row>
    <row r="975" spans="1:10" x14ac:dyDescent="0.3">
      <c r="A975" s="1">
        <v>1976955</v>
      </c>
      <c r="B975" s="1" t="s">
        <v>1718</v>
      </c>
      <c r="C975" s="1" t="s">
        <v>22</v>
      </c>
      <c r="D975" s="1" t="s">
        <v>1719</v>
      </c>
      <c r="E975" s="2">
        <v>0</v>
      </c>
      <c r="F975" s="1">
        <v>8</v>
      </c>
      <c r="G975" s="1" t="s">
        <v>74</v>
      </c>
      <c r="H975" s="1">
        <f t="shared" si="15"/>
        <v>0</v>
      </c>
      <c r="I975" s="1" t="s">
        <v>22</v>
      </c>
      <c r="J975" s="1" t="s">
        <v>0</v>
      </c>
    </row>
    <row r="976" spans="1:10" x14ac:dyDescent="0.3">
      <c r="A976" s="1">
        <v>1976956</v>
      </c>
      <c r="B976" s="1" t="s">
        <v>1720</v>
      </c>
      <c r="C976" s="1" t="s">
        <v>22</v>
      </c>
      <c r="D976" s="1" t="s">
        <v>1721</v>
      </c>
      <c r="E976" s="2">
        <v>0</v>
      </c>
      <c r="F976" s="1">
        <v>10</v>
      </c>
      <c r="G976" s="1" t="s">
        <v>74</v>
      </c>
      <c r="H976" s="1">
        <f t="shared" si="15"/>
        <v>0</v>
      </c>
      <c r="I976" s="1" t="s">
        <v>22</v>
      </c>
      <c r="J976" s="1" t="s">
        <v>0</v>
      </c>
    </row>
    <row r="977" spans="1:10" ht="28.8" x14ac:dyDescent="0.3">
      <c r="A977" s="1">
        <v>1976957</v>
      </c>
      <c r="B977" s="1" t="s">
        <v>1722</v>
      </c>
      <c r="C977" s="1" t="s">
        <v>22</v>
      </c>
      <c r="D977" s="1" t="s">
        <v>1625</v>
      </c>
      <c r="E977" s="2">
        <v>0</v>
      </c>
      <c r="F977" s="1">
        <v>2</v>
      </c>
      <c r="G977" s="1" t="s">
        <v>74</v>
      </c>
      <c r="H977" s="1">
        <f t="shared" si="15"/>
        <v>0</v>
      </c>
      <c r="I977" s="1" t="s">
        <v>22</v>
      </c>
      <c r="J977" s="1" t="s">
        <v>0</v>
      </c>
    </row>
    <row r="978" spans="1:10" x14ac:dyDescent="0.3">
      <c r="A978" s="1">
        <v>1976958</v>
      </c>
      <c r="B978" s="1" t="s">
        <v>1723</v>
      </c>
      <c r="C978" s="1" t="s">
        <v>22</v>
      </c>
      <c r="D978" s="1" t="s">
        <v>1627</v>
      </c>
      <c r="E978" s="2">
        <v>0</v>
      </c>
      <c r="F978" s="1">
        <v>3</v>
      </c>
      <c r="G978" s="1" t="s">
        <v>74</v>
      </c>
      <c r="H978" s="1">
        <f t="shared" si="15"/>
        <v>0</v>
      </c>
      <c r="I978" s="1" t="s">
        <v>22</v>
      </c>
      <c r="J978" s="1" t="s">
        <v>0</v>
      </c>
    </row>
    <row r="979" spans="1:10" x14ac:dyDescent="0.3">
      <c r="A979" s="1">
        <v>1976959</v>
      </c>
      <c r="B979" s="1" t="s">
        <v>1724</v>
      </c>
      <c r="C979" s="1" t="s">
        <v>22</v>
      </c>
      <c r="D979" s="1" t="s">
        <v>1594</v>
      </c>
      <c r="E979" s="2">
        <v>0</v>
      </c>
      <c r="F979" s="1">
        <v>4</v>
      </c>
      <c r="G979" s="1" t="s">
        <v>95</v>
      </c>
      <c r="H979" s="1">
        <f t="shared" si="15"/>
        <v>0</v>
      </c>
      <c r="I979" s="1" t="s">
        <v>22</v>
      </c>
      <c r="J979" s="1" t="s">
        <v>0</v>
      </c>
    </row>
    <row r="980" spans="1:10" x14ac:dyDescent="0.3">
      <c r="A980" s="1">
        <v>1976960</v>
      </c>
      <c r="B980" s="1" t="s">
        <v>1725</v>
      </c>
      <c r="C980" s="1" t="s">
        <v>22</v>
      </c>
      <c r="D980" s="1" t="s">
        <v>1598</v>
      </c>
      <c r="E980" s="2">
        <v>0</v>
      </c>
      <c r="F980" s="1">
        <v>10.5</v>
      </c>
      <c r="G980" s="1" t="s">
        <v>163</v>
      </c>
      <c r="H980" s="1">
        <f t="shared" si="15"/>
        <v>0</v>
      </c>
      <c r="I980" s="1" t="s">
        <v>22</v>
      </c>
      <c r="J980" s="1" t="s">
        <v>0</v>
      </c>
    </row>
    <row r="981" spans="1:10" x14ac:dyDescent="0.3">
      <c r="A981" s="1">
        <v>1976961</v>
      </c>
      <c r="B981" s="1" t="s">
        <v>1726</v>
      </c>
      <c r="C981" s="1" t="s">
        <v>22</v>
      </c>
      <c r="D981" s="1" t="s">
        <v>1596</v>
      </c>
      <c r="E981" s="2">
        <v>0</v>
      </c>
      <c r="F981" s="1">
        <v>2</v>
      </c>
      <c r="G981" s="1" t="s">
        <v>74</v>
      </c>
      <c r="H981" s="1">
        <f t="shared" si="15"/>
        <v>0</v>
      </c>
      <c r="I981" s="1" t="s">
        <v>22</v>
      </c>
      <c r="J981" s="1" t="s">
        <v>0</v>
      </c>
    </row>
    <row r="982" spans="1:10" x14ac:dyDescent="0.3">
      <c r="A982" s="1">
        <v>1976962</v>
      </c>
      <c r="B982" s="1" t="s">
        <v>1727</v>
      </c>
      <c r="C982" s="1" t="s">
        <v>22</v>
      </c>
      <c r="D982" s="1" t="s">
        <v>1632</v>
      </c>
      <c r="E982" s="2">
        <v>0</v>
      </c>
      <c r="F982" s="1">
        <v>4</v>
      </c>
      <c r="G982" s="1" t="s">
        <v>74</v>
      </c>
      <c r="H982" s="1">
        <f t="shared" si="15"/>
        <v>0</v>
      </c>
      <c r="I982" s="1" t="s">
        <v>22</v>
      </c>
      <c r="J982" s="1" t="s">
        <v>0</v>
      </c>
    </row>
    <row r="983" spans="1:10" x14ac:dyDescent="0.3">
      <c r="A983" s="1">
        <v>1976963</v>
      </c>
      <c r="B983" s="1" t="s">
        <v>1728</v>
      </c>
      <c r="C983" s="1" t="s">
        <v>22</v>
      </c>
      <c r="D983" s="1" t="s">
        <v>1600</v>
      </c>
      <c r="E983" s="2">
        <v>0</v>
      </c>
      <c r="F983" s="1">
        <v>2</v>
      </c>
      <c r="G983" s="1" t="s">
        <v>74</v>
      </c>
      <c r="H983" s="1">
        <f t="shared" si="15"/>
        <v>0</v>
      </c>
      <c r="I983" s="1" t="s">
        <v>22</v>
      </c>
      <c r="J983" s="1" t="s">
        <v>0</v>
      </c>
    </row>
    <row r="984" spans="1:10" x14ac:dyDescent="0.3">
      <c r="A984" s="1">
        <v>1976964</v>
      </c>
      <c r="B984" s="1" t="s">
        <v>1729</v>
      </c>
      <c r="C984" s="1" t="s">
        <v>22</v>
      </c>
      <c r="D984" s="1" t="s">
        <v>1602</v>
      </c>
      <c r="E984" s="2">
        <v>0</v>
      </c>
      <c r="F984" s="1">
        <v>8</v>
      </c>
      <c r="G984" s="1" t="s">
        <v>74</v>
      </c>
      <c r="H984" s="1">
        <f t="shared" si="15"/>
        <v>0</v>
      </c>
      <c r="I984" s="1" t="s">
        <v>22</v>
      </c>
      <c r="J984" s="1" t="s">
        <v>0</v>
      </c>
    </row>
    <row r="985" spans="1:10" x14ac:dyDescent="0.3">
      <c r="A985" s="1">
        <v>1976965</v>
      </c>
      <c r="B985" s="1" t="s">
        <v>1730</v>
      </c>
      <c r="C985" s="1" t="s">
        <v>22</v>
      </c>
      <c r="D985" s="1" t="s">
        <v>1604</v>
      </c>
      <c r="E985" s="2">
        <v>0</v>
      </c>
      <c r="F985" s="1">
        <v>4</v>
      </c>
      <c r="G985" s="1" t="s">
        <v>74</v>
      </c>
      <c r="H985" s="1">
        <f t="shared" si="15"/>
        <v>0</v>
      </c>
      <c r="I985" s="1" t="s">
        <v>22</v>
      </c>
      <c r="J985" s="1" t="s">
        <v>0</v>
      </c>
    </row>
    <row r="986" spans="1:10" x14ac:dyDescent="0.3">
      <c r="A986" s="1">
        <v>1976966</v>
      </c>
      <c r="B986" s="1" t="s">
        <v>1731</v>
      </c>
      <c r="C986" s="1" t="s">
        <v>22</v>
      </c>
      <c r="D986" s="1" t="s">
        <v>1732</v>
      </c>
      <c r="E986" s="2">
        <v>0</v>
      </c>
      <c r="F986" s="1">
        <v>1</v>
      </c>
      <c r="G986" s="1" t="s">
        <v>74</v>
      </c>
      <c r="H986" s="1">
        <f t="shared" si="15"/>
        <v>0</v>
      </c>
      <c r="I986" s="1" t="s">
        <v>22</v>
      </c>
      <c r="J986" s="1" t="s">
        <v>0</v>
      </c>
    </row>
    <row r="987" spans="1:10" x14ac:dyDescent="0.3">
      <c r="A987" s="1">
        <v>1976967</v>
      </c>
      <c r="B987" s="1" t="s">
        <v>1733</v>
      </c>
      <c r="C987" s="1" t="s">
        <v>22</v>
      </c>
      <c r="D987" s="1" t="s">
        <v>1734</v>
      </c>
      <c r="E987" s="2">
        <v>0</v>
      </c>
      <c r="F987" s="1">
        <v>1</v>
      </c>
      <c r="G987" s="1" t="s">
        <v>74</v>
      </c>
      <c r="H987" s="1">
        <f t="shared" si="15"/>
        <v>0</v>
      </c>
      <c r="I987" s="1" t="s">
        <v>22</v>
      </c>
      <c r="J987" s="1" t="s">
        <v>0</v>
      </c>
    </row>
    <row r="988" spans="1:10" x14ac:dyDescent="0.3">
      <c r="A988" s="1">
        <v>1976968</v>
      </c>
      <c r="B988" s="1" t="s">
        <v>1735</v>
      </c>
      <c r="C988" s="1" t="s">
        <v>22</v>
      </c>
      <c r="D988" s="1" t="s">
        <v>1641</v>
      </c>
      <c r="E988" s="2">
        <v>0</v>
      </c>
      <c r="F988" s="1">
        <v>1</v>
      </c>
      <c r="G988" s="1" t="s">
        <v>65</v>
      </c>
      <c r="H988" s="1">
        <f t="shared" si="15"/>
        <v>0</v>
      </c>
      <c r="I988" s="1" t="s">
        <v>22</v>
      </c>
      <c r="J988" s="1" t="s">
        <v>0</v>
      </c>
    </row>
    <row r="989" spans="1:10" x14ac:dyDescent="0.3">
      <c r="A989" s="1">
        <v>1976969</v>
      </c>
      <c r="B989" s="1" t="s">
        <v>1736</v>
      </c>
      <c r="C989" s="1" t="s">
        <v>22</v>
      </c>
      <c r="D989" s="1" t="s">
        <v>1608</v>
      </c>
      <c r="E989" s="2">
        <v>0</v>
      </c>
      <c r="F989" s="1">
        <v>1</v>
      </c>
      <c r="G989" s="1" t="s">
        <v>65</v>
      </c>
      <c r="H989" s="1">
        <f t="shared" si="15"/>
        <v>0</v>
      </c>
      <c r="I989" s="1" t="s">
        <v>22</v>
      </c>
      <c r="J989" s="1" t="s">
        <v>0</v>
      </c>
    </row>
    <row r="990" spans="1:10" x14ac:dyDescent="0.3">
      <c r="A990" s="1">
        <v>1976970</v>
      </c>
      <c r="B990" s="1" t="s">
        <v>1737</v>
      </c>
      <c r="C990" s="1" t="s">
        <v>22</v>
      </c>
      <c r="D990" s="1" t="s">
        <v>1644</v>
      </c>
      <c r="E990" s="1">
        <f>ROUND(H991+H992+H993+H994+H995+H996+H997+H998+H999+H1000+H1001+H1002+H1003+H1004+H1005+H1006+H1007,2)</f>
        <v>0</v>
      </c>
      <c r="F990" s="1">
        <v>1</v>
      </c>
      <c r="G990" s="1" t="s">
        <v>0</v>
      </c>
      <c r="H990" s="1">
        <f t="shared" si="15"/>
        <v>0</v>
      </c>
      <c r="I990" s="1" t="s">
        <v>22</v>
      </c>
      <c r="J990" s="1" t="s">
        <v>0</v>
      </c>
    </row>
    <row r="991" spans="1:10" ht="28.8" x14ac:dyDescent="0.3">
      <c r="A991" s="1">
        <v>1976971</v>
      </c>
      <c r="B991" s="1" t="s">
        <v>1738</v>
      </c>
      <c r="C991" s="1" t="s">
        <v>22</v>
      </c>
      <c r="D991" s="1" t="s">
        <v>1646</v>
      </c>
      <c r="E991" s="2">
        <v>0</v>
      </c>
      <c r="F991" s="1">
        <v>0.01</v>
      </c>
      <c r="G991" s="1" t="s">
        <v>203</v>
      </c>
      <c r="H991" s="1">
        <f t="shared" si="15"/>
        <v>0</v>
      </c>
      <c r="I991" s="1" t="s">
        <v>22</v>
      </c>
      <c r="J991" s="1" t="s">
        <v>0</v>
      </c>
    </row>
    <row r="992" spans="1:10" x14ac:dyDescent="0.3">
      <c r="A992" s="1">
        <v>1976972</v>
      </c>
      <c r="B992" s="1" t="s">
        <v>1739</v>
      </c>
      <c r="C992" s="1" t="s">
        <v>22</v>
      </c>
      <c r="D992" s="1" t="s">
        <v>1648</v>
      </c>
      <c r="E992" s="2">
        <v>0</v>
      </c>
      <c r="F992" s="1">
        <v>1</v>
      </c>
      <c r="G992" s="1" t="s">
        <v>95</v>
      </c>
      <c r="H992" s="1">
        <f t="shared" si="15"/>
        <v>0</v>
      </c>
      <c r="I992" s="1" t="s">
        <v>22</v>
      </c>
      <c r="J992" s="1" t="s">
        <v>0</v>
      </c>
    </row>
    <row r="993" spans="1:10" ht="28.8" x14ac:dyDescent="0.3">
      <c r="A993" s="1">
        <v>1976973</v>
      </c>
      <c r="B993" s="1" t="s">
        <v>1740</v>
      </c>
      <c r="C993" s="1" t="s">
        <v>22</v>
      </c>
      <c r="D993" s="1" t="s">
        <v>1650</v>
      </c>
      <c r="E993" s="2">
        <v>0</v>
      </c>
      <c r="F993" s="1">
        <v>0.5</v>
      </c>
      <c r="G993" s="1" t="s">
        <v>33</v>
      </c>
      <c r="H993" s="1">
        <f t="shared" si="15"/>
        <v>0</v>
      </c>
      <c r="I993" s="1" t="s">
        <v>22</v>
      </c>
      <c r="J993" s="1" t="s">
        <v>0</v>
      </c>
    </row>
    <row r="994" spans="1:10" x14ac:dyDescent="0.3">
      <c r="A994" s="1">
        <v>1976974</v>
      </c>
      <c r="B994" s="1" t="s">
        <v>1741</v>
      </c>
      <c r="C994" s="1" t="s">
        <v>22</v>
      </c>
      <c r="D994" s="1" t="s">
        <v>1652</v>
      </c>
      <c r="E994" s="2">
        <v>0</v>
      </c>
      <c r="F994" s="1">
        <v>4</v>
      </c>
      <c r="G994" s="1" t="s">
        <v>95</v>
      </c>
      <c r="H994" s="1">
        <f t="shared" si="15"/>
        <v>0</v>
      </c>
      <c r="I994" s="1" t="s">
        <v>22</v>
      </c>
      <c r="J994" s="1" t="s">
        <v>0</v>
      </c>
    </row>
    <row r="995" spans="1:10" ht="28.8" x14ac:dyDescent="0.3">
      <c r="A995" s="1">
        <v>1976975</v>
      </c>
      <c r="B995" s="1" t="s">
        <v>1742</v>
      </c>
      <c r="C995" s="1" t="s">
        <v>22</v>
      </c>
      <c r="D995" s="1" t="s">
        <v>1743</v>
      </c>
      <c r="E995" s="2">
        <v>0</v>
      </c>
      <c r="F995" s="1">
        <v>4</v>
      </c>
      <c r="G995" s="1" t="s">
        <v>74</v>
      </c>
      <c r="H995" s="1">
        <f t="shared" si="15"/>
        <v>0</v>
      </c>
      <c r="I995" s="1" t="s">
        <v>22</v>
      </c>
      <c r="J995" s="1" t="s">
        <v>0</v>
      </c>
    </row>
    <row r="996" spans="1:10" x14ac:dyDescent="0.3">
      <c r="A996" s="1">
        <v>1976976</v>
      </c>
      <c r="B996" s="1" t="s">
        <v>1744</v>
      </c>
      <c r="C996" s="1" t="s">
        <v>22</v>
      </c>
      <c r="D996" s="1" t="s">
        <v>1745</v>
      </c>
      <c r="E996" s="2">
        <v>0</v>
      </c>
      <c r="F996" s="1">
        <v>1</v>
      </c>
      <c r="G996" s="1" t="s">
        <v>74</v>
      </c>
      <c r="H996" s="1">
        <f t="shared" si="15"/>
        <v>0</v>
      </c>
      <c r="I996" s="1" t="s">
        <v>22</v>
      </c>
      <c r="J996" s="1" t="s">
        <v>0</v>
      </c>
    </row>
    <row r="997" spans="1:10" ht="28.8" x14ac:dyDescent="0.3">
      <c r="A997" s="1">
        <v>1976977</v>
      </c>
      <c r="B997" s="1" t="s">
        <v>1746</v>
      </c>
      <c r="C997" s="1" t="s">
        <v>22</v>
      </c>
      <c r="D997" s="1" t="s">
        <v>1747</v>
      </c>
      <c r="E997" s="2">
        <v>0</v>
      </c>
      <c r="F997" s="1">
        <v>4</v>
      </c>
      <c r="G997" s="1" t="s">
        <v>95</v>
      </c>
      <c r="H997" s="1">
        <f t="shared" si="15"/>
        <v>0</v>
      </c>
      <c r="I997" s="1" t="s">
        <v>22</v>
      </c>
      <c r="J997" s="1" t="s">
        <v>0</v>
      </c>
    </row>
    <row r="998" spans="1:10" x14ac:dyDescent="0.3">
      <c r="A998" s="1">
        <v>1976978</v>
      </c>
      <c r="B998" s="1" t="s">
        <v>1748</v>
      </c>
      <c r="C998" s="1" t="s">
        <v>22</v>
      </c>
      <c r="D998" s="1" t="s">
        <v>1749</v>
      </c>
      <c r="E998" s="2">
        <v>0</v>
      </c>
      <c r="F998" s="1">
        <v>4</v>
      </c>
      <c r="G998" s="1" t="s">
        <v>95</v>
      </c>
      <c r="H998" s="1">
        <f t="shared" si="15"/>
        <v>0</v>
      </c>
      <c r="I998" s="1" t="s">
        <v>22</v>
      </c>
      <c r="J998" s="1" t="s">
        <v>0</v>
      </c>
    </row>
    <row r="999" spans="1:10" x14ac:dyDescent="0.3">
      <c r="A999" s="1">
        <v>1976979</v>
      </c>
      <c r="B999" s="1" t="s">
        <v>1750</v>
      </c>
      <c r="C999" s="1" t="s">
        <v>22</v>
      </c>
      <c r="D999" s="1" t="s">
        <v>1751</v>
      </c>
      <c r="E999" s="2">
        <v>0</v>
      </c>
      <c r="F999" s="1">
        <v>4</v>
      </c>
      <c r="G999" s="1" t="s">
        <v>95</v>
      </c>
      <c r="H999" s="1">
        <f t="shared" si="15"/>
        <v>0</v>
      </c>
      <c r="I999" s="1" t="s">
        <v>22</v>
      </c>
      <c r="J999" s="1" t="s">
        <v>0</v>
      </c>
    </row>
    <row r="1000" spans="1:10" ht="28.8" x14ac:dyDescent="0.3">
      <c r="A1000" s="1">
        <v>1976980</v>
      </c>
      <c r="B1000" s="1" t="s">
        <v>1752</v>
      </c>
      <c r="C1000" s="1" t="s">
        <v>22</v>
      </c>
      <c r="D1000" s="1" t="s">
        <v>1664</v>
      </c>
      <c r="E1000" s="2">
        <v>0</v>
      </c>
      <c r="F1000" s="1">
        <v>2</v>
      </c>
      <c r="G1000" s="1" t="s">
        <v>95</v>
      </c>
      <c r="H1000" s="1">
        <f t="shared" si="15"/>
        <v>0</v>
      </c>
      <c r="I1000" s="1" t="s">
        <v>22</v>
      </c>
      <c r="J1000" s="1" t="s">
        <v>0</v>
      </c>
    </row>
    <row r="1001" spans="1:10" x14ac:dyDescent="0.3">
      <c r="A1001" s="1">
        <v>1976981</v>
      </c>
      <c r="B1001" s="1" t="s">
        <v>1753</v>
      </c>
      <c r="C1001" s="1" t="s">
        <v>22</v>
      </c>
      <c r="D1001" s="1" t="s">
        <v>1754</v>
      </c>
      <c r="E1001" s="2">
        <v>0</v>
      </c>
      <c r="F1001" s="1">
        <v>4</v>
      </c>
      <c r="G1001" s="1" t="s">
        <v>95</v>
      </c>
      <c r="H1001" s="1">
        <f t="shared" si="15"/>
        <v>0</v>
      </c>
      <c r="I1001" s="1" t="s">
        <v>22</v>
      </c>
      <c r="J1001" s="1" t="s">
        <v>0</v>
      </c>
    </row>
    <row r="1002" spans="1:10" x14ac:dyDescent="0.3">
      <c r="A1002" s="1">
        <v>1976982</v>
      </c>
      <c r="B1002" s="1" t="s">
        <v>1755</v>
      </c>
      <c r="C1002" s="1" t="s">
        <v>22</v>
      </c>
      <c r="D1002" s="1" t="s">
        <v>1668</v>
      </c>
      <c r="E1002" s="2">
        <v>0</v>
      </c>
      <c r="F1002" s="1">
        <v>4</v>
      </c>
      <c r="G1002" s="1" t="s">
        <v>46</v>
      </c>
      <c r="H1002" s="1">
        <f t="shared" si="15"/>
        <v>0</v>
      </c>
      <c r="I1002" s="1" t="s">
        <v>22</v>
      </c>
      <c r="J1002" s="1" t="s">
        <v>0</v>
      </c>
    </row>
    <row r="1003" spans="1:10" ht="28.8" x14ac:dyDescent="0.3">
      <c r="A1003" s="1">
        <v>1976983</v>
      </c>
      <c r="B1003" s="1" t="s">
        <v>1756</v>
      </c>
      <c r="C1003" s="1" t="s">
        <v>22</v>
      </c>
      <c r="D1003" s="1" t="s">
        <v>1670</v>
      </c>
      <c r="E1003" s="2">
        <v>0</v>
      </c>
      <c r="F1003" s="1">
        <v>1</v>
      </c>
      <c r="G1003" s="1" t="s">
        <v>46</v>
      </c>
      <c r="H1003" s="1">
        <f t="shared" si="15"/>
        <v>0</v>
      </c>
      <c r="I1003" s="1" t="s">
        <v>22</v>
      </c>
      <c r="J1003" s="1" t="s">
        <v>0</v>
      </c>
    </row>
    <row r="1004" spans="1:10" x14ac:dyDescent="0.3">
      <c r="A1004" s="1">
        <v>1976984</v>
      </c>
      <c r="B1004" s="1" t="s">
        <v>1757</v>
      </c>
      <c r="C1004" s="1" t="s">
        <v>22</v>
      </c>
      <c r="D1004" s="1" t="s">
        <v>1674</v>
      </c>
      <c r="E1004" s="2">
        <v>0</v>
      </c>
      <c r="F1004" s="1">
        <v>0.5</v>
      </c>
      <c r="G1004" s="1" t="s">
        <v>33</v>
      </c>
      <c r="H1004" s="1">
        <f t="shared" si="15"/>
        <v>0</v>
      </c>
      <c r="I1004" s="1" t="s">
        <v>22</v>
      </c>
      <c r="J1004" s="1" t="s">
        <v>0</v>
      </c>
    </row>
    <row r="1005" spans="1:10" x14ac:dyDescent="0.3">
      <c r="A1005" s="1">
        <v>1976985</v>
      </c>
      <c r="B1005" s="1" t="s">
        <v>1758</v>
      </c>
      <c r="C1005" s="1" t="s">
        <v>22</v>
      </c>
      <c r="D1005" s="1" t="s">
        <v>1676</v>
      </c>
      <c r="E1005" s="2">
        <v>0</v>
      </c>
      <c r="F1005" s="1">
        <v>0.5</v>
      </c>
      <c r="G1005" s="1" t="s">
        <v>33</v>
      </c>
      <c r="H1005" s="1">
        <f t="shared" si="15"/>
        <v>0</v>
      </c>
      <c r="I1005" s="1" t="s">
        <v>22</v>
      </c>
      <c r="J1005" s="1" t="s">
        <v>0</v>
      </c>
    </row>
    <row r="1006" spans="1:10" x14ac:dyDescent="0.3">
      <c r="A1006" s="1">
        <v>1976986</v>
      </c>
      <c r="B1006" s="1" t="s">
        <v>1759</v>
      </c>
      <c r="C1006" s="1" t="s">
        <v>22</v>
      </c>
      <c r="D1006" s="1" t="s">
        <v>1678</v>
      </c>
      <c r="E1006" s="2">
        <v>0</v>
      </c>
      <c r="F1006" s="1">
        <v>4</v>
      </c>
      <c r="G1006" s="1" t="s">
        <v>95</v>
      </c>
      <c r="H1006" s="1">
        <f t="shared" si="15"/>
        <v>0</v>
      </c>
      <c r="I1006" s="1" t="s">
        <v>22</v>
      </c>
      <c r="J1006" s="1" t="s">
        <v>0</v>
      </c>
    </row>
    <row r="1007" spans="1:10" ht="28.8" x14ac:dyDescent="0.3">
      <c r="A1007" s="1">
        <v>1976987</v>
      </c>
      <c r="B1007" s="1" t="s">
        <v>1760</v>
      </c>
      <c r="C1007" s="1" t="s">
        <v>22</v>
      </c>
      <c r="D1007" s="1" t="s">
        <v>1680</v>
      </c>
      <c r="E1007" s="2">
        <v>0</v>
      </c>
      <c r="F1007" s="1">
        <v>8</v>
      </c>
      <c r="G1007" s="1" t="s">
        <v>357</v>
      </c>
      <c r="H1007" s="1">
        <f t="shared" si="15"/>
        <v>0</v>
      </c>
      <c r="I1007" s="1" t="s">
        <v>22</v>
      </c>
      <c r="J1007" s="1" t="s">
        <v>0</v>
      </c>
    </row>
    <row r="1008" spans="1:10" x14ac:dyDescent="0.3">
      <c r="A1008" s="1">
        <v>1976988</v>
      </c>
      <c r="B1008" s="1" t="s">
        <v>1761</v>
      </c>
      <c r="C1008" s="1" t="s">
        <v>22</v>
      </c>
      <c r="D1008" s="1" t="s">
        <v>1682</v>
      </c>
      <c r="E1008" s="1">
        <f>ROUND(H1009+H1010+H1011,2)</f>
        <v>0</v>
      </c>
      <c r="F1008" s="1">
        <v>1</v>
      </c>
      <c r="G1008" s="1" t="s">
        <v>0</v>
      </c>
      <c r="H1008" s="1">
        <f t="shared" si="15"/>
        <v>0</v>
      </c>
      <c r="I1008" s="1" t="s">
        <v>22</v>
      </c>
      <c r="J1008" s="1" t="s">
        <v>0</v>
      </c>
    </row>
    <row r="1009" spans="1:10" x14ac:dyDescent="0.3">
      <c r="A1009" s="1">
        <v>1976989</v>
      </c>
      <c r="B1009" s="1" t="s">
        <v>1762</v>
      </c>
      <c r="C1009" s="1" t="s">
        <v>22</v>
      </c>
      <c r="D1009" s="1" t="s">
        <v>1684</v>
      </c>
      <c r="E1009" s="2">
        <v>0</v>
      </c>
      <c r="F1009" s="1">
        <v>4</v>
      </c>
      <c r="G1009" s="1" t="s">
        <v>357</v>
      </c>
      <c r="H1009" s="1">
        <f t="shared" si="15"/>
        <v>0</v>
      </c>
      <c r="I1009" s="1" t="s">
        <v>22</v>
      </c>
      <c r="J1009" s="1" t="s">
        <v>0</v>
      </c>
    </row>
    <row r="1010" spans="1:10" x14ac:dyDescent="0.3">
      <c r="A1010" s="1">
        <v>1976990</v>
      </c>
      <c r="B1010" s="1" t="s">
        <v>1763</v>
      </c>
      <c r="C1010" s="1" t="s">
        <v>22</v>
      </c>
      <c r="D1010" s="1" t="s">
        <v>1686</v>
      </c>
      <c r="E1010" s="2">
        <v>0</v>
      </c>
      <c r="F1010" s="1">
        <v>4</v>
      </c>
      <c r="G1010" s="1" t="s">
        <v>357</v>
      </c>
      <c r="H1010" s="1">
        <f t="shared" si="15"/>
        <v>0</v>
      </c>
      <c r="I1010" s="1" t="s">
        <v>22</v>
      </c>
      <c r="J1010" s="1" t="s">
        <v>0</v>
      </c>
    </row>
    <row r="1011" spans="1:10" x14ac:dyDescent="0.3">
      <c r="A1011" s="1">
        <v>1976991</v>
      </c>
      <c r="B1011" s="1" t="s">
        <v>1764</v>
      </c>
      <c r="C1011" s="1" t="s">
        <v>22</v>
      </c>
      <c r="D1011" s="1" t="s">
        <v>1688</v>
      </c>
      <c r="E1011" s="2">
        <v>0</v>
      </c>
      <c r="F1011" s="1">
        <v>4</v>
      </c>
      <c r="G1011" s="1" t="s">
        <v>357</v>
      </c>
      <c r="H1011" s="1">
        <f t="shared" si="15"/>
        <v>0</v>
      </c>
      <c r="I1011" s="1" t="s">
        <v>22</v>
      </c>
      <c r="J1011" s="1" t="s">
        <v>0</v>
      </c>
    </row>
    <row r="1012" spans="1:10" x14ac:dyDescent="0.3">
      <c r="A1012" s="1">
        <v>1976992</v>
      </c>
      <c r="B1012" s="1" t="s">
        <v>1765</v>
      </c>
      <c r="C1012" s="1" t="s">
        <v>22</v>
      </c>
      <c r="D1012" s="1" t="s">
        <v>1766</v>
      </c>
      <c r="E1012" s="1">
        <f>ROUND(H1013+H1058,2)</f>
        <v>0</v>
      </c>
      <c r="F1012" s="1">
        <v>1</v>
      </c>
      <c r="G1012" s="1" t="s">
        <v>0</v>
      </c>
      <c r="H1012" s="1">
        <f t="shared" si="15"/>
        <v>0</v>
      </c>
      <c r="I1012" s="1" t="s">
        <v>22</v>
      </c>
      <c r="J1012" s="1" t="s">
        <v>0</v>
      </c>
    </row>
    <row r="1013" spans="1:10" x14ac:dyDescent="0.3">
      <c r="A1013" s="1">
        <v>1976993</v>
      </c>
      <c r="B1013" s="1" t="s">
        <v>1767</v>
      </c>
      <c r="C1013" s="1" t="s">
        <v>22</v>
      </c>
      <c r="D1013" s="1" t="s">
        <v>1768</v>
      </c>
      <c r="E1013" s="1">
        <f>ROUND(H1014+H1025+H1036+H1047,2)</f>
        <v>0</v>
      </c>
      <c r="F1013" s="1">
        <v>1</v>
      </c>
      <c r="G1013" s="1" t="s">
        <v>0</v>
      </c>
      <c r="H1013" s="1">
        <f t="shared" si="15"/>
        <v>0</v>
      </c>
      <c r="I1013" s="1" t="s">
        <v>22</v>
      </c>
      <c r="J1013" s="1" t="s">
        <v>0</v>
      </c>
    </row>
    <row r="1014" spans="1:10" x14ac:dyDescent="0.3">
      <c r="A1014" s="1">
        <v>1976994</v>
      </c>
      <c r="B1014" s="1" t="s">
        <v>1769</v>
      </c>
      <c r="C1014" s="1" t="s">
        <v>22</v>
      </c>
      <c r="D1014" s="1" t="s">
        <v>1770</v>
      </c>
      <c r="E1014" s="1">
        <f>ROUND(H1015+H1016+H1017+H1018+H1019+H1020+H1021+H1022+H1023+H1024,2)</f>
        <v>0</v>
      </c>
      <c r="F1014" s="1">
        <v>1</v>
      </c>
      <c r="G1014" s="1" t="s">
        <v>0</v>
      </c>
      <c r="H1014" s="1">
        <f t="shared" si="15"/>
        <v>0</v>
      </c>
      <c r="I1014" s="1" t="s">
        <v>22</v>
      </c>
      <c r="J1014" s="1" t="s">
        <v>0</v>
      </c>
    </row>
    <row r="1015" spans="1:10" x14ac:dyDescent="0.3">
      <c r="A1015" s="1">
        <v>1976995</v>
      </c>
      <c r="B1015" s="1" t="s">
        <v>1771</v>
      </c>
      <c r="C1015" s="1" t="s">
        <v>22</v>
      </c>
      <c r="D1015" s="1" t="s">
        <v>1772</v>
      </c>
      <c r="E1015" s="2">
        <v>0</v>
      </c>
      <c r="F1015" s="1">
        <v>9</v>
      </c>
      <c r="G1015" s="1" t="s">
        <v>95</v>
      </c>
      <c r="H1015" s="1">
        <f t="shared" si="15"/>
        <v>0</v>
      </c>
      <c r="I1015" s="1" t="s">
        <v>22</v>
      </c>
      <c r="J1015" s="1" t="s">
        <v>0</v>
      </c>
    </row>
    <row r="1016" spans="1:10" x14ac:dyDescent="0.3">
      <c r="A1016" s="1">
        <v>1976996</v>
      </c>
      <c r="B1016" s="1" t="s">
        <v>1773</v>
      </c>
      <c r="C1016" s="1" t="s">
        <v>22</v>
      </c>
      <c r="D1016" s="1" t="s">
        <v>1774</v>
      </c>
      <c r="E1016" s="2">
        <v>0</v>
      </c>
      <c r="F1016" s="1">
        <v>2</v>
      </c>
      <c r="G1016" s="1" t="s">
        <v>74</v>
      </c>
      <c r="H1016" s="1">
        <f t="shared" si="15"/>
        <v>0</v>
      </c>
      <c r="I1016" s="1" t="s">
        <v>22</v>
      </c>
      <c r="J1016" s="1" t="s">
        <v>0</v>
      </c>
    </row>
    <row r="1017" spans="1:10" x14ac:dyDescent="0.3">
      <c r="A1017" s="1">
        <v>1976997</v>
      </c>
      <c r="B1017" s="1" t="s">
        <v>1775</v>
      </c>
      <c r="C1017" s="1" t="s">
        <v>22</v>
      </c>
      <c r="D1017" s="1" t="s">
        <v>1776</v>
      </c>
      <c r="E1017" s="2">
        <v>0</v>
      </c>
      <c r="F1017" s="1">
        <v>2</v>
      </c>
      <c r="G1017" s="1" t="s">
        <v>74</v>
      </c>
      <c r="H1017" s="1">
        <f t="shared" si="15"/>
        <v>0</v>
      </c>
      <c r="I1017" s="1" t="s">
        <v>22</v>
      </c>
      <c r="J1017" s="1" t="s">
        <v>0</v>
      </c>
    </row>
    <row r="1018" spans="1:10" x14ac:dyDescent="0.3">
      <c r="A1018" s="1">
        <v>1976998</v>
      </c>
      <c r="B1018" s="1" t="s">
        <v>1777</v>
      </c>
      <c r="C1018" s="1" t="s">
        <v>22</v>
      </c>
      <c r="D1018" s="1" t="s">
        <v>1778</v>
      </c>
      <c r="E1018" s="2">
        <v>0</v>
      </c>
      <c r="F1018" s="1">
        <v>8</v>
      </c>
      <c r="G1018" s="1" t="s">
        <v>74</v>
      </c>
      <c r="H1018" s="1">
        <f t="shared" si="15"/>
        <v>0</v>
      </c>
      <c r="I1018" s="1" t="s">
        <v>22</v>
      </c>
      <c r="J1018" s="1" t="s">
        <v>0</v>
      </c>
    </row>
    <row r="1019" spans="1:10" x14ac:dyDescent="0.3">
      <c r="A1019" s="1">
        <v>1976999</v>
      </c>
      <c r="B1019" s="1" t="s">
        <v>1779</v>
      </c>
      <c r="C1019" s="1" t="s">
        <v>22</v>
      </c>
      <c r="D1019" s="1" t="s">
        <v>1780</v>
      </c>
      <c r="E1019" s="2">
        <v>0</v>
      </c>
      <c r="F1019" s="1">
        <v>10</v>
      </c>
      <c r="G1019" s="1" t="s">
        <v>74</v>
      </c>
      <c r="H1019" s="1">
        <f t="shared" si="15"/>
        <v>0</v>
      </c>
      <c r="I1019" s="1" t="s">
        <v>22</v>
      </c>
      <c r="J1019" s="1" t="s">
        <v>0</v>
      </c>
    </row>
    <row r="1020" spans="1:10" x14ac:dyDescent="0.3">
      <c r="A1020" s="1">
        <v>1977000</v>
      </c>
      <c r="B1020" s="1" t="s">
        <v>1781</v>
      </c>
      <c r="C1020" s="1" t="s">
        <v>22</v>
      </c>
      <c r="D1020" s="1" t="s">
        <v>1782</v>
      </c>
      <c r="E1020" s="2">
        <v>0</v>
      </c>
      <c r="F1020" s="1">
        <v>2</v>
      </c>
      <c r="G1020" s="1" t="s">
        <v>74</v>
      </c>
      <c r="H1020" s="1">
        <f t="shared" si="15"/>
        <v>0</v>
      </c>
      <c r="I1020" s="1" t="s">
        <v>22</v>
      </c>
      <c r="J1020" s="1" t="s">
        <v>0</v>
      </c>
    </row>
    <row r="1021" spans="1:10" x14ac:dyDescent="0.3">
      <c r="A1021" s="1">
        <v>1977001</v>
      </c>
      <c r="B1021" s="1" t="s">
        <v>1783</v>
      </c>
      <c r="C1021" s="1" t="s">
        <v>22</v>
      </c>
      <c r="D1021" s="1" t="s">
        <v>1784</v>
      </c>
      <c r="E1021" s="2">
        <v>0</v>
      </c>
      <c r="F1021" s="1">
        <v>2</v>
      </c>
      <c r="G1021" s="1" t="s">
        <v>74</v>
      </c>
      <c r="H1021" s="1">
        <f t="shared" si="15"/>
        <v>0</v>
      </c>
      <c r="I1021" s="1" t="s">
        <v>22</v>
      </c>
      <c r="J1021" s="1" t="s">
        <v>0</v>
      </c>
    </row>
    <row r="1022" spans="1:10" x14ac:dyDescent="0.3">
      <c r="A1022" s="1">
        <v>1977002</v>
      </c>
      <c r="B1022" s="1" t="s">
        <v>1785</v>
      </c>
      <c r="C1022" s="1" t="s">
        <v>22</v>
      </c>
      <c r="D1022" s="1" t="s">
        <v>1786</v>
      </c>
      <c r="E1022" s="2">
        <v>0</v>
      </c>
      <c r="F1022" s="1">
        <v>20</v>
      </c>
      <c r="G1022" s="1" t="s">
        <v>95</v>
      </c>
      <c r="H1022" s="1">
        <f t="shared" si="15"/>
        <v>0</v>
      </c>
      <c r="I1022" s="1" t="s">
        <v>22</v>
      </c>
      <c r="J1022" s="1" t="s">
        <v>0</v>
      </c>
    </row>
    <row r="1023" spans="1:10" x14ac:dyDescent="0.3">
      <c r="A1023" s="1">
        <v>1977003</v>
      </c>
      <c r="B1023" s="1" t="s">
        <v>1787</v>
      </c>
      <c r="C1023" s="1" t="s">
        <v>22</v>
      </c>
      <c r="D1023" s="1" t="s">
        <v>1788</v>
      </c>
      <c r="E1023" s="2">
        <v>0</v>
      </c>
      <c r="F1023" s="1">
        <v>1</v>
      </c>
      <c r="G1023" s="1" t="s">
        <v>95</v>
      </c>
      <c r="H1023" s="1">
        <f t="shared" si="15"/>
        <v>0</v>
      </c>
      <c r="I1023" s="1" t="s">
        <v>22</v>
      </c>
      <c r="J1023" s="1" t="s">
        <v>0</v>
      </c>
    </row>
    <row r="1024" spans="1:10" x14ac:dyDescent="0.3">
      <c r="A1024" s="1">
        <v>1977004</v>
      </c>
      <c r="B1024" s="1" t="s">
        <v>1789</v>
      </c>
      <c r="C1024" s="1" t="s">
        <v>22</v>
      </c>
      <c r="D1024" s="1" t="s">
        <v>1790</v>
      </c>
      <c r="E1024" s="2">
        <v>0</v>
      </c>
      <c r="F1024" s="1">
        <v>15</v>
      </c>
      <c r="G1024" s="1" t="s">
        <v>163</v>
      </c>
      <c r="H1024" s="1">
        <f t="shared" si="15"/>
        <v>0</v>
      </c>
      <c r="I1024" s="1" t="s">
        <v>22</v>
      </c>
      <c r="J1024" s="1" t="s">
        <v>0</v>
      </c>
    </row>
    <row r="1025" spans="1:10" x14ac:dyDescent="0.3">
      <c r="A1025" s="1">
        <v>1977005</v>
      </c>
      <c r="B1025" s="1" t="s">
        <v>1791</v>
      </c>
      <c r="C1025" s="1" t="s">
        <v>22</v>
      </c>
      <c r="D1025" s="1" t="s">
        <v>1792</v>
      </c>
      <c r="E1025" s="1">
        <f>ROUND(H1026+H1027+H1028+H1029+H1030+H1031+H1032+H1033+H1034+H1035,2)</f>
        <v>0</v>
      </c>
      <c r="F1025" s="1">
        <v>1</v>
      </c>
      <c r="G1025" s="1" t="s">
        <v>0</v>
      </c>
      <c r="H1025" s="1">
        <f t="shared" si="15"/>
        <v>0</v>
      </c>
      <c r="I1025" s="1" t="s">
        <v>22</v>
      </c>
      <c r="J1025" s="1" t="s">
        <v>0</v>
      </c>
    </row>
    <row r="1026" spans="1:10" x14ac:dyDescent="0.3">
      <c r="A1026" s="1">
        <v>1977006</v>
      </c>
      <c r="B1026" s="1" t="s">
        <v>1793</v>
      </c>
      <c r="C1026" s="1" t="s">
        <v>22</v>
      </c>
      <c r="D1026" s="1" t="s">
        <v>1772</v>
      </c>
      <c r="E1026" s="2">
        <v>0</v>
      </c>
      <c r="F1026" s="1">
        <v>9</v>
      </c>
      <c r="G1026" s="1" t="s">
        <v>95</v>
      </c>
      <c r="H1026" s="1">
        <f t="shared" si="15"/>
        <v>0</v>
      </c>
      <c r="I1026" s="1" t="s">
        <v>22</v>
      </c>
      <c r="J1026" s="1" t="s">
        <v>0</v>
      </c>
    </row>
    <row r="1027" spans="1:10" x14ac:dyDescent="0.3">
      <c r="A1027" s="1">
        <v>1977007</v>
      </c>
      <c r="B1027" s="1" t="s">
        <v>1794</v>
      </c>
      <c r="C1027" s="1" t="s">
        <v>22</v>
      </c>
      <c r="D1027" s="1" t="s">
        <v>1774</v>
      </c>
      <c r="E1027" s="2">
        <v>0</v>
      </c>
      <c r="F1027" s="1">
        <v>2</v>
      </c>
      <c r="G1027" s="1" t="s">
        <v>74</v>
      </c>
      <c r="H1027" s="1">
        <f t="shared" ref="H1027:H1080" si="16">IF(ISNUMBER(VALUE(E1027)),ROUND(SUM(ROUND(E1027,2)*F1027),2),"N")</f>
        <v>0</v>
      </c>
      <c r="I1027" s="1" t="s">
        <v>22</v>
      </c>
      <c r="J1027" s="1" t="s">
        <v>0</v>
      </c>
    </row>
    <row r="1028" spans="1:10" x14ac:dyDescent="0.3">
      <c r="A1028" s="1">
        <v>1977008</v>
      </c>
      <c r="B1028" s="1" t="s">
        <v>1795</v>
      </c>
      <c r="C1028" s="1" t="s">
        <v>22</v>
      </c>
      <c r="D1028" s="1" t="s">
        <v>1776</v>
      </c>
      <c r="E1028" s="2">
        <v>0</v>
      </c>
      <c r="F1028" s="1">
        <v>2</v>
      </c>
      <c r="G1028" s="1" t="s">
        <v>74</v>
      </c>
      <c r="H1028" s="1">
        <f t="shared" si="16"/>
        <v>0</v>
      </c>
      <c r="I1028" s="1" t="s">
        <v>22</v>
      </c>
      <c r="J1028" s="1" t="s">
        <v>0</v>
      </c>
    </row>
    <row r="1029" spans="1:10" x14ac:dyDescent="0.3">
      <c r="A1029" s="1">
        <v>1977009</v>
      </c>
      <c r="B1029" s="1" t="s">
        <v>1796</v>
      </c>
      <c r="C1029" s="1" t="s">
        <v>22</v>
      </c>
      <c r="D1029" s="1" t="s">
        <v>1778</v>
      </c>
      <c r="E1029" s="2">
        <v>0</v>
      </c>
      <c r="F1029" s="1">
        <v>8</v>
      </c>
      <c r="G1029" s="1" t="s">
        <v>74</v>
      </c>
      <c r="H1029" s="1">
        <f t="shared" si="16"/>
        <v>0</v>
      </c>
      <c r="I1029" s="1" t="s">
        <v>22</v>
      </c>
      <c r="J1029" s="1" t="s">
        <v>0</v>
      </c>
    </row>
    <row r="1030" spans="1:10" x14ac:dyDescent="0.3">
      <c r="A1030" s="1">
        <v>1977010</v>
      </c>
      <c r="B1030" s="1" t="s">
        <v>1797</v>
      </c>
      <c r="C1030" s="1" t="s">
        <v>22</v>
      </c>
      <c r="D1030" s="1" t="s">
        <v>1780</v>
      </c>
      <c r="E1030" s="2">
        <v>0</v>
      </c>
      <c r="F1030" s="1">
        <v>10</v>
      </c>
      <c r="G1030" s="1" t="s">
        <v>74</v>
      </c>
      <c r="H1030" s="1">
        <f t="shared" si="16"/>
        <v>0</v>
      </c>
      <c r="I1030" s="1" t="s">
        <v>22</v>
      </c>
      <c r="J1030" s="1" t="s">
        <v>0</v>
      </c>
    </row>
    <row r="1031" spans="1:10" x14ac:dyDescent="0.3">
      <c r="A1031" s="1">
        <v>1977011</v>
      </c>
      <c r="B1031" s="1" t="s">
        <v>1798</v>
      </c>
      <c r="C1031" s="1" t="s">
        <v>22</v>
      </c>
      <c r="D1031" s="1" t="s">
        <v>1782</v>
      </c>
      <c r="E1031" s="2">
        <v>0</v>
      </c>
      <c r="F1031" s="1">
        <v>2</v>
      </c>
      <c r="G1031" s="1" t="s">
        <v>74</v>
      </c>
      <c r="H1031" s="1">
        <f t="shared" si="16"/>
        <v>0</v>
      </c>
      <c r="I1031" s="1" t="s">
        <v>22</v>
      </c>
      <c r="J1031" s="1" t="s">
        <v>0</v>
      </c>
    </row>
    <row r="1032" spans="1:10" x14ac:dyDescent="0.3">
      <c r="A1032" s="1">
        <v>1977012</v>
      </c>
      <c r="B1032" s="1" t="s">
        <v>1799</v>
      </c>
      <c r="C1032" s="1" t="s">
        <v>22</v>
      </c>
      <c r="D1032" s="1" t="s">
        <v>1784</v>
      </c>
      <c r="E1032" s="2">
        <v>0</v>
      </c>
      <c r="F1032" s="1">
        <v>2</v>
      </c>
      <c r="G1032" s="1" t="s">
        <v>74</v>
      </c>
      <c r="H1032" s="1">
        <f t="shared" si="16"/>
        <v>0</v>
      </c>
      <c r="I1032" s="1" t="s">
        <v>22</v>
      </c>
      <c r="J1032" s="1" t="s">
        <v>0</v>
      </c>
    </row>
    <row r="1033" spans="1:10" x14ac:dyDescent="0.3">
      <c r="A1033" s="1">
        <v>1977013</v>
      </c>
      <c r="B1033" s="1" t="s">
        <v>1800</v>
      </c>
      <c r="C1033" s="1" t="s">
        <v>22</v>
      </c>
      <c r="D1033" s="1" t="s">
        <v>1786</v>
      </c>
      <c r="E1033" s="2">
        <v>0</v>
      </c>
      <c r="F1033" s="1">
        <v>20</v>
      </c>
      <c r="G1033" s="1" t="s">
        <v>95</v>
      </c>
      <c r="H1033" s="1">
        <f t="shared" si="16"/>
        <v>0</v>
      </c>
      <c r="I1033" s="1" t="s">
        <v>22</v>
      </c>
      <c r="J1033" s="1" t="s">
        <v>0</v>
      </c>
    </row>
    <row r="1034" spans="1:10" x14ac:dyDescent="0.3">
      <c r="A1034" s="1">
        <v>1977014</v>
      </c>
      <c r="B1034" s="1" t="s">
        <v>1801</v>
      </c>
      <c r="C1034" s="1" t="s">
        <v>22</v>
      </c>
      <c r="D1034" s="1" t="s">
        <v>1788</v>
      </c>
      <c r="E1034" s="2">
        <v>0</v>
      </c>
      <c r="F1034" s="1">
        <v>1</v>
      </c>
      <c r="G1034" s="1" t="s">
        <v>95</v>
      </c>
      <c r="H1034" s="1">
        <f t="shared" si="16"/>
        <v>0</v>
      </c>
      <c r="I1034" s="1" t="s">
        <v>22</v>
      </c>
      <c r="J1034" s="1" t="s">
        <v>0</v>
      </c>
    </row>
    <row r="1035" spans="1:10" x14ac:dyDescent="0.3">
      <c r="A1035" s="1">
        <v>1977015</v>
      </c>
      <c r="B1035" s="1" t="s">
        <v>1802</v>
      </c>
      <c r="C1035" s="1" t="s">
        <v>22</v>
      </c>
      <c r="D1035" s="1" t="s">
        <v>1790</v>
      </c>
      <c r="E1035" s="2">
        <v>0</v>
      </c>
      <c r="F1035" s="1">
        <v>15</v>
      </c>
      <c r="G1035" s="1" t="s">
        <v>163</v>
      </c>
      <c r="H1035" s="1">
        <f t="shared" si="16"/>
        <v>0</v>
      </c>
      <c r="I1035" s="1" t="s">
        <v>22</v>
      </c>
      <c r="J1035" s="1" t="s">
        <v>0</v>
      </c>
    </row>
    <row r="1036" spans="1:10" x14ac:dyDescent="0.3">
      <c r="A1036" s="1">
        <v>1977016</v>
      </c>
      <c r="B1036" s="1" t="s">
        <v>1803</v>
      </c>
      <c r="C1036" s="1" t="s">
        <v>22</v>
      </c>
      <c r="D1036" s="1" t="s">
        <v>1804</v>
      </c>
      <c r="E1036" s="1">
        <f>ROUND(H1037+H1038+H1039+H1040+H1041+H1042+H1043+H1044+H1045+H1046,2)</f>
        <v>0</v>
      </c>
      <c r="F1036" s="1">
        <v>1</v>
      </c>
      <c r="G1036" s="1" t="s">
        <v>0</v>
      </c>
      <c r="H1036" s="1">
        <f t="shared" si="16"/>
        <v>0</v>
      </c>
      <c r="I1036" s="1" t="s">
        <v>22</v>
      </c>
      <c r="J1036" s="1" t="s">
        <v>0</v>
      </c>
    </row>
    <row r="1037" spans="1:10" ht="144" x14ac:dyDescent="0.3">
      <c r="A1037" s="1">
        <v>1977017</v>
      </c>
      <c r="B1037" s="1" t="s">
        <v>1805</v>
      </c>
      <c r="C1037" s="1" t="s">
        <v>22</v>
      </c>
      <c r="D1037" s="1" t="s">
        <v>1806</v>
      </c>
      <c r="E1037" s="2">
        <v>0</v>
      </c>
      <c r="F1037" s="1">
        <v>2</v>
      </c>
      <c r="G1037" s="1" t="s">
        <v>74</v>
      </c>
      <c r="H1037" s="1">
        <f t="shared" si="16"/>
        <v>0</v>
      </c>
      <c r="I1037" s="1" t="s">
        <v>22</v>
      </c>
      <c r="J1037" s="1" t="s">
        <v>1807</v>
      </c>
    </row>
    <row r="1038" spans="1:10" x14ac:dyDescent="0.3">
      <c r="A1038" s="1">
        <v>1977018</v>
      </c>
      <c r="B1038" s="1" t="s">
        <v>1808</v>
      </c>
      <c r="C1038" s="1" t="s">
        <v>22</v>
      </c>
      <c r="D1038" s="1" t="s">
        <v>1809</v>
      </c>
      <c r="E1038" s="2">
        <v>0</v>
      </c>
      <c r="F1038" s="1">
        <v>2</v>
      </c>
      <c r="G1038" s="1" t="s">
        <v>74</v>
      </c>
      <c r="H1038" s="1">
        <f t="shared" si="16"/>
        <v>0</v>
      </c>
      <c r="I1038" s="1" t="s">
        <v>22</v>
      </c>
      <c r="J1038" s="1" t="s">
        <v>0</v>
      </c>
    </row>
    <row r="1039" spans="1:10" x14ac:dyDescent="0.3">
      <c r="A1039" s="1">
        <v>1977019</v>
      </c>
      <c r="B1039" s="1" t="s">
        <v>1810</v>
      </c>
      <c r="C1039" s="1" t="s">
        <v>22</v>
      </c>
      <c r="D1039" s="1" t="s">
        <v>1811</v>
      </c>
      <c r="E1039" s="2">
        <v>0</v>
      </c>
      <c r="F1039" s="1">
        <v>2</v>
      </c>
      <c r="G1039" s="1" t="s">
        <v>74</v>
      </c>
      <c r="H1039" s="1">
        <f t="shared" si="16"/>
        <v>0</v>
      </c>
      <c r="I1039" s="1" t="s">
        <v>22</v>
      </c>
      <c r="J1039" s="1" t="s">
        <v>1812</v>
      </c>
    </row>
    <row r="1040" spans="1:10" x14ac:dyDescent="0.3">
      <c r="A1040" s="1">
        <v>1977020</v>
      </c>
      <c r="B1040" s="1" t="s">
        <v>1813</v>
      </c>
      <c r="C1040" s="1" t="s">
        <v>22</v>
      </c>
      <c r="D1040" s="1" t="s">
        <v>1814</v>
      </c>
      <c r="E1040" s="2">
        <v>0</v>
      </c>
      <c r="F1040" s="1">
        <v>2</v>
      </c>
      <c r="G1040" s="1" t="s">
        <v>74</v>
      </c>
      <c r="H1040" s="1">
        <f t="shared" si="16"/>
        <v>0</v>
      </c>
      <c r="I1040" s="1" t="s">
        <v>22</v>
      </c>
      <c r="J1040" s="1" t="s">
        <v>0</v>
      </c>
    </row>
    <row r="1041" spans="1:10" x14ac:dyDescent="0.3">
      <c r="A1041" s="1">
        <v>1977021</v>
      </c>
      <c r="B1041" s="1" t="s">
        <v>1815</v>
      </c>
      <c r="C1041" s="1" t="s">
        <v>22</v>
      </c>
      <c r="D1041" s="1" t="s">
        <v>1816</v>
      </c>
      <c r="E1041" s="2">
        <v>0</v>
      </c>
      <c r="F1041" s="1">
        <v>12</v>
      </c>
      <c r="G1041" s="1" t="s">
        <v>95</v>
      </c>
      <c r="H1041" s="1">
        <f t="shared" si="16"/>
        <v>0</v>
      </c>
      <c r="I1041" s="1" t="s">
        <v>22</v>
      </c>
      <c r="J1041" s="1" t="s">
        <v>0</v>
      </c>
    </row>
    <row r="1042" spans="1:10" x14ac:dyDescent="0.3">
      <c r="A1042" s="1">
        <v>1977022</v>
      </c>
      <c r="B1042" s="1" t="s">
        <v>1817</v>
      </c>
      <c r="C1042" s="1" t="s">
        <v>22</v>
      </c>
      <c r="D1042" s="1" t="s">
        <v>1818</v>
      </c>
      <c r="E1042" s="2">
        <v>0</v>
      </c>
      <c r="F1042" s="1">
        <v>2</v>
      </c>
      <c r="G1042" s="1" t="s">
        <v>74</v>
      </c>
      <c r="H1042" s="1">
        <f t="shared" si="16"/>
        <v>0</v>
      </c>
      <c r="I1042" s="1" t="s">
        <v>22</v>
      </c>
      <c r="J1042" s="1" t="s">
        <v>0</v>
      </c>
    </row>
    <row r="1043" spans="1:10" x14ac:dyDescent="0.3">
      <c r="A1043" s="1">
        <v>1977023</v>
      </c>
      <c r="B1043" s="1" t="s">
        <v>1819</v>
      </c>
      <c r="C1043" s="1" t="s">
        <v>22</v>
      </c>
      <c r="D1043" s="1" t="s">
        <v>1820</v>
      </c>
      <c r="E1043" s="2">
        <v>0</v>
      </c>
      <c r="F1043" s="1">
        <v>2</v>
      </c>
      <c r="G1043" s="1" t="s">
        <v>74</v>
      </c>
      <c r="H1043" s="1">
        <f t="shared" si="16"/>
        <v>0</v>
      </c>
      <c r="I1043" s="1" t="s">
        <v>22</v>
      </c>
      <c r="J1043" s="1" t="s">
        <v>0</v>
      </c>
    </row>
    <row r="1044" spans="1:10" x14ac:dyDescent="0.3">
      <c r="A1044" s="1">
        <v>1977024</v>
      </c>
      <c r="B1044" s="1" t="s">
        <v>1821</v>
      </c>
      <c r="C1044" s="1" t="s">
        <v>22</v>
      </c>
      <c r="D1044" s="1" t="s">
        <v>1822</v>
      </c>
      <c r="E1044" s="2">
        <v>0</v>
      </c>
      <c r="F1044" s="1">
        <v>1</v>
      </c>
      <c r="G1044" s="1" t="s">
        <v>74</v>
      </c>
      <c r="H1044" s="1">
        <f t="shared" si="16"/>
        <v>0</v>
      </c>
      <c r="I1044" s="1" t="s">
        <v>22</v>
      </c>
      <c r="J1044" s="1" t="s">
        <v>0</v>
      </c>
    </row>
    <row r="1045" spans="1:10" x14ac:dyDescent="0.3">
      <c r="A1045" s="1">
        <v>1977025</v>
      </c>
      <c r="B1045" s="1" t="s">
        <v>1823</v>
      </c>
      <c r="C1045" s="1" t="s">
        <v>22</v>
      </c>
      <c r="D1045" s="1" t="s">
        <v>1824</v>
      </c>
      <c r="E1045" s="2">
        <v>0</v>
      </c>
      <c r="F1045" s="1">
        <v>5</v>
      </c>
      <c r="G1045" s="1" t="s">
        <v>74</v>
      </c>
      <c r="H1045" s="1">
        <f t="shared" si="16"/>
        <v>0</v>
      </c>
      <c r="I1045" s="1" t="s">
        <v>22</v>
      </c>
      <c r="J1045" s="1" t="s">
        <v>0</v>
      </c>
    </row>
    <row r="1046" spans="1:10" ht="288" x14ac:dyDescent="0.3">
      <c r="A1046" s="1">
        <v>1977026</v>
      </c>
      <c r="B1046" s="1" t="s">
        <v>1825</v>
      </c>
      <c r="C1046" s="1" t="s">
        <v>22</v>
      </c>
      <c r="D1046" s="1" t="s">
        <v>1826</v>
      </c>
      <c r="E1046" s="2">
        <v>0</v>
      </c>
      <c r="F1046" s="1">
        <v>1</v>
      </c>
      <c r="G1046" s="1" t="s">
        <v>74</v>
      </c>
      <c r="H1046" s="1">
        <f t="shared" si="16"/>
        <v>0</v>
      </c>
      <c r="I1046" s="1" t="s">
        <v>22</v>
      </c>
      <c r="J1046" s="1" t="s">
        <v>1827</v>
      </c>
    </row>
    <row r="1047" spans="1:10" x14ac:dyDescent="0.3">
      <c r="A1047" s="1">
        <v>1977027</v>
      </c>
      <c r="B1047" s="1" t="s">
        <v>1828</v>
      </c>
      <c r="C1047" s="1" t="s">
        <v>22</v>
      </c>
      <c r="D1047" s="1" t="s">
        <v>1829</v>
      </c>
      <c r="E1047" s="1">
        <f>ROUND(H1048+H1049+H1050+H1051+H1052+H1053+H1054+H1055+H1056+H1057,2)</f>
        <v>0</v>
      </c>
      <c r="F1047" s="1">
        <v>1</v>
      </c>
      <c r="G1047" s="1" t="s">
        <v>0</v>
      </c>
      <c r="H1047" s="1">
        <f t="shared" si="16"/>
        <v>0</v>
      </c>
      <c r="I1047" s="1" t="s">
        <v>22</v>
      </c>
      <c r="J1047" s="1" t="s">
        <v>0</v>
      </c>
    </row>
    <row r="1048" spans="1:10" ht="144" x14ac:dyDescent="0.3">
      <c r="A1048" s="1">
        <v>1977028</v>
      </c>
      <c r="B1048" s="1" t="s">
        <v>1830</v>
      </c>
      <c r="C1048" s="1" t="s">
        <v>22</v>
      </c>
      <c r="D1048" s="1" t="s">
        <v>1806</v>
      </c>
      <c r="E1048" s="2">
        <v>0</v>
      </c>
      <c r="F1048" s="1">
        <v>2</v>
      </c>
      <c r="G1048" s="1" t="s">
        <v>74</v>
      </c>
      <c r="H1048" s="1">
        <f t="shared" si="16"/>
        <v>0</v>
      </c>
      <c r="I1048" s="1" t="s">
        <v>22</v>
      </c>
      <c r="J1048" s="1" t="s">
        <v>1831</v>
      </c>
    </row>
    <row r="1049" spans="1:10" x14ac:dyDescent="0.3">
      <c r="A1049" s="1">
        <v>1977029</v>
      </c>
      <c r="B1049" s="1" t="s">
        <v>1832</v>
      </c>
      <c r="C1049" s="1" t="s">
        <v>22</v>
      </c>
      <c r="D1049" s="1" t="s">
        <v>1809</v>
      </c>
      <c r="E1049" s="2">
        <v>0</v>
      </c>
      <c r="F1049" s="1">
        <v>2</v>
      </c>
      <c r="G1049" s="1" t="s">
        <v>74</v>
      </c>
      <c r="H1049" s="1">
        <f t="shared" si="16"/>
        <v>0</v>
      </c>
      <c r="I1049" s="1" t="s">
        <v>22</v>
      </c>
      <c r="J1049" s="1" t="s">
        <v>0</v>
      </c>
    </row>
    <row r="1050" spans="1:10" x14ac:dyDescent="0.3">
      <c r="A1050" s="1">
        <v>1977030</v>
      </c>
      <c r="B1050" s="1" t="s">
        <v>1833</v>
      </c>
      <c r="C1050" s="1" t="s">
        <v>22</v>
      </c>
      <c r="D1050" s="1" t="s">
        <v>1811</v>
      </c>
      <c r="E1050" s="2">
        <v>0</v>
      </c>
      <c r="F1050" s="1">
        <v>2</v>
      </c>
      <c r="G1050" s="1" t="s">
        <v>74</v>
      </c>
      <c r="H1050" s="1">
        <f t="shared" si="16"/>
        <v>0</v>
      </c>
      <c r="I1050" s="1" t="s">
        <v>22</v>
      </c>
      <c r="J1050" s="1" t="s">
        <v>1812</v>
      </c>
    </row>
    <row r="1051" spans="1:10" x14ac:dyDescent="0.3">
      <c r="A1051" s="1">
        <v>1977031</v>
      </c>
      <c r="B1051" s="1" t="s">
        <v>1834</v>
      </c>
      <c r="C1051" s="1" t="s">
        <v>22</v>
      </c>
      <c r="D1051" s="1" t="s">
        <v>1814</v>
      </c>
      <c r="E1051" s="2">
        <v>0</v>
      </c>
      <c r="F1051" s="1">
        <v>2</v>
      </c>
      <c r="G1051" s="1" t="s">
        <v>74</v>
      </c>
      <c r="H1051" s="1">
        <f t="shared" si="16"/>
        <v>0</v>
      </c>
      <c r="I1051" s="1" t="s">
        <v>22</v>
      </c>
      <c r="J1051" s="1" t="s">
        <v>0</v>
      </c>
    </row>
    <row r="1052" spans="1:10" x14ac:dyDescent="0.3">
      <c r="A1052" s="1">
        <v>1977032</v>
      </c>
      <c r="B1052" s="1" t="s">
        <v>1835</v>
      </c>
      <c r="C1052" s="1" t="s">
        <v>22</v>
      </c>
      <c r="D1052" s="1" t="s">
        <v>1816</v>
      </c>
      <c r="E1052" s="2">
        <v>0</v>
      </c>
      <c r="F1052" s="1">
        <v>12</v>
      </c>
      <c r="G1052" s="1" t="s">
        <v>95</v>
      </c>
      <c r="H1052" s="1">
        <f t="shared" si="16"/>
        <v>0</v>
      </c>
      <c r="I1052" s="1" t="s">
        <v>22</v>
      </c>
      <c r="J1052" s="1" t="s">
        <v>0</v>
      </c>
    </row>
    <row r="1053" spans="1:10" x14ac:dyDescent="0.3">
      <c r="A1053" s="1">
        <v>1977033</v>
      </c>
      <c r="B1053" s="1" t="s">
        <v>1836</v>
      </c>
      <c r="C1053" s="1" t="s">
        <v>22</v>
      </c>
      <c r="D1053" s="1" t="s">
        <v>1818</v>
      </c>
      <c r="E1053" s="2">
        <v>0</v>
      </c>
      <c r="F1053" s="1">
        <v>2</v>
      </c>
      <c r="G1053" s="1" t="s">
        <v>74</v>
      </c>
      <c r="H1053" s="1">
        <f t="shared" si="16"/>
        <v>0</v>
      </c>
      <c r="I1053" s="1" t="s">
        <v>22</v>
      </c>
      <c r="J1053" s="1" t="s">
        <v>0</v>
      </c>
    </row>
    <row r="1054" spans="1:10" x14ac:dyDescent="0.3">
      <c r="A1054" s="1">
        <v>1977034</v>
      </c>
      <c r="B1054" s="1" t="s">
        <v>1837</v>
      </c>
      <c r="C1054" s="1" t="s">
        <v>22</v>
      </c>
      <c r="D1054" s="1" t="s">
        <v>1820</v>
      </c>
      <c r="E1054" s="2">
        <v>0</v>
      </c>
      <c r="F1054" s="1">
        <v>2</v>
      </c>
      <c r="G1054" s="1" t="s">
        <v>74</v>
      </c>
      <c r="H1054" s="1">
        <f t="shared" si="16"/>
        <v>0</v>
      </c>
      <c r="I1054" s="1" t="s">
        <v>22</v>
      </c>
      <c r="J1054" s="1" t="s">
        <v>0</v>
      </c>
    </row>
    <row r="1055" spans="1:10" x14ac:dyDescent="0.3">
      <c r="A1055" s="1">
        <v>1977035</v>
      </c>
      <c r="B1055" s="1" t="s">
        <v>1838</v>
      </c>
      <c r="C1055" s="1" t="s">
        <v>22</v>
      </c>
      <c r="D1055" s="1" t="s">
        <v>1822</v>
      </c>
      <c r="E1055" s="2">
        <v>0</v>
      </c>
      <c r="F1055" s="1">
        <v>1</v>
      </c>
      <c r="G1055" s="1" t="s">
        <v>74</v>
      </c>
      <c r="H1055" s="1">
        <f t="shared" si="16"/>
        <v>0</v>
      </c>
      <c r="I1055" s="1" t="s">
        <v>22</v>
      </c>
      <c r="J1055" s="1" t="s">
        <v>0</v>
      </c>
    </row>
    <row r="1056" spans="1:10" x14ac:dyDescent="0.3">
      <c r="A1056" s="1">
        <v>1977036</v>
      </c>
      <c r="B1056" s="1" t="s">
        <v>1839</v>
      </c>
      <c r="C1056" s="1" t="s">
        <v>22</v>
      </c>
      <c r="D1056" s="1" t="s">
        <v>1824</v>
      </c>
      <c r="E1056" s="2">
        <v>0</v>
      </c>
      <c r="F1056" s="1">
        <v>5</v>
      </c>
      <c r="G1056" s="1" t="s">
        <v>74</v>
      </c>
      <c r="H1056" s="1">
        <f t="shared" si="16"/>
        <v>0</v>
      </c>
      <c r="I1056" s="1" t="s">
        <v>22</v>
      </c>
      <c r="J1056" s="1" t="s">
        <v>0</v>
      </c>
    </row>
    <row r="1057" spans="1:10" ht="288" x14ac:dyDescent="0.3">
      <c r="A1057" s="1">
        <v>1977037</v>
      </c>
      <c r="B1057" s="1" t="s">
        <v>1840</v>
      </c>
      <c r="C1057" s="1" t="s">
        <v>22</v>
      </c>
      <c r="D1057" s="1" t="s">
        <v>1826</v>
      </c>
      <c r="E1057" s="2">
        <v>0</v>
      </c>
      <c r="F1057" s="1">
        <v>1</v>
      </c>
      <c r="G1057" s="1" t="s">
        <v>74</v>
      </c>
      <c r="H1057" s="1">
        <f t="shared" si="16"/>
        <v>0</v>
      </c>
      <c r="I1057" s="1" t="s">
        <v>22</v>
      </c>
      <c r="J1057" s="1" t="s">
        <v>1841</v>
      </c>
    </row>
    <row r="1058" spans="1:10" x14ac:dyDescent="0.3">
      <c r="A1058" s="1">
        <v>1977038</v>
      </c>
      <c r="B1058" s="1" t="s">
        <v>1842</v>
      </c>
      <c r="C1058" s="1" t="s">
        <v>22</v>
      </c>
      <c r="D1058" s="1" t="s">
        <v>1843</v>
      </c>
      <c r="E1058" s="1">
        <f>ROUND(H1059+H1061+H1068,2)</f>
        <v>0</v>
      </c>
      <c r="F1058" s="1">
        <v>1</v>
      </c>
      <c r="G1058" s="1" t="s">
        <v>0</v>
      </c>
      <c r="H1058" s="1">
        <f t="shared" si="16"/>
        <v>0</v>
      </c>
      <c r="I1058" s="1" t="s">
        <v>22</v>
      </c>
      <c r="J1058" s="1" t="s">
        <v>0</v>
      </c>
    </row>
    <row r="1059" spans="1:10" x14ac:dyDescent="0.3">
      <c r="A1059" s="1">
        <v>1977039</v>
      </c>
      <c r="B1059" s="1" t="s">
        <v>1844</v>
      </c>
      <c r="C1059" s="1" t="s">
        <v>22</v>
      </c>
      <c r="D1059" s="1" t="s">
        <v>1845</v>
      </c>
      <c r="E1059" s="1">
        <f>ROUND(H1060,2)</f>
        <v>0</v>
      </c>
      <c r="F1059" s="1">
        <v>1</v>
      </c>
      <c r="G1059" s="1" t="s">
        <v>0</v>
      </c>
      <c r="H1059" s="1">
        <f t="shared" si="16"/>
        <v>0</v>
      </c>
      <c r="I1059" s="1" t="s">
        <v>22</v>
      </c>
      <c r="J1059" s="1" t="s">
        <v>0</v>
      </c>
    </row>
    <row r="1060" spans="1:10" ht="57.6" x14ac:dyDescent="0.3">
      <c r="A1060" s="1">
        <v>1977040</v>
      </c>
      <c r="B1060" s="1" t="s">
        <v>1846</v>
      </c>
      <c r="C1060" s="1" t="s">
        <v>22</v>
      </c>
      <c r="D1060" s="1" t="s">
        <v>1847</v>
      </c>
      <c r="E1060" s="2">
        <v>0</v>
      </c>
      <c r="F1060" s="1">
        <v>2</v>
      </c>
      <c r="G1060" s="1" t="s">
        <v>184</v>
      </c>
      <c r="H1060" s="1">
        <f t="shared" si="16"/>
        <v>0</v>
      </c>
      <c r="I1060" s="1" t="s">
        <v>22</v>
      </c>
      <c r="J1060" s="1" t="s">
        <v>0</v>
      </c>
    </row>
    <row r="1061" spans="1:10" x14ac:dyDescent="0.3">
      <c r="A1061" s="1">
        <v>1977041</v>
      </c>
      <c r="B1061" s="1" t="s">
        <v>1848</v>
      </c>
      <c r="C1061" s="1" t="s">
        <v>22</v>
      </c>
      <c r="D1061" s="1" t="s">
        <v>1849</v>
      </c>
      <c r="E1061" s="1">
        <f>ROUND(H1062+H1063+H1064+H1065+H1066+H1067,2)</f>
        <v>0</v>
      </c>
      <c r="F1061" s="1">
        <v>1</v>
      </c>
      <c r="G1061" s="1" t="s">
        <v>0</v>
      </c>
      <c r="H1061" s="1">
        <f t="shared" si="16"/>
        <v>0</v>
      </c>
      <c r="I1061" s="1" t="s">
        <v>22</v>
      </c>
      <c r="J1061" s="1" t="s">
        <v>0</v>
      </c>
    </row>
    <row r="1062" spans="1:10" x14ac:dyDescent="0.3">
      <c r="A1062" s="1">
        <v>1977042</v>
      </c>
      <c r="B1062" s="1" t="s">
        <v>1850</v>
      </c>
      <c r="C1062" s="1" t="s">
        <v>22</v>
      </c>
      <c r="D1062" s="1" t="s">
        <v>1851</v>
      </c>
      <c r="E1062" s="2">
        <v>0</v>
      </c>
      <c r="F1062" s="1">
        <v>2</v>
      </c>
      <c r="G1062" s="1" t="s">
        <v>74</v>
      </c>
      <c r="H1062" s="1">
        <f t="shared" si="16"/>
        <v>0</v>
      </c>
      <c r="I1062" s="1" t="s">
        <v>22</v>
      </c>
      <c r="J1062" s="1" t="s">
        <v>0</v>
      </c>
    </row>
    <row r="1063" spans="1:10" x14ac:dyDescent="0.3">
      <c r="A1063" s="1">
        <v>1977043</v>
      </c>
      <c r="B1063" s="1" t="s">
        <v>1852</v>
      </c>
      <c r="C1063" s="1" t="s">
        <v>22</v>
      </c>
      <c r="D1063" s="1" t="s">
        <v>1853</v>
      </c>
      <c r="E1063" s="2">
        <v>0</v>
      </c>
      <c r="F1063" s="1">
        <v>8</v>
      </c>
      <c r="G1063" s="1" t="s">
        <v>74</v>
      </c>
      <c r="H1063" s="1">
        <f t="shared" si="16"/>
        <v>0</v>
      </c>
      <c r="I1063" s="1" t="s">
        <v>22</v>
      </c>
      <c r="J1063" s="1" t="s">
        <v>0</v>
      </c>
    </row>
    <row r="1064" spans="1:10" x14ac:dyDescent="0.3">
      <c r="A1064" s="1">
        <v>1977044</v>
      </c>
      <c r="B1064" s="1" t="s">
        <v>1854</v>
      </c>
      <c r="C1064" s="1" t="s">
        <v>22</v>
      </c>
      <c r="D1064" s="1" t="s">
        <v>1855</v>
      </c>
      <c r="E1064" s="2">
        <v>0</v>
      </c>
      <c r="F1064" s="1">
        <v>2</v>
      </c>
      <c r="G1064" s="1" t="s">
        <v>184</v>
      </c>
      <c r="H1064" s="1">
        <f t="shared" si="16"/>
        <v>0</v>
      </c>
      <c r="I1064" s="1" t="s">
        <v>22</v>
      </c>
      <c r="J1064" s="1" t="s">
        <v>0</v>
      </c>
    </row>
    <row r="1065" spans="1:10" x14ac:dyDescent="0.3">
      <c r="A1065" s="1">
        <v>1977045</v>
      </c>
      <c r="B1065" s="1" t="s">
        <v>1856</v>
      </c>
      <c r="C1065" s="1" t="s">
        <v>22</v>
      </c>
      <c r="D1065" s="1" t="s">
        <v>1857</v>
      </c>
      <c r="E1065" s="2">
        <v>0</v>
      </c>
      <c r="F1065" s="1">
        <v>2</v>
      </c>
      <c r="G1065" s="1" t="s">
        <v>184</v>
      </c>
      <c r="H1065" s="1">
        <f t="shared" si="16"/>
        <v>0</v>
      </c>
      <c r="I1065" s="1" t="s">
        <v>22</v>
      </c>
      <c r="J1065" s="1" t="s">
        <v>0</v>
      </c>
    </row>
    <row r="1066" spans="1:10" x14ac:dyDescent="0.3">
      <c r="A1066" s="1">
        <v>1977046</v>
      </c>
      <c r="B1066" s="1" t="s">
        <v>1858</v>
      </c>
      <c r="C1066" s="1" t="s">
        <v>22</v>
      </c>
      <c r="D1066" s="1" t="s">
        <v>1859</v>
      </c>
      <c r="E1066" s="2">
        <v>0</v>
      </c>
      <c r="F1066" s="1">
        <v>2</v>
      </c>
      <c r="G1066" s="1" t="s">
        <v>184</v>
      </c>
      <c r="H1066" s="1">
        <f t="shared" si="16"/>
        <v>0</v>
      </c>
      <c r="I1066" s="1" t="s">
        <v>22</v>
      </c>
      <c r="J1066" s="1" t="s">
        <v>0</v>
      </c>
    </row>
    <row r="1067" spans="1:10" x14ac:dyDescent="0.3">
      <c r="A1067" s="1">
        <v>1977047</v>
      </c>
      <c r="B1067" s="1" t="s">
        <v>1860</v>
      </c>
      <c r="C1067" s="1" t="s">
        <v>22</v>
      </c>
      <c r="D1067" s="1" t="s">
        <v>1861</v>
      </c>
      <c r="E1067" s="2">
        <v>0</v>
      </c>
      <c r="F1067" s="1">
        <v>2</v>
      </c>
      <c r="G1067" s="1" t="s">
        <v>184</v>
      </c>
      <c r="H1067" s="1">
        <f t="shared" si="16"/>
        <v>0</v>
      </c>
      <c r="I1067" s="1" t="s">
        <v>22</v>
      </c>
      <c r="J1067" s="1" t="s">
        <v>0</v>
      </c>
    </row>
    <row r="1068" spans="1:10" x14ac:dyDescent="0.3">
      <c r="A1068" s="1">
        <v>1977048</v>
      </c>
      <c r="B1068" s="1" t="s">
        <v>1862</v>
      </c>
      <c r="C1068" s="1" t="s">
        <v>22</v>
      </c>
      <c r="D1068" s="1" t="s">
        <v>1863</v>
      </c>
      <c r="E1068" s="1">
        <f>ROUND(H1069+H1070+H1071+H1072+H1073+H1074+H1075+H1076+H1077+H1078+H1079+H1080,2)</f>
        <v>0</v>
      </c>
      <c r="F1068" s="1">
        <v>1</v>
      </c>
      <c r="G1068" s="1" t="s">
        <v>0</v>
      </c>
      <c r="H1068" s="1">
        <f t="shared" si="16"/>
        <v>0</v>
      </c>
      <c r="I1068" s="1" t="s">
        <v>22</v>
      </c>
      <c r="J1068" s="1" t="s">
        <v>0</v>
      </c>
    </row>
    <row r="1069" spans="1:10" x14ac:dyDescent="0.3">
      <c r="A1069" s="1">
        <v>1977049</v>
      </c>
      <c r="B1069" s="1" t="s">
        <v>1864</v>
      </c>
      <c r="C1069" s="1" t="s">
        <v>22</v>
      </c>
      <c r="D1069" s="1" t="s">
        <v>1865</v>
      </c>
      <c r="E1069" s="2">
        <v>0</v>
      </c>
      <c r="F1069" s="1">
        <v>100</v>
      </c>
      <c r="G1069" s="1" t="s">
        <v>95</v>
      </c>
      <c r="H1069" s="1">
        <f t="shared" si="16"/>
        <v>0</v>
      </c>
      <c r="I1069" s="1" t="s">
        <v>22</v>
      </c>
      <c r="J1069" s="1" t="s">
        <v>0</v>
      </c>
    </row>
    <row r="1070" spans="1:10" ht="28.8" x14ac:dyDescent="0.3">
      <c r="A1070" s="1">
        <v>1977050</v>
      </c>
      <c r="B1070" s="1" t="s">
        <v>1866</v>
      </c>
      <c r="C1070" s="1" t="s">
        <v>22</v>
      </c>
      <c r="D1070" s="1" t="s">
        <v>1867</v>
      </c>
      <c r="E1070" s="2">
        <v>0</v>
      </c>
      <c r="F1070" s="1">
        <v>100</v>
      </c>
      <c r="G1070" s="1" t="s">
        <v>95</v>
      </c>
      <c r="H1070" s="1">
        <f t="shared" si="16"/>
        <v>0</v>
      </c>
      <c r="I1070" s="1" t="s">
        <v>22</v>
      </c>
      <c r="J1070" s="1" t="s">
        <v>0</v>
      </c>
    </row>
    <row r="1071" spans="1:10" x14ac:dyDescent="0.3">
      <c r="A1071" s="1">
        <v>1977051</v>
      </c>
      <c r="B1071" s="1" t="s">
        <v>1868</v>
      </c>
      <c r="C1071" s="1" t="s">
        <v>22</v>
      </c>
      <c r="D1071" s="1" t="s">
        <v>1869</v>
      </c>
      <c r="E1071" s="2">
        <v>0</v>
      </c>
      <c r="F1071" s="1">
        <v>50</v>
      </c>
      <c r="G1071" s="1" t="s">
        <v>95</v>
      </c>
      <c r="H1071" s="1">
        <f t="shared" si="16"/>
        <v>0</v>
      </c>
      <c r="I1071" s="1" t="s">
        <v>22</v>
      </c>
      <c r="J1071" s="1" t="s">
        <v>0</v>
      </c>
    </row>
    <row r="1072" spans="1:10" x14ac:dyDescent="0.3">
      <c r="A1072" s="1">
        <v>1977052</v>
      </c>
      <c r="B1072" s="1" t="s">
        <v>1870</v>
      </c>
      <c r="C1072" s="1" t="s">
        <v>22</v>
      </c>
      <c r="D1072" s="1" t="s">
        <v>1872</v>
      </c>
      <c r="E1072" s="2">
        <v>0</v>
      </c>
      <c r="F1072" s="1">
        <v>30</v>
      </c>
      <c r="G1072" s="1" t="s">
        <v>1871</v>
      </c>
      <c r="H1072" s="1">
        <f t="shared" si="16"/>
        <v>0</v>
      </c>
      <c r="I1072" s="1" t="s">
        <v>22</v>
      </c>
      <c r="J1072" s="1" t="s">
        <v>0</v>
      </c>
    </row>
    <row r="1073" spans="1:10" x14ac:dyDescent="0.3">
      <c r="A1073" s="1">
        <v>1977053</v>
      </c>
      <c r="B1073" s="1" t="s">
        <v>1873</v>
      </c>
      <c r="C1073" s="1" t="s">
        <v>22</v>
      </c>
      <c r="D1073" s="1" t="s">
        <v>1874</v>
      </c>
      <c r="E1073" s="2">
        <v>0</v>
      </c>
      <c r="F1073" s="1">
        <v>2</v>
      </c>
      <c r="G1073" s="1" t="s">
        <v>184</v>
      </c>
      <c r="H1073" s="1">
        <f t="shared" si="16"/>
        <v>0</v>
      </c>
      <c r="I1073" s="1" t="s">
        <v>22</v>
      </c>
      <c r="J1073" s="1" t="s">
        <v>0</v>
      </c>
    </row>
    <row r="1074" spans="1:10" x14ac:dyDescent="0.3">
      <c r="A1074" s="1">
        <v>1977054</v>
      </c>
      <c r="B1074" s="1" t="s">
        <v>1875</v>
      </c>
      <c r="C1074" s="1" t="s">
        <v>22</v>
      </c>
      <c r="D1074" s="1" t="s">
        <v>1876</v>
      </c>
      <c r="E1074" s="2">
        <v>0</v>
      </c>
      <c r="F1074" s="1">
        <v>240</v>
      </c>
      <c r="G1074" s="1" t="s">
        <v>357</v>
      </c>
      <c r="H1074" s="1">
        <f t="shared" si="16"/>
        <v>0</v>
      </c>
      <c r="I1074" s="1" t="s">
        <v>22</v>
      </c>
      <c r="J1074" s="1" t="s">
        <v>0</v>
      </c>
    </row>
    <row r="1075" spans="1:10" x14ac:dyDescent="0.3">
      <c r="A1075" s="1">
        <v>1977055</v>
      </c>
      <c r="B1075" s="1" t="s">
        <v>1877</v>
      </c>
      <c r="C1075" s="1" t="s">
        <v>22</v>
      </c>
      <c r="D1075" s="1" t="s">
        <v>1878</v>
      </c>
      <c r="E1075" s="2">
        <v>0</v>
      </c>
      <c r="F1075" s="1">
        <v>2</v>
      </c>
      <c r="G1075" s="1" t="s">
        <v>184</v>
      </c>
      <c r="H1075" s="1">
        <f t="shared" si="16"/>
        <v>0</v>
      </c>
      <c r="I1075" s="1" t="s">
        <v>22</v>
      </c>
      <c r="J1075" s="1" t="s">
        <v>0</v>
      </c>
    </row>
    <row r="1076" spans="1:10" x14ac:dyDescent="0.3">
      <c r="A1076" s="1">
        <v>1977056</v>
      </c>
      <c r="B1076" s="1" t="s">
        <v>1879</v>
      </c>
      <c r="C1076" s="1" t="s">
        <v>22</v>
      </c>
      <c r="D1076" s="1" t="s">
        <v>1880</v>
      </c>
      <c r="E1076" s="2">
        <v>0</v>
      </c>
      <c r="F1076" s="1">
        <v>2</v>
      </c>
      <c r="G1076" s="1" t="s">
        <v>184</v>
      </c>
      <c r="H1076" s="1">
        <f t="shared" si="16"/>
        <v>0</v>
      </c>
      <c r="I1076" s="1" t="s">
        <v>22</v>
      </c>
      <c r="J1076" s="1" t="s">
        <v>0</v>
      </c>
    </row>
    <row r="1077" spans="1:10" x14ac:dyDescent="0.3">
      <c r="A1077" s="1">
        <v>1977057</v>
      </c>
      <c r="B1077" s="1" t="s">
        <v>1881</v>
      </c>
      <c r="C1077" s="1" t="s">
        <v>22</v>
      </c>
      <c r="D1077" s="1" t="s">
        <v>1882</v>
      </c>
      <c r="E1077" s="2">
        <v>0</v>
      </c>
      <c r="F1077" s="1">
        <v>2</v>
      </c>
      <c r="G1077" s="1" t="s">
        <v>184</v>
      </c>
      <c r="H1077" s="1">
        <f t="shared" si="16"/>
        <v>0</v>
      </c>
      <c r="I1077" s="1" t="s">
        <v>22</v>
      </c>
      <c r="J1077" s="1" t="s">
        <v>0</v>
      </c>
    </row>
    <row r="1078" spans="1:10" x14ac:dyDescent="0.3">
      <c r="A1078" s="1">
        <v>1977058</v>
      </c>
      <c r="B1078" s="1" t="s">
        <v>1883</v>
      </c>
      <c r="C1078" s="1" t="s">
        <v>22</v>
      </c>
      <c r="D1078" s="1" t="s">
        <v>1884</v>
      </c>
      <c r="E1078" s="2">
        <v>0</v>
      </c>
      <c r="F1078" s="1">
        <v>2</v>
      </c>
      <c r="G1078" s="1" t="s">
        <v>184</v>
      </c>
      <c r="H1078" s="1">
        <f t="shared" si="16"/>
        <v>0</v>
      </c>
      <c r="I1078" s="1" t="s">
        <v>22</v>
      </c>
      <c r="J1078" s="1" t="s">
        <v>0</v>
      </c>
    </row>
    <row r="1079" spans="1:10" x14ac:dyDescent="0.3">
      <c r="A1079" s="1">
        <v>1977059</v>
      </c>
      <c r="B1079" s="1" t="s">
        <v>1885</v>
      </c>
      <c r="C1079" s="1" t="s">
        <v>22</v>
      </c>
      <c r="D1079" s="1" t="s">
        <v>1886</v>
      </c>
      <c r="E1079" s="2">
        <v>0</v>
      </c>
      <c r="F1079" s="1">
        <v>2</v>
      </c>
      <c r="G1079" s="1" t="s">
        <v>184</v>
      </c>
      <c r="H1079" s="1">
        <f t="shared" si="16"/>
        <v>0</v>
      </c>
      <c r="I1079" s="1" t="s">
        <v>22</v>
      </c>
      <c r="J1079" s="1" t="s">
        <v>0</v>
      </c>
    </row>
    <row r="1080" spans="1:10" x14ac:dyDescent="0.3">
      <c r="A1080" s="1">
        <v>1977060</v>
      </c>
      <c r="B1080" s="1" t="s">
        <v>1887</v>
      </c>
      <c r="C1080" s="1" t="s">
        <v>22</v>
      </c>
      <c r="D1080" s="1" t="s">
        <v>1888</v>
      </c>
      <c r="E1080" s="2">
        <v>0</v>
      </c>
      <c r="F1080" s="1">
        <v>2</v>
      </c>
      <c r="G1080" s="1" t="s">
        <v>184</v>
      </c>
      <c r="H1080" s="1">
        <f t="shared" si="16"/>
        <v>0</v>
      </c>
      <c r="I1080" s="1" t="s">
        <v>22</v>
      </c>
      <c r="J1080" s="1" t="s">
        <v>0</v>
      </c>
    </row>
  </sheetData>
  <sheetProtection algorithmName="SHA-512" hashValue="F/6Bqh90HGZX2N7wNBCfUkKsXldxwg7GWMgflU2lL2P0tbn18Y7ZvhIqDxmQoACNdpahTnqibsyu/6X8oN4/rQ==" saltValue="ice2yCHLauu5f5CKFQ9xpQ==" spinCount="100000" sheet="1" objects="1" scenarios="1"/>
  <pageMargins left="0.7" right="0.7" top="0.75" bottom="0.75" header="0.3" footer="0.3"/>
  <pageSetup paperSize="9" scale="45" fitToHeight="0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DEC66C7ECB24E8D08E5400A2FE6CE" ma:contentTypeVersion="15" ma:contentTypeDescription="Umožňuje vytvoriť nový dokument." ma:contentTypeScope="" ma:versionID="84337d1b6e8cf7a77d4d91f46fc2c77e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119df744f6c8b450d5f044897e908875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b45e0857-c539-46f7-978f-c73fdc53b5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d4d7108-1c8b-43e2-b1b6-6c168d9d6340}" ma:internalName="TaxCatchAll" ma:showField="CatchAllData" ma:web="fb184d40-0941-4c5b-8d86-c438507f5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E67A6-B8FD-4E5A-A8EB-E0EF8B3811E3}"/>
</file>

<file path=customXml/itemProps2.xml><?xml version="1.0" encoding="utf-8"?>
<ds:datastoreItem xmlns:ds="http://schemas.openxmlformats.org/officeDocument/2006/customXml" ds:itemID="{80297083-2E6A-4C78-930E-F847B9DE6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tveres</cp:lastModifiedBy>
  <dcterms:created xsi:type="dcterms:W3CDTF">2022-10-14T08:37:27Z</dcterms:created>
  <dcterms:modified xsi:type="dcterms:W3CDTF">2022-10-14T08:39:41Z</dcterms:modified>
</cp:coreProperties>
</file>