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gur\Documents\"/>
    </mc:Choice>
  </mc:AlternateContent>
  <xr:revisionPtr revIDLastSave="0" documentId="13_ncr:1_{A76B6053-5B11-4413-80E5-D68A44F22C7B}" xr6:coauthVersionLast="47" xr6:coauthVersionMax="47" xr10:uidLastSave="{00000000-0000-0000-0000-000000000000}"/>
  <bookViews>
    <workbookView xWindow="-120" yWindow="-120" windowWidth="29040" windowHeight="15840" xr2:uid="{A32AC45D-AB59-4081-A6BA-A2DDCDB12FC8}"/>
  </bookViews>
  <sheets>
    <sheet name="Pojisteni skupiny" sheetId="1" r:id="rId1"/>
    <sheet name="BB 2022" sheetId="2" r:id="rId2"/>
    <sheet name="Pocty akr skupiny" sheetId="3" state="hidden" r:id="rId3"/>
    <sheet name="Hárok1" sheetId="5" state="hidden" r:id="rId4"/>
    <sheet name="long list 2022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C4" i="1"/>
  <c r="O53" i="6"/>
  <c r="B18" i="2"/>
  <c r="B20" i="2"/>
  <c r="D54" i="5" l="1"/>
  <c r="E52" i="5"/>
  <c r="E51" i="5"/>
  <c r="E50" i="5"/>
  <c r="E49" i="5"/>
  <c r="E48" i="5"/>
  <c r="E47" i="5"/>
  <c r="E45" i="5"/>
  <c r="E44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6" i="5"/>
  <c r="E4" i="5"/>
  <c r="E3" i="5"/>
  <c r="E54" i="5" s="1"/>
  <c r="D8" i="1" l="1"/>
  <c r="D10" i="1" s="1"/>
  <c r="C10" i="1"/>
  <c r="B19" i="3" l="1"/>
  <c r="C19" i="3"/>
  <c r="D16" i="2" l="1"/>
  <c r="C16" i="2"/>
  <c r="B16" i="2"/>
  <c r="B17" i="2" l="1"/>
  <c r="B21" i="2" s="1"/>
</calcChain>
</file>

<file path=xl/sharedStrings.xml><?xml version="1.0" encoding="utf-8"?>
<sst xmlns="http://schemas.openxmlformats.org/spreadsheetml/2006/main" count="403" uniqueCount="255">
  <si>
    <t>športovci</t>
  </si>
  <si>
    <t>Kategória A</t>
  </si>
  <si>
    <t>Kategória B</t>
  </si>
  <si>
    <t>Kategória C</t>
  </si>
  <si>
    <t>Kategória D</t>
  </si>
  <si>
    <t>Kategória</t>
  </si>
  <si>
    <t xml:space="preserve">Od </t>
  </si>
  <si>
    <t>Do</t>
  </si>
  <si>
    <t>Počet</t>
  </si>
  <si>
    <t>Akreditovaná skupina</t>
  </si>
  <si>
    <t>Summer EYOF 2022 participation estimation</t>
  </si>
  <si>
    <t>KNY 19.1.2021</t>
  </si>
  <si>
    <t>Sport</t>
  </si>
  <si>
    <t>BB 2022 estimation</t>
  </si>
  <si>
    <t>Boys</t>
  </si>
  <si>
    <t>Girls</t>
  </si>
  <si>
    <t>Ao</t>
  </si>
  <si>
    <t>AG</t>
  </si>
  <si>
    <t>AT</t>
  </si>
  <si>
    <t>BD</t>
  </si>
  <si>
    <t>BK</t>
  </si>
  <si>
    <t>CY</t>
  </si>
  <si>
    <t>HB</t>
  </si>
  <si>
    <t>JU</t>
  </si>
  <si>
    <t>SW</t>
  </si>
  <si>
    <t>TE</t>
  </si>
  <si>
    <t>VO</t>
  </si>
  <si>
    <t>TOTAL B/G</t>
  </si>
  <si>
    <t>TOTAL B + G</t>
  </si>
  <si>
    <t>CdM/Go/M</t>
  </si>
  <si>
    <t>TOTAL Officials</t>
  </si>
  <si>
    <t>GRAND TOTAL</t>
  </si>
  <si>
    <t>Accommodation EYOF 2022</t>
  </si>
  <si>
    <t>KNY update 19.1.2021</t>
  </si>
  <si>
    <t>Skupina</t>
  </si>
  <si>
    <t xml:space="preserve">Celkovy počet </t>
  </si>
  <si>
    <t xml:space="preserve">Počet ubytko </t>
  </si>
  <si>
    <t>Kde</t>
  </si>
  <si>
    <t>Typ pokoje</t>
  </si>
  <si>
    <t>Od</t>
  </si>
  <si>
    <t>Finance</t>
  </si>
  <si>
    <t xml:space="preserve">Poznámka </t>
  </si>
  <si>
    <t>NOCs delegations</t>
  </si>
  <si>
    <t>Intry TOP</t>
  </si>
  <si>
    <t>22/23.7.</t>
  </si>
  <si>
    <t>31.7./1.8.</t>
  </si>
  <si>
    <t>platí NOCs 90 Eur na hlavu a noc</t>
  </si>
  <si>
    <t>odhad incl. Young Reporters</t>
  </si>
  <si>
    <t>COCOM</t>
  </si>
  <si>
    <t>Arcade?</t>
  </si>
  <si>
    <t>Single</t>
  </si>
  <si>
    <t>20/21.7</t>
  </si>
  <si>
    <t>31.7.</t>
  </si>
  <si>
    <t>Hradí OC</t>
  </si>
  <si>
    <t>Sport TDs, ITOs</t>
  </si>
  <si>
    <t>Dixon</t>
  </si>
  <si>
    <t>Ideálně single</t>
  </si>
  <si>
    <t>21.7.</t>
  </si>
  <si>
    <t>Mix - úhrada OC (převážně)/EFs</t>
  </si>
  <si>
    <t>*</t>
  </si>
  <si>
    <t>Sport Rozhodčí international</t>
  </si>
  <si>
    <t>Dixon/hotel</t>
  </si>
  <si>
    <t>max double</t>
  </si>
  <si>
    <t>Sport national (svazy, NTOs)</t>
  </si>
  <si>
    <t>Intry, ubytovny</t>
  </si>
  <si>
    <t>18.-23.7.</t>
  </si>
  <si>
    <t>dle smlouvy - padne nejspíš plně na vrub OC</t>
  </si>
  <si>
    <r>
      <rPr>
        <sz val="11"/>
        <color theme="1"/>
        <rFont val="Calibri"/>
        <family val="2"/>
        <charset val="238"/>
      </rPr>
      <t>*</t>
    </r>
    <r>
      <rPr>
        <sz val="11"/>
        <color theme="1"/>
        <rFont val="Calibri"/>
        <family val="2"/>
        <charset val="238"/>
        <scheme val="minor"/>
      </rPr>
      <t>NUTNÁ REVIZE ODHADU!</t>
    </r>
  </si>
  <si>
    <t>OC</t>
  </si>
  <si>
    <t>Byty BB, Intry</t>
  </si>
  <si>
    <t>odhad…???</t>
  </si>
  <si>
    <t>Volunteers</t>
  </si>
  <si>
    <t xml:space="preserve">Intry </t>
  </si>
  <si>
    <t>15.-23.7.</t>
  </si>
  <si>
    <t>31.7./1.-2.8.</t>
  </si>
  <si>
    <t>Odhad velmi nejistý, může být i více…</t>
  </si>
  <si>
    <t>Suppliers</t>
  </si>
  <si>
    <t>Hotel</t>
  </si>
  <si>
    <t>dle smluvních podmínek</t>
  </si>
  <si>
    <t>odhad</t>
  </si>
  <si>
    <t>Observers</t>
  </si>
  <si>
    <t>23.7.</t>
  </si>
  <si>
    <t>platí si sami Observers</t>
  </si>
  <si>
    <t xml:space="preserve">VIP international </t>
  </si>
  <si>
    <t>single/double</t>
  </si>
  <si>
    <t>23.-30.7.</t>
  </si>
  <si>
    <t>25.-31.7.</t>
  </si>
  <si>
    <t>platí si sami NOCs /VIPs</t>
  </si>
  <si>
    <t>VIP National</t>
  </si>
  <si>
    <t>mix</t>
  </si>
  <si>
    <t>politici, sponzoři, partneři</t>
  </si>
  <si>
    <t xml:space="preserve">Media international </t>
  </si>
  <si>
    <t>platí si sami Média</t>
  </si>
  <si>
    <t>střelba od pasu…:-)</t>
  </si>
  <si>
    <t>Media national</t>
  </si>
  <si>
    <t>dtto :-)</t>
  </si>
  <si>
    <r>
      <t xml:space="preserve">Family </t>
    </r>
    <r>
      <rPr>
        <sz val="11"/>
        <color theme="1"/>
        <rFont val="Calibri"/>
        <family val="2"/>
        <charset val="238"/>
      </rPr>
      <t>&amp; Friends</t>
    </r>
  </si>
  <si>
    <t>Hotel, penzion</t>
  </si>
  <si>
    <t>platí si sami a řeší si sami (OV zabookuje kapacitu)</t>
  </si>
  <si>
    <t>Celkem</t>
  </si>
  <si>
    <r>
      <rPr>
        <sz val="11"/>
        <color theme="1"/>
        <rFont val="Calibri"/>
        <family val="2"/>
        <charset val="238"/>
      </rPr>
      <t>*</t>
    </r>
    <r>
      <rPr>
        <sz val="11"/>
        <color theme="1"/>
        <rFont val="Calibri"/>
        <family val="2"/>
        <charset val="238"/>
        <scheme val="minor"/>
      </rPr>
      <t xml:space="preserve">POZOR - skupiny Sport international, national a možná i TDs/ITOs - zvážit ubytování v příslušných lokalitách - Detva, Lupča, Zvolen, Badín! </t>
    </r>
  </si>
  <si>
    <t>Vše jsou odhady - jak počty tak data od/do</t>
  </si>
  <si>
    <t>Šéfové misí přijíždí vždy o den dříve.</t>
  </si>
  <si>
    <t>Kategória E</t>
  </si>
  <si>
    <t>NOC</t>
  </si>
  <si>
    <t>R</t>
  </si>
  <si>
    <t xml:space="preserve">ostatní – dobrovoľníci, OV </t>
  </si>
  <si>
    <t>departure</t>
  </si>
  <si>
    <t>ostatní officials (doprovody, tréneri,maséri, doktori, sefovia výprav... )</t>
  </si>
  <si>
    <t>šport (rozhocovia, tech. Delegáti, organizátori športu zo zväzov)</t>
  </si>
  <si>
    <t>VIP - EOC delegáti, politici...</t>
  </si>
  <si>
    <t>Kategória F</t>
  </si>
  <si>
    <t>z toho SK</t>
  </si>
  <si>
    <t>Média,  dodávatelia*, observers</t>
  </si>
  <si>
    <t>* veľké dodávateľské zmluvy budú mať klausulu poistenia</t>
  </si>
  <si>
    <t>podujatie</t>
  </si>
  <si>
    <t>zatvárací ceremoniál</t>
  </si>
  <si>
    <t>otvárací ceremoniál</t>
  </si>
  <si>
    <t>8 dni</t>
  </si>
  <si>
    <t>arrival</t>
  </si>
  <si>
    <t>2 dni</t>
  </si>
  <si>
    <t>max</t>
  </si>
  <si>
    <t>T0</t>
  </si>
  <si>
    <t>T0-1</t>
  </si>
  <si>
    <t>T0-7</t>
  </si>
  <si>
    <t>SK nie je potreba poisťovať na medical /cestovne</t>
  </si>
  <si>
    <t>trvanie ako aj počty bude známe presne najneskôr mesiac pred podujatím</t>
  </si>
  <si>
    <t>T9</t>
  </si>
  <si>
    <r>
      <rPr>
        <sz val="11"/>
        <color rgb="FFFF0000"/>
        <rFont val="Calibri"/>
        <family val="2"/>
        <charset val="238"/>
        <scheme val="minor"/>
      </rPr>
      <t>T9</t>
    </r>
    <r>
      <rPr>
        <sz val="11"/>
        <color theme="1"/>
        <rFont val="Calibri"/>
        <family val="2"/>
        <charset val="238"/>
        <scheme val="minor"/>
      </rPr>
      <t>+1</t>
    </r>
  </si>
  <si>
    <r>
      <rPr>
        <sz val="11"/>
        <color rgb="FFFF0000"/>
        <rFont val="Calibri"/>
        <family val="2"/>
        <charset val="238"/>
        <scheme val="minor"/>
      </rPr>
      <t>T9</t>
    </r>
    <r>
      <rPr>
        <sz val="11"/>
        <color theme="1"/>
        <rFont val="Calibri"/>
        <family val="2"/>
        <charset val="238"/>
        <scheme val="minor"/>
      </rPr>
      <t>+2</t>
    </r>
  </si>
  <si>
    <t>počet dní</t>
  </si>
  <si>
    <t>Code</t>
  </si>
  <si>
    <t xml:space="preserve">Baku </t>
  </si>
  <si>
    <t>Gyor</t>
  </si>
  <si>
    <t>projekcia Banská Bystrica</t>
  </si>
  <si>
    <t>Albania</t>
  </si>
  <si>
    <t>ALB</t>
  </si>
  <si>
    <t xml:space="preserve"> </t>
  </si>
  <si>
    <t>Andorra</t>
  </si>
  <si>
    <t>AND</t>
  </si>
  <si>
    <t>Armenia</t>
  </si>
  <si>
    <t>ARM</t>
  </si>
  <si>
    <t>Austria</t>
  </si>
  <si>
    <t>AUT</t>
  </si>
  <si>
    <t>Azerbaijan</t>
  </si>
  <si>
    <t>AZE</t>
  </si>
  <si>
    <t>Belarus</t>
  </si>
  <si>
    <t>BLR</t>
  </si>
  <si>
    <t>Belgium</t>
  </si>
  <si>
    <t>BEL</t>
  </si>
  <si>
    <t>Bosnia and Herzegovina</t>
  </si>
  <si>
    <t>BIH</t>
  </si>
  <si>
    <t>Bulgaria</t>
  </si>
  <si>
    <t>BUL</t>
  </si>
  <si>
    <t>Croatia</t>
  </si>
  <si>
    <t>CRO</t>
  </si>
  <si>
    <t>Cyprus</t>
  </si>
  <si>
    <t>CYP</t>
  </si>
  <si>
    <t>Czech Republic</t>
  </si>
  <si>
    <t>CZE</t>
  </si>
  <si>
    <t>Denmark</t>
  </si>
  <si>
    <t>DEN</t>
  </si>
  <si>
    <t>Estonia</t>
  </si>
  <si>
    <t>EST</t>
  </si>
  <si>
    <t>Finland</t>
  </si>
  <si>
    <t>FIN</t>
  </si>
  <si>
    <t>France</t>
  </si>
  <si>
    <t>FRA</t>
  </si>
  <si>
    <t>Georgia</t>
  </si>
  <si>
    <t>GEO</t>
  </si>
  <si>
    <t>Germany</t>
  </si>
  <si>
    <t>GER</t>
  </si>
  <si>
    <t>Great Britain</t>
  </si>
  <si>
    <t>GBR</t>
  </si>
  <si>
    <t>Greece</t>
  </si>
  <si>
    <t>GRE</t>
  </si>
  <si>
    <t>Hungary</t>
  </si>
  <si>
    <t>HUN</t>
  </si>
  <si>
    <t>Iceland</t>
  </si>
  <si>
    <t>ISL</t>
  </si>
  <si>
    <t>Ireland</t>
  </si>
  <si>
    <t>IRL</t>
  </si>
  <si>
    <t>Israel</t>
  </si>
  <si>
    <t>ISR</t>
  </si>
  <si>
    <t>Italy</t>
  </si>
  <si>
    <t>ITA</t>
  </si>
  <si>
    <t>Kosovo</t>
  </si>
  <si>
    <t>KOS</t>
  </si>
  <si>
    <t>Latvia</t>
  </si>
  <si>
    <t>LAT</t>
  </si>
  <si>
    <t>Liechtenstein</t>
  </si>
  <si>
    <t>LIE</t>
  </si>
  <si>
    <t>Lithuania</t>
  </si>
  <si>
    <t>LTU</t>
  </si>
  <si>
    <t>Luxembourg</t>
  </si>
  <si>
    <t>LUX</t>
  </si>
  <si>
    <t>Malta</t>
  </si>
  <si>
    <t>MLT</t>
  </si>
  <si>
    <t>Monaco</t>
  </si>
  <si>
    <t>MON</t>
  </si>
  <si>
    <t>Montenegro</t>
  </si>
  <si>
    <t>MNE</t>
  </si>
  <si>
    <t>Netherlands</t>
  </si>
  <si>
    <t>NED</t>
  </si>
  <si>
    <t>North Macedonia</t>
  </si>
  <si>
    <t>MKD</t>
  </si>
  <si>
    <t>Norway</t>
  </si>
  <si>
    <t>NOR</t>
  </si>
  <si>
    <t>Poland</t>
  </si>
  <si>
    <t>POL</t>
  </si>
  <si>
    <t>Portugal</t>
  </si>
  <si>
    <t>POR</t>
  </si>
  <si>
    <t>Republic of Moldova</t>
  </si>
  <si>
    <t>MDA</t>
  </si>
  <si>
    <t>Romania</t>
  </si>
  <si>
    <t>ROU</t>
  </si>
  <si>
    <t>Russian Federation</t>
  </si>
  <si>
    <t>RUS</t>
  </si>
  <si>
    <t>San Marino</t>
  </si>
  <si>
    <t>SMR</t>
  </si>
  <si>
    <t>Serbia</t>
  </si>
  <si>
    <t>SRB</t>
  </si>
  <si>
    <t>Slovakia</t>
  </si>
  <si>
    <t>SVK</t>
  </si>
  <si>
    <t>Slovenia</t>
  </si>
  <si>
    <t>SLO</t>
  </si>
  <si>
    <t>Spain</t>
  </si>
  <si>
    <t>ESP</t>
  </si>
  <si>
    <t>Sweden</t>
  </si>
  <si>
    <t>SWE</t>
  </si>
  <si>
    <t>Switzerland</t>
  </si>
  <si>
    <t>SUI</t>
  </si>
  <si>
    <t>Turkey</t>
  </si>
  <si>
    <t>TUR</t>
  </si>
  <si>
    <t>Ukraine</t>
  </si>
  <si>
    <t>UKR</t>
  </si>
  <si>
    <t>TOTAL PERSONS</t>
  </si>
  <si>
    <t>Total</t>
  </si>
  <si>
    <t>TOTAL NOC</t>
  </si>
  <si>
    <t>J</t>
  </si>
  <si>
    <t>B+G</t>
  </si>
  <si>
    <t>B</t>
  </si>
  <si>
    <t>G</t>
  </si>
  <si>
    <t>B+G+Ao+R</t>
  </si>
  <si>
    <t>CdM</t>
  </si>
  <si>
    <t>DCdM ZV</t>
  </si>
  <si>
    <t>Medic ZV</t>
  </si>
  <si>
    <t>Go</t>
  </si>
  <si>
    <t>YA</t>
  </si>
  <si>
    <t>M</t>
  </si>
  <si>
    <t>NOC TEST</t>
  </si>
  <si>
    <t>TEST</t>
  </si>
  <si>
    <t>plus ukraina - odhad 125 grand total</t>
  </si>
  <si>
    <t>organizátori športu zo zväzu</t>
  </si>
  <si>
    <t>OV, dobrovoľníci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</si>
</sst>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Montserrat"/>
      <charset val="238"/>
    </font>
    <font>
      <sz val="12"/>
      <color theme="1"/>
      <name val="Montserrat"/>
      <charset val="238"/>
    </font>
    <font>
      <b/>
      <sz val="12"/>
      <name val="Montserrat"/>
      <charset val="238"/>
    </font>
    <font>
      <sz val="12"/>
      <name val="Montserrat"/>
      <charset val="238"/>
    </font>
    <font>
      <sz val="11"/>
      <color theme="1"/>
      <name val="Montserrat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Tahoma"/>
      <family val="2"/>
      <charset val="1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3" tint="0.79995117038483843"/>
        <bgColor auto="1"/>
      </patternFill>
    </fill>
    <fill>
      <patternFill patternType="solid">
        <fgColor theme="5" tint="0.59999389629810485"/>
        <bgColor auto="1"/>
      </patternFill>
    </fill>
    <fill>
      <patternFill patternType="solid">
        <fgColor theme="0"/>
        <bgColor auto="1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auto="1"/>
      </patternFill>
    </fill>
    <fill>
      <patternFill patternType="solid">
        <fgColor theme="0" tint="-0.34998626667073579"/>
        <bgColor auto="1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3" fillId="0" borderId="0"/>
    <xf numFmtId="0" fontId="15" fillId="0" borderId="0"/>
  </cellStyleXfs>
  <cellXfs count="108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justify" vertical="center"/>
    </xf>
    <xf numFmtId="0" fontId="0" fillId="0" borderId="1" xfId="0" applyBorder="1"/>
    <xf numFmtId="0" fontId="5" fillId="0" borderId="0" xfId="0" applyFont="1"/>
    <xf numFmtId="0" fontId="1" fillId="0" borderId="0" xfId="0" applyFont="1"/>
    <xf numFmtId="14" fontId="6" fillId="0" borderId="0" xfId="0" applyNumberFormat="1" applyFont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9" xfId="0" applyFont="1" applyBorder="1"/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0" xfId="0" applyFont="1"/>
    <xf numFmtId="0" fontId="7" fillId="0" borderId="9" xfId="0" applyFont="1" applyBorder="1"/>
    <xf numFmtId="0" fontId="5" fillId="4" borderId="9" xfId="0" applyFont="1" applyFill="1" applyBorder="1"/>
    <xf numFmtId="0" fontId="6" fillId="4" borderId="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5" fillId="5" borderId="9" xfId="0" applyFont="1" applyFill="1" applyBorder="1"/>
    <xf numFmtId="0" fontId="5" fillId="6" borderId="9" xfId="0" applyFont="1" applyFill="1" applyBorder="1"/>
    <xf numFmtId="0" fontId="5" fillId="7" borderId="13" xfId="0" applyFont="1" applyFill="1" applyBorder="1"/>
    <xf numFmtId="0" fontId="2" fillId="0" borderId="0" xfId="0" applyFont="1"/>
    <xf numFmtId="0" fontId="3" fillId="8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Border="1"/>
    <xf numFmtId="0" fontId="0" fillId="0" borderId="17" xfId="0" applyBorder="1"/>
    <xf numFmtId="0" fontId="3" fillId="8" borderId="1" xfId="0" applyFont="1" applyFill="1" applyBorder="1"/>
    <xf numFmtId="0" fontId="0" fillId="8" borderId="1" xfId="0" applyFill="1" applyBorder="1"/>
    <xf numFmtId="0" fontId="0" fillId="0" borderId="0" xfId="0" applyAlignment="1">
      <alignment horizontal="center"/>
    </xf>
    <xf numFmtId="0" fontId="12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justify" vertical="center"/>
    </xf>
    <xf numFmtId="14" fontId="0" fillId="0" borderId="0" xfId="0" applyNumberFormat="1"/>
    <xf numFmtId="14" fontId="2" fillId="0" borderId="0" xfId="0" applyNumberFormat="1" applyFont="1"/>
    <xf numFmtId="0" fontId="2" fillId="0" borderId="1" xfId="0" applyFont="1" applyBorder="1"/>
    <xf numFmtId="0" fontId="3" fillId="0" borderId="1" xfId="0" applyFont="1" applyFill="1" applyBorder="1"/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9" fillId="9" borderId="1" xfId="2" applyFont="1" applyFill="1" applyBorder="1" applyAlignment="1">
      <alignment horizontal="left" vertical="center" wrapText="1"/>
    </xf>
    <xf numFmtId="0" fontId="20" fillId="9" borderId="1" xfId="2" applyFont="1" applyFill="1" applyBorder="1" applyAlignment="1">
      <alignment horizontal="center" vertical="center"/>
    </xf>
    <xf numFmtId="0" fontId="17" fillId="0" borderId="0" xfId="2" applyFont="1" applyAlignment="1">
      <alignment horizontal="center"/>
    </xf>
    <xf numFmtId="0" fontId="0" fillId="0" borderId="0" xfId="0" applyAlignment="1">
      <alignment horizontal="center" vertical="center"/>
    </xf>
    <xf numFmtId="1" fontId="18" fillId="0" borderId="0" xfId="2" applyNumberFormat="1" applyFont="1" applyAlignment="1">
      <alignment horizontal="center"/>
    </xf>
    <xf numFmtId="0" fontId="20" fillId="9" borderId="1" xfId="2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10" borderId="1" xfId="2" applyFont="1" applyFill="1" applyBorder="1" applyAlignment="1">
      <alignment horizontal="center" vertical="center"/>
    </xf>
    <xf numFmtId="0" fontId="24" fillId="11" borderId="1" xfId="2" applyFont="1" applyFill="1" applyBorder="1" applyAlignment="1">
      <alignment horizontal="center" vertical="center"/>
    </xf>
    <xf numFmtId="0" fontId="24" fillId="12" borderId="1" xfId="2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20" fillId="13" borderId="1" xfId="2" applyFont="1" applyFill="1" applyBorder="1" applyAlignment="1">
      <alignment horizontal="left" vertical="center" wrapText="1"/>
    </xf>
    <xf numFmtId="0" fontId="20" fillId="13" borderId="1" xfId="2" applyFont="1" applyFill="1" applyBorder="1" applyAlignment="1">
      <alignment horizontal="center" vertical="center"/>
    </xf>
    <xf numFmtId="0" fontId="24" fillId="14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0" fillId="10" borderId="0" xfId="0" applyFill="1"/>
    <xf numFmtId="0" fontId="0" fillId="11" borderId="0" xfId="0" applyFill="1"/>
    <xf numFmtId="0" fontId="0" fillId="12" borderId="0" xfId="0" applyFill="1"/>
    <xf numFmtId="0" fontId="22" fillId="0" borderId="19" xfId="0" applyFont="1" applyBorder="1" applyAlignment="1">
      <alignment horizontal="left" vertical="center"/>
    </xf>
    <xf numFmtId="0" fontId="22" fillId="11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/>
    </xf>
    <xf numFmtId="0" fontId="19" fillId="9" borderId="1" xfId="2" applyFont="1" applyFill="1" applyBorder="1" applyAlignment="1">
      <alignment horizontal="center" vertical="center"/>
    </xf>
    <xf numFmtId="0" fontId="25" fillId="10" borderId="1" xfId="2" applyFont="1" applyFill="1" applyBorder="1" applyAlignment="1">
      <alignment horizontal="center" vertical="center"/>
    </xf>
    <xf numFmtId="0" fontId="25" fillId="11" borderId="1" xfId="2" applyFont="1" applyFill="1" applyBorder="1" applyAlignment="1">
      <alignment horizontal="center" vertical="center"/>
    </xf>
    <xf numFmtId="0" fontId="25" fillId="12" borderId="1" xfId="2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4" fillId="3" borderId="21" xfId="2" applyFont="1" applyFill="1" applyBorder="1" applyAlignment="1">
      <alignment horizontal="center" vertical="center"/>
    </xf>
    <xf numFmtId="14" fontId="0" fillId="0" borderId="1" xfId="0" applyNumberFormat="1" applyBorder="1"/>
    <xf numFmtId="0" fontId="3" fillId="16" borderId="1" xfId="0" applyFont="1" applyFill="1" applyBorder="1"/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16" fillId="9" borderId="1" xfId="2" applyFont="1" applyFill="1" applyBorder="1" applyAlignment="1">
      <alignment horizontal="center" vertical="center"/>
    </xf>
    <xf numFmtId="0" fontId="24" fillId="0" borderId="19" xfId="2" applyFont="1" applyBorder="1" applyAlignment="1">
      <alignment horizontal="center" vertical="center"/>
    </xf>
    <xf numFmtId="0" fontId="24" fillId="0" borderId="20" xfId="2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24" fillId="3" borderId="19" xfId="2" applyFont="1" applyFill="1" applyBorder="1" applyAlignment="1">
      <alignment horizontal="center" vertical="center"/>
    </xf>
    <xf numFmtId="0" fontId="24" fillId="3" borderId="20" xfId="2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5" fillId="0" borderId="19" xfId="2" applyFont="1" applyBorder="1" applyAlignment="1">
      <alignment horizontal="center" vertical="center"/>
    </xf>
    <xf numFmtId="0" fontId="25" fillId="0" borderId="20" xfId="2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</cellXfs>
  <cellStyles count="3">
    <cellStyle name="Excel Built-in Normal" xfId="2" xr:uid="{884ADAF1-38DF-5B49-A1CB-531AA70E9D67}"/>
    <cellStyle name="Normálna" xfId="0" builtinId="0"/>
    <cellStyle name="Normální 2" xfId="1" xr:uid="{ADB5F4EE-8D35-4263-8BD5-B115CEE528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EC022-751D-4DD9-8996-43298A83DA48}">
  <sheetPr>
    <tabColor rgb="FFFFFF00"/>
  </sheetPr>
  <dimension ref="A2:J26"/>
  <sheetViews>
    <sheetView tabSelected="1" workbookViewId="0">
      <selection activeCell="H19" sqref="H19"/>
    </sheetView>
  </sheetViews>
  <sheetFormatPr defaultColWidth="8.85546875" defaultRowHeight="15" x14ac:dyDescent="0.25"/>
  <cols>
    <col min="1" max="1" width="12.28515625" customWidth="1"/>
    <col min="2" max="2" width="60.7109375" customWidth="1"/>
    <col min="3" max="3" width="19.140625" customWidth="1"/>
    <col min="4" max="4" width="11.28515625" customWidth="1"/>
    <col min="5" max="5" width="13.140625" customWidth="1"/>
    <col min="6" max="6" width="14.85546875" customWidth="1"/>
    <col min="8" max="8" width="11.28515625" customWidth="1"/>
    <col min="9" max="9" width="10" customWidth="1"/>
  </cols>
  <sheetData>
    <row r="2" spans="1:7" x14ac:dyDescent="0.25">
      <c r="E2" t="s">
        <v>121</v>
      </c>
    </row>
    <row r="3" spans="1:7" x14ac:dyDescent="0.25">
      <c r="A3" s="2" t="s">
        <v>5</v>
      </c>
      <c r="B3" s="2" t="s">
        <v>9</v>
      </c>
      <c r="C3" s="2" t="s">
        <v>8</v>
      </c>
      <c r="D3" s="2" t="s">
        <v>112</v>
      </c>
      <c r="E3" s="2" t="s">
        <v>6</v>
      </c>
      <c r="F3" s="2" t="s">
        <v>7</v>
      </c>
      <c r="G3" s="41" t="s">
        <v>130</v>
      </c>
    </row>
    <row r="4" spans="1:7" x14ac:dyDescent="0.25">
      <c r="A4" s="3" t="s">
        <v>1</v>
      </c>
      <c r="B4" s="4" t="s">
        <v>0</v>
      </c>
      <c r="C4" s="4">
        <f>2281+100</f>
        <v>2381</v>
      </c>
      <c r="D4" s="4">
        <v>150</v>
      </c>
      <c r="E4" s="4" t="s">
        <v>123</v>
      </c>
      <c r="F4" s="4" t="s">
        <v>128</v>
      </c>
      <c r="G4" s="4">
        <v>11</v>
      </c>
    </row>
    <row r="5" spans="1:7" x14ac:dyDescent="0.25">
      <c r="A5" s="3" t="s">
        <v>2</v>
      </c>
      <c r="B5" s="4" t="s">
        <v>108</v>
      </c>
      <c r="C5" s="4">
        <f>721+25</f>
        <v>746</v>
      </c>
      <c r="D5" s="4">
        <v>39</v>
      </c>
      <c r="E5" s="4" t="s">
        <v>123</v>
      </c>
      <c r="F5" s="4" t="s">
        <v>128</v>
      </c>
      <c r="G5" s="4">
        <v>11</v>
      </c>
    </row>
    <row r="6" spans="1:7" x14ac:dyDescent="0.25">
      <c r="A6" s="3" t="s">
        <v>3</v>
      </c>
      <c r="B6" s="4" t="s">
        <v>109</v>
      </c>
      <c r="C6" s="4">
        <v>850</v>
      </c>
      <c r="D6" s="4">
        <v>600</v>
      </c>
      <c r="E6" s="4" t="s">
        <v>124</v>
      </c>
      <c r="F6" s="4" t="s">
        <v>129</v>
      </c>
      <c r="G6" s="4">
        <v>18</v>
      </c>
    </row>
    <row r="7" spans="1:7" x14ac:dyDescent="0.25">
      <c r="A7" s="3" t="s">
        <v>4</v>
      </c>
      <c r="B7" s="4" t="s">
        <v>110</v>
      </c>
      <c r="C7" s="4">
        <v>260</v>
      </c>
      <c r="D7" s="4">
        <v>100</v>
      </c>
      <c r="E7" s="4" t="s">
        <v>122</v>
      </c>
      <c r="F7" s="40" t="s">
        <v>127</v>
      </c>
      <c r="G7" s="4">
        <v>9</v>
      </c>
    </row>
    <row r="8" spans="1:7" x14ac:dyDescent="0.25">
      <c r="A8" s="3" t="s">
        <v>103</v>
      </c>
      <c r="B8" s="4" t="s">
        <v>106</v>
      </c>
      <c r="C8" s="4">
        <v>1800</v>
      </c>
      <c r="D8" s="4">
        <f>0.9*C8</f>
        <v>1620</v>
      </c>
      <c r="E8" s="4" t="s">
        <v>124</v>
      </c>
      <c r="F8" s="4" t="s">
        <v>129</v>
      </c>
      <c r="G8" s="4">
        <v>18</v>
      </c>
    </row>
    <row r="9" spans="1:7" x14ac:dyDescent="0.25">
      <c r="A9" s="37" t="s">
        <v>111</v>
      </c>
      <c r="B9" s="4" t="s">
        <v>113</v>
      </c>
      <c r="C9" s="4">
        <v>210</v>
      </c>
      <c r="D9" s="4">
        <v>105</v>
      </c>
      <c r="E9" s="4" t="s">
        <v>123</v>
      </c>
      <c r="F9" s="4" t="s">
        <v>128</v>
      </c>
      <c r="G9" s="4">
        <v>11</v>
      </c>
    </row>
    <row r="10" spans="1:7" x14ac:dyDescent="0.25">
      <c r="C10" s="1">
        <f>SUM(C4:C9)</f>
        <v>6247</v>
      </c>
      <c r="D10" s="1">
        <f>SUM(D4:D9)</f>
        <v>2614</v>
      </c>
    </row>
    <row r="11" spans="1:7" x14ac:dyDescent="0.25">
      <c r="B11" t="s">
        <v>114</v>
      </c>
    </row>
    <row r="12" spans="1:7" x14ac:dyDescent="0.25">
      <c r="B12" t="s">
        <v>125</v>
      </c>
    </row>
    <row r="13" spans="1:7" x14ac:dyDescent="0.25">
      <c r="B13" t="s">
        <v>126</v>
      </c>
    </row>
    <row r="16" spans="1:7" x14ac:dyDescent="0.25">
      <c r="B16" t="s">
        <v>115</v>
      </c>
      <c r="C16" t="s">
        <v>117</v>
      </c>
      <c r="D16" s="39">
        <v>44766</v>
      </c>
    </row>
    <row r="17" spans="1:10" x14ac:dyDescent="0.25">
      <c r="C17" t="s">
        <v>116</v>
      </c>
      <c r="D17" s="38">
        <v>44772</v>
      </c>
      <c r="E17" t="s">
        <v>118</v>
      </c>
    </row>
    <row r="19" spans="1:10" x14ac:dyDescent="0.25">
      <c r="B19" t="s">
        <v>122</v>
      </c>
      <c r="C19" t="s">
        <v>119</v>
      </c>
      <c r="D19" s="39">
        <v>44765</v>
      </c>
    </row>
    <row r="20" spans="1:10" x14ac:dyDescent="0.25">
      <c r="B20" s="24" t="s">
        <v>127</v>
      </c>
      <c r="C20" t="s">
        <v>107</v>
      </c>
      <c r="D20" s="38">
        <v>44773</v>
      </c>
      <c r="E20" t="s">
        <v>120</v>
      </c>
    </row>
    <row r="24" spans="1:10" x14ac:dyDescent="0.25">
      <c r="A24" s="81" t="s">
        <v>5</v>
      </c>
      <c r="B24" s="81" t="s">
        <v>9</v>
      </c>
      <c r="C24" s="81" t="s">
        <v>8</v>
      </c>
      <c r="D24" s="81" t="s">
        <v>112</v>
      </c>
      <c r="E24" s="81" t="s">
        <v>6</v>
      </c>
      <c r="F24" s="81" t="s">
        <v>7</v>
      </c>
      <c r="G24" s="81" t="s">
        <v>130</v>
      </c>
      <c r="H24" s="81" t="s">
        <v>6</v>
      </c>
      <c r="I24" s="81" t="s">
        <v>7</v>
      </c>
      <c r="J24" s="81" t="s">
        <v>130</v>
      </c>
    </row>
    <row r="25" spans="1:10" x14ac:dyDescent="0.25">
      <c r="A25" s="3" t="s">
        <v>3</v>
      </c>
      <c r="B25" s="4" t="s">
        <v>253</v>
      </c>
      <c r="C25" s="4">
        <v>200</v>
      </c>
      <c r="D25" s="4">
        <v>180</v>
      </c>
      <c r="E25" s="80">
        <v>44752</v>
      </c>
      <c r="F25" s="80">
        <v>44766</v>
      </c>
      <c r="G25" s="4">
        <v>14</v>
      </c>
      <c r="H25" s="80">
        <v>44774</v>
      </c>
      <c r="I25" s="80">
        <v>44778</v>
      </c>
      <c r="J25" s="4">
        <v>5</v>
      </c>
    </row>
    <row r="26" spans="1:10" x14ac:dyDescent="0.25">
      <c r="A26" s="3" t="s">
        <v>103</v>
      </c>
      <c r="B26" s="4" t="s">
        <v>254</v>
      </c>
      <c r="C26" s="4">
        <v>200</v>
      </c>
      <c r="D26" s="4">
        <v>200</v>
      </c>
      <c r="E26" s="80">
        <v>44752</v>
      </c>
      <c r="F26" s="80">
        <v>44766</v>
      </c>
      <c r="G26" s="4">
        <v>14</v>
      </c>
      <c r="H26" s="80">
        <v>44774</v>
      </c>
      <c r="I26" s="80">
        <v>44778</v>
      </c>
      <c r="J26" s="4">
        <v>5</v>
      </c>
    </row>
  </sheetData>
  <phoneticPr fontId="14" type="noConversion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CCF87-E7FF-4F70-B700-1DFE4875FD91}">
  <sheetPr>
    <tabColor rgb="FFC030AB"/>
    <pageSetUpPr fitToPage="1"/>
  </sheetPr>
  <dimension ref="A1:I29"/>
  <sheetViews>
    <sheetView showGridLines="0" workbookViewId="0">
      <selection activeCell="B18" sqref="B18:D19"/>
    </sheetView>
  </sheetViews>
  <sheetFormatPr defaultColWidth="8.85546875" defaultRowHeight="15" x14ac:dyDescent="0.25"/>
  <cols>
    <col min="1" max="1" width="20.28515625" style="6" customWidth="1"/>
    <col min="2" max="2" width="10.140625" style="6" customWidth="1"/>
    <col min="3" max="4" width="9.28515625" style="6" customWidth="1"/>
    <col min="5" max="16384" width="8.85546875" style="6"/>
  </cols>
  <sheetData>
    <row r="1" spans="1:9" ht="18.75" x14ac:dyDescent="0.35">
      <c r="A1" s="5" t="s">
        <v>10</v>
      </c>
      <c r="B1" s="5"/>
      <c r="C1" s="5"/>
      <c r="D1" s="5"/>
    </row>
    <row r="2" spans="1:9" ht="18.75" x14ac:dyDescent="0.35">
      <c r="A2" s="7" t="s">
        <v>11</v>
      </c>
      <c r="B2" s="7"/>
      <c r="C2" s="7"/>
      <c r="D2" s="7"/>
    </row>
    <row r="3" spans="1:9" ht="19.5" thickBot="1" x14ac:dyDescent="0.4">
      <c r="A3" s="7"/>
      <c r="B3" s="7"/>
      <c r="C3" s="7"/>
      <c r="D3" s="7"/>
    </row>
    <row r="4" spans="1:9" ht="18.75" x14ac:dyDescent="0.35">
      <c r="A4" s="85" t="s">
        <v>12</v>
      </c>
      <c r="B4" s="87" t="s">
        <v>13</v>
      </c>
      <c r="C4" s="88"/>
      <c r="D4" s="89"/>
    </row>
    <row r="5" spans="1:9" ht="18.75" x14ac:dyDescent="0.35">
      <c r="A5" s="86"/>
      <c r="B5" s="8" t="s">
        <v>14</v>
      </c>
      <c r="C5" s="9" t="s">
        <v>15</v>
      </c>
      <c r="D5" s="10" t="s">
        <v>16</v>
      </c>
    </row>
    <row r="6" spans="1:9" ht="18.75" x14ac:dyDescent="0.35">
      <c r="A6" s="11" t="s">
        <v>17</v>
      </c>
      <c r="B6" s="12">
        <v>94</v>
      </c>
      <c r="C6" s="13">
        <v>88</v>
      </c>
      <c r="D6" s="14">
        <v>118</v>
      </c>
    </row>
    <row r="7" spans="1:9" ht="18.75" x14ac:dyDescent="0.35">
      <c r="A7" s="11" t="s">
        <v>18</v>
      </c>
      <c r="B7" s="12">
        <v>249</v>
      </c>
      <c r="C7" s="13">
        <v>283</v>
      </c>
      <c r="D7" s="14">
        <v>134</v>
      </c>
      <c r="E7" s="15"/>
      <c r="F7" s="15"/>
      <c r="G7" s="15"/>
      <c r="H7" s="15"/>
      <c r="I7" s="15"/>
    </row>
    <row r="8" spans="1:9" ht="18.75" x14ac:dyDescent="0.35">
      <c r="A8" s="16" t="s">
        <v>19</v>
      </c>
      <c r="B8" s="76">
        <v>33</v>
      </c>
      <c r="C8" s="77">
        <v>34</v>
      </c>
      <c r="D8" s="78">
        <v>34</v>
      </c>
    </row>
    <row r="9" spans="1:9" ht="18.75" x14ac:dyDescent="0.35">
      <c r="A9" s="11" t="s">
        <v>20</v>
      </c>
      <c r="B9" s="12">
        <v>96</v>
      </c>
      <c r="C9" s="13">
        <v>96</v>
      </c>
      <c r="D9" s="14">
        <v>48</v>
      </c>
    </row>
    <row r="10" spans="1:9" ht="18.75" x14ac:dyDescent="0.35">
      <c r="A10" s="11" t="s">
        <v>21</v>
      </c>
      <c r="B10" s="12">
        <v>90</v>
      </c>
      <c r="C10" s="13">
        <v>82</v>
      </c>
      <c r="D10" s="14">
        <v>88</v>
      </c>
    </row>
    <row r="11" spans="1:9" ht="18.75" x14ac:dyDescent="0.35">
      <c r="A11" s="11" t="s">
        <v>22</v>
      </c>
      <c r="B11" s="12">
        <v>120</v>
      </c>
      <c r="C11" s="13">
        <v>120</v>
      </c>
      <c r="D11" s="14">
        <v>48</v>
      </c>
    </row>
    <row r="12" spans="1:9" ht="18.75" x14ac:dyDescent="0.35">
      <c r="A12" s="11" t="s">
        <v>23</v>
      </c>
      <c r="B12" s="12">
        <v>165</v>
      </c>
      <c r="C12" s="13">
        <v>134</v>
      </c>
      <c r="D12" s="14">
        <v>76</v>
      </c>
    </row>
    <row r="13" spans="1:9" ht="18.75" x14ac:dyDescent="0.35">
      <c r="A13" s="11" t="s">
        <v>24</v>
      </c>
      <c r="B13" s="12">
        <v>165</v>
      </c>
      <c r="C13" s="13">
        <v>175</v>
      </c>
      <c r="D13" s="14">
        <v>94</v>
      </c>
    </row>
    <row r="14" spans="1:9" ht="18.75" x14ac:dyDescent="0.35">
      <c r="A14" s="11" t="s">
        <v>25</v>
      </c>
      <c r="B14" s="12">
        <v>33</v>
      </c>
      <c r="C14" s="13">
        <v>32</v>
      </c>
      <c r="D14" s="14">
        <v>35</v>
      </c>
    </row>
    <row r="15" spans="1:9" ht="18.75" x14ac:dyDescent="0.35">
      <c r="A15" s="11" t="s">
        <v>26</v>
      </c>
      <c r="B15" s="12">
        <v>96</v>
      </c>
      <c r="C15" s="13">
        <v>96</v>
      </c>
      <c r="D15" s="14">
        <v>46</v>
      </c>
    </row>
    <row r="16" spans="1:9" ht="18.75" x14ac:dyDescent="0.35">
      <c r="A16" s="17" t="s">
        <v>27</v>
      </c>
      <c r="B16" s="18">
        <f>SUM(B6:B15)</f>
        <v>1141</v>
      </c>
      <c r="C16" s="19">
        <f>SUM(C6:C15)</f>
        <v>1140</v>
      </c>
      <c r="D16" s="20">
        <f>SUM(D6:D15)</f>
        <v>721</v>
      </c>
    </row>
    <row r="17" spans="1:4" ht="18.75" x14ac:dyDescent="0.35">
      <c r="A17" s="21" t="s">
        <v>28</v>
      </c>
      <c r="B17" s="90">
        <f>B16+C16</f>
        <v>2281</v>
      </c>
      <c r="C17" s="91"/>
      <c r="D17" s="92"/>
    </row>
    <row r="18" spans="1:4" ht="18.75" x14ac:dyDescent="0.35">
      <c r="A18" s="21" t="s">
        <v>16</v>
      </c>
      <c r="B18" s="90">
        <f>+D16</f>
        <v>721</v>
      </c>
      <c r="C18" s="91"/>
      <c r="D18" s="92"/>
    </row>
    <row r="19" spans="1:4" ht="18.75" x14ac:dyDescent="0.35">
      <c r="A19" s="21" t="s">
        <v>29</v>
      </c>
      <c r="B19" s="90">
        <v>387</v>
      </c>
      <c r="C19" s="91"/>
      <c r="D19" s="92"/>
    </row>
    <row r="20" spans="1:4" ht="18.75" x14ac:dyDescent="0.35">
      <c r="A20" s="22" t="s">
        <v>30</v>
      </c>
      <c r="B20" s="93">
        <f>SUM(B18:B19)</f>
        <v>1108</v>
      </c>
      <c r="C20" s="94"/>
      <c r="D20" s="95"/>
    </row>
    <row r="21" spans="1:4" ht="19.5" thickBot="1" x14ac:dyDescent="0.4">
      <c r="A21" s="23" t="s">
        <v>31</v>
      </c>
      <c r="B21" s="82">
        <f>B17+B20</f>
        <v>3389</v>
      </c>
      <c r="C21" s="83"/>
      <c r="D21" s="84"/>
    </row>
    <row r="23" spans="1:4" x14ac:dyDescent="0.25">
      <c r="A23" s="1"/>
    </row>
    <row r="24" spans="1:4" x14ac:dyDescent="0.25">
      <c r="A24"/>
    </row>
    <row r="25" spans="1:4" x14ac:dyDescent="0.25">
      <c r="A25"/>
    </row>
    <row r="26" spans="1:4" x14ac:dyDescent="0.25">
      <c r="A26" t="s">
        <v>252</v>
      </c>
    </row>
    <row r="27" spans="1:4" x14ac:dyDescent="0.25">
      <c r="A27"/>
    </row>
    <row r="28" spans="1:4" x14ac:dyDescent="0.25">
      <c r="A28"/>
    </row>
    <row r="29" spans="1:4" x14ac:dyDescent="0.25">
      <c r="A29" s="24"/>
    </row>
  </sheetData>
  <mergeCells count="7">
    <mergeCell ref="B21:D21"/>
    <mergeCell ref="A4:A5"/>
    <mergeCell ref="B4:D4"/>
    <mergeCell ref="B17:D17"/>
    <mergeCell ref="B18:D18"/>
    <mergeCell ref="B19:D19"/>
    <mergeCell ref="B20:D20"/>
  </mergeCells>
  <pageMargins left="0.70866141732283472" right="0.70866141732283472" top="0.78740157480314965" bottom="0.78740157480314965" header="0.31496062992125984" footer="0.31496062992125984"/>
  <pageSetup paperSize="9" scale="93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0273A-4721-4FA0-81EA-638253B71B24}">
  <sheetPr>
    <tabColor rgb="FF00B050"/>
  </sheetPr>
  <dimension ref="A1:I25"/>
  <sheetViews>
    <sheetView zoomScale="120" zoomScaleNormal="120" workbookViewId="0">
      <selection activeCell="B17" sqref="B17"/>
    </sheetView>
  </sheetViews>
  <sheetFormatPr defaultColWidth="8.85546875" defaultRowHeight="15" x14ac:dyDescent="0.25"/>
  <cols>
    <col min="1" max="1" width="30.42578125" customWidth="1"/>
    <col min="2" max="2" width="14.28515625" customWidth="1"/>
    <col min="3" max="3" width="13.28515625" customWidth="1"/>
    <col min="4" max="5" width="14.42578125" customWidth="1"/>
    <col min="6" max="7" width="12.7109375" customWidth="1"/>
    <col min="8" max="8" width="43.7109375" customWidth="1"/>
    <col min="9" max="9" width="34.42578125" customWidth="1"/>
  </cols>
  <sheetData>
    <row r="1" spans="1:9" x14ac:dyDescent="0.25">
      <c r="A1" s="1" t="s">
        <v>32</v>
      </c>
      <c r="B1" s="1"/>
    </row>
    <row r="2" spans="1:9" x14ac:dyDescent="0.25">
      <c r="A2" t="s">
        <v>33</v>
      </c>
    </row>
    <row r="4" spans="1:9" x14ac:dyDescent="0.25">
      <c r="A4" s="25" t="s">
        <v>34</v>
      </c>
      <c r="B4" s="34" t="s">
        <v>35</v>
      </c>
      <c r="C4" s="25" t="s">
        <v>36</v>
      </c>
      <c r="D4" s="25" t="s">
        <v>37</v>
      </c>
      <c r="E4" s="25" t="s">
        <v>38</v>
      </c>
      <c r="F4" s="25" t="s">
        <v>39</v>
      </c>
      <c r="G4" s="25" t="s">
        <v>7</v>
      </c>
      <c r="H4" s="25" t="s">
        <v>40</v>
      </c>
      <c r="I4" s="25" t="s">
        <v>41</v>
      </c>
    </row>
    <row r="5" spans="1:9" ht="15" customHeight="1" x14ac:dyDescent="0.25">
      <c r="A5" s="26" t="s">
        <v>42</v>
      </c>
      <c r="B5" s="35">
        <v>3652</v>
      </c>
      <c r="C5" s="27">
        <v>3652</v>
      </c>
      <c r="D5" s="27" t="s">
        <v>43</v>
      </c>
      <c r="E5" s="27"/>
      <c r="F5" s="27" t="s">
        <v>44</v>
      </c>
      <c r="G5" s="27" t="s">
        <v>45</v>
      </c>
      <c r="H5" s="26" t="s">
        <v>46</v>
      </c>
      <c r="I5" s="26" t="s">
        <v>47</v>
      </c>
    </row>
    <row r="6" spans="1:9" x14ac:dyDescent="0.25">
      <c r="A6" s="4" t="s">
        <v>48</v>
      </c>
      <c r="B6" s="36">
        <v>7</v>
      </c>
      <c r="C6" s="28">
        <v>7</v>
      </c>
      <c r="D6" s="28" t="s">
        <v>49</v>
      </c>
      <c r="E6" s="28" t="s">
        <v>50</v>
      </c>
      <c r="F6" s="28" t="s">
        <v>51</v>
      </c>
      <c r="G6" s="28" t="s">
        <v>52</v>
      </c>
      <c r="H6" s="4" t="s">
        <v>53</v>
      </c>
      <c r="I6" s="4"/>
    </row>
    <row r="7" spans="1:9" x14ac:dyDescent="0.25">
      <c r="A7" s="4" t="s">
        <v>54</v>
      </c>
      <c r="B7" s="36">
        <v>60</v>
      </c>
      <c r="C7" s="28">
        <v>60</v>
      </c>
      <c r="D7" s="28" t="s">
        <v>55</v>
      </c>
      <c r="E7" s="28" t="s">
        <v>56</v>
      </c>
      <c r="F7" s="28" t="s">
        <v>57</v>
      </c>
      <c r="G7" s="28" t="s">
        <v>52</v>
      </c>
      <c r="H7" s="4" t="s">
        <v>58</v>
      </c>
      <c r="I7" s="29" t="s">
        <v>59</v>
      </c>
    </row>
    <row r="8" spans="1:9" x14ac:dyDescent="0.25">
      <c r="A8" s="4" t="s">
        <v>60</v>
      </c>
      <c r="B8" s="36">
        <v>150</v>
      </c>
      <c r="C8" s="28">
        <v>150</v>
      </c>
      <c r="D8" s="28" t="s">
        <v>61</v>
      </c>
      <c r="E8" s="28" t="s">
        <v>62</v>
      </c>
      <c r="F8" s="27" t="s">
        <v>44</v>
      </c>
      <c r="G8" s="28" t="s">
        <v>52</v>
      </c>
      <c r="H8" s="4" t="s">
        <v>46</v>
      </c>
      <c r="I8" s="29" t="s">
        <v>59</v>
      </c>
    </row>
    <row r="9" spans="1:9" x14ac:dyDescent="0.25">
      <c r="A9" s="4" t="s">
        <v>63</v>
      </c>
      <c r="B9" s="36">
        <v>600</v>
      </c>
      <c r="C9" s="28">
        <v>600</v>
      </c>
      <c r="D9" s="28" t="s">
        <v>64</v>
      </c>
      <c r="E9" s="28"/>
      <c r="F9" s="28" t="s">
        <v>65</v>
      </c>
      <c r="G9" s="28" t="s">
        <v>45</v>
      </c>
      <c r="H9" s="4" t="s">
        <v>66</v>
      </c>
      <c r="I9" s="4" t="s">
        <v>67</v>
      </c>
    </row>
    <row r="10" spans="1:9" x14ac:dyDescent="0.25">
      <c r="A10" s="4" t="s">
        <v>68</v>
      </c>
      <c r="B10" s="36">
        <v>200</v>
      </c>
      <c r="C10" s="28">
        <v>150</v>
      </c>
      <c r="D10" s="28" t="s">
        <v>69</v>
      </c>
      <c r="E10" s="28"/>
      <c r="F10" s="28"/>
      <c r="G10" s="28"/>
      <c r="H10" s="4" t="s">
        <v>53</v>
      </c>
      <c r="I10" s="4" t="s">
        <v>70</v>
      </c>
    </row>
    <row r="11" spans="1:9" x14ac:dyDescent="0.25">
      <c r="A11" s="4" t="s">
        <v>71</v>
      </c>
      <c r="B11" s="36">
        <v>1500</v>
      </c>
      <c r="C11" s="28">
        <v>600</v>
      </c>
      <c r="D11" s="28" t="s">
        <v>72</v>
      </c>
      <c r="E11" s="28"/>
      <c r="F11" s="28" t="s">
        <v>73</v>
      </c>
      <c r="G11" s="28" t="s">
        <v>74</v>
      </c>
      <c r="H11" s="4" t="s">
        <v>53</v>
      </c>
      <c r="I11" s="4" t="s">
        <v>75</v>
      </c>
    </row>
    <row r="12" spans="1:9" x14ac:dyDescent="0.25">
      <c r="A12" s="4" t="s">
        <v>76</v>
      </c>
      <c r="B12" s="36">
        <v>100</v>
      </c>
      <c r="C12" s="28">
        <v>50</v>
      </c>
      <c r="D12" s="28" t="s">
        <v>77</v>
      </c>
      <c r="E12" s="28"/>
      <c r="F12" s="28" t="s">
        <v>65</v>
      </c>
      <c r="G12" s="28" t="s">
        <v>45</v>
      </c>
      <c r="H12" s="4" t="s">
        <v>78</v>
      </c>
      <c r="I12" s="4" t="s">
        <v>79</v>
      </c>
    </row>
    <row r="13" spans="1:9" x14ac:dyDescent="0.25">
      <c r="A13" s="4" t="s">
        <v>80</v>
      </c>
      <c r="B13" s="36">
        <v>20</v>
      </c>
      <c r="C13" s="28">
        <v>20</v>
      </c>
      <c r="D13" s="28" t="s">
        <v>77</v>
      </c>
      <c r="E13" s="28"/>
      <c r="F13" s="28" t="s">
        <v>81</v>
      </c>
      <c r="G13" s="28" t="s">
        <v>52</v>
      </c>
      <c r="H13" s="4" t="s">
        <v>82</v>
      </c>
      <c r="I13" s="4"/>
    </row>
    <row r="14" spans="1:9" x14ac:dyDescent="0.25">
      <c r="A14" s="4" t="s">
        <v>83</v>
      </c>
      <c r="B14" s="36">
        <v>150</v>
      </c>
      <c r="C14" s="28">
        <v>150</v>
      </c>
      <c r="D14" s="28" t="s">
        <v>77</v>
      </c>
      <c r="E14" s="28" t="s">
        <v>84</v>
      </c>
      <c r="F14" s="28" t="s">
        <v>85</v>
      </c>
      <c r="G14" s="28" t="s">
        <v>86</v>
      </c>
      <c r="H14" s="4" t="s">
        <v>87</v>
      </c>
      <c r="I14" s="4"/>
    </row>
    <row r="15" spans="1:9" x14ac:dyDescent="0.25">
      <c r="A15" s="4" t="s">
        <v>88</v>
      </c>
      <c r="B15" s="36">
        <v>100</v>
      </c>
      <c r="C15" s="28">
        <v>40</v>
      </c>
      <c r="D15" s="28" t="s">
        <v>77</v>
      </c>
      <c r="E15" s="28"/>
      <c r="F15" s="28" t="s">
        <v>85</v>
      </c>
      <c r="G15" s="28" t="s">
        <v>86</v>
      </c>
      <c r="H15" s="30" t="s">
        <v>89</v>
      </c>
      <c r="I15" s="4" t="s">
        <v>90</v>
      </c>
    </row>
    <row r="16" spans="1:9" x14ac:dyDescent="0.25">
      <c r="A16" s="4" t="s">
        <v>91</v>
      </c>
      <c r="B16" s="36">
        <v>40</v>
      </c>
      <c r="C16" s="28">
        <v>40</v>
      </c>
      <c r="D16" s="28" t="s">
        <v>77</v>
      </c>
      <c r="E16" s="28"/>
      <c r="F16" s="28" t="s">
        <v>85</v>
      </c>
      <c r="G16" s="28" t="s">
        <v>86</v>
      </c>
      <c r="H16" s="4" t="s">
        <v>92</v>
      </c>
      <c r="I16" s="4" t="s">
        <v>93</v>
      </c>
    </row>
    <row r="17" spans="1:9" x14ac:dyDescent="0.25">
      <c r="A17" s="4" t="s">
        <v>94</v>
      </c>
      <c r="B17" s="36">
        <v>50</v>
      </c>
      <c r="C17" s="28">
        <v>20</v>
      </c>
      <c r="D17" s="28" t="s">
        <v>77</v>
      </c>
      <c r="E17" s="28"/>
      <c r="F17" s="28" t="s">
        <v>85</v>
      </c>
      <c r="G17" s="28" t="s">
        <v>86</v>
      </c>
      <c r="H17" s="4" t="s">
        <v>92</v>
      </c>
      <c r="I17" s="4" t="s">
        <v>95</v>
      </c>
    </row>
    <row r="18" spans="1:9" x14ac:dyDescent="0.25">
      <c r="A18" s="4" t="s">
        <v>96</v>
      </c>
      <c r="B18" s="36"/>
      <c r="C18" s="28"/>
      <c r="D18" s="28" t="s">
        <v>97</v>
      </c>
      <c r="E18" s="28"/>
      <c r="F18" s="28"/>
      <c r="G18" s="28"/>
      <c r="H18" s="4" t="s">
        <v>98</v>
      </c>
      <c r="I18" s="4"/>
    </row>
    <row r="19" spans="1:9" x14ac:dyDescent="0.25">
      <c r="A19" s="31" t="s">
        <v>99</v>
      </c>
      <c r="B19" s="34">
        <f>SUM(B5:B18)</f>
        <v>6629</v>
      </c>
      <c r="C19" s="25">
        <f>SUM(C5:C17)</f>
        <v>5539</v>
      </c>
      <c r="D19" s="25"/>
      <c r="E19" s="25"/>
      <c r="F19" s="25"/>
      <c r="G19" s="25"/>
      <c r="H19" s="32"/>
      <c r="I19" s="32"/>
    </row>
    <row r="20" spans="1:9" x14ac:dyDescent="0.25">
      <c r="C20" s="33"/>
      <c r="D20" s="33"/>
      <c r="E20" s="33"/>
      <c r="F20" s="33"/>
      <c r="G20" s="33"/>
    </row>
    <row r="21" spans="1:9" x14ac:dyDescent="0.25">
      <c r="A21" t="s">
        <v>100</v>
      </c>
      <c r="C21" s="33"/>
      <c r="D21" s="33"/>
      <c r="E21" s="33"/>
      <c r="F21" s="33"/>
      <c r="G21" s="33"/>
    </row>
    <row r="22" spans="1:9" x14ac:dyDescent="0.25">
      <c r="C22" s="33"/>
      <c r="D22" s="33"/>
      <c r="E22" s="33"/>
      <c r="F22" s="33"/>
      <c r="G22" s="33"/>
    </row>
    <row r="23" spans="1:9" x14ac:dyDescent="0.25">
      <c r="A23" t="s">
        <v>101</v>
      </c>
      <c r="C23" s="33"/>
      <c r="D23" s="33"/>
      <c r="E23" s="33"/>
      <c r="F23" s="33"/>
      <c r="G23" s="33"/>
    </row>
    <row r="24" spans="1:9" x14ac:dyDescent="0.25">
      <c r="C24" s="33"/>
      <c r="D24" s="33"/>
      <c r="E24" s="33"/>
      <c r="F24" s="33"/>
      <c r="G24" s="33"/>
    </row>
    <row r="25" spans="1:9" x14ac:dyDescent="0.25">
      <c r="A25" t="s">
        <v>102</v>
      </c>
      <c r="C25" s="33"/>
      <c r="D25" s="33"/>
      <c r="E25" s="33"/>
      <c r="F25" s="33"/>
      <c r="G25" s="33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C234-E4DE-C64B-B5A4-D2B0E480EC87}">
  <dimension ref="A1:O54"/>
  <sheetViews>
    <sheetView workbookViewId="0">
      <selection activeCell="H35" sqref="H35"/>
    </sheetView>
  </sheetViews>
  <sheetFormatPr defaultColWidth="9.140625" defaultRowHeight="15" x14ac:dyDescent="0.25"/>
  <cols>
    <col min="1" max="1" width="25.7109375" customWidth="1"/>
    <col min="2" max="2" width="13.85546875" bestFit="1" customWidth="1"/>
    <col min="3" max="3" width="9.42578125" bestFit="1" customWidth="1"/>
    <col min="5" max="5" width="20.28515625" bestFit="1" customWidth="1"/>
    <col min="6" max="15" width="5.42578125" customWidth="1"/>
    <col min="16" max="97" width="5.7109375" customWidth="1"/>
  </cols>
  <sheetData>
    <row r="1" spans="1:15" s="42" customFormat="1" ht="12.75" x14ac:dyDescent="0.25">
      <c r="A1" s="96" t="s">
        <v>104</v>
      </c>
      <c r="B1" s="96" t="s">
        <v>131</v>
      </c>
      <c r="C1" s="42" t="s">
        <v>132</v>
      </c>
      <c r="D1" s="42" t="s">
        <v>133</v>
      </c>
      <c r="E1" s="43" t="s">
        <v>134</v>
      </c>
    </row>
    <row r="2" spans="1:15" s="42" customFormat="1" ht="12.75" x14ac:dyDescent="0.25">
      <c r="A2" s="96"/>
      <c r="B2" s="96"/>
      <c r="E2" s="43"/>
    </row>
    <row r="3" spans="1:15" s="46" customFormat="1" x14ac:dyDescent="0.2">
      <c r="A3" s="44" t="s">
        <v>135</v>
      </c>
      <c r="B3" s="45" t="s">
        <v>136</v>
      </c>
      <c r="C3" s="46">
        <v>17</v>
      </c>
      <c r="D3" s="47">
        <v>13</v>
      </c>
      <c r="E3" s="48">
        <f>AVERAGE(C3:D3)</f>
        <v>15</v>
      </c>
      <c r="O3" s="46" t="s">
        <v>137</v>
      </c>
    </row>
    <row r="4" spans="1:15" s="46" customFormat="1" x14ac:dyDescent="0.2">
      <c r="A4" s="44" t="s">
        <v>138</v>
      </c>
      <c r="B4" s="45" t="s">
        <v>139</v>
      </c>
      <c r="C4" s="46">
        <v>9</v>
      </c>
      <c r="D4" s="47">
        <v>11</v>
      </c>
      <c r="E4" s="48">
        <f t="shared" ref="E4:E52" si="0">AVERAGE(C4:D4)</f>
        <v>10</v>
      </c>
    </row>
    <row r="5" spans="1:15" s="46" customFormat="1" x14ac:dyDescent="0.2">
      <c r="A5" s="44" t="s">
        <v>140</v>
      </c>
      <c r="B5" s="45" t="s">
        <v>141</v>
      </c>
      <c r="C5" s="46">
        <v>0</v>
      </c>
      <c r="D5" s="47">
        <v>29</v>
      </c>
      <c r="E5" s="48">
        <v>30</v>
      </c>
    </row>
    <row r="6" spans="1:15" s="46" customFormat="1" x14ac:dyDescent="0.2">
      <c r="A6" s="49" t="s">
        <v>142</v>
      </c>
      <c r="B6" s="45" t="s">
        <v>143</v>
      </c>
      <c r="C6" s="46">
        <v>83</v>
      </c>
      <c r="D6" s="47">
        <v>79</v>
      </c>
      <c r="E6" s="48">
        <f t="shared" si="0"/>
        <v>81</v>
      </c>
    </row>
    <row r="7" spans="1:15" s="46" customFormat="1" x14ac:dyDescent="0.2">
      <c r="A7" s="44" t="s">
        <v>144</v>
      </c>
      <c r="B7" s="45" t="s">
        <v>145</v>
      </c>
      <c r="C7" s="46">
        <v>190</v>
      </c>
      <c r="D7" s="47">
        <v>65</v>
      </c>
      <c r="E7" s="48">
        <v>80</v>
      </c>
    </row>
    <row r="8" spans="1:15" s="46" customFormat="1" x14ac:dyDescent="0.2">
      <c r="A8" s="44" t="s">
        <v>146</v>
      </c>
      <c r="B8" s="45" t="s">
        <v>147</v>
      </c>
      <c r="C8" s="46">
        <v>149</v>
      </c>
      <c r="D8" s="47">
        <v>138</v>
      </c>
      <c r="E8" s="48">
        <f t="shared" si="0"/>
        <v>143.5</v>
      </c>
    </row>
    <row r="9" spans="1:15" s="46" customFormat="1" x14ac:dyDescent="0.2">
      <c r="A9" s="49" t="s">
        <v>148</v>
      </c>
      <c r="B9" s="45" t="s">
        <v>149</v>
      </c>
      <c r="C9" s="46">
        <v>99</v>
      </c>
      <c r="D9" s="47">
        <v>94</v>
      </c>
      <c r="E9" s="48">
        <f t="shared" si="0"/>
        <v>96.5</v>
      </c>
    </row>
    <row r="10" spans="1:15" s="46" customFormat="1" x14ac:dyDescent="0.2">
      <c r="A10" s="44" t="s">
        <v>150</v>
      </c>
      <c r="B10" s="45" t="s">
        <v>151</v>
      </c>
      <c r="C10" s="46">
        <v>25</v>
      </c>
      <c r="D10" s="47">
        <v>32</v>
      </c>
      <c r="E10" s="48">
        <f t="shared" si="0"/>
        <v>28.5</v>
      </c>
    </row>
    <row r="11" spans="1:15" s="46" customFormat="1" x14ac:dyDescent="0.2">
      <c r="A11" s="49" t="s">
        <v>152</v>
      </c>
      <c r="B11" s="45" t="s">
        <v>153</v>
      </c>
      <c r="C11" s="46">
        <v>76</v>
      </c>
      <c r="D11" s="47">
        <v>56</v>
      </c>
      <c r="E11" s="48">
        <f t="shared" si="0"/>
        <v>66</v>
      </c>
    </row>
    <row r="12" spans="1:15" s="46" customFormat="1" x14ac:dyDescent="0.2">
      <c r="A12" s="49" t="s">
        <v>154</v>
      </c>
      <c r="B12" s="45" t="s">
        <v>155</v>
      </c>
      <c r="C12" s="46">
        <v>80</v>
      </c>
      <c r="D12" s="47">
        <v>94</v>
      </c>
      <c r="E12" s="48">
        <f t="shared" si="0"/>
        <v>87</v>
      </c>
    </row>
    <row r="13" spans="1:15" s="46" customFormat="1" x14ac:dyDescent="0.2">
      <c r="A13" s="49" t="s">
        <v>156</v>
      </c>
      <c r="B13" s="45" t="s">
        <v>157</v>
      </c>
      <c r="C13" s="46">
        <v>29</v>
      </c>
      <c r="D13" s="47">
        <v>28</v>
      </c>
      <c r="E13" s="48">
        <f t="shared" si="0"/>
        <v>28.5</v>
      </c>
    </row>
    <row r="14" spans="1:15" s="46" customFormat="1" x14ac:dyDescent="0.2">
      <c r="A14" s="49" t="s">
        <v>158</v>
      </c>
      <c r="B14" s="45" t="s">
        <v>159</v>
      </c>
      <c r="C14" s="46">
        <v>136</v>
      </c>
      <c r="D14" s="47">
        <v>112</v>
      </c>
      <c r="E14" s="48">
        <f t="shared" si="0"/>
        <v>124</v>
      </c>
    </row>
    <row r="15" spans="1:15" s="46" customFormat="1" x14ac:dyDescent="0.2">
      <c r="A15" s="49" t="s">
        <v>160</v>
      </c>
      <c r="B15" s="45" t="s">
        <v>161</v>
      </c>
      <c r="C15" s="46">
        <v>56</v>
      </c>
      <c r="D15" s="47">
        <v>65</v>
      </c>
      <c r="E15" s="48">
        <f t="shared" si="0"/>
        <v>60.5</v>
      </c>
    </row>
    <row r="16" spans="1:15" s="46" customFormat="1" x14ac:dyDescent="0.2">
      <c r="A16" s="49" t="s">
        <v>162</v>
      </c>
      <c r="B16" s="45" t="s">
        <v>163</v>
      </c>
      <c r="C16" s="46">
        <v>66</v>
      </c>
      <c r="D16" s="47">
        <v>73</v>
      </c>
      <c r="E16" s="48">
        <f t="shared" si="0"/>
        <v>69.5</v>
      </c>
    </row>
    <row r="17" spans="1:5" s="46" customFormat="1" x14ac:dyDescent="0.2">
      <c r="A17" s="49" t="s">
        <v>164</v>
      </c>
      <c r="B17" s="45" t="s">
        <v>165</v>
      </c>
      <c r="C17" s="46">
        <v>94</v>
      </c>
      <c r="D17" s="47">
        <v>99</v>
      </c>
      <c r="E17" s="48">
        <f t="shared" si="0"/>
        <v>96.5</v>
      </c>
    </row>
    <row r="18" spans="1:5" s="46" customFormat="1" x14ac:dyDescent="0.2">
      <c r="A18" s="49" t="s">
        <v>166</v>
      </c>
      <c r="B18" s="45" t="s">
        <v>167</v>
      </c>
      <c r="C18" s="46">
        <v>183</v>
      </c>
      <c r="D18" s="47">
        <v>148</v>
      </c>
      <c r="E18" s="48">
        <f t="shared" si="0"/>
        <v>165.5</v>
      </c>
    </row>
    <row r="19" spans="1:5" s="46" customFormat="1" x14ac:dyDescent="0.2">
      <c r="A19" s="44" t="s">
        <v>168</v>
      </c>
      <c r="B19" s="45" t="s">
        <v>169</v>
      </c>
      <c r="C19" s="46">
        <v>57</v>
      </c>
      <c r="D19" s="47">
        <v>51</v>
      </c>
      <c r="E19" s="48">
        <f t="shared" si="0"/>
        <v>54</v>
      </c>
    </row>
    <row r="20" spans="1:5" s="46" customFormat="1" x14ac:dyDescent="0.2">
      <c r="A20" s="49" t="s">
        <v>170</v>
      </c>
      <c r="B20" s="45" t="s">
        <v>171</v>
      </c>
      <c r="C20" s="46">
        <v>175</v>
      </c>
      <c r="D20" s="47">
        <v>139</v>
      </c>
      <c r="E20" s="48">
        <f t="shared" si="0"/>
        <v>157</v>
      </c>
    </row>
    <row r="21" spans="1:5" s="46" customFormat="1" x14ac:dyDescent="0.2">
      <c r="A21" s="44" t="s">
        <v>172</v>
      </c>
      <c r="B21" s="45" t="s">
        <v>173</v>
      </c>
      <c r="C21" s="46">
        <v>71</v>
      </c>
      <c r="D21" s="47">
        <v>76</v>
      </c>
      <c r="E21" s="48">
        <f t="shared" si="0"/>
        <v>73.5</v>
      </c>
    </row>
    <row r="22" spans="1:5" s="46" customFormat="1" x14ac:dyDescent="0.2">
      <c r="A22" s="49" t="s">
        <v>174</v>
      </c>
      <c r="B22" s="45" t="s">
        <v>175</v>
      </c>
      <c r="C22" s="46">
        <v>94</v>
      </c>
      <c r="D22" s="47">
        <v>57</v>
      </c>
      <c r="E22" s="48">
        <f t="shared" si="0"/>
        <v>75.5</v>
      </c>
    </row>
    <row r="23" spans="1:5" s="46" customFormat="1" x14ac:dyDescent="0.2">
      <c r="A23" s="49" t="s">
        <v>176</v>
      </c>
      <c r="B23" s="45" t="s">
        <v>177</v>
      </c>
      <c r="C23" s="46">
        <v>126</v>
      </c>
      <c r="D23" s="47">
        <v>210</v>
      </c>
      <c r="E23" s="48">
        <v>130</v>
      </c>
    </row>
    <row r="24" spans="1:5" s="46" customFormat="1" x14ac:dyDescent="0.2">
      <c r="A24" s="44" t="s">
        <v>178</v>
      </c>
      <c r="B24" s="45" t="s">
        <v>179</v>
      </c>
      <c r="C24" s="46">
        <v>47</v>
      </c>
      <c r="D24" s="47">
        <v>50</v>
      </c>
      <c r="E24" s="48">
        <f t="shared" si="0"/>
        <v>48.5</v>
      </c>
    </row>
    <row r="25" spans="1:5" s="46" customFormat="1" x14ac:dyDescent="0.2">
      <c r="A25" s="49" t="s">
        <v>180</v>
      </c>
      <c r="B25" s="45" t="s">
        <v>181</v>
      </c>
      <c r="C25" s="46">
        <v>52</v>
      </c>
      <c r="D25" s="47">
        <v>61</v>
      </c>
      <c r="E25" s="48">
        <f t="shared" si="0"/>
        <v>56.5</v>
      </c>
    </row>
    <row r="26" spans="1:5" s="46" customFormat="1" x14ac:dyDescent="0.2">
      <c r="A26" s="49" t="s">
        <v>182</v>
      </c>
      <c r="B26" s="45" t="s">
        <v>183</v>
      </c>
      <c r="C26" s="46">
        <v>52</v>
      </c>
      <c r="D26" s="47">
        <v>49</v>
      </c>
      <c r="E26" s="48">
        <f t="shared" si="0"/>
        <v>50.5</v>
      </c>
    </row>
    <row r="27" spans="1:5" s="46" customFormat="1" x14ac:dyDescent="0.2">
      <c r="A27" s="49" t="s">
        <v>184</v>
      </c>
      <c r="B27" s="45" t="s">
        <v>185</v>
      </c>
      <c r="C27" s="46">
        <v>175</v>
      </c>
      <c r="D27" s="47">
        <v>173</v>
      </c>
      <c r="E27" s="48">
        <f t="shared" si="0"/>
        <v>174</v>
      </c>
    </row>
    <row r="28" spans="1:5" s="46" customFormat="1" x14ac:dyDescent="0.2">
      <c r="A28" s="44" t="s">
        <v>186</v>
      </c>
      <c r="B28" s="45" t="s">
        <v>187</v>
      </c>
      <c r="C28" s="46">
        <v>27</v>
      </c>
      <c r="D28" s="47">
        <v>23</v>
      </c>
      <c r="E28" s="48">
        <f t="shared" si="0"/>
        <v>25</v>
      </c>
    </row>
    <row r="29" spans="1:5" s="46" customFormat="1" x14ac:dyDescent="0.2">
      <c r="A29" s="49" t="s">
        <v>188</v>
      </c>
      <c r="B29" s="45" t="s">
        <v>189</v>
      </c>
      <c r="C29" s="46">
        <v>58</v>
      </c>
      <c r="D29" s="47">
        <v>81</v>
      </c>
      <c r="E29" s="48">
        <f t="shared" si="0"/>
        <v>69.5</v>
      </c>
    </row>
    <row r="30" spans="1:5" s="46" customFormat="1" x14ac:dyDescent="0.2">
      <c r="A30" s="44" t="s">
        <v>190</v>
      </c>
      <c r="B30" s="45" t="s">
        <v>191</v>
      </c>
      <c r="C30" s="46">
        <v>0</v>
      </c>
      <c r="D30" s="47">
        <v>6</v>
      </c>
      <c r="E30" s="48">
        <f t="shared" si="0"/>
        <v>3</v>
      </c>
    </row>
    <row r="31" spans="1:5" s="46" customFormat="1" x14ac:dyDescent="0.2">
      <c r="A31" s="49" t="s">
        <v>192</v>
      </c>
      <c r="B31" s="45" t="s">
        <v>193</v>
      </c>
      <c r="C31" s="46">
        <v>101</v>
      </c>
      <c r="D31" s="47">
        <v>107</v>
      </c>
      <c r="E31" s="48">
        <f t="shared" si="0"/>
        <v>104</v>
      </c>
    </row>
    <row r="32" spans="1:5" s="46" customFormat="1" x14ac:dyDescent="0.2">
      <c r="A32" s="49" t="s">
        <v>194</v>
      </c>
      <c r="B32" s="45" t="s">
        <v>195</v>
      </c>
      <c r="C32" s="46">
        <v>27</v>
      </c>
      <c r="D32" s="47">
        <v>24</v>
      </c>
      <c r="E32" s="48">
        <f t="shared" si="0"/>
        <v>25.5</v>
      </c>
    </row>
    <row r="33" spans="1:5" s="46" customFormat="1" x14ac:dyDescent="0.2">
      <c r="A33" s="49" t="s">
        <v>196</v>
      </c>
      <c r="B33" s="45" t="s">
        <v>197</v>
      </c>
      <c r="C33" s="46">
        <v>8</v>
      </c>
      <c r="D33" s="47">
        <v>10</v>
      </c>
      <c r="E33" s="48">
        <f t="shared" si="0"/>
        <v>9</v>
      </c>
    </row>
    <row r="34" spans="1:5" s="46" customFormat="1" x14ac:dyDescent="0.2">
      <c r="A34" s="44" t="s">
        <v>198</v>
      </c>
      <c r="B34" s="45" t="s">
        <v>199</v>
      </c>
      <c r="C34" s="46">
        <v>2</v>
      </c>
      <c r="D34" s="47">
        <v>2</v>
      </c>
      <c r="E34" s="48">
        <f t="shared" si="0"/>
        <v>2</v>
      </c>
    </row>
    <row r="35" spans="1:5" s="46" customFormat="1" x14ac:dyDescent="0.2">
      <c r="A35" s="44" t="s">
        <v>200</v>
      </c>
      <c r="B35" s="45" t="s">
        <v>201</v>
      </c>
      <c r="C35" s="46">
        <v>5</v>
      </c>
      <c r="D35" s="47">
        <v>21</v>
      </c>
      <c r="E35" s="48">
        <f t="shared" si="0"/>
        <v>13</v>
      </c>
    </row>
    <row r="36" spans="1:5" s="46" customFormat="1" x14ac:dyDescent="0.2">
      <c r="A36" s="49" t="s">
        <v>202</v>
      </c>
      <c r="B36" s="45" t="s">
        <v>203</v>
      </c>
      <c r="C36" s="46">
        <v>58</v>
      </c>
      <c r="D36" s="47">
        <v>94</v>
      </c>
      <c r="E36" s="48">
        <f t="shared" si="0"/>
        <v>76</v>
      </c>
    </row>
    <row r="37" spans="1:5" s="46" customFormat="1" x14ac:dyDescent="0.2">
      <c r="A37" s="44" t="s">
        <v>204</v>
      </c>
      <c r="B37" s="45" t="s">
        <v>205</v>
      </c>
      <c r="C37" s="46">
        <v>5</v>
      </c>
      <c r="D37" s="47">
        <v>64</v>
      </c>
      <c r="E37" s="48">
        <f t="shared" si="0"/>
        <v>34.5</v>
      </c>
    </row>
    <row r="38" spans="1:5" s="46" customFormat="1" x14ac:dyDescent="0.2">
      <c r="A38" s="44" t="s">
        <v>206</v>
      </c>
      <c r="B38" s="45" t="s">
        <v>207</v>
      </c>
      <c r="C38" s="46">
        <v>57</v>
      </c>
      <c r="D38" s="47">
        <v>117</v>
      </c>
      <c r="E38" s="48">
        <f t="shared" si="0"/>
        <v>87</v>
      </c>
    </row>
    <row r="39" spans="1:5" s="46" customFormat="1" x14ac:dyDescent="0.2">
      <c r="A39" s="49" t="s">
        <v>208</v>
      </c>
      <c r="B39" s="45" t="s">
        <v>209</v>
      </c>
      <c r="C39" s="46">
        <v>148</v>
      </c>
      <c r="D39" s="47">
        <v>79</v>
      </c>
      <c r="E39" s="48">
        <f t="shared" si="0"/>
        <v>113.5</v>
      </c>
    </row>
    <row r="40" spans="1:5" s="46" customFormat="1" x14ac:dyDescent="0.2">
      <c r="A40" s="49" t="s">
        <v>210</v>
      </c>
      <c r="B40" s="45" t="s">
        <v>211</v>
      </c>
      <c r="C40" s="46">
        <v>74</v>
      </c>
      <c r="D40" s="47">
        <v>39</v>
      </c>
      <c r="E40" s="48">
        <f t="shared" si="0"/>
        <v>56.5</v>
      </c>
    </row>
    <row r="41" spans="1:5" s="46" customFormat="1" x14ac:dyDescent="0.2">
      <c r="A41" s="44" t="s">
        <v>212</v>
      </c>
      <c r="B41" s="45" t="s">
        <v>213</v>
      </c>
      <c r="C41" s="46">
        <v>37</v>
      </c>
      <c r="D41" s="47">
        <v>112</v>
      </c>
      <c r="E41" s="48">
        <f t="shared" si="0"/>
        <v>74.5</v>
      </c>
    </row>
    <row r="42" spans="1:5" s="46" customFormat="1" x14ac:dyDescent="0.2">
      <c r="A42" s="49" t="s">
        <v>214</v>
      </c>
      <c r="B42" s="45" t="s">
        <v>215</v>
      </c>
      <c r="C42" s="46">
        <v>150</v>
      </c>
      <c r="D42" s="47">
        <v>151</v>
      </c>
      <c r="E42" s="48">
        <f t="shared" si="0"/>
        <v>150.5</v>
      </c>
    </row>
    <row r="43" spans="1:5" s="46" customFormat="1" x14ac:dyDescent="0.2">
      <c r="A43" s="44" t="s">
        <v>216</v>
      </c>
      <c r="B43" s="45" t="s">
        <v>217</v>
      </c>
      <c r="C43" s="46">
        <v>164</v>
      </c>
      <c r="D43" s="47">
        <v>8</v>
      </c>
      <c r="E43" s="48">
        <v>150</v>
      </c>
    </row>
    <row r="44" spans="1:5" s="46" customFormat="1" x14ac:dyDescent="0.2">
      <c r="A44" s="49" t="s">
        <v>218</v>
      </c>
      <c r="B44" s="45" t="s">
        <v>219</v>
      </c>
      <c r="C44" s="46">
        <v>5</v>
      </c>
      <c r="D44" s="47">
        <v>69</v>
      </c>
      <c r="E44" s="48">
        <f t="shared" si="0"/>
        <v>37</v>
      </c>
    </row>
    <row r="45" spans="1:5" s="46" customFormat="1" x14ac:dyDescent="0.2">
      <c r="A45" s="44" t="s">
        <v>220</v>
      </c>
      <c r="B45" s="45" t="s">
        <v>221</v>
      </c>
      <c r="C45" s="46">
        <v>85</v>
      </c>
      <c r="D45" s="47">
        <v>79</v>
      </c>
      <c r="E45" s="48">
        <f t="shared" si="0"/>
        <v>82</v>
      </c>
    </row>
    <row r="46" spans="1:5" s="46" customFormat="1" x14ac:dyDescent="0.2">
      <c r="A46" s="49" t="s">
        <v>222</v>
      </c>
      <c r="B46" s="45" t="s">
        <v>223</v>
      </c>
      <c r="C46" s="46">
        <v>71</v>
      </c>
      <c r="D46" s="47">
        <v>104</v>
      </c>
      <c r="E46" s="48">
        <v>220</v>
      </c>
    </row>
    <row r="47" spans="1:5" s="46" customFormat="1" x14ac:dyDescent="0.2">
      <c r="A47" s="49" t="s">
        <v>224</v>
      </c>
      <c r="B47" s="45" t="s">
        <v>225</v>
      </c>
      <c r="C47" s="46">
        <v>90</v>
      </c>
      <c r="D47" s="47">
        <v>118</v>
      </c>
      <c r="E47" s="48">
        <f t="shared" si="0"/>
        <v>104</v>
      </c>
    </row>
    <row r="48" spans="1:5" s="46" customFormat="1" x14ac:dyDescent="0.2">
      <c r="A48" s="49" t="s">
        <v>226</v>
      </c>
      <c r="B48" s="45" t="s">
        <v>227</v>
      </c>
      <c r="C48" s="46">
        <v>125</v>
      </c>
      <c r="D48" s="47">
        <v>61</v>
      </c>
      <c r="E48" s="48">
        <f t="shared" si="0"/>
        <v>93</v>
      </c>
    </row>
    <row r="49" spans="1:5" s="46" customFormat="1" x14ac:dyDescent="0.2">
      <c r="A49" s="49" t="s">
        <v>228</v>
      </c>
      <c r="B49" s="45" t="s">
        <v>229</v>
      </c>
      <c r="C49" s="46">
        <v>62</v>
      </c>
      <c r="D49" s="47">
        <v>73</v>
      </c>
      <c r="E49" s="48">
        <f t="shared" si="0"/>
        <v>67.5</v>
      </c>
    </row>
    <row r="50" spans="1:5" s="46" customFormat="1" x14ac:dyDescent="0.2">
      <c r="A50" s="44" t="s">
        <v>230</v>
      </c>
      <c r="B50" s="45" t="s">
        <v>231</v>
      </c>
      <c r="C50" s="46">
        <v>115</v>
      </c>
      <c r="D50" s="47">
        <v>7</v>
      </c>
      <c r="E50" s="48">
        <f t="shared" si="0"/>
        <v>61</v>
      </c>
    </row>
    <row r="51" spans="1:5" s="46" customFormat="1" x14ac:dyDescent="0.2">
      <c r="A51" s="44" t="s">
        <v>232</v>
      </c>
      <c r="B51" s="45" t="s">
        <v>233</v>
      </c>
      <c r="C51" s="46">
        <v>187</v>
      </c>
      <c r="D51" s="47">
        <v>157</v>
      </c>
      <c r="E51" s="48">
        <f t="shared" si="0"/>
        <v>172</v>
      </c>
    </row>
    <row r="52" spans="1:5" s="46" customFormat="1" x14ac:dyDescent="0.2">
      <c r="A52" s="44" t="s">
        <v>234</v>
      </c>
      <c r="B52" s="45" t="s">
        <v>235</v>
      </c>
      <c r="C52" s="46">
        <v>100</v>
      </c>
      <c r="D52" s="47">
        <v>67</v>
      </c>
      <c r="E52" s="48">
        <f t="shared" si="0"/>
        <v>83.5</v>
      </c>
    </row>
    <row r="53" spans="1:5" s="47" customFormat="1" ht="0.75" customHeight="1" x14ac:dyDescent="0.25">
      <c r="E53" s="50"/>
    </row>
    <row r="54" spans="1:5" s="53" customFormat="1" ht="24.75" customHeight="1" x14ac:dyDescent="0.25">
      <c r="A54" s="51" t="s">
        <v>236</v>
      </c>
      <c r="B54" s="52"/>
      <c r="C54" s="53">
        <v>3902</v>
      </c>
      <c r="D54" s="53">
        <f>SUM(D3:D52)</f>
        <v>3675</v>
      </c>
      <c r="E54" s="54">
        <f>SUM(E3:E52)</f>
        <v>3915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EA996-6FE8-964A-A0EB-71D60E64E957}">
  <dimension ref="A1:S55"/>
  <sheetViews>
    <sheetView workbookViewId="0">
      <selection activeCell="J25" sqref="J25"/>
    </sheetView>
  </sheetViews>
  <sheetFormatPr defaultColWidth="11.42578125" defaultRowHeight="15" x14ac:dyDescent="0.25"/>
  <cols>
    <col min="1" max="1" width="29.42578125" customWidth="1"/>
  </cols>
  <sheetData>
    <row r="1" spans="1:17" x14ac:dyDescent="0.25">
      <c r="A1" s="96" t="s">
        <v>104</v>
      </c>
      <c r="B1" s="96" t="s">
        <v>131</v>
      </c>
      <c r="C1" s="99" t="s">
        <v>237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 t="s">
        <v>238</v>
      </c>
      <c r="P1" s="99"/>
      <c r="Q1" s="99" t="s">
        <v>239</v>
      </c>
    </row>
    <row r="2" spans="1:17" x14ac:dyDescent="0.25">
      <c r="A2" s="96"/>
      <c r="B2" s="96"/>
      <c r="C2" s="55" t="s">
        <v>241</v>
      </c>
      <c r="D2" s="56" t="s">
        <v>242</v>
      </c>
      <c r="E2" s="57" t="s">
        <v>240</v>
      </c>
      <c r="F2" s="58" t="s">
        <v>16</v>
      </c>
      <c r="G2" s="58" t="s">
        <v>105</v>
      </c>
      <c r="H2" s="58" t="s">
        <v>243</v>
      </c>
      <c r="I2" s="58" t="s">
        <v>244</v>
      </c>
      <c r="J2" s="58" t="s">
        <v>245</v>
      </c>
      <c r="K2" s="58" t="s">
        <v>246</v>
      </c>
      <c r="L2" s="58" t="s">
        <v>247</v>
      </c>
      <c r="M2" s="58" t="s">
        <v>248</v>
      </c>
      <c r="N2" s="58" t="s">
        <v>249</v>
      </c>
      <c r="O2" s="99"/>
      <c r="P2" s="99"/>
      <c r="Q2" s="99"/>
    </row>
    <row r="3" spans="1:17" x14ac:dyDescent="0.25">
      <c r="A3" s="59" t="s">
        <v>135</v>
      </c>
      <c r="B3" s="60" t="s">
        <v>136</v>
      </c>
      <c r="C3" s="61">
        <v>0</v>
      </c>
      <c r="D3" s="61">
        <v>0</v>
      </c>
      <c r="E3" s="61">
        <v>0</v>
      </c>
      <c r="F3" s="62">
        <v>0</v>
      </c>
      <c r="G3" s="62">
        <v>0</v>
      </c>
      <c r="H3" s="62">
        <v>0</v>
      </c>
      <c r="I3" s="62">
        <v>0</v>
      </c>
      <c r="J3" s="62">
        <v>0</v>
      </c>
      <c r="K3" s="62">
        <v>0</v>
      </c>
      <c r="L3" s="62">
        <v>0</v>
      </c>
      <c r="M3" s="62">
        <v>0</v>
      </c>
      <c r="N3" s="62">
        <v>0</v>
      </c>
      <c r="O3" s="100">
        <v>0</v>
      </c>
      <c r="P3" s="101"/>
      <c r="Q3" s="62">
        <v>0</v>
      </c>
    </row>
    <row r="4" spans="1:17" x14ac:dyDescent="0.25">
      <c r="A4" s="49" t="s">
        <v>138</v>
      </c>
      <c r="B4" s="45" t="s">
        <v>139</v>
      </c>
      <c r="C4" s="55">
        <v>3</v>
      </c>
      <c r="D4" s="56">
        <v>3</v>
      </c>
      <c r="E4" s="57">
        <v>6</v>
      </c>
      <c r="F4" s="58">
        <v>4</v>
      </c>
      <c r="G4" s="58">
        <v>0</v>
      </c>
      <c r="H4" s="58">
        <v>10</v>
      </c>
      <c r="I4" s="58">
        <v>1</v>
      </c>
      <c r="J4" s="58">
        <v>0</v>
      </c>
      <c r="K4" s="58">
        <v>0</v>
      </c>
      <c r="L4" s="58">
        <v>0</v>
      </c>
      <c r="M4" s="58">
        <v>0</v>
      </c>
      <c r="N4" s="58">
        <v>0</v>
      </c>
      <c r="O4" s="97">
        <v>11</v>
      </c>
      <c r="P4" s="98"/>
      <c r="Q4" s="58">
        <v>0</v>
      </c>
    </row>
    <row r="5" spans="1:17" x14ac:dyDescent="0.25">
      <c r="A5" s="49" t="s">
        <v>140</v>
      </c>
      <c r="B5" s="45" t="s">
        <v>141</v>
      </c>
      <c r="C5" s="55">
        <v>15</v>
      </c>
      <c r="D5" s="56">
        <v>6</v>
      </c>
      <c r="E5" s="57">
        <v>21</v>
      </c>
      <c r="F5" s="58">
        <v>10</v>
      </c>
      <c r="G5" s="58">
        <v>0</v>
      </c>
      <c r="H5" s="58">
        <v>31</v>
      </c>
      <c r="I5" s="58">
        <v>1</v>
      </c>
      <c r="J5" s="58">
        <v>0</v>
      </c>
      <c r="K5" s="58">
        <v>0</v>
      </c>
      <c r="L5" s="58">
        <v>3</v>
      </c>
      <c r="M5" s="58">
        <v>0</v>
      </c>
      <c r="N5" s="58">
        <v>0</v>
      </c>
      <c r="O5" s="97">
        <v>35</v>
      </c>
      <c r="P5" s="98"/>
      <c r="Q5" s="58">
        <v>0</v>
      </c>
    </row>
    <row r="6" spans="1:17" x14ac:dyDescent="0.25">
      <c r="A6" s="49" t="s">
        <v>142</v>
      </c>
      <c r="B6" s="45" t="s">
        <v>143</v>
      </c>
      <c r="C6" s="55">
        <v>22</v>
      </c>
      <c r="D6" s="56">
        <v>24</v>
      </c>
      <c r="E6" s="57">
        <v>46</v>
      </c>
      <c r="F6" s="58">
        <v>16</v>
      </c>
      <c r="G6" s="58">
        <v>0</v>
      </c>
      <c r="H6" s="58">
        <v>62</v>
      </c>
      <c r="I6" s="58">
        <v>1</v>
      </c>
      <c r="J6" s="58">
        <v>0</v>
      </c>
      <c r="K6" s="58">
        <v>0</v>
      </c>
      <c r="L6" s="58">
        <v>5</v>
      </c>
      <c r="M6" s="58">
        <v>0</v>
      </c>
      <c r="N6" s="58">
        <v>0</v>
      </c>
      <c r="O6" s="97">
        <v>68</v>
      </c>
      <c r="P6" s="98"/>
      <c r="Q6" s="58">
        <v>0</v>
      </c>
    </row>
    <row r="7" spans="1:17" x14ac:dyDescent="0.25">
      <c r="A7" s="49" t="s">
        <v>144</v>
      </c>
      <c r="B7" s="45" t="s">
        <v>145</v>
      </c>
      <c r="C7" s="55">
        <v>20</v>
      </c>
      <c r="D7" s="56">
        <v>14</v>
      </c>
      <c r="E7" s="57">
        <v>34</v>
      </c>
      <c r="F7" s="58">
        <v>14</v>
      </c>
      <c r="G7" s="58">
        <v>0</v>
      </c>
      <c r="H7" s="58">
        <v>48</v>
      </c>
      <c r="I7" s="58">
        <v>1</v>
      </c>
      <c r="J7" s="58">
        <v>0</v>
      </c>
      <c r="K7" s="58">
        <v>0</v>
      </c>
      <c r="L7" s="58">
        <v>4</v>
      </c>
      <c r="M7" s="58">
        <v>1</v>
      </c>
      <c r="N7" s="58">
        <v>1</v>
      </c>
      <c r="O7" s="97">
        <v>55</v>
      </c>
      <c r="P7" s="98"/>
      <c r="Q7" s="58">
        <v>0</v>
      </c>
    </row>
    <row r="8" spans="1:17" x14ac:dyDescent="0.25">
      <c r="A8" s="49" t="s">
        <v>148</v>
      </c>
      <c r="B8" s="45" t="s">
        <v>149</v>
      </c>
      <c r="C8" s="55">
        <v>29</v>
      </c>
      <c r="D8" s="56">
        <v>29</v>
      </c>
      <c r="E8" s="57">
        <v>58</v>
      </c>
      <c r="F8" s="58">
        <v>21</v>
      </c>
      <c r="G8" s="58">
        <v>2</v>
      </c>
      <c r="H8" s="58">
        <v>81</v>
      </c>
      <c r="I8" s="58">
        <v>1</v>
      </c>
      <c r="J8" s="58">
        <v>1</v>
      </c>
      <c r="K8" s="58">
        <v>1</v>
      </c>
      <c r="L8" s="58">
        <v>6</v>
      </c>
      <c r="M8" s="58">
        <v>1</v>
      </c>
      <c r="N8" s="58">
        <v>1</v>
      </c>
      <c r="O8" s="97">
        <v>92</v>
      </c>
      <c r="P8" s="98"/>
      <c r="Q8" s="58">
        <v>0</v>
      </c>
    </row>
    <row r="9" spans="1:17" x14ac:dyDescent="0.25">
      <c r="A9" s="49" t="s">
        <v>150</v>
      </c>
      <c r="B9" s="45" t="s">
        <v>151</v>
      </c>
      <c r="C9" s="55">
        <v>0</v>
      </c>
      <c r="D9" s="56">
        <v>2</v>
      </c>
      <c r="E9" s="57">
        <v>2</v>
      </c>
      <c r="F9" s="58">
        <v>2</v>
      </c>
      <c r="G9" s="58">
        <v>0</v>
      </c>
      <c r="H9" s="58">
        <v>4</v>
      </c>
      <c r="I9" s="58">
        <v>1</v>
      </c>
      <c r="J9" s="58">
        <v>0</v>
      </c>
      <c r="K9" s="58">
        <v>0</v>
      </c>
      <c r="L9" s="58">
        <v>0</v>
      </c>
      <c r="M9" s="58">
        <v>1</v>
      </c>
      <c r="N9" s="58">
        <v>0</v>
      </c>
      <c r="O9" s="97">
        <v>6</v>
      </c>
      <c r="P9" s="98"/>
      <c r="Q9" s="58">
        <v>0</v>
      </c>
    </row>
    <row r="10" spans="1:17" x14ac:dyDescent="0.25">
      <c r="A10" s="49" t="s">
        <v>152</v>
      </c>
      <c r="B10" s="45" t="s">
        <v>153</v>
      </c>
      <c r="C10" s="55">
        <v>23</v>
      </c>
      <c r="D10" s="56">
        <v>23</v>
      </c>
      <c r="E10" s="57">
        <v>46</v>
      </c>
      <c r="F10" s="58">
        <v>13</v>
      </c>
      <c r="G10" s="58">
        <v>2</v>
      </c>
      <c r="H10" s="58">
        <v>61</v>
      </c>
      <c r="I10" s="58">
        <v>1</v>
      </c>
      <c r="J10" s="58">
        <v>1</v>
      </c>
      <c r="K10" s="58">
        <v>1</v>
      </c>
      <c r="L10" s="58">
        <v>3</v>
      </c>
      <c r="M10" s="58">
        <v>0</v>
      </c>
      <c r="N10" s="58">
        <v>0</v>
      </c>
      <c r="O10" s="97">
        <v>67</v>
      </c>
      <c r="P10" s="98"/>
      <c r="Q10" s="58">
        <v>0</v>
      </c>
    </row>
    <row r="11" spans="1:17" x14ac:dyDescent="0.25">
      <c r="A11" s="49" t="s">
        <v>154</v>
      </c>
      <c r="B11" s="45" t="s">
        <v>155</v>
      </c>
      <c r="C11" s="55">
        <v>43</v>
      </c>
      <c r="D11" s="56">
        <v>33</v>
      </c>
      <c r="E11" s="57">
        <v>76</v>
      </c>
      <c r="F11" s="58">
        <v>21</v>
      </c>
      <c r="G11" s="58">
        <v>1</v>
      </c>
      <c r="H11" s="58">
        <v>98</v>
      </c>
      <c r="I11" s="58">
        <v>1</v>
      </c>
      <c r="J11" s="58">
        <v>1</v>
      </c>
      <c r="K11" s="58">
        <v>0</v>
      </c>
      <c r="L11" s="58">
        <v>5</v>
      </c>
      <c r="M11" s="58">
        <v>0</v>
      </c>
      <c r="N11" s="58">
        <v>1</v>
      </c>
      <c r="O11" s="97">
        <v>106</v>
      </c>
      <c r="P11" s="98"/>
      <c r="Q11" s="58">
        <v>0</v>
      </c>
    </row>
    <row r="12" spans="1:17" x14ac:dyDescent="0.25">
      <c r="A12" s="49" t="s">
        <v>156</v>
      </c>
      <c r="B12" s="45" t="s">
        <v>157</v>
      </c>
      <c r="C12" s="55">
        <v>15</v>
      </c>
      <c r="D12" s="56">
        <v>12</v>
      </c>
      <c r="E12" s="57">
        <v>27</v>
      </c>
      <c r="F12" s="58">
        <v>11</v>
      </c>
      <c r="G12" s="58">
        <v>0</v>
      </c>
      <c r="H12" s="58">
        <v>38</v>
      </c>
      <c r="I12" s="58">
        <v>1</v>
      </c>
      <c r="J12" s="58">
        <v>0</v>
      </c>
      <c r="K12" s="58">
        <v>0</v>
      </c>
      <c r="L12" s="58">
        <v>3</v>
      </c>
      <c r="M12" s="58">
        <v>1</v>
      </c>
      <c r="N12" s="58">
        <v>1</v>
      </c>
      <c r="O12" s="97">
        <v>44</v>
      </c>
      <c r="P12" s="98"/>
      <c r="Q12" s="58">
        <v>0</v>
      </c>
    </row>
    <row r="13" spans="1:17" x14ac:dyDescent="0.25">
      <c r="A13" s="49" t="s">
        <v>158</v>
      </c>
      <c r="B13" s="45" t="s">
        <v>159</v>
      </c>
      <c r="C13" s="55">
        <v>44</v>
      </c>
      <c r="D13" s="56">
        <v>29</v>
      </c>
      <c r="E13" s="57">
        <v>73</v>
      </c>
      <c r="F13" s="58">
        <v>22</v>
      </c>
      <c r="G13" s="58">
        <v>1</v>
      </c>
      <c r="H13" s="58">
        <v>96</v>
      </c>
      <c r="I13" s="58">
        <v>1</v>
      </c>
      <c r="J13" s="58">
        <v>1</v>
      </c>
      <c r="K13" s="58">
        <v>1</v>
      </c>
      <c r="L13" s="58">
        <v>8</v>
      </c>
      <c r="M13" s="58">
        <v>1</v>
      </c>
      <c r="N13" s="58">
        <v>1</v>
      </c>
      <c r="O13" s="97">
        <v>109</v>
      </c>
      <c r="P13" s="98"/>
      <c r="Q13" s="58">
        <v>0</v>
      </c>
    </row>
    <row r="14" spans="1:17" x14ac:dyDescent="0.25">
      <c r="A14" s="49" t="s">
        <v>160</v>
      </c>
      <c r="B14" s="45" t="s">
        <v>161</v>
      </c>
      <c r="C14" s="55">
        <v>23</v>
      </c>
      <c r="D14" s="56">
        <v>25</v>
      </c>
      <c r="E14" s="57">
        <v>48</v>
      </c>
      <c r="F14" s="58">
        <v>14</v>
      </c>
      <c r="G14" s="58">
        <v>0</v>
      </c>
      <c r="H14" s="58">
        <v>62</v>
      </c>
      <c r="I14" s="58">
        <v>1</v>
      </c>
      <c r="J14" s="58">
        <v>0</v>
      </c>
      <c r="K14" s="58">
        <v>0</v>
      </c>
      <c r="L14" s="58">
        <v>5</v>
      </c>
      <c r="M14" s="58">
        <v>0</v>
      </c>
      <c r="N14" s="58">
        <v>1</v>
      </c>
      <c r="O14" s="97">
        <v>69</v>
      </c>
      <c r="P14" s="98"/>
      <c r="Q14" s="58">
        <v>0</v>
      </c>
    </row>
    <row r="15" spans="1:17" x14ac:dyDescent="0.25">
      <c r="A15" s="49" t="s">
        <v>162</v>
      </c>
      <c r="B15" s="45" t="s">
        <v>163</v>
      </c>
      <c r="C15" s="55">
        <v>21</v>
      </c>
      <c r="D15" s="56">
        <v>19</v>
      </c>
      <c r="E15" s="57">
        <v>40</v>
      </c>
      <c r="F15" s="58">
        <v>13</v>
      </c>
      <c r="G15" s="58">
        <v>0</v>
      </c>
      <c r="H15" s="58">
        <v>53</v>
      </c>
      <c r="I15" s="58">
        <v>1</v>
      </c>
      <c r="J15" s="58">
        <v>0</v>
      </c>
      <c r="K15" s="58">
        <v>0</v>
      </c>
      <c r="L15" s="58">
        <v>4</v>
      </c>
      <c r="M15" s="58">
        <v>1</v>
      </c>
      <c r="N15" s="58">
        <v>1</v>
      </c>
      <c r="O15" s="97">
        <v>60</v>
      </c>
      <c r="P15" s="98"/>
      <c r="Q15" s="58">
        <v>0</v>
      </c>
    </row>
    <row r="16" spans="1:17" x14ac:dyDescent="0.25">
      <c r="A16" s="49" t="s">
        <v>164</v>
      </c>
      <c r="B16" s="45" t="s">
        <v>165</v>
      </c>
      <c r="C16" s="55">
        <v>29</v>
      </c>
      <c r="D16" s="56">
        <v>45</v>
      </c>
      <c r="E16" s="57">
        <v>74</v>
      </c>
      <c r="F16" s="58">
        <v>24</v>
      </c>
      <c r="G16" s="58">
        <v>1</v>
      </c>
      <c r="H16" s="58">
        <v>99</v>
      </c>
      <c r="I16" s="58">
        <v>1</v>
      </c>
      <c r="J16" s="58">
        <v>0</v>
      </c>
      <c r="K16" s="58">
        <v>0</v>
      </c>
      <c r="L16" s="58">
        <v>5</v>
      </c>
      <c r="M16" s="58">
        <v>0</v>
      </c>
      <c r="N16" s="58">
        <v>1</v>
      </c>
      <c r="O16" s="97">
        <v>106</v>
      </c>
      <c r="P16" s="98"/>
      <c r="Q16" s="58">
        <v>0</v>
      </c>
    </row>
    <row r="17" spans="1:17" x14ac:dyDescent="0.25">
      <c r="A17" s="49" t="s">
        <v>166</v>
      </c>
      <c r="B17" s="45" t="s">
        <v>167</v>
      </c>
      <c r="C17" s="55">
        <v>45</v>
      </c>
      <c r="D17" s="56">
        <v>41</v>
      </c>
      <c r="E17" s="57">
        <v>86</v>
      </c>
      <c r="F17" s="58">
        <v>22</v>
      </c>
      <c r="G17" s="58">
        <v>2</v>
      </c>
      <c r="H17" s="58">
        <v>110</v>
      </c>
      <c r="I17" s="58">
        <v>1</v>
      </c>
      <c r="J17" s="58">
        <v>0</v>
      </c>
      <c r="K17" s="58">
        <v>0</v>
      </c>
      <c r="L17" s="58">
        <v>9</v>
      </c>
      <c r="M17" s="58">
        <v>1</v>
      </c>
      <c r="N17" s="58">
        <v>1</v>
      </c>
      <c r="O17" s="97">
        <v>122</v>
      </c>
      <c r="P17" s="98"/>
      <c r="Q17" s="58">
        <v>0</v>
      </c>
    </row>
    <row r="18" spans="1:17" x14ac:dyDescent="0.25">
      <c r="A18" s="49" t="s">
        <v>168</v>
      </c>
      <c r="B18" s="45" t="s">
        <v>169</v>
      </c>
      <c r="C18" s="55">
        <v>19</v>
      </c>
      <c r="D18" s="56">
        <v>9</v>
      </c>
      <c r="E18" s="57">
        <v>28</v>
      </c>
      <c r="F18" s="58">
        <v>12</v>
      </c>
      <c r="G18" s="58">
        <v>0</v>
      </c>
      <c r="H18" s="58">
        <v>40</v>
      </c>
      <c r="I18" s="58">
        <v>1</v>
      </c>
      <c r="J18" s="58">
        <v>0</v>
      </c>
      <c r="K18" s="58">
        <v>0</v>
      </c>
      <c r="L18" s="58">
        <v>3</v>
      </c>
      <c r="M18" s="58">
        <v>0</v>
      </c>
      <c r="N18" s="58">
        <v>1</v>
      </c>
      <c r="O18" s="97">
        <v>45</v>
      </c>
      <c r="P18" s="98"/>
      <c r="Q18" s="58">
        <v>0</v>
      </c>
    </row>
    <row r="19" spans="1:17" x14ac:dyDescent="0.25">
      <c r="A19" s="49" t="s">
        <v>170</v>
      </c>
      <c r="B19" s="45" t="s">
        <v>171</v>
      </c>
      <c r="C19" s="55">
        <v>70</v>
      </c>
      <c r="D19" s="56">
        <v>63</v>
      </c>
      <c r="E19" s="57">
        <v>133</v>
      </c>
      <c r="F19" s="58">
        <v>36</v>
      </c>
      <c r="G19" s="58">
        <v>3</v>
      </c>
      <c r="H19" s="58">
        <v>172</v>
      </c>
      <c r="I19" s="58">
        <v>1</v>
      </c>
      <c r="J19" s="58">
        <v>1</v>
      </c>
      <c r="K19" s="58">
        <v>1</v>
      </c>
      <c r="L19" s="58">
        <v>14</v>
      </c>
      <c r="M19" s="58">
        <v>1</v>
      </c>
      <c r="N19" s="58">
        <v>1</v>
      </c>
      <c r="O19" s="97">
        <v>191</v>
      </c>
      <c r="P19" s="98"/>
      <c r="Q19" s="58">
        <v>0</v>
      </c>
    </row>
    <row r="20" spans="1:17" x14ac:dyDescent="0.25">
      <c r="A20" s="49" t="s">
        <v>172</v>
      </c>
      <c r="B20" s="45" t="s">
        <v>173</v>
      </c>
      <c r="C20" s="55">
        <v>20</v>
      </c>
      <c r="D20" s="56">
        <v>20</v>
      </c>
      <c r="E20" s="57">
        <v>40</v>
      </c>
      <c r="F20" s="58">
        <v>14</v>
      </c>
      <c r="G20" s="58">
        <v>0</v>
      </c>
      <c r="H20" s="58">
        <v>54</v>
      </c>
      <c r="I20" s="58">
        <v>1</v>
      </c>
      <c r="J20" s="58">
        <v>0</v>
      </c>
      <c r="K20" s="58">
        <v>0</v>
      </c>
      <c r="L20" s="58">
        <v>5</v>
      </c>
      <c r="M20" s="58">
        <v>1</v>
      </c>
      <c r="N20" s="58">
        <v>1</v>
      </c>
      <c r="O20" s="97">
        <v>62</v>
      </c>
      <c r="P20" s="98"/>
      <c r="Q20" s="58">
        <v>0</v>
      </c>
    </row>
    <row r="21" spans="1:17" x14ac:dyDescent="0.25">
      <c r="A21" s="49" t="s">
        <v>174</v>
      </c>
      <c r="B21" s="45" t="s">
        <v>175</v>
      </c>
      <c r="C21" s="55">
        <v>22</v>
      </c>
      <c r="D21" s="56">
        <v>22</v>
      </c>
      <c r="E21" s="57">
        <v>44</v>
      </c>
      <c r="F21" s="58">
        <v>12</v>
      </c>
      <c r="G21" s="58">
        <v>0</v>
      </c>
      <c r="H21" s="58">
        <v>56</v>
      </c>
      <c r="I21" s="58">
        <v>1</v>
      </c>
      <c r="J21" s="58">
        <v>0</v>
      </c>
      <c r="K21" s="58">
        <v>0</v>
      </c>
      <c r="L21" s="58">
        <v>4</v>
      </c>
      <c r="M21" s="58">
        <v>1</v>
      </c>
      <c r="N21" s="58">
        <v>0</v>
      </c>
      <c r="O21" s="97">
        <v>62</v>
      </c>
      <c r="P21" s="98"/>
      <c r="Q21" s="58">
        <v>0</v>
      </c>
    </row>
    <row r="22" spans="1:17" x14ac:dyDescent="0.25">
      <c r="A22" s="49" t="s">
        <v>176</v>
      </c>
      <c r="B22" s="45" t="s">
        <v>177</v>
      </c>
      <c r="C22" s="55">
        <v>34</v>
      </c>
      <c r="D22" s="56">
        <v>64</v>
      </c>
      <c r="E22" s="57">
        <v>98</v>
      </c>
      <c r="F22" s="58">
        <v>27</v>
      </c>
      <c r="G22" s="58">
        <v>1</v>
      </c>
      <c r="H22" s="58">
        <v>126</v>
      </c>
      <c r="I22" s="58">
        <v>1</v>
      </c>
      <c r="J22" s="58">
        <v>0</v>
      </c>
      <c r="K22" s="58">
        <v>1</v>
      </c>
      <c r="L22" s="58">
        <v>10</v>
      </c>
      <c r="M22" s="58">
        <v>0</v>
      </c>
      <c r="N22" s="58">
        <v>1</v>
      </c>
      <c r="O22" s="97">
        <v>139</v>
      </c>
      <c r="P22" s="98"/>
      <c r="Q22" s="58">
        <v>0</v>
      </c>
    </row>
    <row r="23" spans="1:17" x14ac:dyDescent="0.25">
      <c r="A23" s="49" t="s">
        <v>178</v>
      </c>
      <c r="B23" s="45" t="s">
        <v>179</v>
      </c>
      <c r="C23" s="55">
        <v>28</v>
      </c>
      <c r="D23" s="56">
        <v>11</v>
      </c>
      <c r="E23" s="57">
        <v>39</v>
      </c>
      <c r="F23" s="58">
        <v>13</v>
      </c>
      <c r="G23" s="58">
        <v>0</v>
      </c>
      <c r="H23" s="58">
        <v>52</v>
      </c>
      <c r="I23" s="58">
        <v>1</v>
      </c>
      <c r="J23" s="58">
        <v>1</v>
      </c>
      <c r="K23" s="58">
        <v>1</v>
      </c>
      <c r="L23" s="58">
        <v>3</v>
      </c>
      <c r="M23" s="58">
        <v>0</v>
      </c>
      <c r="N23" s="58">
        <v>1</v>
      </c>
      <c r="O23" s="97">
        <v>59</v>
      </c>
      <c r="P23" s="98"/>
      <c r="Q23" s="58">
        <v>0</v>
      </c>
    </row>
    <row r="24" spans="1:17" x14ac:dyDescent="0.25">
      <c r="A24" s="49" t="s">
        <v>180</v>
      </c>
      <c r="B24" s="45" t="s">
        <v>181</v>
      </c>
      <c r="C24" s="55">
        <v>17</v>
      </c>
      <c r="D24" s="56">
        <v>20</v>
      </c>
      <c r="E24" s="57">
        <v>37</v>
      </c>
      <c r="F24" s="58">
        <v>16</v>
      </c>
      <c r="G24" s="58">
        <v>0</v>
      </c>
      <c r="H24" s="58">
        <v>53</v>
      </c>
      <c r="I24" s="58">
        <v>1</v>
      </c>
      <c r="J24" s="58">
        <v>0</v>
      </c>
      <c r="K24" s="58">
        <v>0</v>
      </c>
      <c r="L24" s="58">
        <v>4</v>
      </c>
      <c r="M24" s="58">
        <v>0</v>
      </c>
      <c r="N24" s="58">
        <v>1</v>
      </c>
      <c r="O24" s="97">
        <v>59</v>
      </c>
      <c r="P24" s="98"/>
      <c r="Q24" s="58">
        <v>0</v>
      </c>
    </row>
    <row r="25" spans="1:17" x14ac:dyDescent="0.25">
      <c r="A25" s="49" t="s">
        <v>182</v>
      </c>
      <c r="B25" s="45" t="s">
        <v>183</v>
      </c>
      <c r="C25" s="55">
        <v>22</v>
      </c>
      <c r="D25" s="56">
        <v>22</v>
      </c>
      <c r="E25" s="57">
        <v>44</v>
      </c>
      <c r="F25" s="58">
        <v>14</v>
      </c>
      <c r="G25" s="58">
        <v>0</v>
      </c>
      <c r="H25" s="58">
        <v>58</v>
      </c>
      <c r="I25" s="58">
        <v>1</v>
      </c>
      <c r="J25" s="58">
        <v>0</v>
      </c>
      <c r="K25" s="58">
        <v>0</v>
      </c>
      <c r="L25" s="58">
        <v>5</v>
      </c>
      <c r="M25" s="58">
        <v>1</v>
      </c>
      <c r="N25" s="58">
        <v>1</v>
      </c>
      <c r="O25" s="97">
        <v>66</v>
      </c>
      <c r="P25" s="98"/>
      <c r="Q25" s="58">
        <v>0</v>
      </c>
    </row>
    <row r="26" spans="1:17" x14ac:dyDescent="0.25">
      <c r="A26" s="49" t="s">
        <v>184</v>
      </c>
      <c r="B26" s="45" t="s">
        <v>185</v>
      </c>
      <c r="C26" s="55">
        <v>48</v>
      </c>
      <c r="D26" s="56">
        <v>48</v>
      </c>
      <c r="E26" s="57">
        <v>96</v>
      </c>
      <c r="F26" s="58">
        <v>27</v>
      </c>
      <c r="G26" s="58">
        <v>2</v>
      </c>
      <c r="H26" s="58">
        <v>125</v>
      </c>
      <c r="I26" s="58">
        <v>1</v>
      </c>
      <c r="J26" s="58">
        <v>1</v>
      </c>
      <c r="K26" s="58">
        <v>1</v>
      </c>
      <c r="L26" s="58">
        <v>10</v>
      </c>
      <c r="M26" s="58">
        <v>0</v>
      </c>
      <c r="N26" s="58">
        <v>1</v>
      </c>
      <c r="O26" s="97">
        <v>139</v>
      </c>
      <c r="P26" s="98"/>
      <c r="Q26" s="58">
        <v>0</v>
      </c>
    </row>
    <row r="27" spans="1:17" x14ac:dyDescent="0.25">
      <c r="A27" s="49" t="s">
        <v>186</v>
      </c>
      <c r="B27" s="45" t="s">
        <v>187</v>
      </c>
      <c r="C27" s="55">
        <v>7</v>
      </c>
      <c r="D27" s="56">
        <v>6</v>
      </c>
      <c r="E27" s="57">
        <v>13</v>
      </c>
      <c r="F27" s="58">
        <v>7</v>
      </c>
      <c r="G27" s="58">
        <v>0</v>
      </c>
      <c r="H27" s="58">
        <v>20</v>
      </c>
      <c r="I27" s="58">
        <v>1</v>
      </c>
      <c r="J27" s="58">
        <v>0</v>
      </c>
      <c r="K27" s="58">
        <v>0</v>
      </c>
      <c r="L27" s="58">
        <v>2</v>
      </c>
      <c r="M27" s="58">
        <v>1</v>
      </c>
      <c r="N27" s="58">
        <v>1</v>
      </c>
      <c r="O27" s="97">
        <v>25</v>
      </c>
      <c r="P27" s="98"/>
      <c r="Q27" s="58">
        <v>0</v>
      </c>
    </row>
    <row r="28" spans="1:17" x14ac:dyDescent="0.25">
      <c r="A28" s="49" t="s">
        <v>188</v>
      </c>
      <c r="B28" s="45" t="s">
        <v>189</v>
      </c>
      <c r="C28" s="55">
        <v>21</v>
      </c>
      <c r="D28" s="56">
        <v>16</v>
      </c>
      <c r="E28" s="57">
        <v>37</v>
      </c>
      <c r="F28" s="58">
        <v>14</v>
      </c>
      <c r="G28" s="58">
        <v>0</v>
      </c>
      <c r="H28" s="58">
        <v>51</v>
      </c>
      <c r="I28" s="58">
        <v>1</v>
      </c>
      <c r="J28" s="58">
        <v>0</v>
      </c>
      <c r="K28" s="58">
        <v>0</v>
      </c>
      <c r="L28" s="58">
        <v>4</v>
      </c>
      <c r="M28" s="58">
        <v>0</v>
      </c>
      <c r="N28" s="58">
        <v>1</v>
      </c>
      <c r="O28" s="97">
        <v>57</v>
      </c>
      <c r="P28" s="98"/>
      <c r="Q28" s="58">
        <v>0</v>
      </c>
    </row>
    <row r="29" spans="1:17" x14ac:dyDescent="0.25">
      <c r="A29" s="49" t="s">
        <v>190</v>
      </c>
      <c r="B29" s="45" t="s">
        <v>191</v>
      </c>
      <c r="C29" s="55">
        <v>2</v>
      </c>
      <c r="D29" s="56">
        <v>3</v>
      </c>
      <c r="E29" s="57">
        <v>5</v>
      </c>
      <c r="F29" s="58">
        <v>4</v>
      </c>
      <c r="G29" s="58">
        <v>0</v>
      </c>
      <c r="H29" s="58">
        <v>9</v>
      </c>
      <c r="I29" s="58">
        <v>1</v>
      </c>
      <c r="J29" s="58">
        <v>0</v>
      </c>
      <c r="K29" s="58">
        <v>0</v>
      </c>
      <c r="L29" s="58">
        <v>1</v>
      </c>
      <c r="M29" s="58">
        <v>0</v>
      </c>
      <c r="N29" s="58">
        <v>0</v>
      </c>
      <c r="O29" s="97">
        <v>11</v>
      </c>
      <c r="P29" s="98"/>
      <c r="Q29" s="58">
        <v>0</v>
      </c>
    </row>
    <row r="30" spans="1:17" x14ac:dyDescent="0.25">
      <c r="A30" s="49" t="s">
        <v>192</v>
      </c>
      <c r="B30" s="45" t="s">
        <v>193</v>
      </c>
      <c r="C30" s="55">
        <v>32</v>
      </c>
      <c r="D30" s="56">
        <v>23</v>
      </c>
      <c r="E30" s="57">
        <v>55</v>
      </c>
      <c r="F30" s="58">
        <v>18</v>
      </c>
      <c r="G30" s="58">
        <v>1</v>
      </c>
      <c r="H30" s="58">
        <v>74</v>
      </c>
      <c r="I30" s="58">
        <v>1</v>
      </c>
      <c r="J30" s="58">
        <v>0</v>
      </c>
      <c r="K30" s="58">
        <v>0</v>
      </c>
      <c r="L30" s="58">
        <v>6</v>
      </c>
      <c r="M30" s="58">
        <v>1</v>
      </c>
      <c r="N30" s="58">
        <v>1</v>
      </c>
      <c r="O30" s="97">
        <v>83</v>
      </c>
      <c r="P30" s="98"/>
      <c r="Q30" s="58">
        <v>0</v>
      </c>
    </row>
    <row r="31" spans="1:17" x14ac:dyDescent="0.25">
      <c r="A31" s="49" t="s">
        <v>194</v>
      </c>
      <c r="B31" s="45" t="s">
        <v>195</v>
      </c>
      <c r="C31" s="55">
        <v>13</v>
      </c>
      <c r="D31" s="56">
        <v>12</v>
      </c>
      <c r="E31" s="57">
        <v>25</v>
      </c>
      <c r="F31" s="58">
        <v>13</v>
      </c>
      <c r="G31" s="58">
        <v>0</v>
      </c>
      <c r="H31" s="58">
        <v>38</v>
      </c>
      <c r="I31" s="58">
        <v>1</v>
      </c>
      <c r="J31" s="58">
        <v>0</v>
      </c>
      <c r="K31" s="58">
        <v>0</v>
      </c>
      <c r="L31" s="58">
        <v>3</v>
      </c>
      <c r="M31" s="58">
        <v>1</v>
      </c>
      <c r="N31" s="58">
        <v>1</v>
      </c>
      <c r="O31" s="97">
        <v>44</v>
      </c>
      <c r="P31" s="98"/>
      <c r="Q31" s="58">
        <v>0</v>
      </c>
    </row>
    <row r="32" spans="1:17" x14ac:dyDescent="0.25">
      <c r="A32" s="49" t="s">
        <v>196</v>
      </c>
      <c r="B32" s="45" t="s">
        <v>197</v>
      </c>
      <c r="C32" s="55">
        <v>1</v>
      </c>
      <c r="D32" s="56">
        <v>3</v>
      </c>
      <c r="E32" s="57">
        <v>4</v>
      </c>
      <c r="F32" s="58">
        <v>2</v>
      </c>
      <c r="G32" s="58">
        <v>0</v>
      </c>
      <c r="H32" s="58">
        <v>6</v>
      </c>
      <c r="I32" s="58">
        <v>1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97">
        <v>7</v>
      </c>
      <c r="P32" s="98"/>
      <c r="Q32" s="58">
        <v>0</v>
      </c>
    </row>
    <row r="33" spans="1:17" x14ac:dyDescent="0.25">
      <c r="A33" s="49" t="s">
        <v>198</v>
      </c>
      <c r="B33" s="45" t="s">
        <v>199</v>
      </c>
      <c r="C33" s="55">
        <v>1</v>
      </c>
      <c r="D33" s="56">
        <v>1</v>
      </c>
      <c r="E33" s="57">
        <v>2</v>
      </c>
      <c r="F33" s="58">
        <v>1</v>
      </c>
      <c r="G33" s="58">
        <v>0</v>
      </c>
      <c r="H33" s="58">
        <v>3</v>
      </c>
      <c r="I33" s="58">
        <v>1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97">
        <v>4</v>
      </c>
      <c r="P33" s="98"/>
      <c r="Q33" s="58">
        <v>0</v>
      </c>
    </row>
    <row r="34" spans="1:17" x14ac:dyDescent="0.25">
      <c r="A34" s="49" t="s">
        <v>200</v>
      </c>
      <c r="B34" s="45" t="s">
        <v>201</v>
      </c>
      <c r="C34" s="55">
        <v>0</v>
      </c>
      <c r="D34" s="56">
        <v>17</v>
      </c>
      <c r="E34" s="57">
        <v>17</v>
      </c>
      <c r="F34" s="58">
        <v>5</v>
      </c>
      <c r="G34" s="58">
        <v>0</v>
      </c>
      <c r="H34" s="58">
        <v>22</v>
      </c>
      <c r="I34" s="58">
        <v>1</v>
      </c>
      <c r="J34" s="58">
        <v>0</v>
      </c>
      <c r="K34" s="58">
        <v>0</v>
      </c>
      <c r="L34" s="58">
        <v>2</v>
      </c>
      <c r="M34" s="58">
        <v>0</v>
      </c>
      <c r="N34" s="58">
        <v>0</v>
      </c>
      <c r="O34" s="97">
        <v>25</v>
      </c>
      <c r="P34" s="98"/>
      <c r="Q34" s="58">
        <v>0</v>
      </c>
    </row>
    <row r="35" spans="1:17" x14ac:dyDescent="0.25">
      <c r="A35" s="49" t="s">
        <v>202</v>
      </c>
      <c r="B35" s="45" t="s">
        <v>203</v>
      </c>
      <c r="C35" s="55">
        <v>16</v>
      </c>
      <c r="D35" s="56">
        <v>18</v>
      </c>
      <c r="E35" s="57">
        <v>34</v>
      </c>
      <c r="F35" s="58">
        <v>12</v>
      </c>
      <c r="G35" s="58">
        <v>0</v>
      </c>
      <c r="H35" s="58">
        <v>46</v>
      </c>
      <c r="I35" s="58">
        <v>1</v>
      </c>
      <c r="J35" s="58">
        <v>0</v>
      </c>
      <c r="K35" s="58">
        <v>0</v>
      </c>
      <c r="L35" s="58">
        <v>4</v>
      </c>
      <c r="M35" s="58">
        <v>0</v>
      </c>
      <c r="N35" s="58">
        <v>1</v>
      </c>
      <c r="O35" s="97">
        <v>52</v>
      </c>
      <c r="P35" s="98"/>
      <c r="Q35" s="58">
        <v>0</v>
      </c>
    </row>
    <row r="36" spans="1:17" x14ac:dyDescent="0.25">
      <c r="A36" s="49" t="s">
        <v>250</v>
      </c>
      <c r="B36" s="45" t="s">
        <v>251</v>
      </c>
      <c r="C36" s="55">
        <v>0</v>
      </c>
      <c r="D36" s="56">
        <v>0</v>
      </c>
      <c r="E36" s="57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97">
        <v>0</v>
      </c>
      <c r="P36" s="98"/>
      <c r="Q36" s="58">
        <v>0</v>
      </c>
    </row>
    <row r="37" spans="1:17" x14ac:dyDescent="0.25">
      <c r="A37" s="49" t="s">
        <v>204</v>
      </c>
      <c r="B37" s="45" t="s">
        <v>205</v>
      </c>
      <c r="C37" s="55">
        <v>1</v>
      </c>
      <c r="D37" s="56">
        <v>2</v>
      </c>
      <c r="E37" s="57">
        <v>3</v>
      </c>
      <c r="F37" s="58">
        <v>3</v>
      </c>
      <c r="G37" s="58">
        <v>0</v>
      </c>
      <c r="H37" s="58">
        <v>6</v>
      </c>
      <c r="I37" s="58">
        <v>1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97">
        <v>7</v>
      </c>
      <c r="P37" s="98"/>
      <c r="Q37" s="58">
        <v>0</v>
      </c>
    </row>
    <row r="38" spans="1:17" x14ac:dyDescent="0.25">
      <c r="A38" s="49" t="s">
        <v>206</v>
      </c>
      <c r="B38" s="45" t="s">
        <v>207</v>
      </c>
      <c r="C38" s="55">
        <v>9</v>
      </c>
      <c r="D38" s="56">
        <v>20</v>
      </c>
      <c r="E38" s="57">
        <v>29</v>
      </c>
      <c r="F38" s="58">
        <v>11</v>
      </c>
      <c r="G38" s="58">
        <v>0</v>
      </c>
      <c r="H38" s="58">
        <v>40</v>
      </c>
      <c r="I38" s="58">
        <v>1</v>
      </c>
      <c r="J38" s="58">
        <v>1</v>
      </c>
      <c r="K38" s="58">
        <v>1</v>
      </c>
      <c r="L38" s="58">
        <v>3</v>
      </c>
      <c r="M38" s="58">
        <v>0</v>
      </c>
      <c r="N38" s="58">
        <v>0</v>
      </c>
      <c r="O38" s="97">
        <v>46</v>
      </c>
      <c r="P38" s="98"/>
      <c r="Q38" s="58">
        <v>0</v>
      </c>
    </row>
    <row r="39" spans="1:17" x14ac:dyDescent="0.25">
      <c r="A39" s="49" t="s">
        <v>208</v>
      </c>
      <c r="B39" s="45" t="s">
        <v>209</v>
      </c>
      <c r="C39" s="55">
        <v>61</v>
      </c>
      <c r="D39" s="56">
        <v>47</v>
      </c>
      <c r="E39" s="57">
        <v>108</v>
      </c>
      <c r="F39" s="58">
        <v>30</v>
      </c>
      <c r="G39" s="58">
        <v>3</v>
      </c>
      <c r="H39" s="58">
        <v>141</v>
      </c>
      <c r="I39" s="58">
        <v>1</v>
      </c>
      <c r="J39" s="58">
        <v>1</v>
      </c>
      <c r="K39" s="58">
        <v>1</v>
      </c>
      <c r="L39" s="58">
        <v>10</v>
      </c>
      <c r="M39" s="58">
        <v>1</v>
      </c>
      <c r="N39" s="58">
        <v>1</v>
      </c>
      <c r="O39" s="97">
        <v>156</v>
      </c>
      <c r="P39" s="98"/>
      <c r="Q39" s="58">
        <v>0</v>
      </c>
    </row>
    <row r="40" spans="1:17" x14ac:dyDescent="0.25">
      <c r="A40" s="49" t="s">
        <v>210</v>
      </c>
      <c r="B40" s="45" t="s">
        <v>211</v>
      </c>
      <c r="C40" s="55">
        <v>39</v>
      </c>
      <c r="D40" s="56">
        <v>24</v>
      </c>
      <c r="E40" s="57">
        <v>63</v>
      </c>
      <c r="F40" s="58">
        <v>18</v>
      </c>
      <c r="G40" s="58">
        <v>0</v>
      </c>
      <c r="H40" s="58">
        <v>81</v>
      </c>
      <c r="I40" s="58">
        <v>1</v>
      </c>
      <c r="J40" s="58">
        <v>1</v>
      </c>
      <c r="K40" s="58">
        <v>1</v>
      </c>
      <c r="L40" s="58">
        <v>7</v>
      </c>
      <c r="M40" s="58">
        <v>1</v>
      </c>
      <c r="N40" s="58">
        <v>0</v>
      </c>
      <c r="O40" s="97">
        <v>92</v>
      </c>
      <c r="P40" s="98"/>
      <c r="Q40" s="58">
        <v>0</v>
      </c>
    </row>
    <row r="41" spans="1:17" x14ac:dyDescent="0.25">
      <c r="A41" s="49" t="s">
        <v>212</v>
      </c>
      <c r="B41" s="45" t="s">
        <v>213</v>
      </c>
      <c r="C41" s="55">
        <v>9</v>
      </c>
      <c r="D41" s="56">
        <v>8</v>
      </c>
      <c r="E41" s="57">
        <v>17</v>
      </c>
      <c r="F41" s="58">
        <v>5</v>
      </c>
      <c r="G41" s="58">
        <v>0</v>
      </c>
      <c r="H41" s="58">
        <v>22</v>
      </c>
      <c r="I41" s="58">
        <v>1</v>
      </c>
      <c r="J41" s="58">
        <v>0</v>
      </c>
      <c r="K41" s="58">
        <v>0</v>
      </c>
      <c r="L41" s="58">
        <v>1</v>
      </c>
      <c r="M41" s="58">
        <v>0</v>
      </c>
      <c r="N41" s="58">
        <v>1</v>
      </c>
      <c r="O41" s="97">
        <v>25</v>
      </c>
      <c r="P41" s="98"/>
      <c r="Q41" s="58">
        <v>0</v>
      </c>
    </row>
    <row r="42" spans="1:17" x14ac:dyDescent="0.25">
      <c r="A42" s="49" t="s">
        <v>214</v>
      </c>
      <c r="B42" s="45" t="s">
        <v>215</v>
      </c>
      <c r="C42" s="55">
        <v>32</v>
      </c>
      <c r="D42" s="56">
        <v>61</v>
      </c>
      <c r="E42" s="57">
        <v>93</v>
      </c>
      <c r="F42" s="58">
        <v>25</v>
      </c>
      <c r="G42" s="58">
        <v>1</v>
      </c>
      <c r="H42" s="58">
        <v>119</v>
      </c>
      <c r="I42" s="58">
        <v>1</v>
      </c>
      <c r="J42" s="58">
        <v>1</v>
      </c>
      <c r="K42" s="58">
        <v>1</v>
      </c>
      <c r="L42" s="58">
        <v>9</v>
      </c>
      <c r="M42" s="58">
        <v>1</v>
      </c>
      <c r="N42" s="58">
        <v>1</v>
      </c>
      <c r="O42" s="97">
        <v>133</v>
      </c>
      <c r="P42" s="98"/>
      <c r="Q42" s="58">
        <v>0</v>
      </c>
    </row>
    <row r="43" spans="1:17" x14ac:dyDescent="0.25">
      <c r="A43" s="49" t="s">
        <v>218</v>
      </c>
      <c r="B43" s="45" t="s">
        <v>219</v>
      </c>
      <c r="C43" s="55">
        <v>3</v>
      </c>
      <c r="D43" s="56">
        <v>3</v>
      </c>
      <c r="E43" s="57">
        <v>6</v>
      </c>
      <c r="F43" s="58">
        <v>5</v>
      </c>
      <c r="G43" s="58">
        <v>0</v>
      </c>
      <c r="H43" s="58">
        <v>11</v>
      </c>
      <c r="I43" s="58">
        <v>1</v>
      </c>
      <c r="J43" s="58">
        <v>0</v>
      </c>
      <c r="K43" s="58">
        <v>0</v>
      </c>
      <c r="L43" s="58">
        <v>1</v>
      </c>
      <c r="M43" s="58">
        <v>0</v>
      </c>
      <c r="N43" s="58">
        <v>1</v>
      </c>
      <c r="O43" s="97">
        <v>14</v>
      </c>
      <c r="P43" s="98"/>
      <c r="Q43" s="58">
        <v>0</v>
      </c>
    </row>
    <row r="44" spans="1:17" x14ac:dyDescent="0.25">
      <c r="A44" s="49" t="s">
        <v>220</v>
      </c>
      <c r="B44" s="45" t="s">
        <v>221</v>
      </c>
      <c r="C44" s="55">
        <v>26</v>
      </c>
      <c r="D44" s="56">
        <v>34</v>
      </c>
      <c r="E44" s="57">
        <v>60</v>
      </c>
      <c r="F44" s="58">
        <v>19</v>
      </c>
      <c r="G44" s="58">
        <v>2</v>
      </c>
      <c r="H44" s="58">
        <v>81</v>
      </c>
      <c r="I44" s="58">
        <v>1</v>
      </c>
      <c r="J44" s="58">
        <v>0</v>
      </c>
      <c r="K44" s="58">
        <v>0</v>
      </c>
      <c r="L44" s="58">
        <v>6</v>
      </c>
      <c r="M44" s="58">
        <v>1</v>
      </c>
      <c r="N44" s="58">
        <v>1</v>
      </c>
      <c r="O44" s="97">
        <v>90</v>
      </c>
      <c r="P44" s="98"/>
      <c r="Q44" s="58">
        <v>0</v>
      </c>
    </row>
    <row r="45" spans="1:17" x14ac:dyDescent="0.25">
      <c r="A45" s="44" t="s">
        <v>222</v>
      </c>
      <c r="B45" s="71" t="s">
        <v>223</v>
      </c>
      <c r="C45" s="72">
        <v>75</v>
      </c>
      <c r="D45" s="73">
        <v>75</v>
      </c>
      <c r="E45" s="74">
        <v>150</v>
      </c>
      <c r="F45" s="75">
        <v>39</v>
      </c>
      <c r="G45" s="75">
        <v>4</v>
      </c>
      <c r="H45" s="75">
        <v>193</v>
      </c>
      <c r="I45" s="75">
        <v>1</v>
      </c>
      <c r="J45" s="75">
        <v>1</v>
      </c>
      <c r="K45" s="75">
        <v>1</v>
      </c>
      <c r="L45" s="75">
        <v>15</v>
      </c>
      <c r="M45" s="75">
        <v>1</v>
      </c>
      <c r="N45" s="75">
        <v>1</v>
      </c>
      <c r="O45" s="103">
        <v>213</v>
      </c>
      <c r="P45" s="104"/>
      <c r="Q45" s="75">
        <v>0</v>
      </c>
    </row>
    <row r="46" spans="1:17" x14ac:dyDescent="0.25">
      <c r="A46" s="49" t="s">
        <v>224</v>
      </c>
      <c r="B46" s="45" t="s">
        <v>225</v>
      </c>
      <c r="C46" s="55">
        <v>49</v>
      </c>
      <c r="D46" s="56">
        <v>49</v>
      </c>
      <c r="E46" s="57">
        <v>98</v>
      </c>
      <c r="F46" s="58">
        <v>27</v>
      </c>
      <c r="G46" s="58">
        <v>3</v>
      </c>
      <c r="H46" s="58">
        <v>128</v>
      </c>
      <c r="I46" s="58">
        <v>1</v>
      </c>
      <c r="J46" s="58">
        <v>1</v>
      </c>
      <c r="K46" s="58">
        <v>1</v>
      </c>
      <c r="L46" s="58">
        <v>7</v>
      </c>
      <c r="M46" s="58">
        <v>1</v>
      </c>
      <c r="N46" s="58">
        <v>1</v>
      </c>
      <c r="O46" s="97">
        <v>140</v>
      </c>
      <c r="P46" s="98"/>
      <c r="Q46" s="58">
        <v>0</v>
      </c>
    </row>
    <row r="47" spans="1:17" x14ac:dyDescent="0.25">
      <c r="A47" s="49" t="s">
        <v>226</v>
      </c>
      <c r="B47" s="45" t="s">
        <v>227</v>
      </c>
      <c r="C47" s="55">
        <v>44</v>
      </c>
      <c r="D47" s="56">
        <v>42</v>
      </c>
      <c r="E47" s="57">
        <v>86</v>
      </c>
      <c r="F47" s="58">
        <v>25</v>
      </c>
      <c r="G47" s="58">
        <v>1</v>
      </c>
      <c r="H47" s="58">
        <v>112</v>
      </c>
      <c r="I47" s="58">
        <v>1</v>
      </c>
      <c r="J47" s="58">
        <v>0</v>
      </c>
      <c r="K47" s="58">
        <v>1</v>
      </c>
      <c r="L47" s="58">
        <v>9</v>
      </c>
      <c r="M47" s="58">
        <v>1</v>
      </c>
      <c r="N47" s="58">
        <v>1</v>
      </c>
      <c r="O47" s="97">
        <v>125</v>
      </c>
      <c r="P47" s="98"/>
      <c r="Q47" s="58">
        <v>0</v>
      </c>
    </row>
    <row r="48" spans="1:17" x14ac:dyDescent="0.25">
      <c r="A48" s="49" t="s">
        <v>228</v>
      </c>
      <c r="B48" s="45" t="s">
        <v>229</v>
      </c>
      <c r="C48" s="55">
        <v>17</v>
      </c>
      <c r="D48" s="56">
        <v>16</v>
      </c>
      <c r="E48" s="57">
        <v>33</v>
      </c>
      <c r="F48" s="58">
        <v>14</v>
      </c>
      <c r="G48" s="58">
        <v>0</v>
      </c>
      <c r="H48" s="58">
        <v>47</v>
      </c>
      <c r="I48" s="58">
        <v>1</v>
      </c>
      <c r="J48" s="58">
        <v>0</v>
      </c>
      <c r="K48" s="58">
        <v>0</v>
      </c>
      <c r="L48" s="58">
        <v>3</v>
      </c>
      <c r="M48" s="58">
        <v>0</v>
      </c>
      <c r="N48" s="58">
        <v>0</v>
      </c>
      <c r="O48" s="97">
        <v>51</v>
      </c>
      <c r="P48" s="98"/>
      <c r="Q48" s="58">
        <v>0</v>
      </c>
    </row>
    <row r="49" spans="1:19" x14ac:dyDescent="0.25">
      <c r="A49" s="49" t="s">
        <v>230</v>
      </c>
      <c r="B49" s="45" t="s">
        <v>231</v>
      </c>
      <c r="C49" s="55">
        <v>23</v>
      </c>
      <c r="D49" s="56">
        <v>28</v>
      </c>
      <c r="E49" s="57">
        <v>51</v>
      </c>
      <c r="F49" s="58">
        <v>19</v>
      </c>
      <c r="G49" s="58">
        <v>0</v>
      </c>
      <c r="H49" s="58">
        <v>70</v>
      </c>
      <c r="I49" s="58">
        <v>1</v>
      </c>
      <c r="J49" s="58">
        <v>0</v>
      </c>
      <c r="K49" s="58">
        <v>0</v>
      </c>
      <c r="L49" s="58">
        <v>5</v>
      </c>
      <c r="M49" s="58">
        <v>0</v>
      </c>
      <c r="N49" s="58">
        <v>1</v>
      </c>
      <c r="O49" s="97">
        <v>77</v>
      </c>
      <c r="P49" s="98"/>
      <c r="Q49" s="58">
        <v>0</v>
      </c>
    </row>
    <row r="50" spans="1:19" x14ac:dyDescent="0.25">
      <c r="A50" s="49" t="s">
        <v>232</v>
      </c>
      <c r="B50" s="45" t="s">
        <v>233</v>
      </c>
      <c r="C50" s="55">
        <v>48</v>
      </c>
      <c r="D50" s="56">
        <v>48</v>
      </c>
      <c r="E50" s="57">
        <v>96</v>
      </c>
      <c r="F50" s="58">
        <v>27</v>
      </c>
      <c r="G50" s="58">
        <v>2</v>
      </c>
      <c r="H50" s="58">
        <v>125</v>
      </c>
      <c r="I50" s="58">
        <v>1</v>
      </c>
      <c r="J50" s="58">
        <v>1</v>
      </c>
      <c r="K50" s="58">
        <v>1</v>
      </c>
      <c r="L50" s="58">
        <v>10</v>
      </c>
      <c r="M50" s="58">
        <v>1</v>
      </c>
      <c r="N50" s="58">
        <v>1</v>
      </c>
      <c r="O50" s="97">
        <v>140</v>
      </c>
      <c r="P50" s="98"/>
      <c r="Q50" s="58">
        <v>0</v>
      </c>
    </row>
    <row r="51" spans="1:19" x14ac:dyDescent="0.25">
      <c r="A51" s="59" t="s">
        <v>234</v>
      </c>
      <c r="B51" s="60" t="s">
        <v>235</v>
      </c>
      <c r="C51" s="61">
        <v>0</v>
      </c>
      <c r="D51" s="61">
        <v>0</v>
      </c>
      <c r="E51" s="61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100">
        <v>0</v>
      </c>
      <c r="P51" s="101"/>
      <c r="Q51" s="62">
        <v>0</v>
      </c>
      <c r="R51" t="s">
        <v>79</v>
      </c>
      <c r="S51" s="79">
        <v>125</v>
      </c>
    </row>
    <row r="52" spans="1:19" x14ac:dyDescent="0.25">
      <c r="A52" s="47"/>
      <c r="B52" s="47"/>
      <c r="C52" s="63"/>
      <c r="D52" s="64"/>
      <c r="E52" s="65"/>
    </row>
    <row r="53" spans="1:19" ht="18.75" x14ac:dyDescent="0.25">
      <c r="A53" s="102" t="s">
        <v>236</v>
      </c>
      <c r="B53" s="66"/>
      <c r="C53" s="68">
        <v>1141</v>
      </c>
      <c r="D53" s="67">
        <v>1140</v>
      </c>
      <c r="E53" s="69">
        <v>2281</v>
      </c>
      <c r="F53" s="69">
        <v>721</v>
      </c>
      <c r="G53" s="69">
        <v>32</v>
      </c>
      <c r="H53" s="69">
        <v>3034</v>
      </c>
      <c r="I53" s="52">
        <v>46</v>
      </c>
      <c r="J53" s="52">
        <v>14</v>
      </c>
      <c r="K53" s="52">
        <v>15</v>
      </c>
      <c r="L53" s="52">
        <v>226</v>
      </c>
      <c r="M53" s="52">
        <v>22</v>
      </c>
      <c r="N53" s="52">
        <v>32</v>
      </c>
      <c r="O53" s="102">
        <f>3389</f>
        <v>3389</v>
      </c>
      <c r="P53" s="102">
        <v>0</v>
      </c>
      <c r="Q53" s="52">
        <v>0</v>
      </c>
    </row>
    <row r="54" spans="1:19" ht="18.75" x14ac:dyDescent="0.25">
      <c r="A54" s="102"/>
      <c r="B54" s="66" t="s">
        <v>240</v>
      </c>
      <c r="C54" s="102">
        <v>2281</v>
      </c>
      <c r="D54" s="102"/>
      <c r="E54" s="70"/>
      <c r="F54" s="70"/>
      <c r="G54" s="70"/>
      <c r="H54" s="70"/>
      <c r="I54" s="53"/>
      <c r="J54" s="53"/>
      <c r="K54" s="53"/>
      <c r="L54" s="53"/>
      <c r="M54" s="53"/>
      <c r="N54" s="53"/>
      <c r="O54" s="53"/>
      <c r="P54" s="53"/>
      <c r="Q54" s="53"/>
    </row>
    <row r="55" spans="1:19" ht="18.75" x14ac:dyDescent="0.25">
      <c r="A55" s="102"/>
      <c r="B55" s="66" t="s">
        <v>243</v>
      </c>
      <c r="C55" s="105">
        <v>3034</v>
      </c>
      <c r="D55" s="106"/>
      <c r="E55" s="106"/>
      <c r="F55" s="106"/>
      <c r="G55" s="106"/>
      <c r="H55" s="107"/>
      <c r="I55" s="105">
        <v>355</v>
      </c>
      <c r="J55" s="106"/>
      <c r="K55" s="106"/>
      <c r="L55" s="106"/>
      <c r="M55" s="106"/>
      <c r="N55" s="106"/>
      <c r="O55" s="105">
        <v>3389</v>
      </c>
      <c r="P55" s="107"/>
      <c r="Q55" s="53"/>
    </row>
  </sheetData>
  <mergeCells count="60">
    <mergeCell ref="A53:A55"/>
    <mergeCell ref="O53:P53"/>
    <mergeCell ref="O42:P42"/>
    <mergeCell ref="O43:P43"/>
    <mergeCell ref="O44:P44"/>
    <mergeCell ref="O45:P45"/>
    <mergeCell ref="O46:P46"/>
    <mergeCell ref="O47:P47"/>
    <mergeCell ref="C55:H55"/>
    <mergeCell ref="I55:N55"/>
    <mergeCell ref="O55:P55"/>
    <mergeCell ref="C54:D54"/>
    <mergeCell ref="O48:P48"/>
    <mergeCell ref="O49:P49"/>
    <mergeCell ref="O50:P50"/>
    <mergeCell ref="O51:P51"/>
    <mergeCell ref="O41:P41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29:P29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Q1:Q2"/>
    <mergeCell ref="O3:P3"/>
    <mergeCell ref="O4:P4"/>
    <mergeCell ref="O17:P17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5:P5"/>
    <mergeCell ref="A1:A2"/>
    <mergeCell ref="B1:B2"/>
    <mergeCell ref="C1:N1"/>
    <mergeCell ref="O1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Pojisteni skupiny</vt:lpstr>
      <vt:lpstr>BB 2022</vt:lpstr>
      <vt:lpstr>Pocty akr skupiny</vt:lpstr>
      <vt:lpstr>Hárok1</vt:lpstr>
      <vt:lpstr>long list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Daniela Pápaiová</cp:lastModifiedBy>
  <dcterms:created xsi:type="dcterms:W3CDTF">2021-08-03T11:00:07Z</dcterms:created>
  <dcterms:modified xsi:type="dcterms:W3CDTF">2022-05-04T21:34:57Z</dcterms:modified>
</cp:coreProperties>
</file>