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Gelnica/_Obnova MK pre obcanov MRK/Prilohy/"/>
    </mc:Choice>
  </mc:AlternateContent>
  <xr:revisionPtr revIDLastSave="5" documentId="8_{00C99447-A739-4EE3-B109-C68CD7905FE8}" xr6:coauthVersionLast="47" xr6:coauthVersionMax="47" xr10:uidLastSave="{9E7A4B62-F10D-41EF-8742-99AA8A10F355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1" i="1" l="1"/>
  <c r="H70" i="1"/>
  <c r="E69" i="1" s="1"/>
  <c r="H69" i="1" s="1"/>
  <c r="H68" i="1"/>
  <c r="H67" i="1"/>
  <c r="E66" i="1" s="1"/>
  <c r="H66" i="1" s="1"/>
  <c r="H65" i="1"/>
  <c r="H64" i="1"/>
  <c r="E63" i="1" s="1"/>
  <c r="H63" i="1" s="1"/>
  <c r="H61" i="1"/>
  <c r="E60" i="1" s="1"/>
  <c r="H60" i="1" s="1"/>
  <c r="H59" i="1"/>
  <c r="H58" i="1"/>
  <c r="H57" i="1"/>
  <c r="H56" i="1"/>
  <c r="H55" i="1"/>
  <c r="H54" i="1"/>
  <c r="H53" i="1"/>
  <c r="H52" i="1"/>
  <c r="H51" i="1"/>
  <c r="H50" i="1"/>
  <c r="H49" i="1"/>
  <c r="H48" i="1"/>
  <c r="E46" i="1" s="1"/>
  <c r="H46" i="1" s="1"/>
  <c r="H47" i="1"/>
  <c r="H45" i="1"/>
  <c r="H44" i="1"/>
  <c r="E43" i="1" s="1"/>
  <c r="H43" i="1" s="1"/>
  <c r="H42" i="1"/>
  <c r="H41" i="1"/>
  <c r="H40" i="1"/>
  <c r="H39" i="1"/>
  <c r="H38" i="1"/>
  <c r="E37" i="1" s="1"/>
  <c r="H37" i="1" s="1"/>
  <c r="H34" i="1"/>
  <c r="E33" i="1" s="1"/>
  <c r="H33" i="1" s="1"/>
  <c r="H32" i="1"/>
  <c r="H31" i="1"/>
  <c r="E30" i="1" s="1"/>
  <c r="H30" i="1" s="1"/>
  <c r="H29" i="1"/>
  <c r="H28" i="1"/>
  <c r="E27" i="1"/>
  <c r="H27" i="1" s="1"/>
  <c r="E26" i="1" s="1"/>
  <c r="H26" i="1" s="1"/>
  <c r="H25" i="1"/>
  <c r="E24" i="1"/>
  <c r="H24" i="1" s="1"/>
  <c r="H23" i="1"/>
  <c r="H22" i="1"/>
  <c r="H21" i="1"/>
  <c r="H20" i="1"/>
  <c r="H19" i="1"/>
  <c r="H18" i="1"/>
  <c r="H17" i="1"/>
  <c r="E16" i="1" s="1"/>
  <c r="H16" i="1" s="1"/>
  <c r="H15" i="1"/>
  <c r="E14" i="1"/>
  <c r="H14" i="1" s="1"/>
  <c r="H13" i="1"/>
  <c r="H12" i="1"/>
  <c r="E10" i="1" s="1"/>
  <c r="H10" i="1" s="1"/>
  <c r="H11" i="1"/>
  <c r="H9" i="1"/>
  <c r="E8" i="1" s="1"/>
  <c r="H8" i="1" s="1"/>
  <c r="E7" i="1" s="1"/>
  <c r="H7" i="1" s="1"/>
  <c r="H3" i="1"/>
  <c r="E62" i="1" l="1"/>
  <c r="H62" i="1" s="1"/>
  <c r="E6" i="1"/>
  <c r="H6" i="1" s="1"/>
  <c r="E36" i="1"/>
  <c r="H36" i="1" s="1"/>
  <c r="E35" i="1" s="1"/>
  <c r="H35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<sst xmlns="http://schemas.openxmlformats.org/spreadsheetml/2006/main" count="425" uniqueCount="150">
  <si>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</si>
  <si>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</si>
  <si>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</si>
  <si>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</si>
  <si>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</si>
  <si>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</si>
  <si>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</si>
  <si>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</si>
  <si>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</si>
  <si>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</si>
  <si>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</si>
  <si>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</si>
  <si>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</si>
  <si>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</si>
  <si>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</si>
  <si>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</si>
  <si>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</si>
  <si>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</si>
  <si>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</si>
  <si>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</si>
  <si>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</si>
  <si>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</si>
  <si>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</si>
  <si>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</si>
  <si>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</si>
  <si>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</si>
  <si>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</si>
  <si>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Obnova miestnych komunikácii v meste Gelnica – ul. Hlavná</t>
  </si>
  <si>
    <t>1.1.1.1. </t>
  </si>
  <si>
    <t>Komunikácie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</si>
  <si>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</si>
  <si>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</si>
  <si>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</si>
  <si>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</si>
  <si>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</si>
  <si>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</si>
  <si>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</si>
  <si>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Frézovanie asf. podkladu alebo krytu bez prek.. plochy cez 10000 m2. pruh š. do 2 m. hr. 100 mm  0.250 t</t>
  </si>
  <si>
    <t>1.1.1.1.1.2. </t>
  </si>
  <si>
    <t>1.1.1.1.1.2.1. </t>
  </si>
  <si>
    <t>Postrek asfaltový spojovací bez posypu kamenivom z asfaltu cestného v množstve 0.50 kg/m2</t>
  </si>
  <si>
    <t>1.1.1.1.1.2.2. </t>
  </si>
  <si>
    <t>Asfaltový betón vrstva obrusná AC 11 O v pruhu š. nad 3 m z nemodifik. asfaltu tr. II. po zhutnení hr. 40 mm</t>
  </si>
  <si>
    <t>1.1.1.1.1.2.3. </t>
  </si>
  <si>
    <t>Asfaltový betón vrstva obrusná alebo ložná AC 16 v pruhu š. nad 3 m z nemodifik. asfaltu tr. II. po zhutnení hr. 50 mm</t>
  </si>
  <si>
    <t>1.1.1.1.1.3. </t>
  </si>
  <si>
    <t>Rúrové vedenie</t>
  </si>
  <si>
    <t>1.1.1.1.1.3.1. </t>
  </si>
  <si>
    <t>ks</t>
  </si>
  <si>
    <t>Výšková úprava uličného vstupu alebo vpuste do 200 mm zvýšením poklopu</t>
  </si>
  <si>
    <t>1.1.1.1.1.4. </t>
  </si>
  <si>
    <t>Ostatné konštrukcie a práce-búranie</t>
  </si>
  <si>
    <t>1.1.1.1.1.4.1. </t>
  </si>
  <si>
    <t>kpl</t>
  </si>
  <si>
    <t>Dočasné dopravné značenie</t>
  </si>
  <si>
    <t>1.1.1.1.1.4.2. </t>
  </si>
  <si>
    <t>Odstránenie blata. prachu alebo hlineného nánosu. z povrchu podkladu alebo krytu bet. alebo asfalt.</t>
  </si>
  <si>
    <t>1.1.1.1.1.4.3. </t>
  </si>
  <si>
    <t>t</t>
  </si>
  <si>
    <t>Vodorovné premiestnenie sutiny na skládku s naložením a zložením nad 2000 do 3000 m</t>
  </si>
  <si>
    <t>1.1.1.1.1.4.4. </t>
  </si>
  <si>
    <t>Príplatok za každých ďalších i začatých 1000 m po spevnenej ceste pre vodorovné premiestnenie sutiny</t>
  </si>
  <si>
    <t>1.1.1.1.1.4.5. </t>
  </si>
  <si>
    <t>Nakladanie na dopravné prostriedky pre vodorovnú dopravu sutiny</t>
  </si>
  <si>
    <t>1.1.1.1.1.4.6. </t>
  </si>
  <si>
    <t>Poplatok za skládku - bitúmenové zmesi. uholný decht. dechtové výrobky (17 03 ). ostatné</t>
  </si>
  <si>
    <t>1.1.1.1.1.4.7. </t>
  </si>
  <si>
    <t>Uloženie sutiny na skládku s hrubým urovnaním bez zhutnenia</t>
  </si>
  <si>
    <t>1.1.1.1.1.5. </t>
  </si>
  <si>
    <t>Presun hmôt HSV</t>
  </si>
  <si>
    <t>1.1.1.1.1.5.1. </t>
  </si>
  <si>
    <t>Presun hmôt pre pozemnú komunikáciu a letisko s krytom asfaltovým akejkoľvek dĺžky objektu</t>
  </si>
  <si>
    <t>1.1.1.1.2. </t>
  </si>
  <si>
    <t xml:space="preserve">PSV </t>
  </si>
  <si>
    <t>Práce a dodávky PSV</t>
  </si>
  <si>
    <t>1.1.1.1.2.1. </t>
  </si>
  <si>
    <t xml:space="preserve">VRN03 </t>
  </si>
  <si>
    <t>Geodetické práce</t>
  </si>
  <si>
    <t>1.1.1.1.2.1.1. </t>
  </si>
  <si>
    <t>Geodetické práce - vykonávané pred výstavbou určenie vytyčovacej siete. vytýčenie staveniska. staveb. objektu</t>
  </si>
  <si>
    <t>1.1.1.1.2.1.2. </t>
  </si>
  <si>
    <t>Geodetické práce - vykonávané po výstavbe zameranie skutočného vyhotovenia stavby</t>
  </si>
  <si>
    <t>1.1.1.1.2.2. </t>
  </si>
  <si>
    <t>Projektové práce</t>
  </si>
  <si>
    <t>1.1.1.1.2.2.1. </t>
  </si>
  <si>
    <t>Projektové práce - stavebná časť (stavebné objekty vrátane ich technického vybavenia). náklady na dokumentáciu skutočného zhotovenia stavby</t>
  </si>
  <si>
    <t>1.1.1.1.2.2.2. </t>
  </si>
  <si>
    <t>Projektové práce - stavebná časť. náklady na dokumentáciu dočasného dopravného značenia + zabezpečenie potrebných povolení</t>
  </si>
  <si>
    <t>1.1.1.1.2.3. </t>
  </si>
  <si>
    <t xml:space="preserve">VRN06 </t>
  </si>
  <si>
    <t>Zariadenie staveniska</t>
  </si>
  <si>
    <t>1.1.1.1.2.3.1. </t>
  </si>
  <si>
    <t>Vypratanie staveniska</t>
  </si>
  <si>
    <t>1.1.1.2. </t>
  </si>
  <si>
    <t>Chodníky</t>
  </si>
  <si>
    <t>1.1.1.2.1. </t>
  </si>
  <si>
    <t>1.1.1.2.1.1. </t>
  </si>
  <si>
    <t>1.1.1.2.1.1.1. </t>
  </si>
  <si>
    <t>m</t>
  </si>
  <si>
    <t>Vytrhanie obrúb betónových. z krajníkov alebo obrubníkov stojatých.  -0.06500t</t>
  </si>
  <si>
    <t>1.1.1.2.1.1.2. </t>
  </si>
  <si>
    <t>Odstránenie podkladu v ploche do 200 m2 z kameniva hrubého drveného. hr.200 do 300 mm.  -0.40000t</t>
  </si>
  <si>
    <t>1.1.1.2.1.1.3. </t>
  </si>
  <si>
    <t>Rozoberanie dlažby. z betónových alebo kamenin. dlaždíc. dosiek alebo tvaroviek.  -0.13800t</t>
  </si>
  <si>
    <t>1.1.1.2.1.1.4. </t>
  </si>
  <si>
    <t>Poplatok za skládku - zemina a kamenivo (17 05). ostatné</t>
  </si>
  <si>
    <t>1.1.1.2.1.1.5. </t>
  </si>
  <si>
    <t>Úprava pláne v zárezoch v hornine 1-4 so zhutnením</t>
  </si>
  <si>
    <t>1.1.1.2.1.2. </t>
  </si>
  <si>
    <t>1.1.1.2.1.2.1. </t>
  </si>
  <si>
    <t>Podklad alebo kryt z kameniva hrubého drveného veľ. 0-32 mm s rozprestretím a zhutnením hr. 150 mm</t>
  </si>
  <si>
    <t>1.1.1.2.1.2.2. </t>
  </si>
  <si>
    <t>Podklad alebo podsyp zo štrkopiesku s rozprestretím. vlhčením a zhutnením. po zhutnení hr. 40 mm</t>
  </si>
  <si>
    <t>1.1.1.2.1.3. </t>
  </si>
  <si>
    <t>1.1.1.2.1.3.1. </t>
  </si>
  <si>
    <t>1.1.1.2.1.3.2. </t>
  </si>
  <si>
    <t>Osadenie cestného obrubníka betónového stojatého</t>
  </si>
  <si>
    <t>1.1.1.2.1.3.3. </t>
  </si>
  <si>
    <t>Obrubník cestný. lxšxv 1000x150x260 mm</t>
  </si>
  <si>
    <t>1.1.1.2.1.3.4. </t>
  </si>
  <si>
    <t>m3</t>
  </si>
  <si>
    <t>Lôžko pod obrubníky. krajníky alebo obruby z dlažobných kociek zo suchého betónu tr. C 12/15</t>
  </si>
  <si>
    <t>1.1.1.2.1.3.5. </t>
  </si>
  <si>
    <t>Kladenie betónovej zámkovej dlažby komunikácií pre peších hr. 60 mm pre peších do 50 m2 so zriadením lôžka z kameniva hr. 30 mm</t>
  </si>
  <si>
    <t>1.1.1.2.1.3.6. </t>
  </si>
  <si>
    <t>Dlažba betónová . rozmer 200x100x60 mm. sivá</t>
  </si>
  <si>
    <t>1.1.1.2.1.3.7. </t>
  </si>
  <si>
    <t>Dlažba zámková hr. 6 cm ČERVENÁ - vodiaci pás</t>
  </si>
  <si>
    <t>1.1.1.2.1.3.8. </t>
  </si>
  <si>
    <t>Dlažba zámková hr. 6 cm ČERVENÁ - varovný pás</t>
  </si>
  <si>
    <t>1.1.1.2.1.3.9. </t>
  </si>
  <si>
    <t>1.1.1.2.1.3.10. </t>
  </si>
  <si>
    <t>1.1.1.2.1.3.11. </t>
  </si>
  <si>
    <t>1.1.1.2.1.3.12. </t>
  </si>
  <si>
    <t>1.1.1.2.1.3.13. </t>
  </si>
  <si>
    <t>1.1.1.2.1.4. </t>
  </si>
  <si>
    <t>1.1.1.2.1.4.1. </t>
  </si>
  <si>
    <t>1.1.1.2.2. </t>
  </si>
  <si>
    <t>1.1.1.2.2.1. </t>
  </si>
  <si>
    <t>1.1.1.2.2.1.1. </t>
  </si>
  <si>
    <t>1.1.1.2.2.1.2. </t>
  </si>
  <si>
    <t>1.1.1.2.2.2. </t>
  </si>
  <si>
    <t xml:space="preserve">VRN04 </t>
  </si>
  <si>
    <t>1.1.1.2.2.2.1. </t>
  </si>
  <si>
    <t>1.1.1.2.2.2.2. </t>
  </si>
  <si>
    <t>1.1.1.2.2.3. </t>
  </si>
  <si>
    <t>1.1.1.2.2.3.1. 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</si>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</sst>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tabSelected="1" topLeftCell="B2" workbookViewId="0">
      <selection activeCell="E10" sqref="E10"/>
    </sheetView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2868473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>IF(ISNUMBER(VALUE(E3)),ROUND(SUM(ROUND(E3,4)*F3),4),"N")</f>
        <v>0</v>
      </c>
      <c r="I3" t="s">
        <v>22</v>
      </c>
      <c r="J3" t="s">
        <v>0</v>
      </c>
    </row>
    <row r="4" spans="1:10" x14ac:dyDescent="0.25">
      <c r="A4" s="1">
        <v>2868474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ref="H4:H35" si="0">IF(ISNUMBER(VALUE(E4)),ROUND(SUM(ROUND(E4,2)*F4),2),"N")</f>
        <v>0</v>
      </c>
      <c r="I4" s="1" t="s">
        <v>22</v>
      </c>
      <c r="J4" s="1" t="s">
        <v>0</v>
      </c>
    </row>
    <row r="5" spans="1:10" ht="30" x14ac:dyDescent="0.25">
      <c r="A5" s="1">
        <v>2868476</v>
      </c>
      <c r="B5" s="1" t="s">
        <v>26</v>
      </c>
      <c r="C5" s="1" t="s">
        <v>22</v>
      </c>
      <c r="D5" s="1" t="s">
        <v>27</v>
      </c>
      <c r="E5" s="1">
        <f>ROUND(H6+H35,2)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2868477</v>
      </c>
      <c r="B6" s="1" t="s">
        <v>28</v>
      </c>
      <c r="C6" s="1" t="s">
        <v>22</v>
      </c>
      <c r="D6" s="1" t="s">
        <v>29</v>
      </c>
      <c r="E6" s="1">
        <f>ROUND(H7+H26,2)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2868478</v>
      </c>
      <c r="B7" s="1" t="s">
        <v>30</v>
      </c>
      <c r="C7" s="1" t="s">
        <v>31</v>
      </c>
      <c r="D7" s="1" t="s">
        <v>32</v>
      </c>
      <c r="E7" s="1">
        <f>ROUND(H8+H10+H14+H16+H24,2)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2868479</v>
      </c>
      <c r="B8" s="1" t="s">
        <v>33</v>
      </c>
      <c r="C8" s="1">
        <v>1</v>
      </c>
      <c r="D8" s="1" t="s">
        <v>34</v>
      </c>
      <c r="E8" s="1">
        <f>ROUND(H9,2)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2868480</v>
      </c>
      <c r="B9" s="1" t="s">
        <v>35</v>
      </c>
      <c r="C9" s="1" t="s">
        <v>22</v>
      </c>
      <c r="D9" s="1" t="s">
        <v>37</v>
      </c>
      <c r="E9" s="2">
        <v>0</v>
      </c>
      <c r="F9" s="1">
        <v>12195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x14ac:dyDescent="0.25">
      <c r="A10" s="1">
        <v>2868481</v>
      </c>
      <c r="B10" s="1" t="s">
        <v>38</v>
      </c>
      <c r="C10" s="1">
        <v>5</v>
      </c>
      <c r="D10" s="1" t="s">
        <v>29</v>
      </c>
      <c r="E10" s="1">
        <f>ROUND(H11+H12+H13,2)</f>
        <v>0</v>
      </c>
      <c r="F10" s="1">
        <v>1</v>
      </c>
      <c r="G10" s="1" t="s">
        <v>0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2868482</v>
      </c>
      <c r="B11" s="1" t="s">
        <v>39</v>
      </c>
      <c r="C11" s="1" t="s">
        <v>22</v>
      </c>
      <c r="D11" s="1" t="s">
        <v>40</v>
      </c>
      <c r="E11" s="2">
        <v>0</v>
      </c>
      <c r="F11" s="1">
        <v>24390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2868483</v>
      </c>
      <c r="B12" s="1" t="s">
        <v>41</v>
      </c>
      <c r="C12" s="1" t="s">
        <v>22</v>
      </c>
      <c r="D12" s="1" t="s">
        <v>42</v>
      </c>
      <c r="E12" s="2">
        <v>0</v>
      </c>
      <c r="F12" s="1">
        <v>12195</v>
      </c>
      <c r="G12" s="1" t="s">
        <v>36</v>
      </c>
      <c r="H12" s="1">
        <f t="shared" si="0"/>
        <v>0</v>
      </c>
      <c r="I12" s="1" t="s">
        <v>22</v>
      </c>
      <c r="J12" s="1" t="s">
        <v>0</v>
      </c>
    </row>
    <row r="13" spans="1:10" ht="45" x14ac:dyDescent="0.25">
      <c r="A13" s="1">
        <v>2868484</v>
      </c>
      <c r="B13" s="1" t="s">
        <v>43</v>
      </c>
      <c r="C13" s="1" t="s">
        <v>22</v>
      </c>
      <c r="D13" s="1" t="s">
        <v>44</v>
      </c>
      <c r="E13" s="2">
        <v>0</v>
      </c>
      <c r="F13" s="1">
        <v>12195</v>
      </c>
      <c r="G13" s="1" t="s">
        <v>36</v>
      </c>
      <c r="H13" s="1">
        <f t="shared" si="0"/>
        <v>0</v>
      </c>
      <c r="I13" s="1" t="s">
        <v>22</v>
      </c>
      <c r="J13" s="1" t="s">
        <v>0</v>
      </c>
    </row>
    <row r="14" spans="1:10" x14ac:dyDescent="0.25">
      <c r="A14" s="1">
        <v>2868485</v>
      </c>
      <c r="B14" s="1" t="s">
        <v>45</v>
      </c>
      <c r="C14" s="1">
        <v>8</v>
      </c>
      <c r="D14" s="1" t="s">
        <v>46</v>
      </c>
      <c r="E14" s="1">
        <f>ROUND(H15,2)</f>
        <v>0</v>
      </c>
      <c r="F14" s="1">
        <v>1</v>
      </c>
      <c r="G14" s="1" t="s">
        <v>0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2868486</v>
      </c>
      <c r="B15" s="1" t="s">
        <v>47</v>
      </c>
      <c r="C15" s="1" t="s">
        <v>22</v>
      </c>
      <c r="D15" s="1" t="s">
        <v>49</v>
      </c>
      <c r="E15" s="2">
        <v>0</v>
      </c>
      <c r="F15" s="1">
        <v>77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x14ac:dyDescent="0.25">
      <c r="A16" s="1">
        <v>2868487</v>
      </c>
      <c r="B16" s="1" t="s">
        <v>50</v>
      </c>
      <c r="C16" s="1">
        <v>9</v>
      </c>
      <c r="D16" s="1" t="s">
        <v>51</v>
      </c>
      <c r="E16" s="1">
        <f>ROUND(H17+H18+H19+H20+H21+H22+H23,2)</f>
        <v>0</v>
      </c>
      <c r="F16" s="1">
        <v>1</v>
      </c>
      <c r="G16" s="1" t="s">
        <v>0</v>
      </c>
      <c r="H16" s="1">
        <f t="shared" si="0"/>
        <v>0</v>
      </c>
      <c r="I16" s="1" t="s">
        <v>22</v>
      </c>
      <c r="J16" s="1" t="s">
        <v>0</v>
      </c>
    </row>
    <row r="17" spans="1:10" x14ac:dyDescent="0.25">
      <c r="A17" s="1">
        <v>2868488</v>
      </c>
      <c r="B17" s="1" t="s">
        <v>52</v>
      </c>
      <c r="C17" s="1" t="s">
        <v>22</v>
      </c>
      <c r="D17" s="1" t="s">
        <v>54</v>
      </c>
      <c r="E17" s="2">
        <v>0</v>
      </c>
      <c r="F17" s="1">
        <v>1</v>
      </c>
      <c r="G17" s="1" t="s">
        <v>53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2868489</v>
      </c>
      <c r="B18" s="1" t="s">
        <v>55</v>
      </c>
      <c r="C18" s="1" t="s">
        <v>22</v>
      </c>
      <c r="D18" s="1" t="s">
        <v>56</v>
      </c>
      <c r="E18" s="2">
        <v>0</v>
      </c>
      <c r="F18" s="1">
        <v>12195</v>
      </c>
      <c r="G18" s="1" t="s">
        <v>36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2868490</v>
      </c>
      <c r="B19" s="1" t="s">
        <v>57</v>
      </c>
      <c r="C19" s="1" t="s">
        <v>22</v>
      </c>
      <c r="D19" s="1" t="s">
        <v>59</v>
      </c>
      <c r="E19" s="2">
        <v>0</v>
      </c>
      <c r="F19" s="1">
        <v>3048.75</v>
      </c>
      <c r="G19" s="1" t="s">
        <v>58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2868491</v>
      </c>
      <c r="B20" s="1" t="s">
        <v>60</v>
      </c>
      <c r="C20" s="1" t="s">
        <v>22</v>
      </c>
      <c r="D20" s="1" t="s">
        <v>61</v>
      </c>
      <c r="E20" s="2">
        <v>0</v>
      </c>
      <c r="F20" s="1">
        <v>91462.5</v>
      </c>
      <c r="G20" s="1" t="s">
        <v>58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2868492</v>
      </c>
      <c r="B21" s="1" t="s">
        <v>62</v>
      </c>
      <c r="C21" s="1" t="s">
        <v>22</v>
      </c>
      <c r="D21" s="1" t="s">
        <v>63</v>
      </c>
      <c r="E21" s="2">
        <v>0</v>
      </c>
      <c r="F21" s="1">
        <v>3048.75</v>
      </c>
      <c r="G21" s="1" t="s">
        <v>58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2868493</v>
      </c>
      <c r="B22" s="1" t="s">
        <v>64</v>
      </c>
      <c r="C22" s="1" t="s">
        <v>22</v>
      </c>
      <c r="D22" s="1" t="s">
        <v>65</v>
      </c>
      <c r="E22" s="2">
        <v>0</v>
      </c>
      <c r="F22" s="1">
        <v>3048.75</v>
      </c>
      <c r="G22" s="1" t="s">
        <v>58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2868494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3048.75</v>
      </c>
      <c r="G23" s="1" t="s">
        <v>58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2868495</v>
      </c>
      <c r="B24" s="1" t="s">
        <v>68</v>
      </c>
      <c r="C24" s="1">
        <v>99</v>
      </c>
      <c r="D24" s="1" t="s">
        <v>69</v>
      </c>
      <c r="E24" s="1">
        <f>ROUND(H25,2)</f>
        <v>0</v>
      </c>
      <c r="F24" s="1">
        <v>1</v>
      </c>
      <c r="G24" s="1" t="s">
        <v>0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2868496</v>
      </c>
      <c r="B25" s="1" t="s">
        <v>70</v>
      </c>
      <c r="C25" s="1" t="s">
        <v>22</v>
      </c>
      <c r="D25" s="1" t="s">
        <v>71</v>
      </c>
      <c r="E25" s="2">
        <v>0</v>
      </c>
      <c r="F25" s="1">
        <v>830.39400000000001</v>
      </c>
      <c r="G25" s="1" t="s">
        <v>58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2868497</v>
      </c>
      <c r="B26" s="1" t="s">
        <v>72</v>
      </c>
      <c r="C26" s="1" t="s">
        <v>73</v>
      </c>
      <c r="D26" s="1" t="s">
        <v>74</v>
      </c>
      <c r="E26" s="1">
        <f>ROUND(H27+H30+H33,2)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2868498</v>
      </c>
      <c r="B27" s="1" t="s">
        <v>75</v>
      </c>
      <c r="C27" s="1" t="s">
        <v>76</v>
      </c>
      <c r="D27" s="1" t="s">
        <v>77</v>
      </c>
      <c r="E27" s="1">
        <f>ROUND(H28+H29,2)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2868499</v>
      </c>
      <c r="B28" s="1" t="s">
        <v>78</v>
      </c>
      <c r="C28" s="1" t="s">
        <v>22</v>
      </c>
      <c r="D28" s="1" t="s">
        <v>79</v>
      </c>
      <c r="E28" s="2">
        <v>0</v>
      </c>
      <c r="F28" s="1">
        <v>1</v>
      </c>
      <c r="G28" s="1" t="s">
        <v>48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2868500</v>
      </c>
      <c r="B29" s="1" t="s">
        <v>80</v>
      </c>
      <c r="C29" s="1" t="s">
        <v>22</v>
      </c>
      <c r="D29" s="1" t="s">
        <v>81</v>
      </c>
      <c r="E29" s="2">
        <v>0</v>
      </c>
      <c r="F29" s="1">
        <v>1</v>
      </c>
      <c r="G29" s="1" t="s">
        <v>48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2868501</v>
      </c>
      <c r="B30" s="1" t="s">
        <v>82</v>
      </c>
      <c r="C30" s="1" t="s">
        <v>22</v>
      </c>
      <c r="D30" s="1" t="s">
        <v>83</v>
      </c>
      <c r="E30" s="1">
        <f>ROUND(H31+H32,2)</f>
        <v>0</v>
      </c>
      <c r="F30" s="1">
        <v>1</v>
      </c>
      <c r="G30" s="1" t="s">
        <v>0</v>
      </c>
      <c r="H30" s="1">
        <f t="shared" si="0"/>
        <v>0</v>
      </c>
      <c r="I30" s="1" t="s">
        <v>22</v>
      </c>
      <c r="J30" s="1" t="s">
        <v>0</v>
      </c>
    </row>
    <row r="31" spans="1:10" ht="45" x14ac:dyDescent="0.25">
      <c r="A31" s="1">
        <v>2868502</v>
      </c>
      <c r="B31" s="1" t="s">
        <v>84</v>
      </c>
      <c r="C31" s="1" t="s">
        <v>22</v>
      </c>
      <c r="D31" s="1" t="s">
        <v>85</v>
      </c>
      <c r="E31" s="2">
        <v>0</v>
      </c>
      <c r="F31" s="1">
        <v>1</v>
      </c>
      <c r="G31" s="1" t="s">
        <v>48</v>
      </c>
      <c r="H31" s="1">
        <f t="shared" si="0"/>
        <v>0</v>
      </c>
      <c r="I31" s="1" t="s">
        <v>22</v>
      </c>
      <c r="J31" s="1" t="s">
        <v>0</v>
      </c>
    </row>
    <row r="32" spans="1:10" ht="45" x14ac:dyDescent="0.25">
      <c r="A32" s="1">
        <v>2868503</v>
      </c>
      <c r="B32" s="1" t="s">
        <v>86</v>
      </c>
      <c r="C32" s="1" t="s">
        <v>22</v>
      </c>
      <c r="D32" s="1" t="s">
        <v>87</v>
      </c>
      <c r="E32" s="2">
        <v>0</v>
      </c>
      <c r="F32" s="1">
        <v>1</v>
      </c>
      <c r="G32" s="1" t="s">
        <v>48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2868504</v>
      </c>
      <c r="B33" s="1" t="s">
        <v>88</v>
      </c>
      <c r="C33" s="1" t="s">
        <v>89</v>
      </c>
      <c r="D33" s="1" t="s">
        <v>90</v>
      </c>
      <c r="E33" s="1">
        <f>ROUND(H34,2)</f>
        <v>0</v>
      </c>
      <c r="F33" s="1">
        <v>1</v>
      </c>
      <c r="G33" s="1" t="s">
        <v>0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2868505</v>
      </c>
      <c r="B34" s="1" t="s">
        <v>91</v>
      </c>
      <c r="C34" s="1" t="s">
        <v>22</v>
      </c>
      <c r="D34" s="1" t="s">
        <v>92</v>
      </c>
      <c r="E34" s="2">
        <v>0</v>
      </c>
      <c r="F34" s="1">
        <v>1</v>
      </c>
      <c r="G34" s="1" t="s">
        <v>53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2868506</v>
      </c>
      <c r="B35" s="1" t="s">
        <v>93</v>
      </c>
      <c r="C35" s="1" t="s">
        <v>22</v>
      </c>
      <c r="D35" s="1" t="s">
        <v>94</v>
      </c>
      <c r="E35" s="1">
        <f>ROUND(H36+H62,2)</f>
        <v>0</v>
      </c>
      <c r="F35" s="1">
        <v>1</v>
      </c>
      <c r="G35" s="1" t="s">
        <v>0</v>
      </c>
      <c r="H35" s="1">
        <f t="shared" si="0"/>
        <v>0</v>
      </c>
      <c r="I35" s="1" t="s">
        <v>22</v>
      </c>
      <c r="J35" s="1" t="s">
        <v>0</v>
      </c>
    </row>
    <row r="36" spans="1:10" x14ac:dyDescent="0.25">
      <c r="A36" s="1">
        <v>2868507</v>
      </c>
      <c r="B36" s="1" t="s">
        <v>95</v>
      </c>
      <c r="C36" s="1" t="s">
        <v>31</v>
      </c>
      <c r="D36" s="1" t="s">
        <v>32</v>
      </c>
      <c r="E36" s="1">
        <f>ROUND(H37+H43+H46+H60,2)</f>
        <v>0</v>
      </c>
      <c r="F36" s="1">
        <v>1</v>
      </c>
      <c r="G36" s="1" t="s">
        <v>0</v>
      </c>
      <c r="H36" s="1">
        <f t="shared" ref="H36:H70" si="1">IF(ISNUMBER(VALUE(E36)),ROUND(SUM(ROUND(E36,2)*F36),2),"N")</f>
        <v>0</v>
      </c>
      <c r="I36" s="1" t="s">
        <v>22</v>
      </c>
      <c r="J36" s="1" t="s">
        <v>0</v>
      </c>
    </row>
    <row r="37" spans="1:10" x14ac:dyDescent="0.25">
      <c r="A37" s="1">
        <v>2868508</v>
      </c>
      <c r="B37" s="1" t="s">
        <v>96</v>
      </c>
      <c r="C37" s="1">
        <v>1</v>
      </c>
      <c r="D37" s="1" t="s">
        <v>34</v>
      </c>
      <c r="E37" s="1">
        <f>ROUND(H38+H39+H40+H41+H42,2)</f>
        <v>0</v>
      </c>
      <c r="F37" s="1">
        <v>1</v>
      </c>
      <c r="G37" s="1" t="s">
        <v>0</v>
      </c>
      <c r="H37" s="1">
        <f t="shared" si="1"/>
        <v>0</v>
      </c>
      <c r="I37" s="1" t="s">
        <v>22</v>
      </c>
      <c r="J37" s="1" t="s">
        <v>0</v>
      </c>
    </row>
    <row r="38" spans="1:10" ht="30" x14ac:dyDescent="0.25">
      <c r="A38" s="1">
        <v>2868509</v>
      </c>
      <c r="B38" s="1" t="s">
        <v>97</v>
      </c>
      <c r="C38" s="1" t="s">
        <v>22</v>
      </c>
      <c r="D38" s="1" t="s">
        <v>99</v>
      </c>
      <c r="E38" s="2">
        <v>0</v>
      </c>
      <c r="F38" s="1">
        <v>50</v>
      </c>
      <c r="G38" s="1" t="s">
        <v>98</v>
      </c>
      <c r="H38" s="1">
        <f t="shared" si="1"/>
        <v>0</v>
      </c>
      <c r="I38" s="1" t="s">
        <v>22</v>
      </c>
      <c r="J38" s="1" t="s">
        <v>0</v>
      </c>
    </row>
    <row r="39" spans="1:10" ht="30" x14ac:dyDescent="0.25">
      <c r="A39" s="1">
        <v>2868510</v>
      </c>
      <c r="B39" s="1" t="s">
        <v>100</v>
      </c>
      <c r="C39" s="1" t="s">
        <v>22</v>
      </c>
      <c r="D39" s="1" t="s">
        <v>101</v>
      </c>
      <c r="E39" s="2">
        <v>0</v>
      </c>
      <c r="F39" s="1">
        <v>100</v>
      </c>
      <c r="G39" s="1" t="s">
        <v>36</v>
      </c>
      <c r="H39" s="1">
        <f t="shared" si="1"/>
        <v>0</v>
      </c>
      <c r="I39" s="1" t="s">
        <v>22</v>
      </c>
      <c r="J39" s="1" t="s">
        <v>0</v>
      </c>
    </row>
    <row r="40" spans="1:10" ht="30" x14ac:dyDescent="0.25">
      <c r="A40" s="1">
        <v>2868511</v>
      </c>
      <c r="B40" s="1" t="s">
        <v>102</v>
      </c>
      <c r="C40" s="1" t="s">
        <v>22</v>
      </c>
      <c r="D40" s="1" t="s">
        <v>103</v>
      </c>
      <c r="E40" s="2">
        <v>0</v>
      </c>
      <c r="F40" s="1">
        <v>100</v>
      </c>
      <c r="G40" s="1" t="s">
        <v>36</v>
      </c>
      <c r="H40" s="1">
        <f t="shared" si="1"/>
        <v>0</v>
      </c>
      <c r="I40" s="1" t="s">
        <v>22</v>
      </c>
      <c r="J40" s="1" t="s">
        <v>0</v>
      </c>
    </row>
    <row r="41" spans="1:10" ht="30" x14ac:dyDescent="0.25">
      <c r="A41" s="1">
        <v>2868512</v>
      </c>
      <c r="B41" s="1" t="s">
        <v>104</v>
      </c>
      <c r="C41" s="1" t="s">
        <v>22</v>
      </c>
      <c r="D41" s="1" t="s">
        <v>105</v>
      </c>
      <c r="E41" s="2">
        <v>0</v>
      </c>
      <c r="F41" s="1">
        <v>53.8</v>
      </c>
      <c r="G41" s="1" t="s">
        <v>58</v>
      </c>
      <c r="H41" s="1">
        <f t="shared" si="1"/>
        <v>0</v>
      </c>
      <c r="I41" s="1" t="s">
        <v>22</v>
      </c>
      <c r="J41" s="1" t="s">
        <v>0</v>
      </c>
    </row>
    <row r="42" spans="1:10" x14ac:dyDescent="0.25">
      <c r="A42" s="1">
        <v>2868513</v>
      </c>
      <c r="B42" s="1" t="s">
        <v>106</v>
      </c>
      <c r="C42" s="1" t="s">
        <v>22</v>
      </c>
      <c r="D42" s="1" t="s">
        <v>107</v>
      </c>
      <c r="E42" s="2">
        <v>0</v>
      </c>
      <c r="F42" s="1">
        <v>100</v>
      </c>
      <c r="G42" s="1" t="s">
        <v>36</v>
      </c>
      <c r="H42" s="1">
        <f t="shared" si="1"/>
        <v>0</v>
      </c>
      <c r="I42" s="1" t="s">
        <v>22</v>
      </c>
      <c r="J42" s="1" t="s">
        <v>0</v>
      </c>
    </row>
    <row r="43" spans="1:10" x14ac:dyDescent="0.25">
      <c r="A43" s="1">
        <v>2868514</v>
      </c>
      <c r="B43" s="1" t="s">
        <v>108</v>
      </c>
      <c r="C43" s="1">
        <v>5</v>
      </c>
      <c r="D43" s="1" t="s">
        <v>29</v>
      </c>
      <c r="E43" s="1">
        <f>ROUND(H44+H45,2)</f>
        <v>0</v>
      </c>
      <c r="F43" s="1">
        <v>1</v>
      </c>
      <c r="G43" s="1" t="s">
        <v>0</v>
      </c>
      <c r="H43" s="1">
        <f t="shared" si="1"/>
        <v>0</v>
      </c>
      <c r="I43" s="1" t="s">
        <v>22</v>
      </c>
      <c r="J43" s="1" t="s">
        <v>0</v>
      </c>
    </row>
    <row r="44" spans="1:10" ht="30" x14ac:dyDescent="0.25">
      <c r="A44" s="1">
        <v>2868515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100</v>
      </c>
      <c r="G44" s="1" t="s">
        <v>36</v>
      </c>
      <c r="H44" s="1">
        <f t="shared" si="1"/>
        <v>0</v>
      </c>
      <c r="I44" s="1" t="s">
        <v>22</v>
      </c>
      <c r="J44" s="1" t="s">
        <v>0</v>
      </c>
    </row>
    <row r="45" spans="1:10" ht="30" x14ac:dyDescent="0.25">
      <c r="A45" s="1">
        <v>2868516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100</v>
      </c>
      <c r="G45" s="1" t="s">
        <v>36</v>
      </c>
      <c r="H45" s="1">
        <f t="shared" si="1"/>
        <v>0</v>
      </c>
      <c r="I45" s="1" t="s">
        <v>22</v>
      </c>
      <c r="J45" s="1" t="s">
        <v>0</v>
      </c>
    </row>
    <row r="46" spans="1:10" x14ac:dyDescent="0.25">
      <c r="A46" s="1">
        <v>2868517</v>
      </c>
      <c r="B46" s="1" t="s">
        <v>113</v>
      </c>
      <c r="C46" s="1">
        <v>9</v>
      </c>
      <c r="D46" s="1" t="s">
        <v>51</v>
      </c>
      <c r="E46" s="1">
        <f>ROUND(H47+H48+H49+H50+H51+H52+H53+H54+H55+H56+H57+H58+H59,2)</f>
        <v>0</v>
      </c>
      <c r="F46" s="1">
        <v>1</v>
      </c>
      <c r="G46" s="1" t="s">
        <v>0</v>
      </c>
      <c r="H46" s="1">
        <f t="shared" si="1"/>
        <v>0</v>
      </c>
      <c r="I46" s="1" t="s">
        <v>22</v>
      </c>
      <c r="J46" s="1" t="s">
        <v>0</v>
      </c>
    </row>
    <row r="47" spans="1:10" x14ac:dyDescent="0.25">
      <c r="A47" s="1">
        <v>2868518</v>
      </c>
      <c r="B47" s="1" t="s">
        <v>114</v>
      </c>
      <c r="C47" s="1" t="s">
        <v>22</v>
      </c>
      <c r="D47" s="1" t="s">
        <v>54</v>
      </c>
      <c r="E47" s="2">
        <v>0</v>
      </c>
      <c r="F47" s="1">
        <v>1</v>
      </c>
      <c r="G47" s="1" t="s">
        <v>53</v>
      </c>
      <c r="H47" s="1">
        <f t="shared" si="1"/>
        <v>0</v>
      </c>
      <c r="I47" s="1" t="s">
        <v>22</v>
      </c>
      <c r="J47" s="1" t="s">
        <v>0</v>
      </c>
    </row>
    <row r="48" spans="1:10" x14ac:dyDescent="0.25">
      <c r="A48" s="1">
        <v>2868519</v>
      </c>
      <c r="B48" s="1" t="s">
        <v>115</v>
      </c>
      <c r="C48" s="1" t="s">
        <v>22</v>
      </c>
      <c r="D48" s="1" t="s">
        <v>116</v>
      </c>
      <c r="E48" s="2">
        <v>0</v>
      </c>
      <c r="F48" s="1">
        <v>50</v>
      </c>
      <c r="G48" s="1" t="s">
        <v>98</v>
      </c>
      <c r="H48" s="1">
        <f t="shared" si="1"/>
        <v>0</v>
      </c>
      <c r="I48" s="1" t="s">
        <v>22</v>
      </c>
      <c r="J48" s="1" t="s">
        <v>0</v>
      </c>
    </row>
    <row r="49" spans="1:10" x14ac:dyDescent="0.25">
      <c r="A49" s="1">
        <v>2868520</v>
      </c>
      <c r="B49" s="1" t="s">
        <v>117</v>
      </c>
      <c r="C49" s="1" t="s">
        <v>22</v>
      </c>
      <c r="D49" s="1" t="s">
        <v>118</v>
      </c>
      <c r="E49" s="2">
        <v>0</v>
      </c>
      <c r="F49" s="1">
        <v>55</v>
      </c>
      <c r="G49" s="1" t="s">
        <v>48</v>
      </c>
      <c r="H49" s="1">
        <f t="shared" si="1"/>
        <v>0</v>
      </c>
      <c r="I49" s="1" t="s">
        <v>22</v>
      </c>
      <c r="J49" s="1" t="s">
        <v>0</v>
      </c>
    </row>
    <row r="50" spans="1:10" ht="30" x14ac:dyDescent="0.25">
      <c r="A50" s="1">
        <v>2868521</v>
      </c>
      <c r="B50" s="1" t="s">
        <v>119</v>
      </c>
      <c r="C50" s="1" t="s">
        <v>22</v>
      </c>
      <c r="D50" s="1" t="s">
        <v>121</v>
      </c>
      <c r="E50" s="2">
        <v>0</v>
      </c>
      <c r="F50" s="1">
        <v>5</v>
      </c>
      <c r="G50" s="1" t="s">
        <v>120</v>
      </c>
      <c r="H50" s="1">
        <f t="shared" si="1"/>
        <v>0</v>
      </c>
      <c r="I50" s="1" t="s">
        <v>22</v>
      </c>
      <c r="J50" s="1" t="s">
        <v>0</v>
      </c>
    </row>
    <row r="51" spans="1:10" ht="45" x14ac:dyDescent="0.25">
      <c r="A51" s="1">
        <v>2868522</v>
      </c>
      <c r="B51" s="1" t="s">
        <v>122</v>
      </c>
      <c r="C51" s="1" t="s">
        <v>22</v>
      </c>
      <c r="D51" s="1" t="s">
        <v>123</v>
      </c>
      <c r="E51" s="2">
        <v>0</v>
      </c>
      <c r="F51" s="1">
        <v>100</v>
      </c>
      <c r="G51" s="1" t="s">
        <v>36</v>
      </c>
      <c r="H51" s="1">
        <f t="shared" si="1"/>
        <v>0</v>
      </c>
      <c r="I51" s="1" t="s">
        <v>22</v>
      </c>
      <c r="J51" s="1" t="s">
        <v>0</v>
      </c>
    </row>
    <row r="52" spans="1:10" x14ac:dyDescent="0.25">
      <c r="A52" s="1">
        <v>2868523</v>
      </c>
      <c r="B52" s="1" t="s">
        <v>124</v>
      </c>
      <c r="C52" s="1" t="s">
        <v>22</v>
      </c>
      <c r="D52" s="1" t="s">
        <v>125</v>
      </c>
      <c r="E52" s="2">
        <v>0</v>
      </c>
      <c r="F52" s="1">
        <v>73.599999999999994</v>
      </c>
      <c r="G52" s="1" t="s">
        <v>36</v>
      </c>
      <c r="H52" s="1">
        <f t="shared" si="1"/>
        <v>0</v>
      </c>
      <c r="I52" s="1" t="s">
        <v>22</v>
      </c>
      <c r="J52" s="1" t="s">
        <v>0</v>
      </c>
    </row>
    <row r="53" spans="1:10" x14ac:dyDescent="0.25">
      <c r="A53" s="1">
        <v>2868524</v>
      </c>
      <c r="B53" s="1" t="s">
        <v>126</v>
      </c>
      <c r="C53" s="1" t="s">
        <v>22</v>
      </c>
      <c r="D53" s="1" t="s">
        <v>127</v>
      </c>
      <c r="E53" s="2">
        <v>0</v>
      </c>
      <c r="F53" s="1">
        <v>8</v>
      </c>
      <c r="G53" s="1" t="s">
        <v>36</v>
      </c>
      <c r="H53" s="1">
        <f t="shared" si="1"/>
        <v>0</v>
      </c>
      <c r="I53" s="1" t="s">
        <v>22</v>
      </c>
      <c r="J53" s="1" t="s">
        <v>0</v>
      </c>
    </row>
    <row r="54" spans="1:10" x14ac:dyDescent="0.25">
      <c r="A54" s="1">
        <v>2868525</v>
      </c>
      <c r="B54" s="1" t="s">
        <v>128</v>
      </c>
      <c r="C54" s="1" t="s">
        <v>22</v>
      </c>
      <c r="D54" s="1" t="s">
        <v>129</v>
      </c>
      <c r="E54" s="2">
        <v>0</v>
      </c>
      <c r="F54" s="1">
        <v>18.399999999999999</v>
      </c>
      <c r="G54" s="1" t="s">
        <v>36</v>
      </c>
      <c r="H54" s="1">
        <f t="shared" si="1"/>
        <v>0</v>
      </c>
      <c r="I54" s="1" t="s">
        <v>22</v>
      </c>
      <c r="J54" s="1" t="s">
        <v>0</v>
      </c>
    </row>
    <row r="55" spans="1:10" ht="30" x14ac:dyDescent="0.25">
      <c r="A55" s="1">
        <v>2868526</v>
      </c>
      <c r="B55" s="1" t="s">
        <v>130</v>
      </c>
      <c r="C55" s="1" t="s">
        <v>22</v>
      </c>
      <c r="D55" s="1" t="s">
        <v>59</v>
      </c>
      <c r="E55" s="2">
        <v>0</v>
      </c>
      <c r="F55" s="1">
        <v>53.8</v>
      </c>
      <c r="G55" s="1" t="s">
        <v>58</v>
      </c>
      <c r="H55" s="1">
        <f t="shared" si="1"/>
        <v>0</v>
      </c>
      <c r="I55" s="1" t="s">
        <v>22</v>
      </c>
      <c r="J55" s="1" t="s">
        <v>0</v>
      </c>
    </row>
    <row r="56" spans="1:10" ht="30" x14ac:dyDescent="0.25">
      <c r="A56" s="1">
        <v>2868527</v>
      </c>
      <c r="B56" s="1" t="s">
        <v>131</v>
      </c>
      <c r="C56" s="1" t="s">
        <v>22</v>
      </c>
      <c r="D56" s="1" t="s">
        <v>61</v>
      </c>
      <c r="E56" s="2">
        <v>0</v>
      </c>
      <c r="F56" s="1">
        <v>1614</v>
      </c>
      <c r="G56" s="1" t="s">
        <v>58</v>
      </c>
      <c r="H56" s="1">
        <f t="shared" si="1"/>
        <v>0</v>
      </c>
      <c r="I56" s="1" t="s">
        <v>22</v>
      </c>
      <c r="J56" s="1" t="s">
        <v>0</v>
      </c>
    </row>
    <row r="57" spans="1:10" ht="30" x14ac:dyDescent="0.25">
      <c r="A57" s="1">
        <v>2868528</v>
      </c>
      <c r="B57" s="1" t="s">
        <v>132</v>
      </c>
      <c r="C57" s="1" t="s">
        <v>22</v>
      </c>
      <c r="D57" s="1" t="s">
        <v>63</v>
      </c>
      <c r="E57" s="2">
        <v>0</v>
      </c>
      <c r="F57" s="1">
        <v>53.8</v>
      </c>
      <c r="G57" s="1" t="s">
        <v>58</v>
      </c>
      <c r="H57" s="1">
        <f t="shared" si="1"/>
        <v>0</v>
      </c>
      <c r="I57" s="1" t="s">
        <v>22</v>
      </c>
      <c r="J57" s="1" t="s">
        <v>0</v>
      </c>
    </row>
    <row r="58" spans="1:10" ht="30" x14ac:dyDescent="0.25">
      <c r="A58" s="1">
        <v>2868529</v>
      </c>
      <c r="B58" s="1" t="s">
        <v>133</v>
      </c>
      <c r="C58" s="1" t="s">
        <v>22</v>
      </c>
      <c r="D58" s="1" t="s">
        <v>65</v>
      </c>
      <c r="E58" s="2">
        <v>0</v>
      </c>
      <c r="F58" s="1">
        <v>53.8</v>
      </c>
      <c r="G58" s="1" t="s">
        <v>58</v>
      </c>
      <c r="H58" s="1">
        <f t="shared" si="1"/>
        <v>0</v>
      </c>
      <c r="I58" s="1" t="s">
        <v>22</v>
      </c>
      <c r="J58" s="1" t="s">
        <v>0</v>
      </c>
    </row>
    <row r="59" spans="1:10" ht="30" x14ac:dyDescent="0.25">
      <c r="A59" s="1">
        <v>2868530</v>
      </c>
      <c r="B59" s="1" t="s">
        <v>134</v>
      </c>
      <c r="C59" s="1" t="s">
        <v>22</v>
      </c>
      <c r="D59" s="1" t="s">
        <v>67</v>
      </c>
      <c r="E59" s="2">
        <v>0</v>
      </c>
      <c r="F59" s="1">
        <v>53.8</v>
      </c>
      <c r="G59" s="1" t="s">
        <v>58</v>
      </c>
      <c r="H59" s="1">
        <f t="shared" si="1"/>
        <v>0</v>
      </c>
      <c r="I59" s="1" t="s">
        <v>22</v>
      </c>
      <c r="J59" s="1" t="s">
        <v>0</v>
      </c>
    </row>
    <row r="60" spans="1:10" x14ac:dyDescent="0.25">
      <c r="A60" s="1">
        <v>2868531</v>
      </c>
      <c r="B60" s="1" t="s">
        <v>135</v>
      </c>
      <c r="C60" s="1">
        <v>99</v>
      </c>
      <c r="D60" s="1" t="s">
        <v>69</v>
      </c>
      <c r="E60" s="1">
        <f>ROUND(H61,2)</f>
        <v>0</v>
      </c>
      <c r="F60" s="1">
        <v>1</v>
      </c>
      <c r="G60" s="1" t="s">
        <v>0</v>
      </c>
      <c r="H60" s="1">
        <f t="shared" si="1"/>
        <v>0</v>
      </c>
      <c r="I60" s="1" t="s">
        <v>22</v>
      </c>
      <c r="J60" s="1" t="s">
        <v>0</v>
      </c>
    </row>
    <row r="61" spans="1:10" ht="30" x14ac:dyDescent="0.25">
      <c r="A61" s="1">
        <v>2868532</v>
      </c>
      <c r="B61" s="1" t="s">
        <v>136</v>
      </c>
      <c r="C61" s="1" t="s">
        <v>22</v>
      </c>
      <c r="D61" s="1" t="s">
        <v>71</v>
      </c>
      <c r="E61" s="2">
        <v>0</v>
      </c>
      <c r="F61" s="1">
        <v>50.393999999999998</v>
      </c>
      <c r="G61" s="1" t="s">
        <v>58</v>
      </c>
      <c r="H61" s="1">
        <f t="shared" si="1"/>
        <v>0</v>
      </c>
      <c r="I61" s="1" t="s">
        <v>22</v>
      </c>
      <c r="J61" s="1" t="s">
        <v>0</v>
      </c>
    </row>
    <row r="62" spans="1:10" x14ac:dyDescent="0.25">
      <c r="A62" s="1">
        <v>2868533</v>
      </c>
      <c r="B62" s="1" t="s">
        <v>137</v>
      </c>
      <c r="C62" s="1" t="s">
        <v>73</v>
      </c>
      <c r="D62" s="1" t="s">
        <v>74</v>
      </c>
      <c r="E62" s="1">
        <f>ROUND(H63+H66+H69,2)</f>
        <v>0</v>
      </c>
      <c r="F62" s="1">
        <v>1</v>
      </c>
      <c r="G62" s="1" t="s">
        <v>0</v>
      </c>
      <c r="H62" s="1">
        <f t="shared" si="1"/>
        <v>0</v>
      </c>
      <c r="I62" s="1" t="s">
        <v>22</v>
      </c>
      <c r="J62" s="1" t="s">
        <v>0</v>
      </c>
    </row>
    <row r="63" spans="1:10" x14ac:dyDescent="0.25">
      <c r="A63" s="1">
        <v>2868534</v>
      </c>
      <c r="B63" s="1" t="s">
        <v>138</v>
      </c>
      <c r="C63" s="1" t="s">
        <v>76</v>
      </c>
      <c r="D63" s="1" t="s">
        <v>77</v>
      </c>
      <c r="E63" s="1">
        <f>ROUND(H64+H65,2)</f>
        <v>0</v>
      </c>
      <c r="F63" s="1">
        <v>1</v>
      </c>
      <c r="G63" s="1" t="s">
        <v>0</v>
      </c>
      <c r="H63" s="1">
        <f t="shared" si="1"/>
        <v>0</v>
      </c>
      <c r="I63" s="1" t="s">
        <v>22</v>
      </c>
      <c r="J63" s="1" t="s">
        <v>0</v>
      </c>
    </row>
    <row r="64" spans="1:10" ht="30" x14ac:dyDescent="0.25">
      <c r="A64" s="1">
        <v>2868535</v>
      </c>
      <c r="B64" s="1" t="s">
        <v>139</v>
      </c>
      <c r="C64" s="1" t="s">
        <v>22</v>
      </c>
      <c r="D64" s="1" t="s">
        <v>79</v>
      </c>
      <c r="E64" s="2">
        <v>0</v>
      </c>
      <c r="F64" s="1">
        <v>1</v>
      </c>
      <c r="G64" s="1" t="s">
        <v>48</v>
      </c>
      <c r="H64" s="1">
        <f t="shared" si="1"/>
        <v>0</v>
      </c>
      <c r="I64" s="1" t="s">
        <v>22</v>
      </c>
      <c r="J64" s="1" t="s">
        <v>0</v>
      </c>
    </row>
    <row r="65" spans="1:10" ht="30" x14ac:dyDescent="0.25">
      <c r="A65" s="1">
        <v>2868536</v>
      </c>
      <c r="B65" s="1" t="s">
        <v>140</v>
      </c>
      <c r="C65" s="1" t="s">
        <v>22</v>
      </c>
      <c r="D65" s="1" t="s">
        <v>81</v>
      </c>
      <c r="E65" s="2">
        <v>0</v>
      </c>
      <c r="F65" s="1">
        <v>1</v>
      </c>
      <c r="G65" s="1" t="s">
        <v>48</v>
      </c>
      <c r="H65" s="1">
        <f t="shared" si="1"/>
        <v>0</v>
      </c>
      <c r="I65" s="1" t="s">
        <v>22</v>
      </c>
      <c r="J65" s="1" t="s">
        <v>0</v>
      </c>
    </row>
    <row r="66" spans="1:10" x14ac:dyDescent="0.25">
      <c r="A66" s="1">
        <v>2868537</v>
      </c>
      <c r="B66" s="1" t="s">
        <v>141</v>
      </c>
      <c r="C66" s="1" t="s">
        <v>142</v>
      </c>
      <c r="D66" s="1" t="s">
        <v>83</v>
      </c>
      <c r="E66" s="1">
        <f>ROUND(H67+H68,2)</f>
        <v>0</v>
      </c>
      <c r="F66" s="1">
        <v>1</v>
      </c>
      <c r="G66" s="1" t="s">
        <v>0</v>
      </c>
      <c r="H66" s="1">
        <f t="shared" si="1"/>
        <v>0</v>
      </c>
      <c r="I66" s="1" t="s">
        <v>22</v>
      </c>
      <c r="J66" s="1" t="s">
        <v>0</v>
      </c>
    </row>
    <row r="67" spans="1:10" ht="45" x14ac:dyDescent="0.25">
      <c r="A67" s="1">
        <v>2868538</v>
      </c>
      <c r="B67" s="1" t="s">
        <v>143</v>
      </c>
      <c r="C67" s="1" t="s">
        <v>22</v>
      </c>
      <c r="D67" s="1" t="s">
        <v>85</v>
      </c>
      <c r="E67" s="2">
        <v>0</v>
      </c>
      <c r="F67" s="1">
        <v>1</v>
      </c>
      <c r="G67" s="1" t="s">
        <v>48</v>
      </c>
      <c r="H67" s="1">
        <f t="shared" si="1"/>
        <v>0</v>
      </c>
      <c r="I67" s="1" t="s">
        <v>22</v>
      </c>
      <c r="J67" s="1" t="s">
        <v>0</v>
      </c>
    </row>
    <row r="68" spans="1:10" ht="45" x14ac:dyDescent="0.25">
      <c r="A68" s="1">
        <v>2868539</v>
      </c>
      <c r="B68" s="1" t="s">
        <v>144</v>
      </c>
      <c r="C68" s="1" t="s">
        <v>22</v>
      </c>
      <c r="D68" s="1" t="s">
        <v>87</v>
      </c>
      <c r="E68" s="2">
        <v>0</v>
      </c>
      <c r="F68" s="1">
        <v>1</v>
      </c>
      <c r="G68" s="1" t="s">
        <v>48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2868540</v>
      </c>
      <c r="B69" s="1" t="s">
        <v>145</v>
      </c>
      <c r="C69" s="1" t="s">
        <v>89</v>
      </c>
      <c r="D69" s="1" t="s">
        <v>90</v>
      </c>
      <c r="E69" s="1">
        <f>ROUND(H70,2)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x14ac:dyDescent="0.25">
      <c r="A70" s="1">
        <v>2868541</v>
      </c>
      <c r="B70" s="1" t="s">
        <v>146</v>
      </c>
      <c r="C70" s="1" t="s">
        <v>22</v>
      </c>
      <c r="D70" s="1" t="s">
        <v>92</v>
      </c>
      <c r="E70" s="2">
        <v>0</v>
      </c>
      <c r="F70" s="1">
        <v>1</v>
      </c>
      <c r="G70" s="1" t="s">
        <v>53</v>
      </c>
      <c r="H70" s="1">
        <f t="shared" si="1"/>
        <v>0</v>
      </c>
      <c r="I70" s="1" t="s">
        <v>22</v>
      </c>
      <c r="J70" s="1" t="s">
        <v>0</v>
      </c>
    </row>
    <row r="71" spans="1:10" ht="0" hidden="1" customHeight="1" x14ac:dyDescent="0.25">
      <c r="A71" s="1">
        <v>2868475</v>
      </c>
      <c r="B71" s="1" t="s">
        <v>147</v>
      </c>
      <c r="C71" s="1" t="s">
        <v>22</v>
      </c>
      <c r="D71" s="1" t="s">
        <v>149</v>
      </c>
      <c r="E71" s="2">
        <v>0</v>
      </c>
      <c r="F71" s="1">
        <v>1</v>
      </c>
      <c r="G71" s="1" t="s">
        <v>148</v>
      </c>
      <c r="H71" s="1">
        <f>IF(ISNUMBER(VALUE(E71)),ROUND(SUM(ROUND(E71,0)*F71),0),"N")</f>
        <v>0</v>
      </c>
      <c r="I71" s="1" t="s">
        <v>22</v>
      </c>
      <c r="J71" s="1" t="s">
        <v>0</v>
      </c>
    </row>
  </sheetData>
  <sheetProtection algorithmName="SHA-512" hashValue="8jtiRD0YiT1MSuMkJklxJhZZkg/Qm+MUWyQxad8hFHHBJaZ+nlbcy3RGCyi59yzkVkpjK+uQdlGdYVe/2hP/rQ==" saltValue="VKWnBPgBSpKlcUV8KNhAlg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184d40-0941-4c5b-8d86-c438507f5a78" xsi:nil="true"/>
    <lcf76f155ced4ddcb4097134ff3c332f xmlns="576f5c12-a696-4a9e-ab05-b944a81adc4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163BD2-E207-4C4D-B814-70B55954DD26}"/>
</file>

<file path=customXml/itemProps2.xml><?xml version="1.0" encoding="utf-8"?>
<ds:datastoreItem xmlns:ds="http://schemas.openxmlformats.org/officeDocument/2006/customXml" ds:itemID="{490C986C-44C4-4BCE-8690-4CE2C3F05F54}"/>
</file>

<file path=customXml/itemProps3.xml><?xml version="1.0" encoding="utf-8"?>
<ds:datastoreItem xmlns:ds="http://schemas.openxmlformats.org/officeDocument/2006/customXml" ds:itemID="{35D82322-FFBA-4AB5-BFF1-092A2F08E5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Stanislava Marošiová</cp:lastModifiedBy>
  <dcterms:created xsi:type="dcterms:W3CDTF">2026-04-23T10:28:41Z</dcterms:created>
  <dcterms:modified xsi:type="dcterms:W3CDTF">2026-04-23T10:37:28Z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