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ve\ebiz.sk\Communication site - Documents\HARMONOGRAMY\Jasov\NOVOSTAVBA MATERSKEJ ŚKOLY V OBCI JASOV\Prilohy\"/>
    </mc:Choice>
  </mc:AlternateContent>
  <xr:revisionPtr revIDLastSave="0" documentId="13_ncr:1_{166E3484-0C22-4B60-A94E-2A0DD6F04C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emPart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31" i="1" l="1"/>
  <c r="H1030" i="1"/>
  <c r="H1029" i="1"/>
  <c r="H1028" i="1"/>
  <c r="H1027" i="1"/>
  <c r="E1026" i="1" s="1"/>
  <c r="H1026" i="1" s="1"/>
  <c r="E1025" i="1" s="1"/>
  <c r="H1025" i="1" s="1"/>
  <c r="H1024" i="1"/>
  <c r="E1023" i="1"/>
  <c r="H1023" i="1" s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E977" i="1" s="1"/>
  <c r="H977" i="1" s="1"/>
  <c r="H976" i="1"/>
  <c r="H975" i="1"/>
  <c r="E974" i="1" s="1"/>
  <c r="H974" i="1" s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E959" i="1" s="1"/>
  <c r="H959" i="1" s="1"/>
  <c r="E958" i="1" s="1"/>
  <c r="H958" i="1" s="1"/>
  <c r="H956" i="1"/>
  <c r="E955" i="1" s="1"/>
  <c r="H955" i="1" s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E932" i="1" s="1"/>
  <c r="H932" i="1" s="1"/>
  <c r="H931" i="1"/>
  <c r="H930" i="1"/>
  <c r="H929" i="1"/>
  <c r="E928" i="1" s="1"/>
  <c r="H928" i="1" s="1"/>
  <c r="H927" i="1"/>
  <c r="H926" i="1"/>
  <c r="H925" i="1"/>
  <c r="H924" i="1"/>
  <c r="H923" i="1"/>
  <c r="H922" i="1"/>
  <c r="H921" i="1"/>
  <c r="H920" i="1"/>
  <c r="H919" i="1"/>
  <c r="E918" i="1" s="1"/>
  <c r="H918" i="1" s="1"/>
  <c r="H915" i="1"/>
  <c r="H914" i="1"/>
  <c r="H913" i="1"/>
  <c r="H912" i="1"/>
  <c r="H911" i="1"/>
  <c r="E910" i="1" s="1"/>
  <c r="H910" i="1" s="1"/>
  <c r="H909" i="1"/>
  <c r="H908" i="1"/>
  <c r="E907" i="1" s="1"/>
  <c r="H907" i="1" s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E873" i="1" s="1"/>
  <c r="H873" i="1" s="1"/>
  <c r="E872" i="1" s="1"/>
  <c r="H872" i="1" s="1"/>
  <c r="E871" i="1" s="1"/>
  <c r="H871" i="1" s="1"/>
  <c r="H875" i="1"/>
  <c r="H874" i="1"/>
  <c r="H870" i="1"/>
  <c r="E869" i="1"/>
  <c r="H869" i="1" s="1"/>
  <c r="E868" i="1" s="1"/>
  <c r="H868" i="1" s="1"/>
  <c r="H867" i="1"/>
  <c r="H866" i="1"/>
  <c r="E865" i="1" s="1"/>
  <c r="H865" i="1" s="1"/>
  <c r="E864" i="1" s="1"/>
  <c r="H864" i="1" s="1"/>
  <c r="H863" i="1"/>
  <c r="H862" i="1"/>
  <c r="H861" i="1"/>
  <c r="H860" i="1"/>
  <c r="H859" i="1"/>
  <c r="H858" i="1"/>
  <c r="H857" i="1"/>
  <c r="H856" i="1"/>
  <c r="H855" i="1"/>
  <c r="E854" i="1" s="1"/>
  <c r="H854" i="1" s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E736" i="1" s="1"/>
  <c r="H736" i="1" s="1"/>
  <c r="E735" i="1" s="1"/>
  <c r="H735" i="1" s="1"/>
  <c r="H734" i="1"/>
  <c r="H733" i="1"/>
  <c r="H732" i="1"/>
  <c r="H731" i="1"/>
  <c r="E730" i="1" s="1"/>
  <c r="H730" i="1" s="1"/>
  <c r="E729" i="1" s="1"/>
  <c r="H729" i="1" s="1"/>
  <c r="E728" i="1" s="1"/>
  <c r="H728" i="1" s="1"/>
  <c r="E727" i="1" s="1"/>
  <c r="H727" i="1" s="1"/>
  <c r="H726" i="1"/>
  <c r="H725" i="1"/>
  <c r="H724" i="1"/>
  <c r="H723" i="1"/>
  <c r="H722" i="1"/>
  <c r="E721" i="1" s="1"/>
  <c r="H721" i="1" s="1"/>
  <c r="E720" i="1" s="1"/>
  <c r="H720" i="1" s="1"/>
  <c r="E722" i="1"/>
  <c r="H719" i="1"/>
  <c r="H718" i="1"/>
  <c r="H717" i="1"/>
  <c r="H716" i="1"/>
  <c r="H715" i="1"/>
  <c r="H714" i="1"/>
  <c r="E713" i="1" s="1"/>
  <c r="H713" i="1" s="1"/>
  <c r="H712" i="1"/>
  <c r="H711" i="1"/>
  <c r="H710" i="1"/>
  <c r="E709" i="1" s="1"/>
  <c r="H709" i="1" s="1"/>
  <c r="H708" i="1"/>
  <c r="H707" i="1"/>
  <c r="H706" i="1"/>
  <c r="H705" i="1"/>
  <c r="H704" i="1"/>
  <c r="H703" i="1"/>
  <c r="H702" i="1"/>
  <c r="H701" i="1"/>
  <c r="H700" i="1"/>
  <c r="H699" i="1"/>
  <c r="E698" i="1" s="1"/>
  <c r="H698" i="1" s="1"/>
  <c r="H697" i="1"/>
  <c r="H696" i="1"/>
  <c r="H695" i="1"/>
  <c r="H694" i="1"/>
  <c r="H693" i="1"/>
  <c r="H692" i="1"/>
  <c r="H691" i="1"/>
  <c r="H690" i="1"/>
  <c r="H689" i="1"/>
  <c r="E688" i="1" s="1"/>
  <c r="H688" i="1" s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E667" i="1" s="1"/>
  <c r="H667" i="1" s="1"/>
  <c r="H668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E626" i="1" s="1"/>
  <c r="H626" i="1" s="1"/>
  <c r="H630" i="1"/>
  <c r="H629" i="1"/>
  <c r="H628" i="1"/>
  <c r="H627" i="1"/>
  <c r="H625" i="1"/>
  <c r="H624" i="1"/>
  <c r="H623" i="1"/>
  <c r="E622" i="1" s="1"/>
  <c r="H622" i="1" s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E601" i="1" s="1"/>
  <c r="H601" i="1" s="1"/>
  <c r="H600" i="1"/>
  <c r="H599" i="1"/>
  <c r="H598" i="1"/>
  <c r="H597" i="1"/>
  <c r="H596" i="1"/>
  <c r="H595" i="1"/>
  <c r="H594" i="1"/>
  <c r="H593" i="1"/>
  <c r="E591" i="1" s="1"/>
  <c r="H591" i="1" s="1"/>
  <c r="H592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E575" i="1"/>
  <c r="H575" i="1" s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E553" i="1" s="1"/>
  <c r="H553" i="1" s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E526" i="1" s="1"/>
  <c r="H526" i="1" s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E502" i="1" s="1"/>
  <c r="H502" i="1" s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E487" i="1" s="1"/>
  <c r="H487" i="1" s="1"/>
  <c r="H484" i="1"/>
  <c r="H483" i="1"/>
  <c r="H482" i="1"/>
  <c r="H481" i="1"/>
  <c r="H480" i="1"/>
  <c r="H479" i="1"/>
  <c r="H478" i="1"/>
  <c r="H477" i="1"/>
  <c r="H476" i="1"/>
  <c r="H475" i="1"/>
  <c r="E474" i="1" s="1"/>
  <c r="H474" i="1" s="1"/>
  <c r="H473" i="1"/>
  <c r="H472" i="1"/>
  <c r="H471" i="1"/>
  <c r="H470" i="1"/>
  <c r="H469" i="1"/>
  <c r="H468" i="1"/>
  <c r="H467" i="1"/>
  <c r="E466" i="1" s="1"/>
  <c r="H466" i="1" s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E377" i="1" s="1"/>
  <c r="H377" i="1" s="1"/>
  <c r="H376" i="1"/>
  <c r="H375" i="1"/>
  <c r="H374" i="1"/>
  <c r="H373" i="1"/>
  <c r="H372" i="1"/>
  <c r="H371" i="1"/>
  <c r="H370" i="1"/>
  <c r="H369" i="1"/>
  <c r="H368" i="1"/>
  <c r="H367" i="1"/>
  <c r="H366" i="1"/>
  <c r="H365" i="1"/>
  <c r="E364" i="1" s="1"/>
  <c r="H364" i="1" s="1"/>
  <c r="H362" i="1"/>
  <c r="E361" i="1" s="1"/>
  <c r="H361" i="1" s="1"/>
  <c r="H360" i="1"/>
  <c r="H359" i="1"/>
  <c r="H358" i="1"/>
  <c r="H357" i="1"/>
  <c r="H356" i="1"/>
  <c r="H355" i="1"/>
  <c r="H354" i="1"/>
  <c r="H353" i="1"/>
  <c r="H352" i="1"/>
  <c r="H351" i="1"/>
  <c r="H350" i="1"/>
  <c r="E349" i="1" s="1"/>
  <c r="H349" i="1" s="1"/>
  <c r="H348" i="1"/>
  <c r="E347" i="1" s="1"/>
  <c r="H347" i="1" s="1"/>
  <c r="H346" i="1"/>
  <c r="H345" i="1"/>
  <c r="H344" i="1"/>
  <c r="H343" i="1"/>
  <c r="H342" i="1"/>
  <c r="H341" i="1"/>
  <c r="H340" i="1"/>
  <c r="H339" i="1"/>
  <c r="E338" i="1" s="1"/>
  <c r="H338" i="1" s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E303" i="1" s="1"/>
  <c r="H303" i="1" s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E245" i="1" s="1"/>
  <c r="H245" i="1" s="1"/>
  <c r="H243" i="1"/>
  <c r="E242" i="1" s="1"/>
  <c r="H242" i="1" s="1"/>
  <c r="H241" i="1"/>
  <c r="H240" i="1"/>
  <c r="H239" i="1"/>
  <c r="H238" i="1"/>
  <c r="H237" i="1"/>
  <c r="H236" i="1"/>
  <c r="H235" i="1"/>
  <c r="H234" i="1"/>
  <c r="H233" i="1"/>
  <c r="H232" i="1"/>
  <c r="H231" i="1"/>
  <c r="E230" i="1" s="1"/>
  <c r="H230" i="1" s="1"/>
  <c r="H229" i="1"/>
  <c r="E228" i="1" s="1"/>
  <c r="H228" i="1" s="1"/>
  <c r="H227" i="1"/>
  <c r="H226" i="1"/>
  <c r="H225" i="1"/>
  <c r="H224" i="1"/>
  <c r="H223" i="1"/>
  <c r="H222" i="1"/>
  <c r="E221" i="1" s="1"/>
  <c r="H221" i="1" s="1"/>
  <c r="E220" i="1" s="1"/>
  <c r="H220" i="1" s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E200" i="1" s="1"/>
  <c r="H200" i="1" s="1"/>
  <c r="H199" i="1"/>
  <c r="H198" i="1"/>
  <c r="H197" i="1"/>
  <c r="E196" i="1" s="1"/>
  <c r="H196" i="1" s="1"/>
  <c r="H195" i="1"/>
  <c r="H194" i="1"/>
  <c r="H193" i="1"/>
  <c r="H192" i="1"/>
  <c r="H191" i="1"/>
  <c r="H190" i="1"/>
  <c r="H189" i="1"/>
  <c r="H188" i="1"/>
  <c r="H187" i="1"/>
  <c r="H186" i="1"/>
  <c r="H185" i="1"/>
  <c r="E184" i="1" s="1"/>
  <c r="H184" i="1" s="1"/>
  <c r="H182" i="1"/>
  <c r="H181" i="1"/>
  <c r="E181" i="1"/>
  <c r="H180" i="1"/>
  <c r="H179" i="1"/>
  <c r="H178" i="1"/>
  <c r="H177" i="1"/>
  <c r="H176" i="1"/>
  <c r="H175" i="1"/>
  <c r="H174" i="1"/>
  <c r="H173" i="1"/>
  <c r="E172" i="1" s="1"/>
  <c r="H172" i="1" s="1"/>
  <c r="H171" i="1"/>
  <c r="E170" i="1" s="1"/>
  <c r="H170" i="1" s="1"/>
  <c r="H169" i="1"/>
  <c r="H168" i="1"/>
  <c r="E167" i="1" s="1"/>
  <c r="H167" i="1" s="1"/>
  <c r="H166" i="1"/>
  <c r="H165" i="1"/>
  <c r="H164" i="1"/>
  <c r="H163" i="1"/>
  <c r="E162" i="1"/>
  <c r="H162" i="1" s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E140" i="1" s="1"/>
  <c r="H140" i="1" s="1"/>
  <c r="H137" i="1"/>
  <c r="H136" i="1"/>
  <c r="E135" i="1" s="1"/>
  <c r="H135" i="1" s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E112" i="1" s="1"/>
  <c r="H112" i="1" s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E92" i="1" s="1"/>
  <c r="H92" i="1" s="1"/>
  <c r="H91" i="1"/>
  <c r="H90" i="1"/>
  <c r="H89" i="1"/>
  <c r="H88" i="1"/>
  <c r="E87" i="1" s="1"/>
  <c r="H87" i="1" s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E67" i="1" s="1"/>
  <c r="H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E42" i="1" s="1"/>
  <c r="H42" i="1" s="1"/>
  <c r="H44" i="1"/>
  <c r="H43" i="1"/>
  <c r="H41" i="1"/>
  <c r="H40" i="1"/>
  <c r="H39" i="1"/>
  <c r="H38" i="1"/>
  <c r="H37" i="1"/>
  <c r="H36" i="1"/>
  <c r="H35" i="1"/>
  <c r="E28" i="1" s="1"/>
  <c r="H28" i="1" s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E8" i="1" s="1"/>
  <c r="H8" i="1" s="1"/>
  <c r="H11" i="1"/>
  <c r="H10" i="1"/>
  <c r="H9" i="1"/>
  <c r="E486" i="1" l="1"/>
  <c r="H486" i="1" s="1"/>
  <c r="E485" i="1" s="1"/>
  <c r="H485" i="1" s="1"/>
  <c r="E917" i="1"/>
  <c r="H917" i="1" s="1"/>
  <c r="E916" i="1" s="1"/>
  <c r="H916" i="1" s="1"/>
  <c r="E139" i="1"/>
  <c r="H139" i="1" s="1"/>
  <c r="E138" i="1" s="1"/>
  <c r="H138" i="1" s="1"/>
  <c r="E7" i="1" s="1"/>
  <c r="H7" i="1" s="1"/>
  <c r="E363" i="1"/>
  <c r="H363" i="1" s="1"/>
  <c r="E957" i="1"/>
  <c r="H957" i="1" s="1"/>
  <c r="E244" i="1"/>
  <c r="H244" i="1" s="1"/>
  <c r="E219" i="1" s="1"/>
  <c r="H219" i="1" s="1"/>
  <c r="E337" i="1"/>
  <c r="H337" i="1" s="1"/>
  <c r="E336" i="1" l="1"/>
  <c r="H336" i="1" s="1"/>
  <c r="E183" i="1" s="1"/>
  <c r="H183" i="1" s="1"/>
  <c r="E6" i="1" s="1"/>
  <c r="H6" i="1" s="1"/>
  <c r="E5" i="1" s="1"/>
  <c r="H5" i="1" s="1"/>
  <c r="E4" i="1" s="1"/>
  <c r="H4" i="1" s="1"/>
  <c r="E3" i="1" s="1"/>
  <c r="H3" i="1" s="1"/>
</calcChain>
</file>

<file path=xl/sharedStrings.xml><?xml version="1.0" encoding="utf-8"?>
<sst xmlns="http://schemas.openxmlformats.org/spreadsheetml/2006/main" count="6136" uniqueCount="1999">
  <si>
    <t/>
  </si>
  <si>
    <t>ItemPartID</t>
  </si>
  <si>
    <t>orderPath</t>
  </si>
  <si>
    <t xml:space="preserve"> ItemPartTitle</t>
  </si>
  <si>
    <t xml:space="preserve"> ItemPartCode</t>
  </si>
  <si>
    <t xml:space="preserve"> BidValue</t>
  </si>
  <si>
    <t xml:space="preserve"> ItemPartQuantity</t>
  </si>
  <si>
    <t>ItemPartQuantityType</t>
  </si>
  <si>
    <t xml:space="preserve"> Total</t>
  </si>
  <si>
    <t>TypeOfContract</t>
  </si>
  <si>
    <t xml:space="preserve"> ItemPartDescription</t>
  </si>
  <si>
    <t>ID</t>
  </si>
  <si>
    <t>Poradie</t>
  </si>
  <si>
    <t>Kod</t>
  </si>
  <si>
    <t>Nazov</t>
  </si>
  <si>
    <t>Jednotkova cena</t>
  </si>
  <si>
    <t>Mnozstvo</t>
  </si>
  <si>
    <t>Merna jednotka</t>
  </si>
  <si>
    <t>Celkova cena</t>
  </si>
  <si>
    <t xml:space="preserve"> Typ</t>
  </si>
  <si>
    <t xml:space="preserve"> Popis</t>
  </si>
  <si>
    <t>1. </t>
  </si>
  <si>
    <t xml:space="preserve"> </t>
  </si>
  <si>
    <t>Celková cena v EUR s DPH</t>
  </si>
  <si>
    <t>1.1. </t>
  </si>
  <si>
    <t>Celková cena v EUR bez DPH</t>
  </si>
  <si>
    <t>1.1.1. </t>
  </si>
  <si>
    <t>Rozšírenie kapacity k PD – Novostavba materskej školy v obci Jasov</t>
  </si>
  <si>
    <t>1.1.1.1. </t>
  </si>
  <si>
    <t>SO 01 Vlastný objekt</t>
  </si>
  <si>
    <t>1.1.1.1.1. </t>
  </si>
  <si>
    <t xml:space="preserve">HSV </t>
  </si>
  <si>
    <t>Práce a dodávky HSV</t>
  </si>
  <si>
    <t>1.1.1.1.1.1. </t>
  </si>
  <si>
    <t>Zemné práce</t>
  </si>
  <si>
    <t>1.1.1.1.1.1.1. </t>
  </si>
  <si>
    <t>m</t>
  </si>
  <si>
    <t>Odvedenie vody potrubím pri priemere potrubia DN do 100</t>
  </si>
  <si>
    <t>1.1.1.1.1.1.2. </t>
  </si>
  <si>
    <t>hod</t>
  </si>
  <si>
    <t>Čerpanie vody na dopravnú výšku do 10 m s priemerným prítokom litrov za minútu do 100 l</t>
  </si>
  <si>
    <t>1.1.1.1.1.1.3. </t>
  </si>
  <si>
    <t>deň</t>
  </si>
  <si>
    <t>Pohotovosť záložnej čerpacej súpravy pre výšku do 10 m. s prítokom litrov za minútu do 100 l</t>
  </si>
  <si>
    <t>1.1.1.1.1.1.4. </t>
  </si>
  <si>
    <t>m3</t>
  </si>
  <si>
    <t>Odkopávka a prekopávka nezapažená v hornine 3. nad 100 do 1000 m3</t>
  </si>
  <si>
    <t>1.1.1.1.1.1.5. </t>
  </si>
  <si>
    <t>Odkopávky a prekopávky nezapažené. Príplatok k cenám za lepivosť horniny 3</t>
  </si>
  <si>
    <t>1.1.1.1.1.1.6. </t>
  </si>
  <si>
    <t>Výkop nezapaženej jamy v hornine 3. do 100 m3</t>
  </si>
  <si>
    <t>1.1.1.1.1.1.7. </t>
  </si>
  <si>
    <t>Hĺbenie nezapažených jám a zárezov. Príplatok za lepivosť horniny 3</t>
  </si>
  <si>
    <t>1.1.1.1.1.1.8. </t>
  </si>
  <si>
    <t>Výkop ryhy do šírky 600 mm v horn.3 nad 100 m3</t>
  </si>
  <si>
    <t>1.1.1.1.1.1.9. </t>
  </si>
  <si>
    <t>Príplatok k cene za lepivosť pri hĺbení rýh šírky do 600 mm zapažených i nezapažených s urovnaním dna v hornine 3</t>
  </si>
  <si>
    <t>1.1.1.1.1.1.10. </t>
  </si>
  <si>
    <t>Výkop ryhy šírky 600-2000mm horn.3 do 100m3</t>
  </si>
  <si>
    <t>1.1.1.1.1.1.11. </t>
  </si>
  <si>
    <t>Príplatok k cenám za lepivosť pri hĺbení rýh š. nad 600 do 2 000 mm zapaž. i nezapažených. s urovnaním dna v hornine 3</t>
  </si>
  <si>
    <t>1.1.1.1.1.1.12. </t>
  </si>
  <si>
    <t>Hĺbenie rýh šírky do 600 mm v  hornine tr.3 súdržných - ručným náradím</t>
  </si>
  <si>
    <t>1.1.1.1.1.1.13. </t>
  </si>
  <si>
    <t>Príplatok za lepivosť pri hĺbení rýh š do 600 mm ručným náradím v hornine tr. 3</t>
  </si>
  <si>
    <t>1.1.1.1.1.1.14. </t>
  </si>
  <si>
    <t>Vodorovné premiestnenie výkopku po spevnenej ceste z horniny tr.1-4. nad 100 do 1000 m3 na vzdialenosť nad 50 do 500 m</t>
  </si>
  <si>
    <t>1.1.1.1.1.1.15. </t>
  </si>
  <si>
    <t>Vodorovné premiestnenie výkopku po spevnenej ceste z horniny tr.1-4. nad 100 do 1000 m3 na vzdialenosť do 2500 m</t>
  </si>
  <si>
    <t>1.1.1.1.1.1.16. </t>
  </si>
  <si>
    <t>Nakladanie neuľahnutého výkopku z hornín tr.1-4 nad 100 do 1000 m3</t>
  </si>
  <si>
    <t>1.1.1.1.1.1.17. </t>
  </si>
  <si>
    <t>Uloženie sypaniny na skládky nad 100 do 1000 m3</t>
  </si>
  <si>
    <t>1.1.1.1.1.1.18. </t>
  </si>
  <si>
    <t>Zásyp sypaninou so zhutnením jám. šachiet. rýh. zárezov alebo okolo objektov nad 100 do 1000 m3</t>
  </si>
  <si>
    <t>1.1.1.1.1.1.19. </t>
  </si>
  <si>
    <t>t</t>
  </si>
  <si>
    <t>Kamenivo ťažené hrubé frakcia 16-32 mm</t>
  </si>
  <si>
    <t>1.1.1.1.1.2. </t>
  </si>
  <si>
    <t>Zakladanie</t>
  </si>
  <si>
    <t>1.1.1.1.1.2.1. </t>
  </si>
  <si>
    <t>m2</t>
  </si>
  <si>
    <t>Zhotovenie opláštenia výplne z geotextílie. v ryhe alebo v záreze so stenami šikmými o skl. do 1:2.5</t>
  </si>
  <si>
    <t>1.1.1.1.1.2.2. </t>
  </si>
  <si>
    <t>Geotextília polypropylénová netkaná 200 g/m2</t>
  </si>
  <si>
    <t>1.1.1.1.1.2.3. </t>
  </si>
  <si>
    <t>Trativody z flexodrenážnych rúr. DN 100</t>
  </si>
  <si>
    <t>1.1.1.1.1.2.4. </t>
  </si>
  <si>
    <t>Násyp pod základové konštrukcie so zhutnením z  kameniva hrubého drveného fr.32-63 mm</t>
  </si>
  <si>
    <t>1.1.1.1.1.2.5. </t>
  </si>
  <si>
    <t>Murivo základových pásov (m3) z betónových debniacich tvárnic s betónovou výplňou C 16/20 hrúbky 300 mm</t>
  </si>
  <si>
    <t>1.1.1.1.1.2.6. </t>
  </si>
  <si>
    <t>Murivo základových pásov (m3) z betónových debniacich tvárnic s betónovou výplňou C 16/20 hrúbky 400 mm</t>
  </si>
  <si>
    <t>1.1.1.1.1.2.7. </t>
  </si>
  <si>
    <t>Betón základových pásov. prostý tr. C 20/25</t>
  </si>
  <si>
    <t>1.1.1.1.1.2.8. </t>
  </si>
  <si>
    <t>Betón základových pásov. železový (bez výstuže). tr. C 30/37</t>
  </si>
  <si>
    <t>1.1.1.1.1.2.9. </t>
  </si>
  <si>
    <t>Debnenie stien základových pásov. zhotovenie-tradičné</t>
  </si>
  <si>
    <t>1.1.1.1.1.2.10. </t>
  </si>
  <si>
    <t>Debnenie stien základových pásov. odstránenie-tradičné</t>
  </si>
  <si>
    <t>1.1.1.1.1.2.11. </t>
  </si>
  <si>
    <t>Výstuž základových pásov z ocele B500 (10505)</t>
  </si>
  <si>
    <t>1.1.1.1.1.2.12. </t>
  </si>
  <si>
    <t>Výstuž pre murivo základových pásov z betónových debniacich tvárnic s betónovou výplňou z ocele B500 (10505)</t>
  </si>
  <si>
    <t>1.1.1.1.1.2.13. </t>
  </si>
  <si>
    <t>Geomreža pre stabilizáciu podkladu. tkaná z polyesteru povrstvená pevnosť v ťahu do 30 kN/m sklon nad 1 : 2.5 do 1 : 1</t>
  </si>
  <si>
    <t>1.1.1.1.1.3. </t>
  </si>
  <si>
    <t>Zvislé a kompletné konštrukcie</t>
  </si>
  <si>
    <t>1.1.1.1.1.3.1. </t>
  </si>
  <si>
    <t>Murivo nosné (m3) z tehál pálených dierovaných brúsených na pero a drážku hrúbky 380 mm. na maltu pre tenké škáry</t>
  </si>
  <si>
    <t>1.1.1.1.1.3.2. </t>
  </si>
  <si>
    <t>Murivo nosné (m3) z tehál pálených dierovaných brúsených na pero a drážku hrúbky 300 mm. na maltu pre tenké škáry</t>
  </si>
  <si>
    <t>1.1.1.1.1.3.3. </t>
  </si>
  <si>
    <t>Murivo nosné (m3) z betónových debniacich tvárnic s betónovou výplňou C 16/20 hrúbky 300 mm</t>
  </si>
  <si>
    <t>1.1.1.1.1.3.4. </t>
  </si>
  <si>
    <t>Výstuž pre murivo nosné z betónových debniacich tvárnic s betónovou výplňou z ocele B500 (10505)</t>
  </si>
  <si>
    <t>1.1.1.1.1.3.5. </t>
  </si>
  <si>
    <t>ks</t>
  </si>
  <si>
    <t>Komínová zostava trojvrstvová keramická jednoprieduchová so základným ukončením DN 200. pripojenie 45°. rozmer 400x400x6500 mm</t>
  </si>
  <si>
    <t>1.1.1.1.1.3.6. </t>
  </si>
  <si>
    <t>Ukončovacie prvky komínov trojvrstvových keramických. komínová strieška jednoprieduchová nerezová</t>
  </si>
  <si>
    <t>1.1.1.1.1.3.7. </t>
  </si>
  <si>
    <t>Komínová nadstrešná obmurovka trojvrstvového systému z ľahčeného betónu jednoprieduchového tehlami maloformátovými lícovými DN 200 mm</t>
  </si>
  <si>
    <t>1.1.1.1.1.3.8. </t>
  </si>
  <si>
    <t>Keramický preklad nenosný šírky 115 mm. výšky 65 mm. dĺžky 1000 mm</t>
  </si>
  <si>
    <t>1.1.1.1.1.3.9. </t>
  </si>
  <si>
    <t>Keramický predpätý preklad POROTHERM KPP 12. šírky 120 mm. výšky 65 mm. dĺžky 1000 mm (alebo ekvivalent)</t>
  </si>
  <si>
    <t>1.1.1.1.1.3.10. </t>
  </si>
  <si>
    <t>Keramický predpätý preklad POROTHERM KPP 12. šírky 120 mm. výšky 65 mm. dĺžky 1250 mm (alebo ekvivalent)</t>
  </si>
  <si>
    <t>1.1.1.1.1.3.11. </t>
  </si>
  <si>
    <t>Keramický predpätý preklad POROTHERM KPP 12. šírky 120 mm. výšky 65 mm. dĺžky 1500 mm (alebo ekvivalent)</t>
  </si>
  <si>
    <t>1.1.1.1.1.3.12. </t>
  </si>
  <si>
    <t>Keramický predpätý preklad POROTHERM KPP 12. šírky 120 mm. výšky 65 mm. dĺžky 1750 mm (alebo ekvivalent)</t>
  </si>
  <si>
    <t>1.1.1.1.1.3.13. </t>
  </si>
  <si>
    <t>Keramický predpätý preklad POROTHERM KPP 12. šírky 120 mm. výšky 65 mm. dĺžky 2000 mm (alebo ekvivalent)</t>
  </si>
  <si>
    <t>1.1.1.1.1.3.14. </t>
  </si>
  <si>
    <t>Keramický preklad POROTHERM KPP 7. šírky 70 mm. výšky 238 mm. dĺžky 2500 mm (alebo ekvivalent)</t>
  </si>
  <si>
    <t>1.1.1.1.1.3.15. </t>
  </si>
  <si>
    <t>Keramický preklad POROTHERM KPP 7. šírky 70 mm. výšky 238 mm. dĺžky 3000 mm (alebo ekvivalent)</t>
  </si>
  <si>
    <t>1.1.1.1.1.3.16. </t>
  </si>
  <si>
    <t>Výmurovka medzi nosníkmi akýmikoľvek tehlami pálenými na akúkoľvek maltu cementovú</t>
  </si>
  <si>
    <t>1.1.1.1.1.3.17. </t>
  </si>
  <si>
    <t>Betón prekladov železový (bez výstuže) tr. C 20/25</t>
  </si>
  <si>
    <t>1.1.1.1.1.3.18. </t>
  </si>
  <si>
    <t>Debnenie prekladov vrátane podpornej konštrukcie výšky do 4 m zhotovenie</t>
  </si>
  <si>
    <t>1.1.1.1.1.3.19. </t>
  </si>
  <si>
    <t>Debnenie prekladov vrátane podpornej konštrukcie  výšky do 4 m odstránenie</t>
  </si>
  <si>
    <t>1.1.1.1.1.3.20. </t>
  </si>
  <si>
    <t>Priečky z tehál pálených dierovaných nebrúsených na pero a drážku hrúbky 200 mm. na klasickú maltu</t>
  </si>
  <si>
    <t>1.1.1.1.1.3.21. </t>
  </si>
  <si>
    <t>Priečky z tehál pálených dierovaných brúsených na pero a drážku hrúbky 80 mm. na maltu pre tenké škáry</t>
  </si>
  <si>
    <t>1.1.1.1.1.3.22. </t>
  </si>
  <si>
    <t>Priečky z tehál pálených dierovaných brúsených na pero a drážku hrúbky 100 mm. na maltu pre tenké škáry</t>
  </si>
  <si>
    <t>1.1.1.1.1.3.23. </t>
  </si>
  <si>
    <t>Priečky z tehál pálených dierovaných brúsených na pero a drážku hrúbky 140 mm. na maltu pre tenké škáry</t>
  </si>
  <si>
    <t>1.1.1.1.1.3.24. </t>
  </si>
  <si>
    <t>Priečky z tehál pálených dierovaných brúsených na pero a drážku hrúbky 175 mm. na maltu pre tenké škáry</t>
  </si>
  <si>
    <t>1.1.1.1.1.4. </t>
  </si>
  <si>
    <t>Vodorovné konštrukcie</t>
  </si>
  <si>
    <t>1.1.1.1.1.4.1. </t>
  </si>
  <si>
    <t>Betón stropov doskových a trámových.  železový tr. C 25/30</t>
  </si>
  <si>
    <t>1.1.1.1.1.4.2. </t>
  </si>
  <si>
    <t>Debnenie stropov doskových zhotovenie-dielce</t>
  </si>
  <si>
    <t>1.1.1.1.1.4.3. </t>
  </si>
  <si>
    <t>Debnenie stropov doskových odstránenie-dielce</t>
  </si>
  <si>
    <t>1.1.1.1.1.4.4. </t>
  </si>
  <si>
    <t>Podporná konštrukcia stropov výšky do 4 m pre zaťaženie do 20 kPa zhotovenie</t>
  </si>
  <si>
    <t>1.1.1.1.1.4.5. </t>
  </si>
  <si>
    <t>Podporná konštrukcia stropov výšky do 4 m pre zaťaženie do 20 kPa odstránenie</t>
  </si>
  <si>
    <t>1.1.1.1.1.4.6. </t>
  </si>
  <si>
    <t>Výstuž stropov doskových. trámových. vložkových.konzolových alebo balkónových. B500 (10505)</t>
  </si>
  <si>
    <t>1.1.1.1.1.4.7. </t>
  </si>
  <si>
    <t>Výstuž stropov doskových. trámových. vložkových.konzolových alebo balkónových. zo zváraných sietí KARI</t>
  </si>
  <si>
    <t>1.1.1.1.1.4.8. </t>
  </si>
  <si>
    <t>Dištančná lišta kovová - Dista 120mm 2m 1863 (alebo ekvivalent)</t>
  </si>
  <si>
    <t>1.1.1.1.1.4.9. </t>
  </si>
  <si>
    <t>Dištančná lišta kovová - Dista 50mm 2m 1229 (alebo ekvivalent)</t>
  </si>
  <si>
    <t>1.1.1.1.1.4.10. </t>
  </si>
  <si>
    <t>Dištančná lišta kovová - Dista 60mm 2m (alebo ekvivalent)</t>
  </si>
  <si>
    <t>1.1.1.1.1.4.11. </t>
  </si>
  <si>
    <t>Dištančná lišta kovová - Dista 70mm (2m) 1887 (alebo ekvivalent)</t>
  </si>
  <si>
    <t>1.1.1.1.1.4.12. </t>
  </si>
  <si>
    <t>Betón stužujúcich pásov a vencov železový tr. C 25/30</t>
  </si>
  <si>
    <t>1.1.1.1.1.4.13. </t>
  </si>
  <si>
    <t>Debnenie bočníc stužujúcich pásov a vencov vrátane vzpier zhotovenie</t>
  </si>
  <si>
    <t>1.1.1.1.1.4.14. </t>
  </si>
  <si>
    <t>Debnenie bočníc stužujúcich pásov a vencov vrátane vzpier odstránenie</t>
  </si>
  <si>
    <t>1.1.1.1.1.4.15. </t>
  </si>
  <si>
    <t>Výstuž stužujúcich pásov a vencov z betonárskej ocele B500 (10505)</t>
  </si>
  <si>
    <t>1.1.1.1.1.4.16. </t>
  </si>
  <si>
    <t>Schodiskové konštrukcie. betón železový tr. C 25/30</t>
  </si>
  <si>
    <t>1.1.1.1.1.4.17. </t>
  </si>
  <si>
    <t>Výstuž schodiskových konštrukcií z betonárskej ocele B500 (10505)</t>
  </si>
  <si>
    <t>1.1.1.1.1.4.18. </t>
  </si>
  <si>
    <t>Debnenie do 4 m výšky - podest a podstupňových dosiek pôdorysne priamočiarych zhotovenie</t>
  </si>
  <si>
    <t>1.1.1.1.1.4.19. </t>
  </si>
  <si>
    <t>Debnenie do 4 m výšky - podest a podstupňových dosiek pôdorysne priamočiarych odstránenie</t>
  </si>
  <si>
    <t>1.1.1.1.1.5. </t>
  </si>
  <si>
    <t>Spevnené plochy</t>
  </si>
  <si>
    <t>1.1.1.1.1.5.1. </t>
  </si>
  <si>
    <t>Podklad alebo podsyp zo štrkopiesku s rozprestretím. vlhčením a zhutnením. po zhutnení hr. 100 mm</t>
  </si>
  <si>
    <t>1.1.1.1.1.5.2. </t>
  </si>
  <si>
    <t>Podklad zo štrkodrviny s rozprestretím a zhutnením. po zhutnení hr. 150 mm</t>
  </si>
  <si>
    <t>1.1.1.1.1.5.3. </t>
  </si>
  <si>
    <t>Kladenie betónovej zámkovej dlažby komunikácií pre peších hr. 60 mm pre peších nad 100 do 300 m2 so zriadením lôžka z kameniva hr. 30 mm</t>
  </si>
  <si>
    <t>1.1.1.1.1.5.4. </t>
  </si>
  <si>
    <t>Dlažba betónová SEMMELROCK CITYTOP systémová s fázou. rozmer 100x100 až 300x300x60 mm. sivá (alebo ekvivalent)</t>
  </si>
  <si>
    <t>1.1.1.1.1.6. </t>
  </si>
  <si>
    <t>Úpravy povrchov. podlahy. osadenie</t>
  </si>
  <si>
    <t>1.1.1.1.1.6.1. </t>
  </si>
  <si>
    <t>Zakrývanie výplní vnútorných okenných otvorov. predmetov a konštrukcií. obojstrenne</t>
  </si>
  <si>
    <t>1.1.1.1.1.6.2. </t>
  </si>
  <si>
    <t>Príprava vnútorného podkladu stropov cementovým prednástrekom. hr. 3 mm</t>
  </si>
  <si>
    <t>1.1.1.1.1.6.3. </t>
  </si>
  <si>
    <t>Vnútorná omietka stropov vápenná štuková (jemná). hr. 3 mm</t>
  </si>
  <si>
    <t>1.1.1.1.1.6.4. </t>
  </si>
  <si>
    <t>Príprava vnútorného podkladu stien cementovým prednástrekom. hr. 3 mm</t>
  </si>
  <si>
    <t>1.1.1.1.1.6.5. </t>
  </si>
  <si>
    <t>Vnútorná omietka stien vápennocementová štuková (jemná). hr. 3 mm</t>
  </si>
  <si>
    <t>1.1.1.1.1.6.6. </t>
  </si>
  <si>
    <t>Vonkajšia omietka stien pastovitá silikónová roztieraná. hr. 2 mm</t>
  </si>
  <si>
    <t>1.1.1.1.1.6.7. </t>
  </si>
  <si>
    <t>Vonkajšia omietka stien pastovitá dekoratívna mozaiková</t>
  </si>
  <si>
    <t>1.1.1.1.1.6.8. </t>
  </si>
  <si>
    <t>Kontaktný zatepľovací systém soklovej alebo vodou namáhanej časti hr. 100 mm. zatĺkacie kotvy</t>
  </si>
  <si>
    <t>1.1.1.1.1.6.9. </t>
  </si>
  <si>
    <t>Kontaktný zatepľovací systém z minerálnej vlny hr. 120 mm. zatĺkacie kotvy</t>
  </si>
  <si>
    <t>1.1.1.1.1.6.10. </t>
  </si>
  <si>
    <t>Kontaktný zatepľovací systém ostenia z minerálnej vlny hr. 40 mm</t>
  </si>
  <si>
    <t>1.1.1.1.1.6.11. </t>
  </si>
  <si>
    <t>Mazanina z betónu prostého (m3) tr. C 16/20 hr.nad 50 do 80 mm</t>
  </si>
  <si>
    <t>1.1.1.1.1.6.12. </t>
  </si>
  <si>
    <t>Mazanina z betónu prostého (m3) tr. C 20/25 hr.nad 120 do 240 mm</t>
  </si>
  <si>
    <t>1.1.1.1.1.6.13. </t>
  </si>
  <si>
    <t>Príplatok za prehlad. povrchu betónovej mazaniny min. tr.C 8/10 oceľ. hlad. hr. 120-240 mm</t>
  </si>
  <si>
    <t>1.1.1.1.1.6.14. </t>
  </si>
  <si>
    <t>Príplatok za strhnutie povrchu mazaniny latou mazaniny nad 120 do 240 mm (spodná vrstva pred vložením výstuže)</t>
  </si>
  <si>
    <t>1.1.1.1.1.6.15. </t>
  </si>
  <si>
    <t>Výstuž mazanín z betónov (z kameniva) a z ľahkých betónov zo zváraných sietí z drôtov typu KARI</t>
  </si>
  <si>
    <t>1.1.1.1.1.6.16. </t>
  </si>
  <si>
    <t>Cementový poter. pevnosti v tlaku 20 MPa. hr. 20 mm</t>
  </si>
  <si>
    <t>1.1.1.1.1.6.17. </t>
  </si>
  <si>
    <t>Cementová samonivelizačná stierka. pevnosti v tlaku 20 MPa. hr. 5 mm</t>
  </si>
  <si>
    <t>1.1.1.1.1.6.18. </t>
  </si>
  <si>
    <t>Osadenie oceľovej dverovej zárubne alebo rámu. plochy otvoru do 2.5 m2</t>
  </si>
  <si>
    <t>1.1.1.1.1.6.19. </t>
  </si>
  <si>
    <t>Zárubňa kovová šxv 300-1195x500-1970 a 2100 mm. jednodielna zamurovacia</t>
  </si>
  <si>
    <t>1.1.1.1.1.7. </t>
  </si>
  <si>
    <t>Ostatné konštrukcia a práce - búranie</t>
  </si>
  <si>
    <t>1.1.1.1.1.7.1. </t>
  </si>
  <si>
    <t>Osadenie chodník. obrubníka betónového ležatého do lôžka z betónu prosteho tr. C 16/20 s bočnou oporou - okapový chodník</t>
  </si>
  <si>
    <t>1.1.1.1.1.7.2. </t>
  </si>
  <si>
    <t>Obrubník rovný. lxšxv 1000x100x200 mm. prírodný</t>
  </si>
  <si>
    <t>1.1.1.1.1.7.3. </t>
  </si>
  <si>
    <t>Demontáž lešenia ľahkého pracovného radového s podlahami šírky nad 0.80 do 1.00 m. výšky do 10 m</t>
  </si>
  <si>
    <t>1.1.1.1.1.7.4. </t>
  </si>
  <si>
    <t>Montáž lešenia rámového systémového s podlahami šírky nad 0.75 do 1.10 m. výšky do 10 m</t>
  </si>
  <si>
    <t>1.1.1.1.1.7.5. </t>
  </si>
  <si>
    <t>Demontáž lešenia rámového systémového s podlahami šírky nad 0.75 do 1.10 m. výšky do 10 m</t>
  </si>
  <si>
    <t>1.1.1.1.1.7.6. </t>
  </si>
  <si>
    <t>Príplatok za prvý a každý ďalší i začatý týždeň použitia lešenia rámového systémového šírky nad 0.75 do 1.10 m. výšky do 10 m</t>
  </si>
  <si>
    <t>1.1.1.1.1.7.7. </t>
  </si>
  <si>
    <t>Lešenie ľahké pracovné pomocné s výškou lešeňovej podlahy nad 1.20 do 1.90 m</t>
  </si>
  <si>
    <t>1.1.1.1.1.7.8. </t>
  </si>
  <si>
    <t>Lešenie ľahké pracovné v schodisku plochy do 6 m2. s výškou lešeňovej podlahy do 1.50 m</t>
  </si>
  <si>
    <t>1.1.1.1.1.7.9. </t>
  </si>
  <si>
    <t>Ochranná - tieniaca sieť lešeania</t>
  </si>
  <si>
    <t>1.1.1.1.1.7.10. </t>
  </si>
  <si>
    <t>Osadenie ochranného plechu na rampu z nerezového plechu</t>
  </si>
  <si>
    <t>1.1.1.1.1.7.11. </t>
  </si>
  <si>
    <t>kg</t>
  </si>
  <si>
    <t>Plech nerezový podlahový-slza rozmer 3x1000x2000 mm. akosť ocele 1.4301</t>
  </si>
  <si>
    <t>1.1.1.1.1.7.12. </t>
  </si>
  <si>
    <t>Madlo prídavné na zábradlie pre invalidov a vozíčkarov. hliníkové eloxované</t>
  </si>
  <si>
    <t>1.1.1.1.1.7.13. </t>
  </si>
  <si>
    <t>Hliníkový soklový profil šírky 123 mm</t>
  </si>
  <si>
    <t>1.1.1.1.1.7.14. </t>
  </si>
  <si>
    <t>Hliníkový rohový ochranný profil s integrovanou mriežkou</t>
  </si>
  <si>
    <t>1.1.1.1.1.7.15. </t>
  </si>
  <si>
    <t>Okenný a dverový začisťovací profil</t>
  </si>
  <si>
    <t>1.1.1.1.1.7.16. </t>
  </si>
  <si>
    <t>Nadokenný profil so skrytou okapničkou</t>
  </si>
  <si>
    <t>1.1.1.1.1.7.17. </t>
  </si>
  <si>
    <t>Montáž hranatej plastovej vetracej mriežky plochy nad 0.06 m2</t>
  </si>
  <si>
    <t>1.1.1.1.1.7.18. </t>
  </si>
  <si>
    <t>Mriežka ventilačná plastová s pevnými lamelami 700x250mm</t>
  </si>
  <si>
    <t>1.1.1.1.1.7.19. </t>
  </si>
  <si>
    <t>Osadenie schodiskového zábradlia v železobetónových stupňoch. v doske do vynechaných otvorov. kotvené do chemickej kotvy</t>
  </si>
  <si>
    <t>1.1.1.1.1.7.20. </t>
  </si>
  <si>
    <t>Zábradlie oceľové s dreveným madlom podľa PD (alt.nerezové. horizontálna výplň nerez. madlo kruhové. výška 900 mm. dĺžka 3000 mm). kotvenie do podlahy</t>
  </si>
  <si>
    <t>1.1.1.1.1.7.21. </t>
  </si>
  <si>
    <t>Chemická kotva s kotevným svorníkom tesnená chemickou ampulkou do betónu. ŽB. kameňa. s vyvŕtaním otvoru M16/45/190 mm</t>
  </si>
  <si>
    <t>1.1.1.1.1.7.22. </t>
  </si>
  <si>
    <t>Madlo schodiskové pre kotvenie na stenu. nerezové</t>
  </si>
  <si>
    <t>1.1.1.1.1.8. </t>
  </si>
  <si>
    <t>Presun hmôt HSV</t>
  </si>
  <si>
    <t>1.1.1.1.1.8.1. </t>
  </si>
  <si>
    <t>Presun hmôt samostatne budovaného lešenia bez ohľadu na výšku</t>
  </si>
  <si>
    <t>1.1.1.1.1.8.2. </t>
  </si>
  <si>
    <t>Presun hmôt pre budovy (801. 803. 812). zvislá konštr. z tehál. tvárnic. z kovu výšky do 12 m</t>
  </si>
  <si>
    <t>1.1.1.1.1.9. </t>
  </si>
  <si>
    <t>1.1.1.1.1.9.1. </t>
  </si>
  <si>
    <t>1.1.1.1.1.9.1.1. </t>
  </si>
  <si>
    <t>1.1.1.1.1.9.1.1.1. </t>
  </si>
  <si>
    <t>1.1.1.1.1.9.1.1.2. </t>
  </si>
  <si>
    <t>1.1.1.1.1.9.1.1.3. </t>
  </si>
  <si>
    <t>1.1.1.1.1.9.1.1.4. </t>
  </si>
  <si>
    <t>1.1.1.1.1.9.1.1.5. </t>
  </si>
  <si>
    <t>1.1.1.1.1.9.1.1.6. </t>
  </si>
  <si>
    <t>Vodorovné premiestnenie výkopku po spevnenej ceste z  horniny tr.1-4. nad 100 do 1000 m3 na vzdialenosť do 1000 m</t>
  </si>
  <si>
    <t>1.1.1.1.1.9.1.1.7. </t>
  </si>
  <si>
    <t>1.1.1.1.1.9.1.1.8. </t>
  </si>
  <si>
    <t>Uloženie sypaniny do násypu  súdržnej horniny s mierou zhutnenia nad 103 % podľa Proctor-Standard</t>
  </si>
  <si>
    <t>1.1.1.1.1.9.1.1.9. </t>
  </si>
  <si>
    <t>Hutnenie bokov násypov z hornín súdržných a sypkých</t>
  </si>
  <si>
    <t>1.1.1.1.1.9.1.1.10. </t>
  </si>
  <si>
    <t>Založenie trávnika lúčneho výsevom v rovine alebo na svahu do 1:5</t>
  </si>
  <si>
    <t>1.1.1.1.1.9.1.1.11. </t>
  </si>
  <si>
    <t>Osivá tráv - výber trávových semien</t>
  </si>
  <si>
    <t>1.1.1.1.1.9.1.1.12. </t>
  </si>
  <si>
    <t>Úprava pláne v zárezoch v hornine 1-4 so zhutnením</t>
  </si>
  <si>
    <t>1.1.1.1.1.9.1.1.13. </t>
  </si>
  <si>
    <t>Rozprestretie ornice v rovine. plocha nad 500 m2. hr. do 200 mm</t>
  </si>
  <si>
    <t>1.1.1.1.1.9.1.1.14. </t>
  </si>
  <si>
    <t>Svahovanie trvalých svahov v zárezoch v hornine triedy 1-4</t>
  </si>
  <si>
    <t>1.1.1.1.1.9.1.1.15. </t>
  </si>
  <si>
    <t>Spevnenie svahu sklonu do 1:2 lomovým kameňom</t>
  </si>
  <si>
    <t>1.1.1.1.1.9.1.1.16. </t>
  </si>
  <si>
    <t>Kameň lomový neupravený. z vyvretých hornín. netriedený</t>
  </si>
  <si>
    <t>1.1.1.1.1.9.1.1.17. </t>
  </si>
  <si>
    <t>Sadenica okrasných kríkov pre spevnenie svahu (podľa výberu investora. napr.ibištekk.  karmélia. abélia...)</t>
  </si>
  <si>
    <t>1.1.1.1.1.9.1.1.18. </t>
  </si>
  <si>
    <t>Dosadenie chýbajúcich kvetín so zaliatim trvaliek</t>
  </si>
  <si>
    <t>1.1.1.1.1.9.1.1.19. </t>
  </si>
  <si>
    <t>Príplatok k cene za dosadenie na skalky alebo do múrika</t>
  </si>
  <si>
    <t>1.1.1.1.1.9.1.1.20. </t>
  </si>
  <si>
    <t>Obrobenie pôdy prekopaním do hĺbky nad 50 do 100 mm v rovine alebo na svahu do 1:5</t>
  </si>
  <si>
    <t>1.1.1.1.1.9.1.1.21. </t>
  </si>
  <si>
    <t>ha</t>
  </si>
  <si>
    <t>Prerezanie trávnika s prísevom trávneho semena</t>
  </si>
  <si>
    <t>1.1.1.1.1.9.1.2. </t>
  </si>
  <si>
    <t>1.1.1.1.1.9.1.2.1. </t>
  </si>
  <si>
    <t>1.1.1.1.1.9.1.2.2. </t>
  </si>
  <si>
    <t>Geobunky pre stabilizáciu podkladu z HDPE výšky 50 mm do 38 buniek/m2 sklon do 1 : 5</t>
  </si>
  <si>
    <t>1.1.1.1.1.9.1.2.3. </t>
  </si>
  <si>
    <t>Zásyp geobuniek výšky do 200 mm pre stabilizáciu podkladu</t>
  </si>
  <si>
    <t>1.1.1.1.1.9.1.2.4. </t>
  </si>
  <si>
    <t>Kamenivo ťažené hrubé frakcia 8-16 mm</t>
  </si>
  <si>
    <t>1.1.1.1.1.9.1.3. </t>
  </si>
  <si>
    <t>Komunikácie</t>
  </si>
  <si>
    <t>1.1.1.1.1.9.1.3.1. </t>
  </si>
  <si>
    <t>Podklad alebo kryt z kameniva hrubého drveného veľ. 32-120 mm hr. 300 mm</t>
  </si>
  <si>
    <t>1.1.1.1.1.9.1.3.2. </t>
  </si>
  <si>
    <t>1.1.1.1.1.9.1.4. </t>
  </si>
  <si>
    <t>1.1.1.1.1.9.1.4.1. </t>
  </si>
  <si>
    <t>Škárovanie maltou MC zvislé aj vodorovné. medzi prefabrikovanými dielcami</t>
  </si>
  <si>
    <t>1.1.1.1.1.9.1.5. </t>
  </si>
  <si>
    <t>Ostatné konštrukcie a práce-búranie</t>
  </si>
  <si>
    <t>1.1.1.1.1.9.1.5.1. </t>
  </si>
  <si>
    <t>Osadenie cestného obrubníka betónového stojatého do lôžka z betónu prostého tr. C 16/20 s bočnou oporou</t>
  </si>
  <si>
    <t>1.1.1.1.1.9.1.5.2. </t>
  </si>
  <si>
    <t>Obrubník cestný. lxšxv 1000x150x260 mm</t>
  </si>
  <si>
    <t>1.1.1.1.1.9.1.5.3. </t>
  </si>
  <si>
    <t>Obrubník cestný nábehový. lxšxv 1000x200x150(100) mm</t>
  </si>
  <si>
    <t>1.1.1.1.1.9.1.5.4. </t>
  </si>
  <si>
    <t>Osadenie palisád oblých betónových do betónu dĺžky 60 cm - do radu (parkovacie miesta)</t>
  </si>
  <si>
    <t>1.1.1.1.1.9.1.5.5. </t>
  </si>
  <si>
    <t>Palisáda betónová zámková. d 110 mm. dĺžky 600 mm. prírodná</t>
  </si>
  <si>
    <t>1.1.1.1.1.9.1.5.6. </t>
  </si>
  <si>
    <t>Násyp pod obrubníky a palisády so zhutnením zo štrkopiesku fr.0-32 mm</t>
  </si>
  <si>
    <t>1.1.1.1.1.9.1.5.7. </t>
  </si>
  <si>
    <t>Lôžko pod obrubníky. krajníky alebo obruby z dlažobných kociek z betónu prostého tr. C 16/20</t>
  </si>
  <si>
    <t>1.1.1.1.1.9.1.5.8. </t>
  </si>
  <si>
    <t>Lôžko pod palisády - obetónovanie z betónu prostého tr. C 16/20</t>
  </si>
  <si>
    <t>1.1.1.1.1.9.1.6. </t>
  </si>
  <si>
    <t>1.1.1.1.1.9.1.6.1. </t>
  </si>
  <si>
    <t>Presun hmôt pre pozemné komunikácie s krytom z kameniva (8222. 8225) akejkoľvek dĺžky objektu</t>
  </si>
  <si>
    <t>1.1.1.1.2. </t>
  </si>
  <si>
    <t xml:space="preserve">PSV </t>
  </si>
  <si>
    <t>Práce a dodávky PSV</t>
  </si>
  <si>
    <t>1.1.1.1.2.1. </t>
  </si>
  <si>
    <t>Izolácie proti vode a vlhkosti</t>
  </si>
  <si>
    <t>1.1.1.1.2.1.1. </t>
  </si>
  <si>
    <t>Zhotovenie izolácie proti zemnej vlhkosti vodorovná náterom penetračným za studena</t>
  </si>
  <si>
    <t>1.1.1.1.2.1.2. </t>
  </si>
  <si>
    <t>Penetračný náter univerzálny s obsahom rozpúšťadiel na betón. bitumenové lepenky a kovové povrchy</t>
  </si>
  <si>
    <t>1.1.1.1.2.1.3. </t>
  </si>
  <si>
    <t>Zhotovenie  izolácie proti zemnej vlhkosti vodorovná AIP na sucho</t>
  </si>
  <si>
    <t>1.1.1.1.2.1.4. </t>
  </si>
  <si>
    <t>Pás asfaltový separačný a podkladový s textilnou vložkou</t>
  </si>
  <si>
    <t>1.1.1.1.2.1.5. </t>
  </si>
  <si>
    <t>Zhotovenie  izolácie proti zemnej vlhkosti vodorovne. separačná fólia na sucho proti prerastaniu buriny - okapový chodník</t>
  </si>
  <si>
    <t>1.1.1.1.2.1.6. </t>
  </si>
  <si>
    <t>Geotextília polypropylénová netkaná 90 g/m2 - okapový chodník</t>
  </si>
  <si>
    <t>1.1.1.1.2.1.7. </t>
  </si>
  <si>
    <t>Zhotovenie izolácie proti zemnej vlhkosti nopovou fóloiu položenou voľne na ploche zvislej</t>
  </si>
  <si>
    <t>1.1.1.1.2.1.8. </t>
  </si>
  <si>
    <t>Nopová HDPE fólia hrúbky 0.5 mm. výška nopu 8 mm. proti zemnej vlhkosti s radónovou ochranou. pre spodnú stavbu</t>
  </si>
  <si>
    <t>1.1.1.1.2.1.9. </t>
  </si>
  <si>
    <t>Zhotovenie  izolácie proti zemnej vlhkosti a tlakovej vode vodorovná NAIP pritavením</t>
  </si>
  <si>
    <t>1.1.1.1.2.1.10. </t>
  </si>
  <si>
    <t>Pás asfaltový s posypom hr. 3.5 mm vystužený sklenenou rohožou (napr. Hydrobit V60 S35)</t>
  </si>
  <si>
    <t>1.1.1.1.2.1.11. </t>
  </si>
  <si>
    <t>KPL</t>
  </si>
  <si>
    <t>Presun hmôt pre izoláciu proti vode v objektoch výšky nad 6 do 12 m</t>
  </si>
  <si>
    <t>1.1.1.1.2.2. </t>
  </si>
  <si>
    <t>Izolácie striech. povlakové krytiny</t>
  </si>
  <si>
    <t>1.1.1.1.2.2.1. </t>
  </si>
  <si>
    <t>Zhotovenie povlakovej krytiny striech plochých do 10° gumami fóliou položenou voľne</t>
  </si>
  <si>
    <t>1.1.1.1.2.2.2. </t>
  </si>
  <si>
    <t>Hydroizolačný pás z fólie PVC. hr.1.5 mm. s UV ochranou. sivá. FATRA IZOLFA (alebo ekvivalent)</t>
  </si>
  <si>
    <t>1.1.1.1.2.2.3. </t>
  </si>
  <si>
    <t>Plech poplastovaný pre realizáciu detailov z PVC-P fólií. rozmer 1x2 m</t>
  </si>
  <si>
    <t>1.1.1.1.2.3. </t>
  </si>
  <si>
    <t>Izolácie tepelné</t>
  </si>
  <si>
    <t>1.1.1.1.2.3.1. </t>
  </si>
  <si>
    <t>Montáž tepelnej izolácie stropov rovných minerálnou vlnou. spodkom s úpravou viazacím drôtom</t>
  </si>
  <si>
    <t>1.1.1.1.2.3.2. </t>
  </si>
  <si>
    <t>Zakrývanie tepelnej izolácie fóliou</t>
  </si>
  <si>
    <t>1.1.1.1.2.3.3. </t>
  </si>
  <si>
    <t>Parozábrana - fólia z PVC. hr. 0.2 mm</t>
  </si>
  <si>
    <t>1.1.1.1.2.3.4. </t>
  </si>
  <si>
    <t>Parozábrana so zníženou horľavosťou. plošná hmotnosť 110 g/m2</t>
  </si>
  <si>
    <t>1.1.1.1.2.3.5. </t>
  </si>
  <si>
    <t>Doska z minerálnej vlny hr. 80 mm. izolácia pre šikmé strechy. nezaťažené stropy. priečky</t>
  </si>
  <si>
    <t>1.1.1.1.2.3.6. </t>
  </si>
  <si>
    <t>Doska z minerálnej vlny hr. 100 mm. izolácia pre šikmé strechy. nezaťažené stropy. priečky</t>
  </si>
  <si>
    <t>1.1.1.1.2.3.7. </t>
  </si>
  <si>
    <t>Doska z minerálnej vlny hr. 120 mm. izolácia pre šikmé strechy. nezaťažené stropy. priečky</t>
  </si>
  <si>
    <t>1.1.1.1.2.3.8. </t>
  </si>
  <si>
    <t>1.1.1.1.2.3.9. </t>
  </si>
  <si>
    <t>Krycia PE fólia hr. 0.12 mm</t>
  </si>
  <si>
    <t>1.1.1.1.2.3.10. </t>
  </si>
  <si>
    <t>Montáž tepelnej izolácie podláh minerálnou vlnou. kladená voľne v jednej vrstve - kročajová izolácia</t>
  </si>
  <si>
    <t>1.1.1.1.2.3.11. </t>
  </si>
  <si>
    <t>Doska z minerálnej vlny hr. 40 mm. izolácia vhodná pre ľahké aj ťažké plávajúce podlahy</t>
  </si>
  <si>
    <t>1.1.1.1.2.3.12. </t>
  </si>
  <si>
    <t>Montáž tepelnej izolácie podláh polystyrénom. kladeným voľne v dvoch vrstvách</t>
  </si>
  <si>
    <t>1.1.1.1.2.3.13. </t>
  </si>
  <si>
    <t>Doska EPS max. zaťaženie 5 kN/m2 hr. 40 mm. pre podlahy</t>
  </si>
  <si>
    <t>1.1.1.1.2.3.14. </t>
  </si>
  <si>
    <t>Montáž tepelnej izolácie striech plochých do 10° spádovými doskami z polystyrénu v jednej vrstve</t>
  </si>
  <si>
    <t>1.1.1.1.2.3.15. </t>
  </si>
  <si>
    <t>Doska z PPS 22.5 kg/m3</t>
  </si>
  <si>
    <t>1.1.1.1.2.3.16. </t>
  </si>
  <si>
    <t>Montáž tepel. izol. protipož. obkladom priečok do výšky 3000 mm jednostranná jednovrstvová</t>
  </si>
  <si>
    <t>1.1.1.1.2.3.17. </t>
  </si>
  <si>
    <t>Lamelová rohož z minerálnej vlny hr. 50 mm s hliníkovou fóliou na izoláciu zakrivených plôch a potrubí</t>
  </si>
  <si>
    <t>1.1.1.1.2.3.18. </t>
  </si>
  <si>
    <t>Presun hmôt pre izolácie tepelné v objektoch výšky nad 6 m do 12 m</t>
  </si>
  <si>
    <t>1.1.1.1.2.4. </t>
  </si>
  <si>
    <t>Zdravotechnika - vnútorná kanalizácia</t>
  </si>
  <si>
    <t>1.1.1.1.2.4.1. </t>
  </si>
  <si>
    <t>1.1.1.1.2.4.1.1. </t>
  </si>
  <si>
    <t>1.1.1.1.2.4.1.1.1. </t>
  </si>
  <si>
    <t>1.1.1.1.2.4.1.1.2. </t>
  </si>
  <si>
    <t>1.1.1.1.2.4.1.1.3. </t>
  </si>
  <si>
    <t>Vodorovné premiestnenie výkopku po spevnenej ceste z horniny tr.1-4. do 100 m3 na vzdialenosť do 3000 m</t>
  </si>
  <si>
    <t>1.1.1.1.2.4.1.1.4. </t>
  </si>
  <si>
    <t>Uloženie sypaniny na skládky do 100 m3</t>
  </si>
  <si>
    <t>1.1.1.1.2.4.1.1.5. </t>
  </si>
  <si>
    <t>Kamenivo ťažené drobné frakcia 0-4 mm</t>
  </si>
  <si>
    <t>1.1.1.1.2.4.1.1.6. </t>
  </si>
  <si>
    <t>Obsyp potrubia sypaninou z vhodných hornín 1 až 4 bez prehodenia sypaniny</t>
  </si>
  <si>
    <t>1.1.1.1.2.4.1.2. </t>
  </si>
  <si>
    <t>1.1.1.1.2.4.1.2.1. </t>
  </si>
  <si>
    <t>Lôžko pod potrubie. stoky a drobné objekty. v otvorenom výkope z piesku a štrkopiesku do 63 mm</t>
  </si>
  <si>
    <t>1.1.1.1.2.4.1.3. </t>
  </si>
  <si>
    <t>Rúrové vedenie</t>
  </si>
  <si>
    <t>1.1.1.1.2.4.1.3.1. </t>
  </si>
  <si>
    <t>Montáž kanalizačného PVC-U potrubia hladkého viacvrstvového DN 100</t>
  </si>
  <si>
    <t>1.1.1.1.2.4.1.3.2. </t>
  </si>
  <si>
    <t>Rúra PVC hladký. kanalizačný. gravitačný systém Dxr 110x3.2 mm. dĺ. 0.5 m. SN4 - napenená (viacvrstvová)</t>
  </si>
  <si>
    <t>1.1.1.1.2.4.1.3.3. </t>
  </si>
  <si>
    <t>Rúra PVC hladký. kanalizačný. gravitačný systém Dxr 110x3.2 mm. dĺ. 1 m. SN4 - napenená (viacvrstvová)</t>
  </si>
  <si>
    <t>1.1.1.1.2.4.1.3.4. </t>
  </si>
  <si>
    <t>Rúra PVC hladký. kanalizačný. gravitačný systém Dxr 110x3.2 mm. dĺ. 2 m. SN4 - napenená (viacvrstvová)</t>
  </si>
  <si>
    <t>1.1.1.1.2.4.1.3.5. </t>
  </si>
  <si>
    <t>Rúra PVC hladký. kanalizačný. gravitačný systém Dxr 110x3.2 mm. dĺ. 3 m. SN4 - napenená (viacvrstvová)</t>
  </si>
  <si>
    <t>1.1.1.1.2.4.1.3.6. </t>
  </si>
  <si>
    <t>Rúra PVC hladký. kanalizačný. gravitačný systém Dxr 110x3.2 mm. dĺ. 5 m. SN4 - napenená (viacvrstvová)</t>
  </si>
  <si>
    <t>1.1.1.1.2.4.1.3.7. </t>
  </si>
  <si>
    <t>Odbočka PVC DN 100/100/45°</t>
  </si>
  <si>
    <t>1.1.1.1.2.4.1.3.8. </t>
  </si>
  <si>
    <t>Výrez a montáž odbočnej tvarovky na potrubí z kanalizačných rúr z tvrdého PVC DN 100</t>
  </si>
  <si>
    <t>1.1.1.1.2.4.1.3.9. </t>
  </si>
  <si>
    <t>Čistiaci kus PVC DN 100</t>
  </si>
  <si>
    <t>1.1.1.1.2.4.1.3.10. </t>
  </si>
  <si>
    <t>Skúška tesnosti kanalizácie D 150</t>
  </si>
  <si>
    <t>1.1.1.1.2.4.1.3.11. </t>
  </si>
  <si>
    <t>Označenie kanalizačného potrubia hnedou výstražnou fóliou</t>
  </si>
  <si>
    <t>1.1.1.1.2.4.1.4. </t>
  </si>
  <si>
    <t>1.1.1.1.2.4.1.4.1. </t>
  </si>
  <si>
    <t>Presun hmôt pre rúrové vedenie hĺbené z rúr z plast.. hmôt alebo sklolamin. v otvorenom výkope</t>
  </si>
  <si>
    <t>1.1.1.1.2.4.2. </t>
  </si>
  <si>
    <t>1.1.1.1.2.4.2.1. </t>
  </si>
  <si>
    <t>Zdravotech. vnútorná kanalizácia</t>
  </si>
  <si>
    <t>1.1.1.1.2.4.2.1.1. </t>
  </si>
  <si>
    <t>Montáž odpadového HT potrubia vodorovného DN 50</t>
  </si>
  <si>
    <t>1.1.1.1.2.4.2.1.2. </t>
  </si>
  <si>
    <t>HT rúra hrdlová DN 50 dĺ. 0.5 m PP systém pre rozvod vnútorného odpadu</t>
  </si>
  <si>
    <t>1.1.1.1.2.4.2.1.3. </t>
  </si>
  <si>
    <t>HT rúra hrdlová DN 50 dĺ. 1 m PP systém pre rozvod vnútorného odpadu</t>
  </si>
  <si>
    <t>1.1.1.1.2.4.2.1.4. </t>
  </si>
  <si>
    <t>HT rúra hrdlová DN 50 dĺ. 1.5 m PP systém pre rozvod vnútorného odpadu</t>
  </si>
  <si>
    <t>1.1.1.1.2.4.2.1.5. </t>
  </si>
  <si>
    <t>Montáž odpadového HT potrubia vodorovného DN 70</t>
  </si>
  <si>
    <t>1.1.1.1.2.4.2.1.6. </t>
  </si>
  <si>
    <t>HT rúra hrdlová DN 70 dĺ. 1 m</t>
  </si>
  <si>
    <t>1.1.1.1.2.4.2.1.7. </t>
  </si>
  <si>
    <t>HT rúra hrdlová DN 70 dĺ. 1.5 m</t>
  </si>
  <si>
    <t>1.1.1.1.2.4.2.1.8. </t>
  </si>
  <si>
    <t>Montáž odpadového HT potrubia vodorovného DN 100</t>
  </si>
  <si>
    <t>1.1.1.1.2.4.2.1.9. </t>
  </si>
  <si>
    <t>HT rúra hrdlová DN 100 dĺ. 0.5 m</t>
  </si>
  <si>
    <t>1.1.1.1.2.4.2.1.10. </t>
  </si>
  <si>
    <t>HT rúra hrdlová DN 100 dĺ. 1 m</t>
  </si>
  <si>
    <t>1.1.1.1.2.4.2.1.11. </t>
  </si>
  <si>
    <t>HT rúra hrdlová DN 100 dĺ. 1.5 m</t>
  </si>
  <si>
    <t>1.1.1.1.2.4.2.1.12. </t>
  </si>
  <si>
    <t>Montáž kolena HT potrubia DN 50</t>
  </si>
  <si>
    <t>1.1.1.1.2.4.2.1.13. </t>
  </si>
  <si>
    <t>Koleno HT DN 50/45°</t>
  </si>
  <si>
    <t>1.1.1.1.2.4.2.1.14. </t>
  </si>
  <si>
    <t>Koleno HT DN 50/87°</t>
  </si>
  <si>
    <t>1.1.1.1.2.4.2.1.15. </t>
  </si>
  <si>
    <t>Pripojovacie koleno HT DN 50/50°</t>
  </si>
  <si>
    <t>1.1.1.1.2.4.2.1.16. </t>
  </si>
  <si>
    <t>Gumená manžeta pre HTS. HTSW. HTDSW D 50/32-40 mm</t>
  </si>
  <si>
    <t>1.1.1.1.2.4.2.1.17. </t>
  </si>
  <si>
    <t>Montáž kolena HT potrubia DN 70</t>
  </si>
  <si>
    <t>1.1.1.1.2.4.2.1.18. </t>
  </si>
  <si>
    <t>Koleno HT DN 70/87°</t>
  </si>
  <si>
    <t>1.1.1.1.2.4.2.1.19. </t>
  </si>
  <si>
    <t>Montáž kolena HT potrubia DN 100</t>
  </si>
  <si>
    <t>1.1.1.1.2.4.2.1.20. </t>
  </si>
  <si>
    <t>Koleno HT DN 100/15°</t>
  </si>
  <si>
    <t>1.1.1.1.2.4.2.1.21. </t>
  </si>
  <si>
    <t>Koleno HT DN 100/45°</t>
  </si>
  <si>
    <t>1.1.1.1.2.4.2.1.22. </t>
  </si>
  <si>
    <t>Koleno HT DN 100/87°</t>
  </si>
  <si>
    <t>1.1.1.1.2.4.2.1.23. </t>
  </si>
  <si>
    <t>Montáž odbočky HT potrubia DN 50</t>
  </si>
  <si>
    <t>1.1.1.1.2.4.2.1.24. </t>
  </si>
  <si>
    <t>Odbočka HT DN 50/50/45°</t>
  </si>
  <si>
    <t>1.1.1.1.2.4.2.1.25. </t>
  </si>
  <si>
    <t>Odbočka HT DN 50/50/87°</t>
  </si>
  <si>
    <t>1.1.1.1.2.4.2.1.26. </t>
  </si>
  <si>
    <t>Montáž odbočky HT potrubia DN 70</t>
  </si>
  <si>
    <t>1.1.1.1.2.4.2.1.27. </t>
  </si>
  <si>
    <t>Odbočka HT DN 70/50/45°</t>
  </si>
  <si>
    <t>1.1.1.1.2.4.2.1.28. </t>
  </si>
  <si>
    <t>Odbočka HT DN 70/50/87°</t>
  </si>
  <si>
    <t>1.1.1.1.2.4.2.1.29. </t>
  </si>
  <si>
    <t>Odbočka HT DN 70/70/87°</t>
  </si>
  <si>
    <t>1.1.1.1.2.4.2.1.30. </t>
  </si>
  <si>
    <t>Montáž odbočky HT potrubia DN 100</t>
  </si>
  <si>
    <t>1.1.1.1.2.4.2.1.31. </t>
  </si>
  <si>
    <t>Odbočka HT DN 100/50/87°</t>
  </si>
  <si>
    <t>1.1.1.1.2.4.2.1.32. </t>
  </si>
  <si>
    <t>Odbočka HT DN 100/100/87°</t>
  </si>
  <si>
    <t>1.1.1.1.2.4.2.1.33. </t>
  </si>
  <si>
    <t>Odbočka HT DN 100/100/67°</t>
  </si>
  <si>
    <t>1.1.1.1.2.4.2.1.34. </t>
  </si>
  <si>
    <t>Dvojodbočka  HT DN 100/50/87°</t>
  </si>
  <si>
    <t>1.1.1.1.2.4.2.1.35. </t>
  </si>
  <si>
    <t>Montáž redukcie HT potrubia DN 70</t>
  </si>
  <si>
    <t>1.1.1.1.2.4.2.1.36. </t>
  </si>
  <si>
    <t>Redukcia HT DN 70</t>
  </si>
  <si>
    <t>1.1.1.1.2.4.2.1.37. </t>
  </si>
  <si>
    <t>Montáž redukcie HT potrubia DN 100</t>
  </si>
  <si>
    <t>1.1.1.1.2.4.2.1.38. </t>
  </si>
  <si>
    <t>Redukcia HT DN 100</t>
  </si>
  <si>
    <t>1.1.1.1.2.4.2.1.39. </t>
  </si>
  <si>
    <t>Montáž čistiaceho kusu HT potrubia DN 70</t>
  </si>
  <si>
    <t>1.1.1.1.2.4.2.1.40. </t>
  </si>
  <si>
    <t>Čistiaci kus HT DN 70</t>
  </si>
  <si>
    <t>1.1.1.1.2.4.2.1.41. </t>
  </si>
  <si>
    <t>Montáž čistiaceho kusu HT potrubia DN 100</t>
  </si>
  <si>
    <t>1.1.1.1.2.4.2.1.42. </t>
  </si>
  <si>
    <t>Čistiaci kus HT DN 100</t>
  </si>
  <si>
    <t>1.1.1.1.2.4.2.1.43. </t>
  </si>
  <si>
    <t>Montáž vetracej hlavice pre HT potrubie DN 70</t>
  </si>
  <si>
    <t>1.1.1.1.2.4.2.1.44. </t>
  </si>
  <si>
    <t>Hlavica vetracia HT DN 70. PP systém pre rozvod vnútorného odpadu</t>
  </si>
  <si>
    <t>1.1.1.1.2.4.2.1.45. </t>
  </si>
  <si>
    <t>Montáž vetracej hlavice pre HT potrubie DN 100</t>
  </si>
  <si>
    <t>1.1.1.1.2.4.2.1.46. </t>
  </si>
  <si>
    <t>Hlavica vetracia HT DN 100. PP systém pre rozvod vnútorného odpadu</t>
  </si>
  <si>
    <t>1.1.1.1.2.4.2.1.47. </t>
  </si>
  <si>
    <t>Montáž sifónového kolena odpadového potrubia DN 40</t>
  </si>
  <si>
    <t>1.1.1.1.2.4.2.1.48. </t>
  </si>
  <si>
    <t>Sifón DN 50/40-30. odhlučnený systém domovej kanalizácie</t>
  </si>
  <si>
    <t>1.1.1.1.2.4.2.1.49. </t>
  </si>
  <si>
    <t>Privzdušňovaccí ventil</t>
  </si>
  <si>
    <t>1.1.1.1.2.4.2.1.50. </t>
  </si>
  <si>
    <t>Montáž podlahového vpustu s vodorovným odtokom DN 50</t>
  </si>
  <si>
    <t>1.1.1.1.2.4.2.1.51. </t>
  </si>
  <si>
    <t>Podlahový vpust horizontálny odtok DN 50. mriežka/krytka nerez. zápachová uzávierka</t>
  </si>
  <si>
    <t>1.1.1.1.2.4.2.1.52. </t>
  </si>
  <si>
    <t>Montáž podlahového odtokového žlabu dĺžky 700 mm pre montáž do stredu</t>
  </si>
  <si>
    <t>1.1.1.1.2.4.2.1.53. </t>
  </si>
  <si>
    <t>Žľab kúpeľňový nerezový dĺ. 650 mm</t>
  </si>
  <si>
    <t>1.1.1.1.2.4.2.1.54. </t>
  </si>
  <si>
    <t>Montáž privzdušňovacieho ventilu pre odpadové potrubia DN 110</t>
  </si>
  <si>
    <t>1.1.1.1.2.4.2.1.55. </t>
  </si>
  <si>
    <t>1.1.1.1.2.4.2.1.56. </t>
  </si>
  <si>
    <t>Ostatné - skúška tesnosti kanalizácie v objektoch vodou do DN 125</t>
  </si>
  <si>
    <t>1.1.1.1.2.4.2.1.57. </t>
  </si>
  <si>
    <t>Presun hmôt pre vnútornú kanalizáciu v objektoch výšky nad 6 do 12 m</t>
  </si>
  <si>
    <t>1.1.1.1.2.4.2.2. </t>
  </si>
  <si>
    <t>Zdravotechnika - zariaď. predmety</t>
  </si>
  <si>
    <t>1.1.1.1.2.4.2.2.1. </t>
  </si>
  <si>
    <t>Montáž splachovacej nádržky keramickej s bočným napúštaním</t>
  </si>
  <si>
    <t>1.1.1.1.2.4.2.2.2. </t>
  </si>
  <si>
    <t>Splachovacia nádržka AP127 nízkopoložená. pre montáž na omietku. funkcia stop. 6/9 l. plast</t>
  </si>
  <si>
    <t>1.1.1.1.2.4.2.2.3. </t>
  </si>
  <si>
    <t>Montáž splachovacej nádržky keramickej so spodným napúštaním</t>
  </si>
  <si>
    <t>1.1.1.1.2.4.2.2.4. </t>
  </si>
  <si>
    <t>Nádržka keramická s dvojitým splachovaním</t>
  </si>
  <si>
    <t>1.1.1.1.2.4.2.2.5. </t>
  </si>
  <si>
    <t>Montáž záchodovej misy keramickej volne stojacej s rovným odpadom</t>
  </si>
  <si>
    <t>1.1.1.1.2.4.2.2.6. </t>
  </si>
  <si>
    <t>Misa záchodová keramická voľne stojaca vodorovný odpad</t>
  </si>
  <si>
    <t>1.1.1.1.2.4.2.2.7. </t>
  </si>
  <si>
    <t>Montáž záchodovej misy keramickej detskej voľne stojacej pre škôlky</t>
  </si>
  <si>
    <t>1.1.1.1.2.4.2.2.8. </t>
  </si>
  <si>
    <t>1.1.1.1.2.4.2.2.9. </t>
  </si>
  <si>
    <t>Montáž záchodovej misy keramickej zavesenej s rovným odpadom</t>
  </si>
  <si>
    <t>1.1.1.1.2.4.2.2.10. </t>
  </si>
  <si>
    <t>Misa záchodová keramická závesná . s hlbokým splachovaním. so splachovacím okruhom. 6 l.</t>
  </si>
  <si>
    <t>1.1.1.1.2.4.2.2.11. </t>
  </si>
  <si>
    <t>Montáž predstenového systému záchodov do ľahkých stien s kovovou konštrukciou</t>
  </si>
  <si>
    <t>1.1.1.1.2.4.2.2.12. </t>
  </si>
  <si>
    <t>Predstenový systém pre závesné WC so splachovacou podomietkovou nádržou do ľahkých montovaných konštrukcií</t>
  </si>
  <si>
    <t>1.1.1.1.2.4.2.2.13. </t>
  </si>
  <si>
    <t>Ovládacie tlačidlo podomietkové pre dvojité splachovanie</t>
  </si>
  <si>
    <t>1.1.1.1.2.4.2.2.14. </t>
  </si>
  <si>
    <t>Montáž predstenového systému umývadiel  do ľahkých stien s kovovou konštrukciou</t>
  </si>
  <si>
    <t>1.1.1.1.2.4.2.2.15. </t>
  </si>
  <si>
    <t>Predstenový systém pre umývadlo do ľahkých montovaných konštrukcií</t>
  </si>
  <si>
    <t>1.1.1.1.2.4.2.2.16. </t>
  </si>
  <si>
    <t>Montáž umývadla keramického na skrutky do muriva. bez výtokovej armatúry</t>
  </si>
  <si>
    <t>1.1.1.1.2.4.2.2.17. </t>
  </si>
  <si>
    <t>Umývadlo keramické detské závesné</t>
  </si>
  <si>
    <t>1.1.1.1.2.4.2.2.18. </t>
  </si>
  <si>
    <t>Umývadlo keramické bežný typ</t>
  </si>
  <si>
    <t>1.1.1.1.2.4.2.2.19. </t>
  </si>
  <si>
    <t>Umývadlo keramické  pre tel. post.</t>
  </si>
  <si>
    <t>1.1.1.1.2.4.2.2.20. </t>
  </si>
  <si>
    <t>Montáž sprchových kútov kompletných štvorcových od 900x900 mm</t>
  </si>
  <si>
    <t>1.1.1.1.2.4.2.2.21. </t>
  </si>
  <si>
    <t>Kút sprchový štvorcový. štvordielny. rozmer 900x900x1950 mm. 6 mm bezpečnostné sklo</t>
  </si>
  <si>
    <t>1.1.1.1.2.4.2.2.22. </t>
  </si>
  <si>
    <t>Montáž záchodového sedadla s poklopom</t>
  </si>
  <si>
    <t>1.1.1.1.2.4.2.2.23. </t>
  </si>
  <si>
    <t>Záchodové sedadlo plastové s poklopom</t>
  </si>
  <si>
    <t>1.1.1.1.2.4.2.2.24. </t>
  </si>
  <si>
    <t>Záchodové sedadlo s poklopom detské</t>
  </si>
  <si>
    <t>1.1.1.1.2.4.2.2.25. </t>
  </si>
  <si>
    <t>Montáž výlevky keramickej závesnej bez výtokovej armatúry</t>
  </si>
  <si>
    <t>1.1.1.1.2.4.2.2.26. </t>
  </si>
  <si>
    <t>Výlevka závesná keramická s plastovou mrežou 45x35 cm</t>
  </si>
  <si>
    <t>1.1.1.1.2.4.2.2.27. </t>
  </si>
  <si>
    <t>Nádržka keramická s bočným napúšťaním</t>
  </si>
  <si>
    <t>1.1.1.1.2.4.2.2.28. </t>
  </si>
  <si>
    <t>Montáž výlevky keramickej voľne stojacej bez výtokovej armatúry</t>
  </si>
  <si>
    <t>1.1.1.1.2.4.2.2.29. </t>
  </si>
  <si>
    <t>Výlevka stojatá keramická s plastovou mrežou</t>
  </si>
  <si>
    <t>1.1.1.1.2.4.2.2.30. </t>
  </si>
  <si>
    <t>Montáž zápachovej uzávierky pre zariaďovacie predmety. umývadlovej do D 40</t>
  </si>
  <si>
    <t>1.1.1.1.2.4.2.2.31. </t>
  </si>
  <si>
    <t>Zápachová uzávierka - sifón pre umývadlá DN 40</t>
  </si>
  <si>
    <t>1.1.1.1.2.4.2.2.32. </t>
  </si>
  <si>
    <t>Presun hmôt pre zariaďovacie predmety v objektoch výšky nad 6 do 12 m</t>
  </si>
  <si>
    <t>1.1.1.1.2.5. </t>
  </si>
  <si>
    <t>Zdravotechnika - vnútorný vodovod</t>
  </si>
  <si>
    <t>1.1.1.1.2.5.1. </t>
  </si>
  <si>
    <t>1.1.1.1.2.5.1.1. </t>
  </si>
  <si>
    <t>1.1.1.1.2.5.1.1.1. </t>
  </si>
  <si>
    <t>1.1.1.1.2.5.1.1.2. </t>
  </si>
  <si>
    <t>1.1.1.1.2.5.1.1.3. </t>
  </si>
  <si>
    <t>1.1.1.1.2.5.1.1.4. </t>
  </si>
  <si>
    <t>Vodorovné premiestnenie výkopku po spevnenej ceste z horniny tr.1-4. do 100 m3. príplatok k cene za každých ďalšich a začatých 1000 m</t>
  </si>
  <si>
    <t>1.1.1.1.2.5.1.1.5. </t>
  </si>
  <si>
    <t>1.1.1.1.2.5.1.1.6. </t>
  </si>
  <si>
    <t>Zásyp sypaninou so zhutnením jám. šachiet. rýh. zárezov alebo okolo objektov do 100 m3</t>
  </si>
  <si>
    <t>1.1.1.1.2.5.1.1.7. </t>
  </si>
  <si>
    <t>1.1.1.1.2.5.1.1.8. </t>
  </si>
  <si>
    <t>1.1.1.1.2.5.1.2. </t>
  </si>
  <si>
    <t>1.1.1.1.2.5.1.2.1. </t>
  </si>
  <si>
    <t>1.1.1.1.2.5.1.3. </t>
  </si>
  <si>
    <t>1.1.1.1.2.5.1.3.1. </t>
  </si>
  <si>
    <t>Montáž vodovodného potrubia z dvojvsrtvového PE 100 SDR11. SDR17 zváraných elektrotvarovkami D 63x5.8 mm</t>
  </si>
  <si>
    <t>1.1.1.1.2.5.1.3.2. </t>
  </si>
  <si>
    <t>Rúra HDPE na vodu PE100 PN16 SDR11 63x5.8x100 m</t>
  </si>
  <si>
    <t>1.1.1.1.2.5.1.3.3. </t>
  </si>
  <si>
    <t>Elektrospojka PE 100. na vodu. plyn a kanalizáciu. SDR 11. D 63 mm</t>
  </si>
  <si>
    <t>1.1.1.1.2.5.1.3.4. </t>
  </si>
  <si>
    <t>Montáž vodovodného potrubia z dvojvsrtvového PE 100 SDR11. SDR17 zváraných elektrotvarovkami D 90x8.2 mm</t>
  </si>
  <si>
    <t>1.1.1.1.2.5.1.3.5. </t>
  </si>
  <si>
    <t>Rúra HDPE na vodu PE100 PN16 SDR11 90x8.2x12 m</t>
  </si>
  <si>
    <t>1.1.1.1.2.5.1.3.6. </t>
  </si>
  <si>
    <t>Elektrospojka PE 100. na vodu. plyn a kanalizáciu. SDR 11. D 90 mm</t>
  </si>
  <si>
    <t>1.1.1.1.2.5.1.3.7. </t>
  </si>
  <si>
    <t>Preplach a dezinfekcia vodovodného potrubia DN od 40 do 70</t>
  </si>
  <si>
    <t>1.1.1.1.2.5.1.3.8. </t>
  </si>
  <si>
    <t>Ostatné práce na rúrovom vedení. tlakové skúšky vodovodného potrubia DN do 80</t>
  </si>
  <si>
    <t>1.1.1.1.2.5.1.3.9. </t>
  </si>
  <si>
    <t>Ostatné práce na rúrovom vedení. tlakové skúšky vodovodného potrubia DN 100 alebo 125</t>
  </si>
  <si>
    <t>1.1.1.1.2.5.1.3.10. </t>
  </si>
  <si>
    <t>Preplach a dezinfekcia vodovodného potrubia DN od 80 do 125</t>
  </si>
  <si>
    <t>1.1.1.1.2.5.1.3.11. </t>
  </si>
  <si>
    <t>Zabezpečenie koncov vodovodného potrubia pri tlakových skúškach DN do 300</t>
  </si>
  <si>
    <t>1.1.1.1.2.5.1.4. </t>
  </si>
  <si>
    <t>1.1.1.1.2.5.1.4.1. </t>
  </si>
  <si>
    <t>1.1.1.1.2.5.2. </t>
  </si>
  <si>
    <t>1.1.1.1.2.5.2.1. </t>
  </si>
  <si>
    <t>1.1.1.1.2.5.2.1.1. </t>
  </si>
  <si>
    <t>Montaž trubíc na báze PE peny hr. do 6 mm. vnút.priemer 29 - 41 mm</t>
  </si>
  <si>
    <t>1.1.1.1.2.5.2.1.2. </t>
  </si>
  <si>
    <t>Izolačná PE trubica dxhr. 32x5 mm. nenadrezaná. na izolovanie rozvodov vody. kúrenia. zdravotechniky</t>
  </si>
  <si>
    <t>1.1.1.1.2.5.2.1.3. </t>
  </si>
  <si>
    <t>Montaž trubíc na báze PE peny hr. do 13 mm. vnút.priemer 22 - 42 mm</t>
  </si>
  <si>
    <t>1.1.1.1.2.5.2.1.4. </t>
  </si>
  <si>
    <t>Izolačná PE trubica dxhr. 22x13 mm. nadrezaná. na izolovanie rozvodov vody. kúrenia. zdravotechniky</t>
  </si>
  <si>
    <t>1.1.1.1.2.5.2.1.5. </t>
  </si>
  <si>
    <t>Izolačná PE trubica dxhr. 25x13 mm. nadrezaná. na izolovanie rozvodov vody. kúrenia. zdravotechniky</t>
  </si>
  <si>
    <t>1.1.1.1.2.5.2.1.6. </t>
  </si>
  <si>
    <t>Izolačná PE trubica dxhr. 32x13 mm. nadrezaná. na izolovanie rozvodov vody. kúrenia. zdravotechniky</t>
  </si>
  <si>
    <t>1.1.1.1.2.5.2.1.7. </t>
  </si>
  <si>
    <t>Izolačná PE trubica dxhr. 40x13 mm. nadrezaná. na izolovanie rozvodov vody. kúrenia. zdravotechniky</t>
  </si>
  <si>
    <t>1.1.1.1.2.5.2.1.8. </t>
  </si>
  <si>
    <t>Montaž trubíc na báze PE peny hr. do 13 mm. vnút.priemer 43-52 mm</t>
  </si>
  <si>
    <t>1.1.1.1.2.5.2.1.9. </t>
  </si>
  <si>
    <t>Izolačná PE trubica dxhr. 50x13 mm. nadrezaná. na izolovanie rozvodov vody. kúrenia. zdravotechniky</t>
  </si>
  <si>
    <t>1.1.1.1.2.5.2.1.10. </t>
  </si>
  <si>
    <t>Montaž trubíc na báze PE peny hr. do 13 mm. vnút.priemer 53 - 64 mm</t>
  </si>
  <si>
    <t>1.1.1.1.2.5.2.1.11. </t>
  </si>
  <si>
    <t>Izolačná PE trubica dxhr. 64x13 mm. nadrezaná. na izolovanie rozvodov vody. kúrenia. zdravotechniky</t>
  </si>
  <si>
    <t>1.1.1.1.2.5.2.1.12. </t>
  </si>
  <si>
    <t>1.1.1.1.2.5.2.2. </t>
  </si>
  <si>
    <t>1.1.1.1.2.5.2.2.1. </t>
  </si>
  <si>
    <t>Potrubie z oceľových rúr pozink. bezšvíkových bežných-11 353.0. 10 004.0 zvarov. bežných-11 343.00 DN 32</t>
  </si>
  <si>
    <t>1.1.1.1.2.5.2.2.2. </t>
  </si>
  <si>
    <t>Potrubie z plastických rúr PP-R D 20 mm - PN16. polyfúznym zváraním</t>
  </si>
  <si>
    <t>1.1.1.1.2.5.2.2.3. </t>
  </si>
  <si>
    <t>Potrubie z plastických rúr PP-R D 25 mm - PN16. polyfúznym zváraním</t>
  </si>
  <si>
    <t>1.1.1.1.2.5.2.2.4. </t>
  </si>
  <si>
    <t>Potrubie z plastických rúr PP-R D 32 mm - PN16. polyfúznym zváraním</t>
  </si>
  <si>
    <t>1.1.1.1.2.5.2.2.5. </t>
  </si>
  <si>
    <t>Potrubie z plastických rúr PP-R D 40 mm - PN16. polyfúznym zváraním</t>
  </si>
  <si>
    <t>1.1.1.1.2.5.2.2.6. </t>
  </si>
  <si>
    <t>Potrubie z plastických rúr PP-R D 50 mm - PN16. polyfúznym zváraním</t>
  </si>
  <si>
    <t>1.1.1.1.2.5.2.2.7. </t>
  </si>
  <si>
    <t>Potrubie z plastických rúr PP-R D 63 mm - PN16. polyfúznym zváraním</t>
  </si>
  <si>
    <t>1.1.1.1.2.5.2.2.8. </t>
  </si>
  <si>
    <t>Montáž kolena PP-R pre vodu D 20 mm</t>
  </si>
  <si>
    <t>1.1.1.1.2.5.2.2.9. </t>
  </si>
  <si>
    <t>Koleno PP-R D 20/90°. systém pre rozvod vody a stlačeného vzduchu</t>
  </si>
  <si>
    <t>1.1.1.1.2.5.2.2.10. </t>
  </si>
  <si>
    <t>Montáž kolena PP-R pre vodu D 25 mm</t>
  </si>
  <si>
    <t>1.1.1.1.2.5.2.2.11. </t>
  </si>
  <si>
    <t>Koleno PP-R D 25/90°. systém pre rozvod vody a stlačeného vzduchu</t>
  </si>
  <si>
    <t>1.1.1.1.2.5.2.2.12. </t>
  </si>
  <si>
    <t>Montáž kolena PP-R pre vodu D 32 mm</t>
  </si>
  <si>
    <t>1.1.1.1.2.5.2.2.13. </t>
  </si>
  <si>
    <t>Koleno PP-R D 32/90°. systém pre rozvod vody a stlačeného vzduchu</t>
  </si>
  <si>
    <t>1.1.1.1.2.5.2.2.14. </t>
  </si>
  <si>
    <t>Montáž kolena PP-R pre vodu D 40 mm</t>
  </si>
  <si>
    <t>1.1.1.1.2.5.2.2.15. </t>
  </si>
  <si>
    <t>Koleno PP-R D 40/90°. systém pre rozvod vody a stlačeného vzduchu</t>
  </si>
  <si>
    <t>1.1.1.1.2.5.2.2.16. </t>
  </si>
  <si>
    <t>Montáž kolena PP-R pre vodu D 63 mm</t>
  </si>
  <si>
    <t>1.1.1.1.2.5.2.2.17. </t>
  </si>
  <si>
    <t>Koleno PP-R D 63/90°. systém pre rozvod vody a stlačeného vzduchu</t>
  </si>
  <si>
    <t>1.1.1.1.2.5.2.2.18. </t>
  </si>
  <si>
    <t>Montáž T-kusu PP-R pre vodu D 20 mm</t>
  </si>
  <si>
    <t>1.1.1.1.2.5.2.2.19. </t>
  </si>
  <si>
    <t>T-kus jednoznačný PP-R D 20 mm. systém pre rozvod vody a stlačeného vzduchu</t>
  </si>
  <si>
    <t>1.1.1.1.2.5.2.2.20. </t>
  </si>
  <si>
    <t>Montáž T-kusu PP-R pre vodu D 25 mm</t>
  </si>
  <si>
    <t>1.1.1.1.2.5.2.2.21. </t>
  </si>
  <si>
    <t>T-kus jednoznačný PP-R D 25 mm. systém pre rozvod vody a stlačeného vzduchu</t>
  </si>
  <si>
    <t>1.1.1.1.2.5.2.2.22. </t>
  </si>
  <si>
    <t>Montáž T-kusu PP-R pre vodu D 32 mm</t>
  </si>
  <si>
    <t>1.1.1.1.2.5.2.2.23. </t>
  </si>
  <si>
    <t>T-kus jednoznačný PP-R D 32 mm. systém pre rozvod vody a stlačeného vzduchu</t>
  </si>
  <si>
    <t>1.1.1.1.2.5.2.2.24. </t>
  </si>
  <si>
    <t>Montáž T-kusu PP-R pre vodu D 40 mm</t>
  </si>
  <si>
    <t>1.1.1.1.2.5.2.2.25. </t>
  </si>
  <si>
    <t>T-kus jednoznačný PP-R D 40 mm. systém pre rozvod vody a stlačeného vzduchu</t>
  </si>
  <si>
    <t>1.1.1.1.2.5.2.2.26. </t>
  </si>
  <si>
    <t>Montáž T-kusu PP-R pre vodu D 50 mm</t>
  </si>
  <si>
    <t>1.1.1.1.2.5.2.2.27. </t>
  </si>
  <si>
    <t>T-kus jednoznačný PP-R D 50 mm. systém pre rozvod vody a stlačeného vzduchu</t>
  </si>
  <si>
    <t>1.1.1.1.2.5.2.2.28. </t>
  </si>
  <si>
    <t>Montáž T-kusu PP-R pre vodu D 63 mm</t>
  </si>
  <si>
    <t>1.1.1.1.2.5.2.2.29. </t>
  </si>
  <si>
    <t>T-kus jednoznačný PP-R D 63 mm. systém pre rozvod vody a stlačeného vzduchu</t>
  </si>
  <si>
    <t>1.1.1.1.2.5.2.2.30. </t>
  </si>
  <si>
    <t>Montáž redukcie PP-R pre vodu D 25 mm</t>
  </si>
  <si>
    <t>1.1.1.1.2.5.2.2.31. </t>
  </si>
  <si>
    <t>Redukcia PP-R D 25/20 mm. systém pre rozvod vody a stlačeného vzduchu</t>
  </si>
  <si>
    <t>1.1.1.1.2.5.2.2.32. </t>
  </si>
  <si>
    <t>Montáž redukcie PP-R pre vodu D 32 mm</t>
  </si>
  <si>
    <t>1.1.1.1.2.5.2.2.33. </t>
  </si>
  <si>
    <t>Redukcia PP-R D 32/20 mm. systém pre rozvod vody a stlačeného vzduchu</t>
  </si>
  <si>
    <t>1.1.1.1.2.5.2.2.34. </t>
  </si>
  <si>
    <t>Redukcia PP-R D 32/25 mm. systém pre rozvod vody a stlačeného vzduchu</t>
  </si>
  <si>
    <t>1.1.1.1.2.5.2.2.35. </t>
  </si>
  <si>
    <t>Montáž redukcie PP-R pre vodu D 40 mm</t>
  </si>
  <si>
    <t>1.1.1.1.2.5.2.2.36. </t>
  </si>
  <si>
    <t>Redukcia PP-R D 40/20 mm. systém pre rozvod vody a stlačeného vzduchu</t>
  </si>
  <si>
    <t>1.1.1.1.2.5.2.2.37. </t>
  </si>
  <si>
    <t>Redukcia PP-R D 40/25 mm. systém pre rozvod vody a stlačeného vzduchu</t>
  </si>
  <si>
    <t>1.1.1.1.2.5.2.2.38. </t>
  </si>
  <si>
    <t>Redukcia PP-R D 40/32 mm. systém pre rozvod vody a stlačeného vzduchu</t>
  </si>
  <si>
    <t>1.1.1.1.2.5.2.2.39. </t>
  </si>
  <si>
    <t>Montáž redukcie PP-R pre vodu D 50 mm</t>
  </si>
  <si>
    <t>1.1.1.1.2.5.2.2.40. </t>
  </si>
  <si>
    <t>Redukcia PP-R D 50/32 mm. systém pre rozvod vody a stlačeného vzduchu</t>
  </si>
  <si>
    <t>1.1.1.1.2.5.2.2.41. </t>
  </si>
  <si>
    <t>Redukcia PP-R D 50/40 mm. systém pre rozvod vody a stlačeného vzduchu</t>
  </si>
  <si>
    <t>1.1.1.1.2.5.2.2.42. </t>
  </si>
  <si>
    <t>Montáž redukcie PP-R pre vodu D 63 mm</t>
  </si>
  <si>
    <t>1.1.1.1.2.5.2.2.43. </t>
  </si>
  <si>
    <t>Redukcia  PP-R D 63/40 mm. systém pre rozvod vody a stlačeného vzduchu</t>
  </si>
  <si>
    <t>1.1.1.1.2.5.2.2.44. </t>
  </si>
  <si>
    <t>Redukcia PP-R D 63/50 mm. systém pre rozvod vody a stlačeného vzduchu</t>
  </si>
  <si>
    <t>1.1.1.1.2.5.2.2.45. </t>
  </si>
  <si>
    <t>Montáž prechodu PP-R plast/kov pre vodu DN 25</t>
  </si>
  <si>
    <t>1.1.1.1.2.5.2.2.46. </t>
  </si>
  <si>
    <t>Prechodka PP-R D 25x1/2" kovový vonkajší závit. systém pre rozvod vody a stlačeného vzduchu</t>
  </si>
  <si>
    <t>1.1.1.1.2.5.2.2.47. </t>
  </si>
  <si>
    <t>Prechodka PP-R D 25x3/4" kovový vonkajší závit. systém pre rozvod vody a stlačeného vzduchu</t>
  </si>
  <si>
    <t>1.1.1.1.2.5.2.2.48. </t>
  </si>
  <si>
    <t>Montáž nástenky PP-R pre vodu DN 20</t>
  </si>
  <si>
    <t>1.1.1.1.2.5.2.2.49. </t>
  </si>
  <si>
    <t>Nástenka PP-R D 20x1/2" vnútorný závit. systém pre rozvod vody a stlačeného vzduchu</t>
  </si>
  <si>
    <t>1.1.1.1.2.5.2.2.50. </t>
  </si>
  <si>
    <t>Montáž guľového kohúta závitového priameho pre vodu G 1/2</t>
  </si>
  <si>
    <t>1.1.1.1.2.5.2.2.51. </t>
  </si>
  <si>
    <t>Guľový uzáver pre vodu 1/2". niklovaná mosadz</t>
  </si>
  <si>
    <t>1.1.1.1.2.5.2.2.52. </t>
  </si>
  <si>
    <t>Montáž guľového kohúta závitového priameho pre vodu G 3/4</t>
  </si>
  <si>
    <t>1.1.1.1.2.5.2.2.53. </t>
  </si>
  <si>
    <t>Guľový uzáver pre vodu 3/4". niklovaná mosadz</t>
  </si>
  <si>
    <t>1.1.1.1.2.5.2.2.54. </t>
  </si>
  <si>
    <t>1.1.1.1.2.5.2.2.55. </t>
  </si>
  <si>
    <t>Guľový kohút 20 rozoberateľný PP-R pákový. systém pre rozvod pitnej. teplej vody a stlačeného vzduchu</t>
  </si>
  <si>
    <t>1.1.1.1.2.5.2.2.56. </t>
  </si>
  <si>
    <t>Montáž guľového kohúta závitového priameho pre vodu G 1</t>
  </si>
  <si>
    <t>1.1.1.1.2.5.2.2.57. </t>
  </si>
  <si>
    <t>Guľový kohút 25 PP-R pákový. systém pre rozvod pitnej. teplej vody a stlačeného vzduchu</t>
  </si>
  <si>
    <t>1.1.1.1.2.5.2.2.58. </t>
  </si>
  <si>
    <t>Montáž guľového kohúta závitového priameho pre vodu G 5/4</t>
  </si>
  <si>
    <t>1.1.1.1.2.5.2.2.59. </t>
  </si>
  <si>
    <t>Guľový uzáver pre vodu 5/4". niklovaná mosadz</t>
  </si>
  <si>
    <t>1.1.1.1.2.5.2.2.60. </t>
  </si>
  <si>
    <t>Montáž guľového kohúta závitového priameho pre vodu G 2</t>
  </si>
  <si>
    <t>1.1.1.1.2.5.2.2.61. </t>
  </si>
  <si>
    <t>Guľový uzáver pre vodu 2". niklovaná mosadz</t>
  </si>
  <si>
    <t>1.1.1.1.2.5.2.2.62. </t>
  </si>
  <si>
    <t>Montáž tlakového redukčného závitového ventilu bez manometru G 6/4</t>
  </si>
  <si>
    <t>1.1.1.1.2.5.2.2.63. </t>
  </si>
  <si>
    <t>Tlakový redukčný ventil. 6/4" mm. so šróbením. filtračným sitkom. bez manometru. PN 16. mosadz. plast</t>
  </si>
  <si>
    <t>1.1.1.1.2.5.2.2.64. </t>
  </si>
  <si>
    <t>Montáž spätného ventilu závitového G 3/4</t>
  </si>
  <si>
    <t>1.1.1.1.2.5.2.2.65. </t>
  </si>
  <si>
    <t>Spätný ventil kontrolovateľný. 3/4" FF. PN 16. mosadz. disk plast</t>
  </si>
  <si>
    <t>1.1.1.1.2.5.2.2.66. </t>
  </si>
  <si>
    <t>Montáž spätného ventilu závitového G 1</t>
  </si>
  <si>
    <t>1.1.1.1.2.5.2.2.67. </t>
  </si>
  <si>
    <t>Spätný ventil kontrolovateľný. 1" FF. PN 16. mosadz. disk plast</t>
  </si>
  <si>
    <t>1.1.1.1.2.5.2.2.68. </t>
  </si>
  <si>
    <t>Montáž spätného ventilu závitového G 2</t>
  </si>
  <si>
    <t>1.1.1.1.2.5.2.2.69. </t>
  </si>
  <si>
    <t>Spätný ventil kontrolovateľný. 2" FF. PN 16. mosadz. disk plast</t>
  </si>
  <si>
    <t>1.1.1.1.2.5.2.2.70. </t>
  </si>
  <si>
    <t>Montáž spätného ventilu závitového pre sanitárne systémy G 3/4</t>
  </si>
  <si>
    <t>1.1.1.1.2.5.2.2.71. </t>
  </si>
  <si>
    <t>Ventil spätný 3/4” pre sanitárne systémy</t>
  </si>
  <si>
    <t>1.1.1.1.2.5.2.2.72. </t>
  </si>
  <si>
    <t>Montáž spätnej klapky závitovej pre vodu G 2</t>
  </si>
  <si>
    <t>1.1.1.1.2.5.2.2.73. </t>
  </si>
  <si>
    <t>Spätná klapka vodorovná závitová 2". PN 10. pre vodu. mosadz</t>
  </si>
  <si>
    <t>1.1.1.1.2.5.2.2.74. </t>
  </si>
  <si>
    <t>Montáž vodovodného filtra závitového G 3/4</t>
  </si>
  <si>
    <t>1.1.1.1.2.5.2.2.75. </t>
  </si>
  <si>
    <t>Filter závitový na vodu 3/4". FF. PN 20. mosadz</t>
  </si>
  <si>
    <t>1.1.1.1.2.5.2.2.76. </t>
  </si>
  <si>
    <t>Montáž vodovodného filtra závitového G 2</t>
  </si>
  <si>
    <t>1.1.1.1.2.5.2.2.77. </t>
  </si>
  <si>
    <t>Filter závitový na vodu 2". FF. PN 20. mosadz</t>
  </si>
  <si>
    <t>1.1.1.1.2.5.2.2.78. </t>
  </si>
  <si>
    <t>súb.</t>
  </si>
  <si>
    <t>Montáž hydrantového systému s tvarovo stálou hadicou D 25</t>
  </si>
  <si>
    <t>1.1.1.1.2.5.2.2.79. </t>
  </si>
  <si>
    <t>Hydrantový systém s tvarovo stálou hadicou D 25</t>
  </si>
  <si>
    <t>1.1.1.1.2.5.2.2.80. </t>
  </si>
  <si>
    <t>Tlaková skúška vodovodného potrubia hrdlového alebo prírubového do DN 100</t>
  </si>
  <si>
    <t>1.1.1.1.2.5.2.2.81. </t>
  </si>
  <si>
    <t>Prepláchnutie a dezinfekcia vodovodného potrubia do DN 80</t>
  </si>
  <si>
    <t>1.1.1.1.2.5.2.2.82. </t>
  </si>
  <si>
    <t>Montáž ventilu závitového termostatického rohového jednoregulačného G 1/2</t>
  </si>
  <si>
    <t>1.1.1.1.2.5.2.2.83. </t>
  </si>
  <si>
    <t>Ventil termostatický zmiešavací pre teplú vodu 1/2". + 36-50 °C. PN 10. niklovaná mosadz</t>
  </si>
  <si>
    <t>1.1.1.1.2.5.2.2.84. </t>
  </si>
  <si>
    <t>Montáž ventilu závitového termostatického rohového jednoregulačného G 3/4</t>
  </si>
  <si>
    <t>1.1.1.1.2.5.2.2.85. </t>
  </si>
  <si>
    <t>Ventil termostatický zmiešavací pre teplú vodu 3/4". + 30-48 °C. PN 10. niklovaná mosadz</t>
  </si>
  <si>
    <t>1.1.1.1.2.5.2.2.86. </t>
  </si>
  <si>
    <t>Montáž ventilu poistného rohového G 1/2</t>
  </si>
  <si>
    <t>1.1.1.1.2.5.2.2.87. </t>
  </si>
  <si>
    <t>Ventil poistný 1/2". mosadz</t>
  </si>
  <si>
    <t>1.1.1.1.2.5.2.2.88. </t>
  </si>
  <si>
    <t>Presun hmôt pre vnútorný vodovod v objektoch výšky nad 6 do 12 m</t>
  </si>
  <si>
    <t>1.1.1.1.2.5.2.3. </t>
  </si>
  <si>
    <t>Zdravotechnika - strojné vybavenie</t>
  </si>
  <si>
    <t>1.1.1.1.2.5.2.3.1. </t>
  </si>
  <si>
    <t>Montáž tlakových nádob horizontálných (bez rozdielu objemu) horizontálnych</t>
  </si>
  <si>
    <t>1.1.1.1.2.5.2.3.2. </t>
  </si>
  <si>
    <t>Akumulačná nádoba oceľová s mäkkou izoláciou hr. 100 mm. objem 710 l</t>
  </si>
  <si>
    <t>1.1.1.1.2.5.2.3.3. </t>
  </si>
  <si>
    <t>Montáž tlakovej nádoby pre pitnú vodu. objem 33 l</t>
  </si>
  <si>
    <t>1.1.1.1.2.5.2.3.4. </t>
  </si>
  <si>
    <t>Nádoba expanzná s integrovaným stenovým držiakom s vakom 33 l. neprietočné s protikoróznou ochranou. D 354 mm. v 454 mm. pripojenie G 3/4". 10 bar</t>
  </si>
  <si>
    <t>1.1.1.1.2.5.2.3.5. </t>
  </si>
  <si>
    <t>Montáž cirkulačného čerpadla výtlak do 1.4 m rozpon 80 mm</t>
  </si>
  <si>
    <t>1.1.1.1.2.5.2.3.6. </t>
  </si>
  <si>
    <t>Čerpadlo cirkulačné. automatické riadenie výkonu s integrovaným uzatváracím a spätným ventilom. dĺžka 80 mm/ Rp1/2. max. dopravná výška 1.4 m. mosadz</t>
  </si>
  <si>
    <t>1.1.1.1.2.5.2.3.7. </t>
  </si>
  <si>
    <t>Presun hmôt pre strojné vybavenie v objektoch výšky nad 6 do 12 m</t>
  </si>
  <si>
    <t>1.1.1.1.2.5.2.4. </t>
  </si>
  <si>
    <t>1.1.1.1.2.5.2.4.1. </t>
  </si>
  <si>
    <t>Montáž ventilu nástenného G 1/2</t>
  </si>
  <si>
    <t>1.1.1.1.2.5.2.4.2. </t>
  </si>
  <si>
    <t>Batéria umývadlová stojanková páková</t>
  </si>
  <si>
    <t>1.1.1.1.2.5.2.4.3. </t>
  </si>
  <si>
    <t>Montáž ventilu rohového s pripojovacou rúrkou G 1/2</t>
  </si>
  <si>
    <t>1.1.1.1.2.5.2.4.4. </t>
  </si>
  <si>
    <t>Guľový kohút 25 rozoberateľný PP-R pákový. systém pre rozvod pitnej. teplej vody a stlačeného vzduchu</t>
  </si>
  <si>
    <t>1.1.1.1.2.5.2.4.5. </t>
  </si>
  <si>
    <t>Montáž batérie umývadlovej a drezovej nástennej pákovej alebo klasickej s mechanickým ovládaním</t>
  </si>
  <si>
    <t>1.1.1.1.2.5.2.4.6. </t>
  </si>
  <si>
    <t>Batéria drezová nástenná jednopáková. chróm</t>
  </si>
  <si>
    <t>1.1.1.1.2.5.2.4.7. </t>
  </si>
  <si>
    <t>Batéria umývadlová nástenná páková (aj pre výlevku)</t>
  </si>
  <si>
    <t>1.1.1.1.2.5.2.4.8. </t>
  </si>
  <si>
    <t>Montáž batérie sprchovej nástennej pákovej. klasickej</t>
  </si>
  <si>
    <t>1.1.1.1.2.5.2.4.9. </t>
  </si>
  <si>
    <t>Batéria sprchová nástenná páková</t>
  </si>
  <si>
    <t>1.1.1.1.2.5.2.4.10. </t>
  </si>
  <si>
    <t>1.1.1.1.2.6. </t>
  </si>
  <si>
    <t>Ústredné kúrenie - kotolne</t>
  </si>
  <si>
    <t>1.1.1.1.2.6.1. </t>
  </si>
  <si>
    <t>1.1.1.1.2.6.1.1. </t>
  </si>
  <si>
    <t>1.1.1.1.2.6.1.1.1. </t>
  </si>
  <si>
    <t>Kotol liatinový automatický. výkon do 100 kW. palivo (štiepka.pelety). štandardná riadiaca jednotka. včetne zásobníka na pelety a šneku</t>
  </si>
  <si>
    <t>1.1.1.1.2.6.1.1.2. </t>
  </si>
  <si>
    <t>Montáž kotla liatinového na tuhé palivo výkon do 100 kW</t>
  </si>
  <si>
    <t>1.1.1.1.2.6.1.1.3. </t>
  </si>
  <si>
    <t>Akumulačná nádoba oceľová pre uzatvorené vykurovacie systémy s výmenníkom a mäkkou izoláciou hr. 100 mm. objem 1095 l</t>
  </si>
  <si>
    <t>1.1.1.1.2.6.1.1.4. </t>
  </si>
  <si>
    <t>Montáž akumulačnej nádoby vykurovacej vody s integrovaným výmenníkom s izoláciou objem od 900 do 1100 l</t>
  </si>
  <si>
    <t>1.1.1.1.2.6.1.1.5. </t>
  </si>
  <si>
    <t>Nádoba expanzná s membránou. objem 35 l. 3/1.5 bar. 6/1.5 bar</t>
  </si>
  <si>
    <t>1.1.1.1.2.6.1.1.6. </t>
  </si>
  <si>
    <t>Montáž expanznej nádoby tlak do 6 bar s membránou 35 l</t>
  </si>
  <si>
    <t>1.1.1.1.2.6.1.1.7. </t>
  </si>
  <si>
    <t>Nádoba expanzná s membránou. objem 200 l. 6 bar</t>
  </si>
  <si>
    <t>1.1.1.1.2.6.1.1.8. </t>
  </si>
  <si>
    <t>Montáž expanznej nádoby tlak 6 barov s membránou 200 l</t>
  </si>
  <si>
    <t>1.1.1.1.2.6.1.1.9. </t>
  </si>
  <si>
    <t>Čerpadlo obehové. automatické riadenie výkonu. DN 25. max. dopravná výška 6 m. z nehrdzavejúcej ocele. stavebná dĺžka 130/180 mm</t>
  </si>
  <si>
    <t>1.1.1.1.2.6.1.1.10. </t>
  </si>
  <si>
    <t>Montáž čerpadla (do potrubia) obehového špirálového DN 25</t>
  </si>
  <si>
    <t>1.1.1.1.2.6.1.1.11. </t>
  </si>
  <si>
    <t>Ventilátor na zvýšenie ťahu komína. potrubný. kovový. D potrubia 200 mm. max. prietok od 240 do 399 m3/h</t>
  </si>
  <si>
    <t>1.1.1.1.2.6.1.1.12. </t>
  </si>
  <si>
    <t>Napojenie kotla do komína</t>
  </si>
  <si>
    <t>1.1.1.1.2.6.1.1.13. </t>
  </si>
  <si>
    <t>Presun hmôt pre kotolne umiestnené vo výške (hĺbke) do 6 m</t>
  </si>
  <si>
    <t>1.1.1.1.2.6.1.1.14. </t>
  </si>
  <si>
    <t>Stavebno montážne práce najnáročnejšie na odbornosť - prehliadky pracoviska a revízie (Tr. 4) v rozsahu viac ako 8 hodín (revízia kotla a revízna správa)</t>
  </si>
  <si>
    <t>1.1.1.1.2.6.1.2. </t>
  </si>
  <si>
    <t>Ústredné kúrenie - rozvodné potrubie</t>
  </si>
  <si>
    <t>1.1.1.1.2.6.1.2.1. </t>
  </si>
  <si>
    <t>Rúra plasthliníková D 16 mm. kotúč</t>
  </si>
  <si>
    <t>1.1.1.1.2.6.1.2.2. </t>
  </si>
  <si>
    <t>Rúra plasthliníková D 18 mm. kotúč</t>
  </si>
  <si>
    <t>1.1.1.1.2.6.1.2.3. </t>
  </si>
  <si>
    <t>Rúra plasthliníková D 20 mm. kotúč</t>
  </si>
  <si>
    <t>1.1.1.1.2.6.1.2.4. </t>
  </si>
  <si>
    <t>Rúra plasthliníková D 26 mm. kotúč</t>
  </si>
  <si>
    <t>1.1.1.1.2.6.1.2.5. </t>
  </si>
  <si>
    <t>Rúra plasthliníková. D 40 mm. 5 m tyče</t>
  </si>
  <si>
    <t>1.1.1.1.2.6.1.2.6. </t>
  </si>
  <si>
    <t>Rúra plasthliníková. D 50 mm. 5 m tyče</t>
  </si>
  <si>
    <t>1.1.1.1.2.6.1.2.7. </t>
  </si>
  <si>
    <t>Montáž trubíc z PE. hr.do 10 mm.vnút.priemer do 38 mm</t>
  </si>
  <si>
    <t>1.1.1.1.2.6.1.2.8. </t>
  </si>
  <si>
    <t>Montáž trubíc z PE. hr.do 10 mm.vnút.priemer 39-70 mm</t>
  </si>
  <si>
    <t>1.1.1.1.2.6.1.2.9. </t>
  </si>
  <si>
    <t>Montáž PP-R potrubia polyfúznym zváraním PN 20 D 16</t>
  </si>
  <si>
    <t>1.1.1.1.2.6.1.2.10. </t>
  </si>
  <si>
    <t>Montáž PP-R potrubia polyfúznym zváraním PN 20 D 20</t>
  </si>
  <si>
    <t>1.1.1.1.2.6.1.2.11. </t>
  </si>
  <si>
    <t>Montáž PP-R potrubia polyfúznym zváraním PN 20 D 25</t>
  </si>
  <si>
    <t>1.1.1.1.2.6.1.2.12. </t>
  </si>
  <si>
    <t>Montáž PP-R potrubia polyfúznym zváraním PN 20 D 40</t>
  </si>
  <si>
    <t>1.1.1.1.2.6.1.2.13. </t>
  </si>
  <si>
    <t>Montáž PP-R potrubia polyfúznym zváraním PN 20 D 50</t>
  </si>
  <si>
    <t>1.1.1.1.2.6.1.2.14. </t>
  </si>
  <si>
    <t>Izolačná PE trubica dxhr. 18x5 mm. nenadrezaná. na izolovanie rozvodov vody. kúrenia. zdravotechniky</t>
  </si>
  <si>
    <t>1.1.1.1.2.6.1.2.15. </t>
  </si>
  <si>
    <t>Izolačná PE trubica dxhr. 20x5 mm. nenadrezaná. na izolovanie rozvodov vody. kúrenia. zdravotechniky</t>
  </si>
  <si>
    <t>1.1.1.1.2.6.1.2.16. </t>
  </si>
  <si>
    <t>Izolačná PE trubica dxhr. 28x5 mm. nenadrezaná. na izolovanie rozvodov vody. kúrenia. zdravotechniky</t>
  </si>
  <si>
    <t>1.1.1.1.2.6.1.2.17. </t>
  </si>
  <si>
    <t>Izolačná PE trubica dxhr. 40x9 mm. nadrezaná. na izolovanie rozvodov vody. kúrenia. zdravotechniky</t>
  </si>
  <si>
    <t>1.1.1.1.2.6.1.2.18. </t>
  </si>
  <si>
    <t>Izolačná PE trubica dxhr. 50x9 mm. nadrezaná. na izolovanie rozvodov vody. kúrenia. zdravotechniky</t>
  </si>
  <si>
    <t>1.1.1.1.2.6.1.2.19. </t>
  </si>
  <si>
    <t>Tlaková skúška plastového potrubia do 32 mm</t>
  </si>
  <si>
    <t>1.1.1.1.2.6.1.2.20. </t>
  </si>
  <si>
    <t>Tlaková skúška plastového potrubia nad 32 do 63 mm</t>
  </si>
  <si>
    <t>1.1.1.1.2.6.1.2.21. </t>
  </si>
  <si>
    <t>Presun hmôt pre rozvody potrubia v objektoch výšky nad 6 do 24 m</t>
  </si>
  <si>
    <t>1.1.1.1.2.6.1.2.22. </t>
  </si>
  <si>
    <t>Stavebno montážne práce náročné ucelené - odborné. tvorivé remeselné (Tr. 3) v rozsahu viac ako 8 hodín (Vykurovacia skúška)</t>
  </si>
  <si>
    <t>1.1.1.1.2.6.1.2.23. </t>
  </si>
  <si>
    <t>Stavebno montážne práce mimoriadne odborné (Tr. 5) v rozsahu viac ako 8 hodín (Funkčná skúška)</t>
  </si>
  <si>
    <t>1.1.1.1.2.6.1.3. </t>
  </si>
  <si>
    <t>Ústredné kúrenie - armatúry</t>
  </si>
  <si>
    <t>1.1.1.1.2.6.1.3.1. </t>
  </si>
  <si>
    <t>Montáž závitovej armatúry s 1 závitom do G 1/2</t>
  </si>
  <si>
    <t>1.1.1.1.2.6.1.3.2. </t>
  </si>
  <si>
    <t>Montáž závitovej armatúry s 2 závitmi do G 1/2</t>
  </si>
  <si>
    <t>1.1.1.1.2.6.1.3.3. </t>
  </si>
  <si>
    <t>Montáž závitovej armatúry s 2 závitmi G 1</t>
  </si>
  <si>
    <t>1.1.1.1.2.6.1.3.4. </t>
  </si>
  <si>
    <t>Montáž závitovej armatúry s 2 závitmi G 5/4</t>
  </si>
  <si>
    <t>1.1.1.1.2.6.1.3.5. </t>
  </si>
  <si>
    <t>Montáž závitovej armatúry s 2 závitmi G 6/4</t>
  </si>
  <si>
    <t>1.1.1.1.2.6.1.3.6. </t>
  </si>
  <si>
    <t>Montáž závitovej armatúry s 2 závitmi G 2</t>
  </si>
  <si>
    <t>1.1.1.1.2.6.1.3.7. </t>
  </si>
  <si>
    <t>Guľový ventil 1”. páčka chróm</t>
  </si>
  <si>
    <t>1.1.1.1.2.6.1.3.8. </t>
  </si>
  <si>
    <t>Guľový ventil 1 1/4”. páčka chróm</t>
  </si>
  <si>
    <t>1.1.1.1.2.6.1.3.9. </t>
  </si>
  <si>
    <t>Guľový ventil 1 1/2”. páčka chróm</t>
  </si>
  <si>
    <t>1.1.1.1.2.6.1.3.10. </t>
  </si>
  <si>
    <t>Sada VS 2105. hlavica. ventil. šrúbenie</t>
  </si>
  <si>
    <t>1.1.1.1.2.6.1.3.11. </t>
  </si>
  <si>
    <t>Ventil odvzdušňovací  na vykurovacie telesá</t>
  </si>
  <si>
    <t>1.1.1.1.2.6.1.3.12. </t>
  </si>
  <si>
    <t>Ventil poistný pružinový proporciálny DN 25. typ P 15-217-540. PN 40. z ocele</t>
  </si>
  <si>
    <t>1.1.1.1.2.6.1.3.13. </t>
  </si>
  <si>
    <t>Ventil spätný uzatvárací prírubový DN 40. typ Z 25-111-616 II. PN 16. zo šedej liatiny</t>
  </si>
  <si>
    <t>1.1.1.1.2.6.1.3.14. </t>
  </si>
  <si>
    <t>Filter s vložkou D 71-117-616 P2. PN 16. D 40 mm</t>
  </si>
  <si>
    <t>1.1.1.1.2.6.1.3.15. </t>
  </si>
  <si>
    <t>Snímač teploty zásobníka na meranie teploty pitnej vody. dĺžka 3.75 m</t>
  </si>
  <si>
    <t>1.1.1.1.2.6.1.3.16. </t>
  </si>
  <si>
    <t>kpl</t>
  </si>
  <si>
    <t>Ventil zmiešavací trojcestný DN 25 s el. pohonom</t>
  </si>
  <si>
    <t>1.1.1.1.2.6.1.3.17. </t>
  </si>
  <si>
    <t>Ventil odvzdušňovací automatický. DN 15</t>
  </si>
  <si>
    <t>1.1.1.1.2.6.1.3.18. </t>
  </si>
  <si>
    <t>Kohút plniaci a vypúšťací K 310. DN 15. PN 10</t>
  </si>
  <si>
    <t>1.1.1.1.2.6.1.3.19. </t>
  </si>
  <si>
    <t>Zostava konzol s upínacími držiakmi a rozperkami pre upevnenie  vykurovacieho telesa do plných stien</t>
  </si>
  <si>
    <t>1.1.1.1.2.6.1.3.20. </t>
  </si>
  <si>
    <t>Radiátorová zátka</t>
  </si>
  <si>
    <t>1.1.1.1.2.6.1.3.21. </t>
  </si>
  <si>
    <t>Manometer axiálny d 100 mm . 3 bar</t>
  </si>
  <si>
    <t>1.1.1.1.2.6.1.3.22. </t>
  </si>
  <si>
    <t>Teplomer axiálny d 100 mm. pripojenie 1/2" zadné s jímkou dĺžky 100 mm. rozsah 0-120 °C</t>
  </si>
  <si>
    <t>1.1.1.1.2.6.1.3.23. </t>
  </si>
  <si>
    <t>Spätná klapka 1/4"F x 1/2"M. pre termomanometre a manometre. mosadz</t>
  </si>
  <si>
    <t>1.1.1.1.2.6.1.3.24. </t>
  </si>
  <si>
    <t>Mriežka ventilačná kovová. hranatá so sieťkou. rozmery šxvxhr 300x300x10 mm. farba biela</t>
  </si>
  <si>
    <t>1.1.1.1.2.6.1.3.25. </t>
  </si>
  <si>
    <t>Mriežka ventilačná kovová. hranatá so sieťkou. rozmery šxvxhr 200x200x10 mm. farba biela</t>
  </si>
  <si>
    <t>1.1.1.1.2.6.1.3.26. </t>
  </si>
  <si>
    <t>Presun hmôt pre armatúry v objektoch výšky nad 6 do 24 m</t>
  </si>
  <si>
    <t>1.1.1.1.2.6.1.4. </t>
  </si>
  <si>
    <t>Ústredné kúrenie - vykurovacie telesá</t>
  </si>
  <si>
    <t>1.1.1.1.2.6.1.4.1. </t>
  </si>
  <si>
    <t>Teleso vykurovacie doskové jednoradové oceľové. vxlxhĺ 600x600x54-63 mm.</t>
  </si>
  <si>
    <t>1.1.1.1.2.6.1.4.2. </t>
  </si>
  <si>
    <t>Teleso vykurovacie doskové dvojradové oceľové. vxlxhĺ 500x600x100 mm.</t>
  </si>
  <si>
    <t>1.1.1.1.2.6.1.4.3. </t>
  </si>
  <si>
    <t>Teleso vykurovacie doskové dvojradové oceľové. vxlxhĺ 600x600x100 mm.</t>
  </si>
  <si>
    <t>1.1.1.1.2.6.1.4.4. </t>
  </si>
  <si>
    <t>Teleso vykurovacie doskové dvojradové oceľové. vxlxhĺ 600x700x100 mm.</t>
  </si>
  <si>
    <t>1.1.1.1.2.6.1.4.5. </t>
  </si>
  <si>
    <t>Teleso vykurovacie doskové dvojradové oceľové. vxlxhĺ 600x800x100 mm.</t>
  </si>
  <si>
    <t>1.1.1.1.2.6.1.4.6. </t>
  </si>
  <si>
    <t>Teleso vykurovacie doskové dvojradové oceľové. vxlxhĺ 600x900x100 mm.</t>
  </si>
  <si>
    <t>1.1.1.1.2.6.1.4.7. </t>
  </si>
  <si>
    <t>Teleso vykurovacie doskové dvojradové oceľové. vxlxhĺ 600x1000x100 mm.</t>
  </si>
  <si>
    <t>1.1.1.1.2.6.1.4.8. </t>
  </si>
  <si>
    <t>Teleso vykurovacie doskové dvojradové oceľové. vxlxhĺ 600x1100x100 mm.</t>
  </si>
  <si>
    <t>1.1.1.1.2.6.1.4.9. </t>
  </si>
  <si>
    <t>Teleso vykurovacie doskové dvojradové oceľové. vxlxhĺ 600x1300x100 mm.</t>
  </si>
  <si>
    <t>1.1.1.1.2.6.1.4.10. </t>
  </si>
  <si>
    <t>Teleso vykurovacie doskové dvojradové oceľové. vxlxhĺ 600x1800x100 mm.</t>
  </si>
  <si>
    <t>1.1.1.1.2.6.1.4.11. </t>
  </si>
  <si>
    <t>Teleso vykurovacie doskové dvojradové oceľové. vxlxhĺ 900x500x100 mm.</t>
  </si>
  <si>
    <t>1.1.1.1.2.6.1.4.12. </t>
  </si>
  <si>
    <t>Montáž vykurovacieho telesa panelového jednoradového 600 mm/ dĺžky 400-600 mm</t>
  </si>
  <si>
    <t>1.1.1.1.2.6.1.4.13. </t>
  </si>
  <si>
    <t>Montáž vykurovacieho telesa panelového dvojradového výšky 600 mm/ dĺžky 400-600 mm</t>
  </si>
  <si>
    <t>1.1.1.1.2.6.1.4.14. </t>
  </si>
  <si>
    <t>Montáž vykurovacieho telesa panelového dvojradového výšky 600 mm/ dĺžky 700-900 mm</t>
  </si>
  <si>
    <t>1.1.1.1.2.6.1.4.15. </t>
  </si>
  <si>
    <t>Montáž vykurovacieho telesa panelového dvojradového výšky 600 mm/ dĺžky 1000-1200 mm</t>
  </si>
  <si>
    <t>1.1.1.1.2.6.1.4.16. </t>
  </si>
  <si>
    <t>Montáž vykurovacieho telesa panelového dvojradového výšky 600 mm/ dĺžky 1400-1800 mm</t>
  </si>
  <si>
    <t>1.1.1.1.2.6.1.4.17. </t>
  </si>
  <si>
    <t>Montáž vykurovacieho telesa panelového dvojradového výšky 900 mm/ dĺžky 400-600 mm</t>
  </si>
  <si>
    <t>1.1.1.1.2.6.1.4.18. </t>
  </si>
  <si>
    <t>Vykurovacie telesá panelové jednoradové. tlaková skúška telesa vodou</t>
  </si>
  <si>
    <t>1.1.1.1.2.6.1.4.19. </t>
  </si>
  <si>
    <t>Vykurovacie telesá panelové dvojradové. tlaková skúška telesa vodou</t>
  </si>
  <si>
    <t>1.1.1.1.2.6.1.4.20. </t>
  </si>
  <si>
    <t>Zostava konzol s upínacími držiakmi a rozperkami pre upevnenie potrubia</t>
  </si>
  <si>
    <t>1.1.1.1.2.6.1.4.21. </t>
  </si>
  <si>
    <t>Presun hmôt pre vykurovacie telesá v objektoch výšky nad 6 do 12 m</t>
  </si>
  <si>
    <t>1.1.1.1.2.7. </t>
  </si>
  <si>
    <t>Konštrukcie tesárske</t>
  </si>
  <si>
    <t>1.1.1.1.2.7.1. </t>
  </si>
  <si>
    <t>Montáž oceľových spojovacích prostriedkov - svorníkov. skrutiek dĺžky nad 150 do 300 mm</t>
  </si>
  <si>
    <t>1.1.1.1.2.7.2. </t>
  </si>
  <si>
    <t>Tyč závitová M 16 mm. dĺžka 1000 m</t>
  </si>
  <si>
    <t>1.1.1.1.2.7.3. </t>
  </si>
  <si>
    <t>Montáž debnenia jednoduchých striech. na krokvy a kontralaty z dosiek s vetracou medzerou</t>
  </si>
  <si>
    <t>1.1.1.1.2.7.4. </t>
  </si>
  <si>
    <t>Dosky a fošne zo smreku neopracované neomietané akosť II hr. 38-50 mm. š. 100-160 mm</t>
  </si>
  <si>
    <t>1.1.1.1.2.7.5. </t>
  </si>
  <si>
    <t>Montáž debnenia odkvapov  - podbitie z PVC lamiel pre všetky druhy striech</t>
  </si>
  <si>
    <t>1.1.1.1.2.7.6. </t>
  </si>
  <si>
    <t>Obkladové panely. lamely š. 10 cm. dl. 4.00m</t>
  </si>
  <si>
    <t>1.1.1.1.2.7.7. </t>
  </si>
  <si>
    <t>Montáž kontralát pre sklon od 22° do 35°</t>
  </si>
  <si>
    <t>1.1.1.1.2.7.8. </t>
  </si>
  <si>
    <t>Hranoly zo smrekovca neopracované hranené akosť I. prierez 25-75 cm2. dĺ. 2000-3750 mm</t>
  </si>
  <si>
    <t>1.1.1.1.2.7.9. </t>
  </si>
  <si>
    <t>Spojovacie prostriedky pre viazané konštrukcie krovov. debnenie a laťovanie. nadstrešné konštr.. spádové kliny - svorky. dosky. klince. pásová oceľ. vruty</t>
  </si>
  <si>
    <t>1.1.1.1.2.7.10. </t>
  </si>
  <si>
    <t>Položenie podláh nehobľovaných hrubých na zraz z dosiek a fošien</t>
  </si>
  <si>
    <t>1.1.1.1.2.7.11. </t>
  </si>
  <si>
    <t>1.1.1.1.2.7.12. </t>
  </si>
  <si>
    <t>Položenie vankúšov pod podlahy osovej vzdialenosti nad 650 do 1000 mm</t>
  </si>
  <si>
    <t>1.1.1.1.2.7.13. </t>
  </si>
  <si>
    <t>Hranoly zo smreku neopracované hranené akosť II. prierez 76-100 cm2. dĺ. 4000-6500 mm</t>
  </si>
  <si>
    <t>1.1.1.1.2.7.14. </t>
  </si>
  <si>
    <t>Zakrytie kanálov - spojovacie a ochranné prostriedky - klince. skrutky</t>
  </si>
  <si>
    <t>1.1.1.1.2.7.15. </t>
  </si>
  <si>
    <t>Presun hmôt pre konštrukcie tesárske v objektoch výšky do 12 m</t>
  </si>
  <si>
    <t>1.1.1.1.2.8. </t>
  </si>
  <si>
    <t>Konštrukcie - drevostavby</t>
  </si>
  <si>
    <t>1.1.1.1.2.8.1. </t>
  </si>
  <si>
    <t>Podhľad SDK závesný na dvojúrovňovej oceľovej podkonštrukcií CD+UD. doska protipožiarna DF 15 mm</t>
  </si>
  <si>
    <t>1.1.1.1.2.8.2. </t>
  </si>
  <si>
    <t>Podhľad SDK závesný na dvojúrovňovej oceľovej podkonštrukcií CD+UD. dosky protipožiarne impregnované DFH2 15 mm</t>
  </si>
  <si>
    <t>1.1.1.1.2.8.3. </t>
  </si>
  <si>
    <t>Montáž strešnej konštrukcie z väzníkov priehradových. konštrukčnej dĺžky do 18 m</t>
  </si>
  <si>
    <t>1.1.1.1.2.8.4. </t>
  </si>
  <si>
    <t>Väzník strešný drevený priehradový pre sedlové strechy rozpätia 12 - 20 m</t>
  </si>
  <si>
    <t>1.1.1.1.2.8.5. </t>
  </si>
  <si>
    <t>Montáž strešnej konštrukcie z ostatných prvkov prierezovej plochy 50-150 cm2</t>
  </si>
  <si>
    <t>1.1.1.1.2.8.6. </t>
  </si>
  <si>
    <t>Dosky a fošne zo smrekovca neopracované omietané akosť I hr. 38-50 mm. š. 250-300 mm</t>
  </si>
  <si>
    <t>1.1.1.1.2.8.7. </t>
  </si>
  <si>
    <t>Montáž strešnej konštrukcie z ostatných prvkov prierezovej plochy 150-500 cm2</t>
  </si>
  <si>
    <t>1.1.1.1.2.8.8. </t>
  </si>
  <si>
    <t>Hranoly zo smrekovca neopracované hranené akosť I dĺ. 4000-6500 mm. hr. 120 mm. š. 120. 140. 180 mm</t>
  </si>
  <si>
    <t>1.1.1.1.2.8.9. </t>
  </si>
  <si>
    <t>Presun hmôt pre drevostavby v objektoch výšky do 12 m</t>
  </si>
  <si>
    <t>1.1.1.1.2.9. </t>
  </si>
  <si>
    <t>Konštrukcie klampiarske</t>
  </si>
  <si>
    <t>1.1.1.1.2.9.1. </t>
  </si>
  <si>
    <t>Lemovanie múru bočné pozink farebný. r.š. do 310 mm. sklon strechy do 30°. (lemovanie výlezu na strechu)</t>
  </si>
  <si>
    <t>1.1.1.1.2.9.2. </t>
  </si>
  <si>
    <t>Hrebenáč oblý s prevetrávacím pásom pozink farebný. r.š. do 410 mm. sklon strechy do 30°</t>
  </si>
  <si>
    <t>1.1.1.1.2.9.3. </t>
  </si>
  <si>
    <t>Čelo hrebenáča - štít pozink farebný. sklon strechy do 30°</t>
  </si>
  <si>
    <t>1.1.1.1.2.9.4. </t>
  </si>
  <si>
    <t>Odkvapové lemovanie pozink farebný. r.š. do 250 mm. sklon strechy do 30°</t>
  </si>
  <si>
    <t>1.1.1.1.2.9.5. </t>
  </si>
  <si>
    <t>Lemovanie komína na ploche z PZf plechu</t>
  </si>
  <si>
    <t>1.1.1.1.2.9.6. </t>
  </si>
  <si>
    <t>Lemovanie rúr z PZf plechu. priemeru do 150 mm</t>
  </si>
  <si>
    <t>1.1.1.1.2.9.7. </t>
  </si>
  <si>
    <t>Krytina falcovaná pozink farebný. sklon strechy do 30°</t>
  </si>
  <si>
    <t>1.1.1.1.2.9.8. </t>
  </si>
  <si>
    <t>Štítové lemovanie pozink farebný. r.š. do 370 mm. sklon strechy do 30°</t>
  </si>
  <si>
    <t>1.1.1.1.2.9.9. </t>
  </si>
  <si>
    <t>Lapač snehu bodový korunkový pozink farebný. sklon strechy od 30° do 45°</t>
  </si>
  <si>
    <t>1.1.1.1.2.9.10. </t>
  </si>
  <si>
    <t>Strešné okno z pozinkovaného PZ plechu. v krytine vrátane drôteného skla 600 x 800 mm</t>
  </si>
  <si>
    <t>1.1.1.1.2.9.11. </t>
  </si>
  <si>
    <t>Úžľabie z pozinkovaného farbeného PZf plechu. r.š. 660 mm</t>
  </si>
  <si>
    <t>1.1.1.1.2.9.12. </t>
  </si>
  <si>
    <t>Montáž kruhových kolien z pozinkovaného farbeného PZf plechu. pre zvodové rúry s priemerom 60 - 150 mm</t>
  </si>
  <si>
    <t>1.1.1.1.2.9.13. </t>
  </si>
  <si>
    <t>Koleno lisované pozink farebný 70°. priemer 150 mm</t>
  </si>
  <si>
    <t>1.1.1.1.2.9.14. </t>
  </si>
  <si>
    <t>Zvodové rúry z pozinkovaného farbeného PZf plechu. kruhové priemer 150 mm</t>
  </si>
  <si>
    <t>1.1.1.1.2.9.15. </t>
  </si>
  <si>
    <t>Montáž spodného dielu zvodovej rúry s lemom pozink farebný. priemer nad 100 mm</t>
  </si>
  <si>
    <t>1.1.1.1.2.9.16. </t>
  </si>
  <si>
    <t>Rúra zvodová - spodný diel s lemom pozink farebný. priemer nad 100 mm</t>
  </si>
  <si>
    <t>1.1.1.1.2.9.17. </t>
  </si>
  <si>
    <t>Čistiaci kus z poplastovaného plechu ( pozinkovaný )s hrdlom bez tesnenia DN 150</t>
  </si>
  <si>
    <t>1.1.1.1.2.9.18. </t>
  </si>
  <si>
    <t>Žľab pododkvapový polkruhový pozink farebný vrátane čela. hákov. rohov. kútov. r.š. 330 mm</t>
  </si>
  <si>
    <t>1.1.1.1.2.9.19. </t>
  </si>
  <si>
    <t>Kotlík žľabový oválny pozink farebný. rozmer (r.š./D) 330/100 mm</t>
  </si>
  <si>
    <t>1.1.1.1.2.9.20. </t>
  </si>
  <si>
    <t>Presun hmôt pre konštrukcie klampiarske v objektoch výšky nad 6 do 12 m</t>
  </si>
  <si>
    <t>1.1.1.1.2.10. </t>
  </si>
  <si>
    <t>Konštrukcie - krytiny tvrdé</t>
  </si>
  <si>
    <t>1.1.1.1.2.10.1. </t>
  </si>
  <si>
    <t>Strešná fólia paronepriepustná. na krokvy. sklon od 22° do 35°. plošná hmotnosť 120 g/m2</t>
  </si>
  <si>
    <t>1.1.1.1.2.10.2. </t>
  </si>
  <si>
    <t>Strešná fólia paropriepustná. na krokvy. sklon od 22° do 35°. plošná hmotnosť 145 g/m2</t>
  </si>
  <si>
    <t>1.1.1.1.2.10.3. </t>
  </si>
  <si>
    <t>Presun hmôt pre tvrdé krytiny v objektoch výšky nad 6 do 12 m</t>
  </si>
  <si>
    <t>1.1.1.1.2.11. </t>
  </si>
  <si>
    <t>Konštrukcie stolárske</t>
  </si>
  <si>
    <t>1.1.1.1.2.11.1. </t>
  </si>
  <si>
    <t>Montáž okien plastových  s hydroizolačnými ISO páskami (exteriérová a interiérová)</t>
  </si>
  <si>
    <t>1.1.1.1.2.11.2. </t>
  </si>
  <si>
    <t>Tesniaca paropriepustná fólia polymér-flísová. š. 290 mm. dĺ. 30 m. pre tesnenie pripájacej škáry okenného rámu a muriva z exteriéru</t>
  </si>
  <si>
    <t>1.1.1.1.2.11.3. </t>
  </si>
  <si>
    <t>Tesniaca paronepriepustná fólia polymér-flísová. š. 70 mm. dĺ. 30 m. pre tesnenie pripájacej škáry okenného rámu a muriva z interiéru</t>
  </si>
  <si>
    <t>1.1.1.1.2.11.4. </t>
  </si>
  <si>
    <t>Vchodové dvere plastové dvojkrídlové. 1/2 zasklenné.1/2 výplň sendvičový polyuretánový panel. so svetlíkom v 750 mm. šxv 2000x2850 mm. 6 komorový systém. izolačné trojsklo</t>
  </si>
  <si>
    <t>1.1.1.1.2.11.5. </t>
  </si>
  <si>
    <t>Vchodové dvere plastové jednokrídlové bezpečnostné so svetlíkom v 750 mm. šxv 1000x2850 mm. 6 komorový systém. sendvičový panel.svetlík izolačné trojsklo</t>
  </si>
  <si>
    <t>1.1.1.1.2.11.6. </t>
  </si>
  <si>
    <t>Vchodové dvere plastové dvojkrídlové. 1/2 zasklenné.1/2 výplň so svetlíkom v 750 mm. šxv 2000x2850 mm. 6 komorový systém. izolačné trojsklo</t>
  </si>
  <si>
    <t>1.1.1.1.2.11.7. </t>
  </si>
  <si>
    <t>1.1.1.1.2.11.8. </t>
  </si>
  <si>
    <t>1.1.1.1.2.11.9. </t>
  </si>
  <si>
    <t>1.1.1.1.2.11.10. </t>
  </si>
  <si>
    <t>Plastové okno trojkrídlové OS+OS/S. vxš 2000x2000 mm. izolačné trojsklo. 6 komorový profil</t>
  </si>
  <si>
    <t>1.1.1.1.2.11.11. </t>
  </si>
  <si>
    <t>Plastové okno dvojkrídlové OS+O. vxš 2000x1000 mm. izolačné trojsklo. 6 komorový profil</t>
  </si>
  <si>
    <t>1.1.1.1.2.11.12. </t>
  </si>
  <si>
    <t>Plastové okno pevné. vxš 2750x2000 mm. izolačné trojsklo. 6 komorový profil</t>
  </si>
  <si>
    <t>1.1.1.1.2.11.13. </t>
  </si>
  <si>
    <t>Plastové okno trojkrídlové O. vxš 1500x3000 mm. jednoduché zasklenie. bezpečnostné</t>
  </si>
  <si>
    <t>1.1.1.1.2.11.14. </t>
  </si>
  <si>
    <t>Montáž púzdra posuvných dverí do murovanej priečky. jedno zasúvacie púzdro pre jedno krídlo. priechod 0.6-1.2 m</t>
  </si>
  <si>
    <t>1.1.1.1.2.11.15. </t>
  </si>
  <si>
    <t>Stavebné puzdro pre posuvné dvere. jedno zasúvacie púzdro pre jedno krídlo. čistý priechod 600 mm</t>
  </si>
  <si>
    <t>1.1.1.1.2.11.16. </t>
  </si>
  <si>
    <t>Stavebné puzdro pre posuvné dvere. jedno zasúvacie púzdro pre jedno krídlo. čistý priechod 800 mm</t>
  </si>
  <si>
    <t>1.1.1.1.2.11.17. </t>
  </si>
  <si>
    <t>Systém posuvných dverí - sada pojazdov včetne vodiacej lišty</t>
  </si>
  <si>
    <t>1.1.1.1.2.11.18. </t>
  </si>
  <si>
    <t>Montáž dverového krídla otočného jednokrídlového poldrážkového. do existujúcej zárubne. vrátane kovania</t>
  </si>
  <si>
    <t>1.1.1.1.2.11.19. </t>
  </si>
  <si>
    <t>Kľučka dverová a rozeta 2x. nehrdzavejúca oceľ. povrch nerez brúsený</t>
  </si>
  <si>
    <t>1.1.1.1.2.11.20. </t>
  </si>
  <si>
    <t>Dvere vnútorné jednokrídlové. šírka 600-900 mm. výplň papierová voština. povrch fólia. plné</t>
  </si>
  <si>
    <t>1.1.1.1.2.11.21. </t>
  </si>
  <si>
    <t>Dvere vnútorné jednokrídlové. šírka 600-900 mm. výplň papierová voština. povrch dýha. s preskleným pásom</t>
  </si>
  <si>
    <t>1.1.1.1.2.11.22. </t>
  </si>
  <si>
    <t>Dvere vnútorné protipožiarne plné EI EW 30 D3. šxv 1000x2000 mm. protipožiarne zasklenie. bezprahové  SK certifikát.</t>
  </si>
  <si>
    <t>1.1.1.1.2.11.23. </t>
  </si>
  <si>
    <t>Dvere vnútorné protipožiarne drevené plné.  EI EW 30 D3. šxv 1000x2850 mm so svetlíkom v 750 mm - izolačné trojsklo protipožiarne bezprahové. SK certifikát.</t>
  </si>
  <si>
    <t>1.1.1.1.2.11.24. </t>
  </si>
  <si>
    <t>Montáž dverí plastových</t>
  </si>
  <si>
    <t>1.1.1.1.2.11.25. </t>
  </si>
  <si>
    <t>Dvere bezpečnostné plastové včetke kovania.kľučky a zámku.  šxvxhr 900x1970x65 mm so zárubňou</t>
  </si>
  <si>
    <t>1.1.1.1.2.11.26. </t>
  </si>
  <si>
    <t>Montáž presklenej steny s dvomi bočnými svetlíkmi a nadsvetlíkom</t>
  </si>
  <si>
    <t>1.1.1.1.2.11.27. </t>
  </si>
  <si>
    <t>PVC stena 3000x2500 mm s dvojkrídlovými dveram včetne kovania kľučky a zámku. o š.krídla 900 mm. so zaslkennou časťou do 1/2.1/2 a postranné svetlíky plné. nadsvetlík v 950 mm izolačné bezpečnostné dvojsklo</t>
  </si>
  <si>
    <t>1.1.1.1.2.11.28. </t>
  </si>
  <si>
    <t>eur</t>
  </si>
  <si>
    <t>Montážny materiál pre dvere. okná</t>
  </si>
  <si>
    <t>1.1.1.1.2.11.29. </t>
  </si>
  <si>
    <t>Montáž parapetnej dosky drevenej šírky do 300 mm. dĺžky do 1000 mm</t>
  </si>
  <si>
    <t>1.1.1.1.2.11.30. </t>
  </si>
  <si>
    <t>Parapetná doska vnútorná. šírka 295 mm. z drevotriesky laminovanej. farba biela</t>
  </si>
  <si>
    <t>1.1.1.1.2.11.31. </t>
  </si>
  <si>
    <t>Montáž parapetnej dosky plastovej šírky nad 300 mm. dĺžky do 1000 mm</t>
  </si>
  <si>
    <t>1.1.1.1.2.11.32. </t>
  </si>
  <si>
    <t>Parapetná doska plastová. šírka 350 mm. komôrková vnútorná. zlatý dub. mramor. mahagon. svetlý buk. orech</t>
  </si>
  <si>
    <t>1.1.1.1.2.11.33. </t>
  </si>
  <si>
    <t>Montáž parapetnej dosky plastovej šírky nad 300 mm. dĺžky 1600-2600 mm</t>
  </si>
  <si>
    <t>1.1.1.1.2.11.34. </t>
  </si>
  <si>
    <t>Parapetná doska plastová. šírka 400 mm. komôrková vnútorná. zlatý dub. mramor. mahagon. svetlý buk. orech</t>
  </si>
  <si>
    <t>1.1.1.1.2.11.35. </t>
  </si>
  <si>
    <t>Montáž prahu dverí. jednokrídlových</t>
  </si>
  <si>
    <t>1.1.1.1.2.11.36. </t>
  </si>
  <si>
    <t>Prah dubový. dĺžka 610 mm. šírka 100 mm</t>
  </si>
  <si>
    <t>1.1.1.1.2.11.37. </t>
  </si>
  <si>
    <t>Prah dubový. dĺžka 810 mm. šírka 100 mm</t>
  </si>
  <si>
    <t>1.1.1.1.2.11.38. </t>
  </si>
  <si>
    <t>Prah dubový. dĺžka 910 mm. šírka 100 mm</t>
  </si>
  <si>
    <t>1.1.1.1.2.11.39. </t>
  </si>
  <si>
    <t>Montáž prekrytia rezu. olištovanie hrán páskou</t>
  </si>
  <si>
    <t>1.1.1.1.2.11.40. </t>
  </si>
  <si>
    <t>Presun hmot pre konštrukcie stolárske v objektoch výšky nad 6 do 12 m</t>
  </si>
  <si>
    <t>1.1.1.1.2.12. </t>
  </si>
  <si>
    <t>Konštrukcie doplnkové kovové</t>
  </si>
  <si>
    <t>1.1.1.1.2.12.1. </t>
  </si>
  <si>
    <t>Montáž schodiskového madla na stenu</t>
  </si>
  <si>
    <t>1.1.1.1.2.12.2. </t>
  </si>
  <si>
    <t>Montáž prídavného madla na zábradlie</t>
  </si>
  <si>
    <t>1.1.1.1.2.12.3. </t>
  </si>
  <si>
    <t>Vydávacie okno hliníkové dvojdielne. vxš 1250x1000 mm.spodná časť výsuvná. horná pevná. tvrdené sklo</t>
  </si>
  <si>
    <t>1.1.1.1.2.12.4. </t>
  </si>
  <si>
    <t>Nadsvetlík pre P7. okno hliníkové . vxš 750x1000 mm.izolačné trojsklo sklo. protipožiarne</t>
  </si>
  <si>
    <t>1.1.1.1.2.12.5. </t>
  </si>
  <si>
    <t>Montáž okien hliníkových  s hydroizolačnými expanznými ISO páskami (expanzná)</t>
  </si>
  <si>
    <t>1.1.1.1.2.12.6. </t>
  </si>
  <si>
    <t>Komprimovaná parotesná PUR expanzná páska 5-30x74 mm. pre okenné a fasádne konštrukcie</t>
  </si>
  <si>
    <t>1.1.1.1.2.12.7. </t>
  </si>
  <si>
    <t>Montáž okien hliníkových s hydroizolačnými páskami paropriepustnými. s variabilným difúznym odporom</t>
  </si>
  <si>
    <t>1.1.1.1.2.12.8. </t>
  </si>
  <si>
    <t>Tesniaca vzduchotesná fólia polymér-flísová. š. 70 mm. dĺ. 40 m. s 20 mm. širokým samolepiacim pásikom pre lepenie fólie na rám okna. tesnenie pripájacej škáry okenného rámu a muriva</t>
  </si>
  <si>
    <t>1.1.1.1.2.12.9. </t>
  </si>
  <si>
    <t>Montáž rebríkov do muriva s bočnicami z profilovej ocele. z rúrok alebo z tenkostenných profilov</t>
  </si>
  <si>
    <t>1.1.1.1.2.12.10. </t>
  </si>
  <si>
    <t>Rebrík kovový na stenu a krytiny z profilovaného plechu vo farbe. dĺ. 3000 mm</t>
  </si>
  <si>
    <t>1.1.1.1.2.12.11. </t>
  </si>
  <si>
    <t>Montáž ostatných atypických kovových stavebných doplnkových konštrukcií nad 10 do 20 kg</t>
  </si>
  <si>
    <t>1.1.1.1.2.12.12. </t>
  </si>
  <si>
    <t>Strešná lávka. dĺ. 1300 mm</t>
  </si>
  <si>
    <t>1.1.1.1.2.12.13. </t>
  </si>
  <si>
    <t>Montáž otvárateľnej mreže s uzamykaním na integrovaný rozvorový zámok. šírka mreže nad 1.00 m</t>
  </si>
  <si>
    <t>1.1.1.1.2.12.14. </t>
  </si>
  <si>
    <t>Otvárateľná mreža . šírka nad 1.00 m a výška nad 2.50 m (napr. ADLO)</t>
  </si>
  <si>
    <t>1.1.1.1.2.12.15. </t>
  </si>
  <si>
    <t>Montáž pevnej okennej mreže na chemickú kotvu. rozmer mreže do 4.00m2</t>
  </si>
  <si>
    <t>1.1.1.1.2.12.16. </t>
  </si>
  <si>
    <t>Pevná okenná mreža rozmer do 4.00 m2 (napr. ADLO)</t>
  </si>
  <si>
    <t>1.1.1.1.2.12.17. </t>
  </si>
  <si>
    <t>Montáž pevnej okennej mreže na chemickú kotvu. rozmer mreže do 2.00m2</t>
  </si>
  <si>
    <t>1.1.1.1.2.12.18. </t>
  </si>
  <si>
    <t>Pevná okenná mreža rozmer do 2.00 m2 (napr. ADLO)</t>
  </si>
  <si>
    <t>1.1.1.1.2.12.19. </t>
  </si>
  <si>
    <t>Montáž pevnej okennej mreže na chemickú kotvu. rozmer mreže do 6.00m2</t>
  </si>
  <si>
    <t>1.1.1.1.2.12.20. </t>
  </si>
  <si>
    <t>Pevná okenná mreža rozmer do 6.00 m2 (napr. ADLO)</t>
  </si>
  <si>
    <t>1.1.1.1.2.13. </t>
  </si>
  <si>
    <t>Podlahy z dlaždíc</t>
  </si>
  <si>
    <t>1.1.1.1.2.13.1. </t>
  </si>
  <si>
    <t>Montáž obkladov schodiskových stupňov dlaždicami do flexibilného tmelu veľ. 300 x 300 mm</t>
  </si>
  <si>
    <t>1.1.1.1.2.13.2. </t>
  </si>
  <si>
    <t>Montáž soklíkov z obkladačiek do tmelu veľ. 250 x 65 mm</t>
  </si>
  <si>
    <t>1.1.1.1.2.13.3. </t>
  </si>
  <si>
    <t>Dlaždice keramické s hladkým povrchom lxvxhr 250x65x10 mm. hrubozrnný porfýr a mramor</t>
  </si>
  <si>
    <t>1.1.1.1.2.13.4. </t>
  </si>
  <si>
    <t>Montáž soklíkov z obkladačiek schodiskových šikmých do tmelu veľ. 250 x 65 mm</t>
  </si>
  <si>
    <t>1.1.1.1.2.13.5. </t>
  </si>
  <si>
    <t>1.1.1.1.2.13.6. </t>
  </si>
  <si>
    <t>Montáž podláh z dlaždíc keramických do tmelu flexibilného mrazuvzdorného veľ. 300 x 300 mm</t>
  </si>
  <si>
    <t>1.1.1.1.2.13.7. </t>
  </si>
  <si>
    <t>Dlaždice keramické s protišmykovým povrchom. lxv 300x300 mm. jednofarebné</t>
  </si>
  <si>
    <t>1.1.1.1.2.13.8. </t>
  </si>
  <si>
    <t>Montáž podláh z dlaždíc keramických do tmelu flexibilného mrazuvzdorného v obmedzenom priestore veľ. 300 x 300 mm</t>
  </si>
  <si>
    <t>1.1.1.1.2.13.9. </t>
  </si>
  <si>
    <t>Presun hmôt pre podlahy z dlaždíc v objektoch výšky nad 6 do 12 m</t>
  </si>
  <si>
    <t>1.1.1.1.2.14. </t>
  </si>
  <si>
    <t>Podlahy povlakové</t>
  </si>
  <si>
    <t>1.1.1.1.2.14.1. </t>
  </si>
  <si>
    <t>Lepenie povlakových podláh z linolea na schodiskových stupňoch na stupnice rovné</t>
  </si>
  <si>
    <t>1.1.1.1.2.14.2. </t>
  </si>
  <si>
    <t>Podlaha z prírodného linolea. elektrostaticky vodivá (antistatická). hrúbka do 2 mm</t>
  </si>
  <si>
    <t>1.1.1.1.2.14.3. </t>
  </si>
  <si>
    <t>Lepenie povlakových podláh z linolea na schodiskových stupňoch na podstupnice</t>
  </si>
  <si>
    <t>1.1.1.1.2.14.4. </t>
  </si>
  <si>
    <t>Lepenie schodových hrán</t>
  </si>
  <si>
    <t>1.1.1.1.2.14.5. </t>
  </si>
  <si>
    <t>Schodová hrana</t>
  </si>
  <si>
    <t>1.1.1.1.2.14.6. </t>
  </si>
  <si>
    <t>Lepenie podlahových soklov z PVC</t>
  </si>
  <si>
    <t>1.1.1.1.2.14.7. </t>
  </si>
  <si>
    <t>Soklová PVC lišta pre vloženie pásikov z PVC podlahoviny hrúbky do 5 mm</t>
  </si>
  <si>
    <t>1.1.1.1.2.14.8. </t>
  </si>
  <si>
    <t>Lepenie povlakových podláh PVC heterogénnych v pásoch</t>
  </si>
  <si>
    <t>1.1.1.1.2.14.9. </t>
  </si>
  <si>
    <t>Podlaha PVC heterogénna . hrúbka 2.5 mm. trieda záťaže 34/43</t>
  </si>
  <si>
    <t>1.1.1.1.2.14.10. </t>
  </si>
  <si>
    <t>Presun hmôt pre podlahy povlakové v objektoch výšky nad 6 do 12 m</t>
  </si>
  <si>
    <t>1.1.1.1.2.15. </t>
  </si>
  <si>
    <t>Obklady</t>
  </si>
  <si>
    <t>1.1.1.1.2.15.1. </t>
  </si>
  <si>
    <t>Montáž obkladov vnútor. stien z obkladačiek kladených do tmelu veľ. 200x250 mm</t>
  </si>
  <si>
    <t>1.1.1.1.2.15.2. </t>
  </si>
  <si>
    <t>Obkladačky keramické lxvxhr 200x250x6.8 mm</t>
  </si>
  <si>
    <t>1.1.1.1.2.15.3. </t>
  </si>
  <si>
    <t>Presun hmôt pre obklady keramické v objektoch výšky nad 6 do 12 m</t>
  </si>
  <si>
    <t>1.1.1.1.2.16. </t>
  </si>
  <si>
    <t>Nátery</t>
  </si>
  <si>
    <t>1.1.1.1.2.16.1. </t>
  </si>
  <si>
    <t>Nátery kov.stav.doplnk.konštr. syntetické farby šedej na vzduchu schnúce dvojnásobné - 70µm</t>
  </si>
  <si>
    <t>1.1.1.1.2.16.2. </t>
  </si>
  <si>
    <t>Nátery tesárskych konštrukcií. hĺbková impregnácia 3 v 1 s biocídom. jednonásobná</t>
  </si>
  <si>
    <t>1.1.1.1.2.16.3. </t>
  </si>
  <si>
    <t>Nátery olejové farby bielej omietok stien dvojnás. 1x email a 2x plným tmel.</t>
  </si>
  <si>
    <t>1.1.1.1.2.16.4. </t>
  </si>
  <si>
    <t>Náter farbami ekologickými riediteľnými vodou latexovými umývateľnými stropov jednonásobný</t>
  </si>
  <si>
    <t>1.1.1.1.2.16.5. </t>
  </si>
  <si>
    <t>Náter farbami ekologickými riediteľnými vodou latexovými umývateľnými stien jednonásobný</t>
  </si>
  <si>
    <t>1.1.1.1.2.16.6. </t>
  </si>
  <si>
    <t>Zakrývanie otvorov. podláh a zariadení fóliou v miestnostiach alebo na schodisku</t>
  </si>
  <si>
    <t>1.1.1.1.2.17. </t>
  </si>
  <si>
    <t>1.1.1.1.2.17.1. </t>
  </si>
  <si>
    <t>1.1.1.1.2.17.1.1. </t>
  </si>
  <si>
    <t>1.1.1.1.2.17.1.1.1. </t>
  </si>
  <si>
    <t>Demolácia budov. vykonávaná iným spôsobom z tehál.kameňa a z betónu. s podielom konštrukcií do 35 %.  -0.68000t</t>
  </si>
  <si>
    <t>1.1.1.1.2.17.1.1.2. </t>
  </si>
  <si>
    <t>Vodorovné premiestnenie sutiny na skládku s naložením a zložením nad 100 do 1000 m</t>
  </si>
  <si>
    <t>1.1.1.1.2.17.1.1.3. </t>
  </si>
  <si>
    <t>Príplatok za každých ďalších i začatých 1000 m po spevnenej ceste pre vodorovné premiestnenie sutiny (Skládka TKO Veľké Ozorovce.63 km)</t>
  </si>
  <si>
    <t>1.1.1.1.2.17.1.1.4. </t>
  </si>
  <si>
    <t>Poplatok za skladovanie - betón. tehly. dlaždice (17 01) ostatné</t>
  </si>
  <si>
    <t>1.1.1.1.3. </t>
  </si>
  <si>
    <t xml:space="preserve">M </t>
  </si>
  <si>
    <t>Práce a dodávky M</t>
  </si>
  <si>
    <t>1.1.1.1.3.1. </t>
  </si>
  <si>
    <t xml:space="preserve">21-M </t>
  </si>
  <si>
    <t>Elektromontáže</t>
  </si>
  <si>
    <t>1.1.1.1.3.1.1. </t>
  </si>
  <si>
    <t>1.1.1.1.3.1.1.1. </t>
  </si>
  <si>
    <t>1.1.1.1.3.1.1.1.1. </t>
  </si>
  <si>
    <t>Vybúranie drážky 30x30mm</t>
  </si>
  <si>
    <t>1.1.1.1.3.1.1.1.2. </t>
  </si>
  <si>
    <t>Vybúranie drážky 50x50mm</t>
  </si>
  <si>
    <t>1.1.1.1.3.1.1.1.3. </t>
  </si>
  <si>
    <t>Vybúranie otvorov v murive - pre rozvádzač</t>
  </si>
  <si>
    <t>1.1.1.1.3.1.1.1.4. </t>
  </si>
  <si>
    <t>Vybúranie otvoru v murive tehl. priemeru profilu do 60 mm - pre prístrojovú krabicu</t>
  </si>
  <si>
    <t>1.1.1.1.3.1.2. </t>
  </si>
  <si>
    <t>1.1.1.1.3.1.2.1. </t>
  </si>
  <si>
    <t>1.1.1.1.3.1.2.1.1. </t>
  </si>
  <si>
    <t>Rúrka ohybná elektroinštalačná typ 23-29. uložená pod omietkou</t>
  </si>
  <si>
    <t>1.1.1.1.3.1.2.1.2. </t>
  </si>
  <si>
    <t>I-Rúrka FXP 25</t>
  </si>
  <si>
    <t>1.1.1.1.3.1.2.1.3. </t>
  </si>
  <si>
    <t>Krabica prístrojová bez zapojenia (1901. KP 68. KZ 3)</t>
  </si>
  <si>
    <t>1.1.1.1.3.1.2.1.4. </t>
  </si>
  <si>
    <t>Krabica univerzálna  typ: KU 68 LA/1 111001027</t>
  </si>
  <si>
    <t>1.1.1.1.3.1.2.1.5. </t>
  </si>
  <si>
    <t>Svorka WAGO 273-104</t>
  </si>
  <si>
    <t>1.1.1.1.3.1.2.1.6. </t>
  </si>
  <si>
    <t>Krabica (1903. KR 68) odbočná s viečkom. svorkovnicou vrátane zapojenia. kruhová</t>
  </si>
  <si>
    <t>1.1.1.1.3.1.2.1.7. </t>
  </si>
  <si>
    <t>Krabica KU 68-1903</t>
  </si>
  <si>
    <t>1.1.1.1.3.1.2.1.8. </t>
  </si>
  <si>
    <t>Ukončenie celoplastových káblov zmrašť. záklopkou alebo páskou do 4 x 10 mm2</t>
  </si>
  <si>
    <t>1.1.1.1.3.1.2.1.9. </t>
  </si>
  <si>
    <t>Ukončenie celoplastových káblov zmrašť. záklopkou alebo páskou do 4 x 50 mm2</t>
  </si>
  <si>
    <t>1.1.1.1.3.1.2.1.10. </t>
  </si>
  <si>
    <t>Ukončenie celoplastových káblov zmrašť. záklopkou alebo páskou do 5 x 10 mm2</t>
  </si>
  <si>
    <t>1.1.1.1.3.1.2.1.11. </t>
  </si>
  <si>
    <t>Jednopólový spínač - radenie 1. nástenný pre prostredie obyčajné alebo vlhké vrátane zapojenia</t>
  </si>
  <si>
    <t>1.1.1.1.3.1.2.1.12. </t>
  </si>
  <si>
    <t>Spínač 1</t>
  </si>
  <si>
    <t>1.1.1.1.3.1.2.1.13. </t>
  </si>
  <si>
    <t>Dvojpólový spínač - radenie 2. nástenný pre prostredie obyčajné alebo vlhké vrátane zapojenia</t>
  </si>
  <si>
    <t>1.1.1.1.3.1.2.1.14. </t>
  </si>
  <si>
    <t>Stop tlačítko</t>
  </si>
  <si>
    <t>1.1.1.1.3.1.2.1.15. </t>
  </si>
  <si>
    <t>Sériový spínač (prepínač) -  radenie 5. nástenný pre prostredie obyčajné alebo vlhké vrátane zapojenia</t>
  </si>
  <si>
    <t>1.1.1.1.3.1.2.1.16. </t>
  </si>
  <si>
    <t>Prepínač 5</t>
  </si>
  <si>
    <t>1.1.1.1.3.1.2.1.17. </t>
  </si>
  <si>
    <t>Striedavý spínač (prepínač) - radenie 6. nástenný pre prostredie obyčajné alebo vlhké vrátane zapojenia</t>
  </si>
  <si>
    <t>1.1.1.1.3.1.2.1.18. </t>
  </si>
  <si>
    <t>Prepínač 6</t>
  </si>
  <si>
    <t>1.1.1.1.3.1.2.1.19. </t>
  </si>
  <si>
    <t>Krížový spínač (prepínač) - radenie 7. nástenný pre prostredie obyčajné alebo vlhké vrátane zapojenia</t>
  </si>
  <si>
    <t>1.1.1.1.3.1.2.1.20. </t>
  </si>
  <si>
    <t>Prepínač 7</t>
  </si>
  <si>
    <t>1.1.1.1.3.1.2.1.21. </t>
  </si>
  <si>
    <t>Spínač polozapustený a zapustený vrátane zapojenia jednopólový so sig.tlejivkou - radenie 1 S</t>
  </si>
  <si>
    <t>1.1.1.1.3.1.2.1.22. </t>
  </si>
  <si>
    <t>Spínač - zvončekové tlačidlo</t>
  </si>
  <si>
    <t>1.1.1.1.3.1.2.1.23. </t>
  </si>
  <si>
    <t>Sporáková prípojka typ 39563 - 23C. pre zapustenú montáž vrátane tlejivky</t>
  </si>
  <si>
    <t>1.1.1.1.3.1.2.1.24. </t>
  </si>
  <si>
    <t>Šporáková prípojka 39563-23 do steny</t>
  </si>
  <si>
    <t>1.1.1.1.3.1.2.1.25. </t>
  </si>
  <si>
    <t>Domová zásuvka polozapustená alebo zapustená. 10/16 A 250 V 2P + Z 2 x zapojenie</t>
  </si>
  <si>
    <t>1.1.1.1.3.1.2.1.26. </t>
  </si>
  <si>
    <t>Zásuvka dvojnásobná 16A/230V. polozapustená</t>
  </si>
  <si>
    <t>1.1.1.1.3.1.2.1.27. </t>
  </si>
  <si>
    <t>Prepäťová ochrana pre zásuvku D / T3</t>
  </si>
  <si>
    <t>1.1.1.1.3.1.2.1.28. </t>
  </si>
  <si>
    <t>Zásuvka na povrchovú montáž IP 44. 250V / 16A. vrátane zapojenia 2P + PE</t>
  </si>
  <si>
    <t>1.1.1.1.3.1.2.1.29. </t>
  </si>
  <si>
    <t>Zásuvka jednonásobná na povrch. radenie 2P+PE. IP 44</t>
  </si>
  <si>
    <t>1.1.1.1.3.1.2.1.30. </t>
  </si>
  <si>
    <t>Istič vzduchový jednopólový do 63 A</t>
  </si>
  <si>
    <t>1.1.1.1.3.1.2.1.31. </t>
  </si>
  <si>
    <t>Istič 1P. 10 A. charakteristika C. 6 kA. 1 modul</t>
  </si>
  <si>
    <t>1.1.1.1.3.1.2.1.32. </t>
  </si>
  <si>
    <t>Istič LPN-6B-1</t>
  </si>
  <si>
    <t>1.1.1.1.3.1.2.1.33. </t>
  </si>
  <si>
    <t>Istič LPN-16B-1</t>
  </si>
  <si>
    <t>1.1.1.1.3.1.2.1.34. </t>
  </si>
  <si>
    <t>Prúdový chránič s istením 1P+N. charakteristika B. 16 A. 6000 A/10 kA. 10 mA. typ AC. 2 moduly</t>
  </si>
  <si>
    <t>1.1.1.1.3.1.2.1.35. </t>
  </si>
  <si>
    <t>Istič vzduchový trojpólový do 63 A</t>
  </si>
  <si>
    <t>1.1.1.1.3.1.2.1.36. </t>
  </si>
  <si>
    <t>Vypínač MSN-63-3. In 63 A. Ue AC 230/400 V. 3-pól. (alebo ekvivalent)</t>
  </si>
  <si>
    <t>1.1.1.1.3.1.2.1.37. </t>
  </si>
  <si>
    <t>Vypínač MSO-125-3 In 125 A. Ue AC 250/440 V. 3-pól (alebo ekvivalent)</t>
  </si>
  <si>
    <t>1.1.1.1.3.1.2.1.38. </t>
  </si>
  <si>
    <t>Kombinovaný zvodič bleskových prúdov a prepätia SJBC-25E-3N-MZS. typ 1+2. Iimp 25 kA. UcAC 350 V.výmenné moduly.signalizácia.iskrisko.varistor.(alebo ekvivalent)</t>
  </si>
  <si>
    <t>1.1.1.1.3.1.2.1.39. </t>
  </si>
  <si>
    <t>Zvodič prepätia SVC-350-3N-MZ typ 2. Imax 40 kA. Uc AC 350 V. zapojenie 3+1. výmenné moduly. varistor. iskrisko (alebo ekvivalent)</t>
  </si>
  <si>
    <t>1.1.1.1.3.1.2.1.40. </t>
  </si>
  <si>
    <t>Odpínač valcových poistiek OPVA22-3</t>
  </si>
  <si>
    <t>1.1.1.1.3.1.2.1.41. </t>
  </si>
  <si>
    <t>Poistková vložka PV22 100A gG</t>
  </si>
  <si>
    <t>1.1.1.1.3.1.2.1.42. </t>
  </si>
  <si>
    <t>Istič LPN-25B-3</t>
  </si>
  <si>
    <t>1.1.1.1.3.1.2.1.43. </t>
  </si>
  <si>
    <t>Prúdový chránič OFI-25-4-030AC</t>
  </si>
  <si>
    <t>1.1.1.1.3.1.2.1.44. </t>
  </si>
  <si>
    <t>Istič LPN-16B-3</t>
  </si>
  <si>
    <t>1.1.1.1.3.1.2.1.45. </t>
  </si>
  <si>
    <t>Montáž oceľoplechovej rozvodnice do váhy 20 kg</t>
  </si>
  <si>
    <t>1.1.1.1.3.1.2.1.46. </t>
  </si>
  <si>
    <t>Rozvádzač oceľoplechový zapustený 3x 24 modulov</t>
  </si>
  <si>
    <t>1.1.1.1.3.1.2.1.47. </t>
  </si>
  <si>
    <t>Rozvodnica plastová zapustená. 4x 24 modulov</t>
  </si>
  <si>
    <t>1.1.1.1.3.1.2.1.48. </t>
  </si>
  <si>
    <t>Stupačková svorkovnica vrátane zapojenia typ 6325 - 55 - 25 mm2</t>
  </si>
  <si>
    <t>1.1.1.1.3.1.2.1.49. </t>
  </si>
  <si>
    <t>Svorkovnica ekvipotencionálna EPS 2</t>
  </si>
  <si>
    <t>1.1.1.1.3.1.2.1.50. </t>
  </si>
  <si>
    <t>Svietidlo interierové</t>
  </si>
  <si>
    <t>1.1.1.1.3.1.2.1.51. </t>
  </si>
  <si>
    <t>Stropné svietidlo. LED 24W. IP23</t>
  </si>
  <si>
    <t>1.1.1.1.3.1.2.1.52. </t>
  </si>
  <si>
    <t>Nástenné  svietidlo LED 24W. IP23</t>
  </si>
  <si>
    <t>1.1.1.1.3.1.2.1.53. </t>
  </si>
  <si>
    <t>LED svietidlo teplá biela 32W 3600 lumen</t>
  </si>
  <si>
    <t>1.1.1.1.3.1.2.1.54. </t>
  </si>
  <si>
    <t>LED svietidlo teplá biela 45W 4000 lumen. IP65</t>
  </si>
  <si>
    <t>1.1.1.1.3.1.2.1.55. </t>
  </si>
  <si>
    <t>Inverter pre núdzové svietidla EVG 6-36W. 1 hodina. 3.6V/1.5Ah</t>
  </si>
  <si>
    <t>1.1.1.1.3.1.2.1.56. </t>
  </si>
  <si>
    <t>Nástenné núdzové svietidlo 1x11W. EVG. IP42. 1 hodina. 360x140 mm núdzový režim</t>
  </si>
  <si>
    <t>1.1.1.1.3.1.2.1.57. </t>
  </si>
  <si>
    <t>M</t>
  </si>
  <si>
    <t>Uzemňovacie vedenie v zemi FeZn vrátane izolácie spojov</t>
  </si>
  <si>
    <t>1.1.1.1.3.1.2.1.58. </t>
  </si>
  <si>
    <t>Územňovacia pásovina   ocelová žiarovo zinkovaná  označenie   30 x 4 mm</t>
  </si>
  <si>
    <t>1.1.1.1.3.1.2.1.59. </t>
  </si>
  <si>
    <t>Uzemňovacie vedenie v zemi FeZn vrátane izolácie spojov O 10mm</t>
  </si>
  <si>
    <t>1.1.1.1.3.1.2.1.60. </t>
  </si>
  <si>
    <t>Územňovací vodič    ocelový žiarovo zinkovaný  označenie     O 10</t>
  </si>
  <si>
    <t>1.1.1.1.3.1.2.1.61. </t>
  </si>
  <si>
    <t>Uzemňovacie vedenie v zemi včít. svoriek. prepojenia. izolácie spojov FeZn D 8 - 10 mm</t>
  </si>
  <si>
    <t>1.1.1.1.3.1.2.1.62. </t>
  </si>
  <si>
    <t>Drôt ťahaný nepatentovaný z neušlachtilých ocelí pozinkovaný mäkký ozn. STN 11 343 podľa EN S195T D 10.00mm</t>
  </si>
  <si>
    <t>1.1.1.1.3.1.2.1.63. </t>
  </si>
  <si>
    <t>Svorka na potrubie "BERNARD" vrátane pásika Cu</t>
  </si>
  <si>
    <t>1.1.1.1.3.1.2.1.64. </t>
  </si>
  <si>
    <t>Bernard svorka zemniaca ZSA 16. obj. č. ESV000000041; bleskozvodný a uzemňovací materiál</t>
  </si>
  <si>
    <t>1.1.1.1.3.1.2.1.65. </t>
  </si>
  <si>
    <t>Páska CU. obj. č. ESV000000038; bleskozvodný a uzemňovací materiál. dĺžka 0.5m</t>
  </si>
  <si>
    <t>1.1.1.1.3.1.2.1.66. </t>
  </si>
  <si>
    <t>Označenie zvodov číselnými štítkami</t>
  </si>
  <si>
    <t>1.1.1.1.3.1.2.1.67. </t>
  </si>
  <si>
    <t>Štítok orientačný 0. obj. č. EBL000000358; bleskozvodný a uzemňovací materiál</t>
  </si>
  <si>
    <t>1.1.1.1.3.1.2.1.68. </t>
  </si>
  <si>
    <t>Podpery vedenia FeZn do muriva PV 01h a PV01-03</t>
  </si>
  <si>
    <t>1.1.1.1.3.1.2.1.69. </t>
  </si>
  <si>
    <t>Podpera vedenia do muriva ocelová žiarovo zinkovaná označenie PV 01</t>
  </si>
  <si>
    <t>1.1.1.1.3.1.2.1.70. </t>
  </si>
  <si>
    <t>Podpery vedenia FeZn do dreva a drevených konštrukcií PV04-06 a PV17-18</t>
  </si>
  <si>
    <t>1.1.1.1.3.1.2.1.71. </t>
  </si>
  <si>
    <t>Podpera vedenia do drevených konštrukcí  ocelová žiarovo zinkovaná  označenie  PV 17-4</t>
  </si>
  <si>
    <t>1.1.1.1.3.1.2.1.72. </t>
  </si>
  <si>
    <t>Svorka FeZn krížová SK a diagonálna krížová DKS</t>
  </si>
  <si>
    <t>1.1.1.1.3.1.2.1.73. </t>
  </si>
  <si>
    <t>Svorka  krížová  ocelová žiarovo zinkovaná  označenie  SK</t>
  </si>
  <si>
    <t>1.1.1.1.3.1.2.1.74. </t>
  </si>
  <si>
    <t>Svorka FeZn spojovacia SS</t>
  </si>
  <si>
    <t>1.1.1.1.3.1.2.1.75. </t>
  </si>
  <si>
    <t>Svorka  spojovacia  ocelová žiarovo zinkovaná  označenie  SS s p. 2 skr</t>
  </si>
  <si>
    <t>1.1.1.1.3.1.2.1.76. </t>
  </si>
  <si>
    <t>Svorka FeZn na odkvapový žľab SO</t>
  </si>
  <si>
    <t>1.1.1.1.3.1.2.1.77. </t>
  </si>
  <si>
    <t>Svorka  okapová  ocelová žiarovo zinkovaná  označenie  SO</t>
  </si>
  <si>
    <t>1.1.1.1.3.1.2.1.78. </t>
  </si>
  <si>
    <t>Svorka FeZn skúšobná SZ</t>
  </si>
  <si>
    <t>1.1.1.1.3.1.2.1.79. </t>
  </si>
  <si>
    <t>Svorka  skušobná  ocelová žiarovo zinkovaná  označenie  SZ</t>
  </si>
  <si>
    <t>1.1.1.1.3.1.2.1.80. </t>
  </si>
  <si>
    <t>Svorka FeZn na odkvapové potrubie ST10-11. SU a SUP</t>
  </si>
  <si>
    <t>1.1.1.1.3.1.2.1.81. </t>
  </si>
  <si>
    <t>Svorka na potrubia- okapové rúry D= 160-250 mm ocelová žiarovo zinkovaná označenie ST 11</t>
  </si>
  <si>
    <t>1.1.1.1.3.1.2.1.82. </t>
  </si>
  <si>
    <t>Svorka FeZn uzemňovacia SR03</t>
  </si>
  <si>
    <t>1.1.1.1.3.1.2.1.83. </t>
  </si>
  <si>
    <t>Uzemňovacia svorka  ocelová žiarovo zinkovaná  označenie  SR 03 A</t>
  </si>
  <si>
    <t>1.1.1.1.3.1.2.1.84. </t>
  </si>
  <si>
    <t>Ochranný uholník FeZn   OU</t>
  </si>
  <si>
    <t>1.1.1.1.3.1.2.1.85. </t>
  </si>
  <si>
    <t>Ochraný uholník   ocelový žiarovo zinkovaný  označenie  OU 2 m</t>
  </si>
  <si>
    <t>1.1.1.1.3.1.2.1.86. </t>
  </si>
  <si>
    <t>Držiak ochranného uholníka FeZn   DU-Z.D a DOU</t>
  </si>
  <si>
    <t>1.1.1.1.3.1.2.1.87. </t>
  </si>
  <si>
    <t>Držiak ochranného uholníka do muriva  ocelový žiarovo zinkovaný  označenie  DU Z</t>
  </si>
  <si>
    <t>1.1.1.1.3.1.2.1.88. </t>
  </si>
  <si>
    <t>Ochranné pospájanie v práčovniach. kúpeľniach. voľne ulož..alebo v omietke Cu 4-16mm2</t>
  </si>
  <si>
    <t>1.1.1.1.3.1.2.1.89. </t>
  </si>
  <si>
    <t>H07V-U 4 Kábel pre pevné uloženie. medený harmonizovaný</t>
  </si>
  <si>
    <t>1.1.1.1.3.1.2.1.90. </t>
  </si>
  <si>
    <t>H07V-U 16 Kábel pre pevné uloženie. medený harmonizovaný</t>
  </si>
  <si>
    <t>1.1.1.1.3.1.2.1.91. </t>
  </si>
  <si>
    <t>NYY 1x25 Kábel pre pevné uloženie. medený VDE</t>
  </si>
  <si>
    <t>1.1.1.1.3.1.2.1.92. </t>
  </si>
  <si>
    <t>Bleskozvodová svorka do 2 skrutiek (SS. SR 03)</t>
  </si>
  <si>
    <t>1.1.1.1.3.1.2.1.93. </t>
  </si>
  <si>
    <t>HR-Svorka SP 1</t>
  </si>
  <si>
    <t>1.1.1.1.3.1.2.1.94. </t>
  </si>
  <si>
    <t>Uzemňovacie vedenie na povrchu  AlMgSi  O 8-10</t>
  </si>
  <si>
    <t>1.1.1.1.3.1.2.1.95. </t>
  </si>
  <si>
    <t>Územňovací vodič    zliatina AlMgSi  označenie     O 8 Al</t>
  </si>
  <si>
    <t>1.1.1.1.3.1.2.1.96. </t>
  </si>
  <si>
    <t>Montáž motorického spotrebiča. ventilátora do 1.5 kW</t>
  </si>
  <si>
    <t>1.1.1.1.3.1.2.1.97. </t>
  </si>
  <si>
    <t>Ventilátor s dobehom</t>
  </si>
  <si>
    <t>1.1.1.1.3.1.2.1.98. </t>
  </si>
  <si>
    <t>Vodič medený uložený pod omietkou CYKYlo  450/750 V  2x1.5mm2</t>
  </si>
  <si>
    <t>1.1.1.1.3.1.2.1.99. </t>
  </si>
  <si>
    <t>1-CHKE-V 2x1.5 Nehorľavý kábel s funkčnosťou STN</t>
  </si>
  <si>
    <t>1.1.1.1.3.1.2.1.100. </t>
  </si>
  <si>
    <t>Vodič medený uložený pod omietkou CYKYlo  450/750 V  3x1.5mm2</t>
  </si>
  <si>
    <t>1.1.1.1.3.1.2.1.101. </t>
  </si>
  <si>
    <t>CYKY 3x1.5 Kábel pre pevné uloženie. medený STN</t>
  </si>
  <si>
    <t>1.1.1.1.3.1.2.1.102. </t>
  </si>
  <si>
    <t>Vodič medený uložený pod omietkou CYKYlo  450/750 V  3x2.5mm2</t>
  </si>
  <si>
    <t>1.1.1.1.3.1.2.1.103. </t>
  </si>
  <si>
    <t>CYKY 3x2.5 Kábel pre pevné uloženie. medený STN</t>
  </si>
  <si>
    <t>1.1.1.1.3.1.2.1.104. </t>
  </si>
  <si>
    <t>Kábel medený uložený voľne CYKY 450/750 V 4x16</t>
  </si>
  <si>
    <t>1.1.1.1.3.1.2.1.105. </t>
  </si>
  <si>
    <t>CYKY 4x16 Kábel pre pevné uloženie. medený STN</t>
  </si>
  <si>
    <t>1.1.1.1.3.1.2.1.106. </t>
  </si>
  <si>
    <t>Kábel medený uložený voľne CYKY 450/750 V 5x1.5</t>
  </si>
  <si>
    <t>1.1.1.1.3.1.2.1.107. </t>
  </si>
  <si>
    <t>CYKY 5x1.5 Kábel pre pevné uloženie. medený STN</t>
  </si>
  <si>
    <t>1.1.1.1.3.1.2.1.108. </t>
  </si>
  <si>
    <t>Kábel medený uložený voľne CYKY 450/750 V 5x4</t>
  </si>
  <si>
    <t>1.1.1.1.3.1.2.1.109. </t>
  </si>
  <si>
    <t>CYKY 5x4 Kábel pre pevné uloženie. medený STN</t>
  </si>
  <si>
    <t>1.1.1.1.3.1.2.1.110. </t>
  </si>
  <si>
    <t>Kábel medený uložený voľne CYKY 450/750 V 5x10</t>
  </si>
  <si>
    <t>1.1.1.1.3.1.2.1.111. </t>
  </si>
  <si>
    <t>CYKY 5x10 Kábel pre pevné uloženie. medený STN</t>
  </si>
  <si>
    <t>1.1.1.1.3.1.2.1.112. </t>
  </si>
  <si>
    <t>Kábel medený uložený voľne H07RN-F (CGSG) 450/750 V  5x4</t>
  </si>
  <si>
    <t>1.1.1.1.3.1.2.1.113. </t>
  </si>
  <si>
    <t>H07RN-F 5x4 Gumený kábel a vodič harmonizovaný</t>
  </si>
  <si>
    <t>1.1.1.1.3.1.2.1.114. </t>
  </si>
  <si>
    <t>Murárske výpomoci</t>
  </si>
  <si>
    <t>1.1.1.1.3.1.2.1.115. </t>
  </si>
  <si>
    <t>Presun dodávok</t>
  </si>
  <si>
    <t>1.1.1.1.3.1.2.1.116. </t>
  </si>
  <si>
    <t>Podružný materiál</t>
  </si>
  <si>
    <t>1.1.1.1.3.1.2.1.117. </t>
  </si>
  <si>
    <t>Podiel pridružených výkonov</t>
  </si>
  <si>
    <t>1.1.1.1.3.1.2.2. </t>
  </si>
  <si>
    <t xml:space="preserve">46-M </t>
  </si>
  <si>
    <t>Zemné práce pri extr.mont.prácach</t>
  </si>
  <si>
    <t>1.1.1.1.3.1.2.2.1. </t>
  </si>
  <si>
    <t>km</t>
  </si>
  <si>
    <t>Vytýčenie trasy</t>
  </si>
  <si>
    <t>1.1.1.1.3.1.2.2.2. </t>
  </si>
  <si>
    <t>Odvoz zeminy vrátane naloženia.rozhodenia a úpravy povrchu.</t>
  </si>
  <si>
    <t>1.1.1.1.3.1.2.2.3. </t>
  </si>
  <si>
    <t>Hĺbenie káblovej ryhy ručne 35 cm širokej a 80 cm hlbokej. v zemine triedy 3</t>
  </si>
  <si>
    <t>1.1.1.1.3.1.2.2.4. </t>
  </si>
  <si>
    <t>Zriadenie. rekonšt. káblového lôžka z piesku bez zakrytia. v ryhe šír. do 65 cm. hrúbky vrstvy 10 cm</t>
  </si>
  <si>
    <t>1.1.1.1.3.1.2.2.5. </t>
  </si>
  <si>
    <t>Drvina vápencová zmes  0 - 4</t>
  </si>
  <si>
    <t>1.1.1.1.3.1.2.2.6. </t>
  </si>
  <si>
    <t>Rozvinutie a uloženie výstražnej fólie z PVC do ryhy. šírka 33 cm</t>
  </si>
  <si>
    <t>1.1.1.1.3.1.2.2.7. </t>
  </si>
  <si>
    <t>Fólia červená v m</t>
  </si>
  <si>
    <t>1.1.1.1.3.1.2.2.8. </t>
  </si>
  <si>
    <t>Ručný zásyp nezap. káblovej ryhy bez zhutn. zeminy. 35 cm širokej. 80 cm hlbokej v zemine tr. 3</t>
  </si>
  <si>
    <t>1.1.1.1.3.1.2.2.9. </t>
  </si>
  <si>
    <t>1.1.1.1.3.1.3. </t>
  </si>
  <si>
    <t xml:space="preserve">HZS </t>
  </si>
  <si>
    <t>Hodinové zúčtovacie sadzby</t>
  </si>
  <si>
    <t>1.1.1.1.3.1.3.1. </t>
  </si>
  <si>
    <t>1.1.1.1.3.1.3.1.1. </t>
  </si>
  <si>
    <t>Stavebno montážne práce najnáročnejšie na odbornosť - prehliadky pracoviska a revízie (Tr 4) v rozsahu viac ako 8 hodín</t>
  </si>
  <si>
    <t>1.1.1.1.3.1.3.1.2. </t>
  </si>
  <si>
    <t>Stavebno montážne práce mimoriadne odborné (Tr. 5) v rozsahu viac ako 4 a menej ako 8 hodín - úradná skúška výťahu orgánom techniického dozoru</t>
  </si>
  <si>
    <t>1.1.1.1.3.1.4. </t>
  </si>
  <si>
    <t xml:space="preserve">OST </t>
  </si>
  <si>
    <t>Ostatné</t>
  </si>
  <si>
    <t>1.1.1.1.3.1.4.1. </t>
  </si>
  <si>
    <t>1.1.1.1.3.1.4.1.1. </t>
  </si>
  <si>
    <t>sub</t>
  </si>
  <si>
    <t>Dodávka a montáž plošinového výťahu. ističe. kabeláž. spínanie</t>
  </si>
  <si>
    <t>1.1.1.1.3.2. </t>
  </si>
  <si>
    <t xml:space="preserve">24-M </t>
  </si>
  <si>
    <t>Montáže vzduchotechnických zariadení</t>
  </si>
  <si>
    <t>1.1.1.1.3.2.1. </t>
  </si>
  <si>
    <t>1.1.1.1.3.2.1.1. </t>
  </si>
  <si>
    <t>1.1.1.1.3.2.1.1.1. </t>
  </si>
  <si>
    <t>Montáž aktívnej ventilačnej turbíny</t>
  </si>
  <si>
    <t>1.1.1.1.3.2.1.1.2. </t>
  </si>
  <si>
    <t>Ventilačná turbína hliníková Lomanco BIB 14 (alebo ekvivalent)</t>
  </si>
  <si>
    <t>1.1.1.1.3.2.1.1.3. </t>
  </si>
  <si>
    <t>Montáž objímky pre montáž potrubia do steny alebo stropu D 149-161 mm</t>
  </si>
  <si>
    <t>1.1.1.1.3.2.1.1.4. </t>
  </si>
  <si>
    <t>Potrubná objímka pozinkovaná. rozsah upínania D 149-161 mm. M8/M10. EPDM izolant</t>
  </si>
  <si>
    <t>1.1.1.1.3.2.1.1.5. </t>
  </si>
  <si>
    <t>Montáž radiálneho potrubného ventilátora zvukovo izolovaného veľkosť: 160</t>
  </si>
  <si>
    <t>1.1.1.1.3.2.1.1.6. </t>
  </si>
  <si>
    <t>Ventilátor do kruhového potrubia. radiálny. kovový. zvukovo izolovaný. D potrubia 150/160 mm. max. prietok od 550 do 699 m3/h</t>
  </si>
  <si>
    <t>1.1.1.1.3.2.1.1.7. </t>
  </si>
  <si>
    <t>Montáž spiro potrubia do DN 100</t>
  </si>
  <si>
    <t>1.1.1.1.3.2.1.1.8. </t>
  </si>
  <si>
    <t>Potrubie kruhové spiro DN 100. dĺžka 1000 mm</t>
  </si>
  <si>
    <t>1.1.1.1.3.2.1.1.9. </t>
  </si>
  <si>
    <t>Montáž spiro potrubia DN 160-180</t>
  </si>
  <si>
    <t>1.1.1.1.3.2.1.1.10. </t>
  </si>
  <si>
    <t>Potrubie kruhové spiro DN 160. dĺžka 1000 mm</t>
  </si>
  <si>
    <t>1.1.1.1.3.2.1.1.11. </t>
  </si>
  <si>
    <t>Montáž kolena 90° na spiro potrubie DN 80-150</t>
  </si>
  <si>
    <t>1.1.1.1.3.2.1.1.12. </t>
  </si>
  <si>
    <t>Koleno 90° DN 100 pre kruhové spiro potrubie</t>
  </si>
  <si>
    <t>1.1.1.1.3.2.1.1.13. </t>
  </si>
  <si>
    <t>Montáž kolena 90° na spiro potrubie DN 160-250</t>
  </si>
  <si>
    <t>1.1.1.1.3.2.1.1.14. </t>
  </si>
  <si>
    <t>Koleno 90° DN 160 pre kruhové spiro potrubie</t>
  </si>
  <si>
    <t>1.1.1.1.3.2.1.1.15. </t>
  </si>
  <si>
    <t>Montáž spojky na spiro potrubie DN 80-150</t>
  </si>
  <si>
    <t>1.1.1.1.3.2.1.1.16. </t>
  </si>
  <si>
    <t>Spojka DN 100 pre kruhové spiro potrubie</t>
  </si>
  <si>
    <t>1.1.1.1.3.2.1.1.17. </t>
  </si>
  <si>
    <t>Montáž spojky na spiro potrubie DN 160-250</t>
  </si>
  <si>
    <t>1.1.1.1.3.2.1.1.18. </t>
  </si>
  <si>
    <t>Spojka DN 160 pre kruhové spiro potrubie s gumovým tesnením</t>
  </si>
  <si>
    <t>1.1.1.1.3.2.1.1.19. </t>
  </si>
  <si>
    <t>Montáž prechodu symetrického na spiro potrubie DN 150-200</t>
  </si>
  <si>
    <t>1.1.1.1.3.2.1.1.20. </t>
  </si>
  <si>
    <t>Prechod symetrický DN 160 pre kruhové spiro potrubie</t>
  </si>
  <si>
    <t>1.1.1.1.3.2.1.1.21. </t>
  </si>
  <si>
    <t>Montáž nadstavca kruhového na kruhové potrubie DN 150-200</t>
  </si>
  <si>
    <t>1.1.1.1.3.2.1.1.22. </t>
  </si>
  <si>
    <t>Nadstavec kruhový DN 160 pre kruhové spiro potrubie</t>
  </si>
  <si>
    <t>1.1.1.1.3.2.1.1.23. </t>
  </si>
  <si>
    <t>Montáž výfukovej hlavice kruhovej do priemeru 230 mm</t>
  </si>
  <si>
    <t>1.1.1.1.3.2.1.1.24. </t>
  </si>
  <si>
    <t>Hlavica výfuková kruhová so sitom DN 160</t>
  </si>
  <si>
    <t>1.1.1.1.3.2.1.1.25. </t>
  </si>
  <si>
    <t>Montáž nasávacej hlavice kruhovej priemeru 160-230 mm</t>
  </si>
  <si>
    <t>1.1.1.1.3.2.1.1.26. </t>
  </si>
  <si>
    <t>Hlavica nasávacia kruhová bez príruby DN 160</t>
  </si>
  <si>
    <t>1.1.1.1.3.2.1.1.27. </t>
  </si>
  <si>
    <t>Montáž spätnej klapky do kruhového potrubia priemeru 160-200 mm</t>
  </si>
  <si>
    <t>1.1.1.1.3.2.1.1.28. </t>
  </si>
  <si>
    <t>Klapka spätná. tesná protipachová d 160 mm</t>
  </si>
  <si>
    <t>1.1.1.1.3.2.1.1.29. </t>
  </si>
  <si>
    <t>Montáž krycej mriežky kruhovej do priemeru 160 mm</t>
  </si>
  <si>
    <t>1.1.1.1.3.2.1.1.30. </t>
  </si>
  <si>
    <t>Mriežka krycia kruhová. priemer 160 mm</t>
  </si>
  <si>
    <t>1.1.1.1.3.2.1.1.31. </t>
  </si>
  <si>
    <t>Označovanie potrubia farbou - smer prúdenia šablóny. pomerná časť</t>
  </si>
  <si>
    <t>1.1.1.1.3.2.1.1.32. </t>
  </si>
  <si>
    <t>Označovací štítok na potrubí - upevnenie pomocou SKF pásky</t>
  </si>
  <si>
    <t>1.1.1.1.3.2.1.1.33. </t>
  </si>
  <si>
    <t>Presun hmôt pre montáž vzduchotechnických zariadení v stavbe (objekte) výšky nad 7 do 24 m</t>
  </si>
  <si>
    <t>1.1.1.1.3.2.1.2. </t>
  </si>
  <si>
    <t>1.1.1.1.3.2.1.2.1. </t>
  </si>
  <si>
    <t>Nátery kov.potr.a armatúr syntetické potrubie do DN 100 mm dvojnásobné so základným náterom - 105µm</t>
  </si>
  <si>
    <t>1.1.1.1.3.2.1.2.2. </t>
  </si>
  <si>
    <t>Nátery kov.potr.a armatúr syntetické potrubie do DN 150 mm dvojnás. so základného náterom - 105µm</t>
  </si>
  <si>
    <t>1.1.1.1.3.2.1.3. </t>
  </si>
  <si>
    <t>1.1.1.1.3.2.1.3.1. </t>
  </si>
  <si>
    <t>Montáž izolácie tepelnej potrubia a ohybov pásmi s Al fóliou pripevnenými oceľovým drôtom dvojvrstvová</t>
  </si>
  <si>
    <t>1.1.1.1.3.2.1.3.2. </t>
  </si>
  <si>
    <t>Rohož z minerálnej vlny hr. 50 mm s pozinkovaným pletivom do 640°C. na izoláciu rovinných i zakrivených plôch</t>
  </si>
  <si>
    <t>1.1.1.1.3.2.1.3.3. </t>
  </si>
  <si>
    <t>Izolácia tepelná - montáž oplechovania pevného - potrubia</t>
  </si>
  <si>
    <t>1.1.1.1.3.2.1.3.4. </t>
  </si>
  <si>
    <t>Plech hladký pozinkovaný farbený v RAL. hr. 0.60 mm</t>
  </si>
  <si>
    <t>1.1.1.1.3.2.1.3.5. </t>
  </si>
  <si>
    <t>1.1.1.2. </t>
  </si>
  <si>
    <t>SO 03 Kanalizačná prípojka</t>
  </si>
  <si>
    <t>1.1.1.2.1. </t>
  </si>
  <si>
    <t>1.1.1.2.1.1. </t>
  </si>
  <si>
    <t>1.1.1.2.1.1.1. </t>
  </si>
  <si>
    <t>1.1.1.2.1.1.2. </t>
  </si>
  <si>
    <t>1.1.1.2.1.1.3. </t>
  </si>
  <si>
    <t>1.1.1.2.1.1.4. </t>
  </si>
  <si>
    <t>1.1.1.2.1.1.5. </t>
  </si>
  <si>
    <t>1.1.1.2.1.1.6. </t>
  </si>
  <si>
    <t>Poplatok za skladovanie - zemina a kamenivo (17 05) ostatné</t>
  </si>
  <si>
    <t>1.1.1.2.1.1.7. </t>
  </si>
  <si>
    <t>1.1.1.2.1.1.8. </t>
  </si>
  <si>
    <t>1.1.1.2.1.1.9. </t>
  </si>
  <si>
    <t>Štrkopiesok frakcia 0-22 mm</t>
  </si>
  <si>
    <t>1.1.1.2.1.2. </t>
  </si>
  <si>
    <t>1.1.1.2.1.2.1. </t>
  </si>
  <si>
    <t>1.1.1.2.1.2.2. </t>
  </si>
  <si>
    <t>Dosky. bloky. sedlá z betónu v otvorenom výkope tr. C 16/20</t>
  </si>
  <si>
    <t>1.1.1.2.1.2.3. </t>
  </si>
  <si>
    <t>Výstuž podkladových dosiek. blokov.podvalov v otvorenom výkope.z betonárskej ocele B500 (10505)</t>
  </si>
  <si>
    <t>1.1.1.2.1.3. </t>
  </si>
  <si>
    <t>1.1.1.2.1.3.1. </t>
  </si>
  <si>
    <t>Čerpacia šachta plastová dvojplášťová ( s dobetonávkou a výstrojou podľa PD)</t>
  </si>
  <si>
    <t>1.1.1.2.1.3.2. </t>
  </si>
  <si>
    <t>Betónový roznášací prstenec pre revízne šachty DN 600 až 1000</t>
  </si>
  <si>
    <t>1.1.1.2.1.3.3. </t>
  </si>
  <si>
    <t>Vyrovnávací prstenec z prostého betónu tr. C 12/15 pod poklopy a mreže. výška do 100 mm</t>
  </si>
  <si>
    <t>1.1.1.2.1.3.4. </t>
  </si>
  <si>
    <t>Dno  šachtové priame DN 1000/600 mm. PVC DN150</t>
  </si>
  <si>
    <t>1.1.1.2.1.3.5. </t>
  </si>
  <si>
    <t>Kónus betónový so stúpadlom pre kanalizačnú šachtu DN 1000. hr. steny 90 mm. rozmer 1000x625x580 mm</t>
  </si>
  <si>
    <t>1.1.1.2.1.3.6. </t>
  </si>
  <si>
    <t>Poklop betón - liatina. tr. zaťaženia B125. pre revízne šachty DN 630 až 1000</t>
  </si>
  <si>
    <t>1.1.1.2.1.3.7. </t>
  </si>
  <si>
    <t>Montáž kanalizačného RC potrubia z PE 100 RC SDR11 zváraného natupo D 63x5.8 mm</t>
  </si>
  <si>
    <t>1.1.1.2.1.3.8. </t>
  </si>
  <si>
    <t>1.1.1.2.1.3.9. </t>
  </si>
  <si>
    <t>Rúra PVC hladký. kanalizačný. gravitačný systém Dxr 160x4.0 mm. dĺ. 1 m. SN4 - napenená (viacvrstvová)</t>
  </si>
  <si>
    <t>1.1.1.2.1.3.10. </t>
  </si>
  <si>
    <t>Montáž kanalizačného PVC-U potrubia hladkého viacvrstvového DN 150</t>
  </si>
  <si>
    <t>1.1.1.2.1.3.11. </t>
  </si>
  <si>
    <t>Rúra kanalizačná odhlučnená z PE D 63 mm. dĺ. 3 m (výtlak)</t>
  </si>
  <si>
    <t>1.1.1.2.1.3.12. </t>
  </si>
  <si>
    <t>Montáž tvarovky na potrubí kanalizačného PVC DN 150</t>
  </si>
  <si>
    <t>1.1.1.2.1.3.13. </t>
  </si>
  <si>
    <t>Výrez a montáž odbočnej tvarovky na potrubí z kanalizačných rúr z tvrdého PVC DN 300</t>
  </si>
  <si>
    <t>1.1.1.2.1.3.14. </t>
  </si>
  <si>
    <t>Odbočka 87° PVC. DN 300/150 pre hladký. kanalizačný. gravitačný systém</t>
  </si>
  <si>
    <t>1.1.1.2.1.3.15. </t>
  </si>
  <si>
    <t>Redukcia PVC KGR 100/150 mm</t>
  </si>
  <si>
    <t>1.1.1.2.1.3.16. </t>
  </si>
  <si>
    <t>PVC flexibilné hrdlo</t>
  </si>
  <si>
    <t>1.1.1.2.1.3.17. </t>
  </si>
  <si>
    <t>Koleno PVC DN 150/45° hladký kanalizačný systém</t>
  </si>
  <si>
    <t>1.1.1.2.1.3.18. </t>
  </si>
  <si>
    <t>Skúška tesnosti kanalizácie D 150 mm</t>
  </si>
  <si>
    <t>1.1.1.2.1.3.19. </t>
  </si>
  <si>
    <t>Šachta kanalizačná s obložením dna betónom tr. C 25/30 na potrubie DN do 200</t>
  </si>
  <si>
    <t>1.1.1.2.1.3.20. </t>
  </si>
  <si>
    <t>1.1.1.2.1.3.21. </t>
  </si>
  <si>
    <t>Osadenie poklopu liatinového a oceľového vrátane rámu hmotn. nad 50 do 100 kg</t>
  </si>
  <si>
    <t>1.1.1.2.1.3.22. </t>
  </si>
  <si>
    <t>1.1.1.2.1.4. </t>
  </si>
  <si>
    <t>1.1.1.2.1.4.1. </t>
  </si>
  <si>
    <t>1.1.1.3. </t>
  </si>
  <si>
    <t>SO 04 Vodovodná prípojka</t>
  </si>
  <si>
    <t>1.1.1.3.1. </t>
  </si>
  <si>
    <t>1.1.1.3.1.1. </t>
  </si>
  <si>
    <t>1.1.1.3.1.1.1. </t>
  </si>
  <si>
    <t>Výkop ryhy šírky 600-2000mm horn.3 od 100 do 1000 m3</t>
  </si>
  <si>
    <t>1.1.1.3.1.1.2. </t>
  </si>
  <si>
    <t>1.1.1.3.1.1.3. </t>
  </si>
  <si>
    <t>Výkop šachty zapaženej. hornina 3 do 100 m3</t>
  </si>
  <si>
    <t>1.1.1.3.1.1.4. </t>
  </si>
  <si>
    <t>Príplatok k cenám za lepivosť pri hĺbení šachiet zapažených i nezapažených v hornine 3</t>
  </si>
  <si>
    <t>1.1.1.3.1.1.5. </t>
  </si>
  <si>
    <t>Paženie a rozopretie stien rýh pre podzemné vedenie. príložné do 2 m</t>
  </si>
  <si>
    <t>1.1.1.3.1.1.6. </t>
  </si>
  <si>
    <t>Paženie a rozopretie stien rýh pre podzemné vedenie. príložné do 4 m</t>
  </si>
  <si>
    <t>1.1.1.3.1.1.7. </t>
  </si>
  <si>
    <t>Odstránenie paženia rýh pre podzemné vedenie. príložné hĺbky do 2 m</t>
  </si>
  <si>
    <t>1.1.1.3.1.1.8. </t>
  </si>
  <si>
    <t>Odstránenie paženia rýh pre podzemné vedenie. príložné hĺbky do 4 m</t>
  </si>
  <si>
    <t>1.1.1.3.1.1.9. </t>
  </si>
  <si>
    <t>1.1.1.3.1.1.10. </t>
  </si>
  <si>
    <t>1.1.1.3.1.1.11. </t>
  </si>
  <si>
    <t>1.1.1.3.1.1.12. </t>
  </si>
  <si>
    <t>1.1.1.3.1.1.13. </t>
  </si>
  <si>
    <t>1.1.1.3.1.1.14. </t>
  </si>
  <si>
    <t>1.1.1.3.1.2. </t>
  </si>
  <si>
    <t>1.1.1.3.1.2.1. </t>
  </si>
  <si>
    <t>1.1.1.3.1.2.2. </t>
  </si>
  <si>
    <t>Dosky. bloky. sedlá z betónu v otvorenom výkope tr.C 16/20</t>
  </si>
  <si>
    <t>1.1.1.3.1.3. </t>
  </si>
  <si>
    <t>1.1.1.3.1.3.1. </t>
  </si>
  <si>
    <t>Montáž liatin. tvarovky jednoosovej na potrubí z rúr prírubových DN 100</t>
  </si>
  <si>
    <t>1.1.1.3.1.3.2. </t>
  </si>
  <si>
    <t>Koleno liatinové 90° s pätkou. d 100/110 mm. pre potrubie z PE a PVC. s istením proti posunu. s epoxidovou úpravou</t>
  </si>
  <si>
    <t>1.1.1.3.1.3.3. </t>
  </si>
  <si>
    <t>T-kus prírubový liatinový. DN 100/100. PN 16 s epoxidovou ochrannou vrstvou. na vodu</t>
  </si>
  <si>
    <t>1.1.1.3.1.3.4. </t>
  </si>
  <si>
    <t>T-kus prírubový liatinový. DN 150/100. PN 16 s epoxidovou ochrannou vrstvou. na vodu</t>
  </si>
  <si>
    <t>1.1.1.3.1.3.5. </t>
  </si>
  <si>
    <t>T-kus prírubový liatinový. DN 100/50. PN 16 s epoxidovou ochrannou vrstvou. na vodu</t>
  </si>
  <si>
    <t>1.1.1.3.1.3.6. </t>
  </si>
  <si>
    <t>Tvarovka prírubová liatinová FF kus. DN 100/500. PN 16 s epoxidovou ochrannou vrstvou. na vodu</t>
  </si>
  <si>
    <t>1.1.1.3.1.3.7. </t>
  </si>
  <si>
    <t>Tvarovka prírubová liatinová FF kus. DN 100/800. PN 16 s epoxidovou ochrannou vrstvou. na vodu</t>
  </si>
  <si>
    <t>1.1.1.3.1.3.8. </t>
  </si>
  <si>
    <t>Príruba závitová liatinová s vnútorným závitom DN 50 - 2". PN10. s epoxidovou ochrannou vrstvou. na vodu</t>
  </si>
  <si>
    <t>1.1.1.3.1.3.9. </t>
  </si>
  <si>
    <t>Príruba špeciálna DN 100. PN16. D 118 mm. s istením proti posunu pre liatinové potrubia. na vodu</t>
  </si>
  <si>
    <t>1.1.1.3.1.3.10. </t>
  </si>
  <si>
    <t>Príruba špeciálna DN 50. PN16. D 66 mm. s istením proti posunu pre liatinové potrubia. na vodu</t>
  </si>
  <si>
    <t>1.1.1.3.1.3.11. </t>
  </si>
  <si>
    <t>Montáž vodovodného potrubia z dvojvsrtvového PE 100 SDR17/PN10 zváraných natupo D 63x3.8 mm</t>
  </si>
  <si>
    <t>1.1.1.3.1.3.12. </t>
  </si>
  <si>
    <t>Rúra HDPE na vodu PE100 PN10 SDR17 63x3.8x100 m</t>
  </si>
  <si>
    <t>1.1.1.3.1.3.13. </t>
  </si>
  <si>
    <t>Koleno 90° elektrotvarovkové 90° PE 100 SDR 11 D 63 mm</t>
  </si>
  <si>
    <t>1.1.1.3.1.3.14. </t>
  </si>
  <si>
    <t>Koleno 90° elektrotvarovkové 90° PE 100 SDR 11 D 110 mm</t>
  </si>
  <si>
    <t>1.1.1.3.1.3.15. </t>
  </si>
  <si>
    <t>Montáž vodovodného potrubia z dvojvsrtvového PE 100 SDR11. SDR17 zváraných elektrotvarovkami D 110x10.0 mm</t>
  </si>
  <si>
    <t>1.1.1.3.1.3.16. </t>
  </si>
  <si>
    <t>Rúra HDPE na vodu PE100 PN16 SDR11 110x10.0x12 m</t>
  </si>
  <si>
    <t>1.1.1.3.1.3.17. </t>
  </si>
  <si>
    <t>Príplatok k cene za montáž vodovodných prípojok DN od 32 do 80</t>
  </si>
  <si>
    <t>1.1.1.3.1.3.18. </t>
  </si>
  <si>
    <t>Príplatok k cene za montáž vodovodných prípojok DN od 100 do 150</t>
  </si>
  <si>
    <t>1.1.1.3.1.3.19. </t>
  </si>
  <si>
    <t>Posúvač s prírubami krátky. typ E2. z liatiny DN 100. PN 16. na vodu</t>
  </si>
  <si>
    <t>1.1.1.3.1.3.20. </t>
  </si>
  <si>
    <t>Montáž posúvača s osadením zemnej súpravy (bez poklopov) DN 100</t>
  </si>
  <si>
    <t>1.1.1.3.1.3.21. </t>
  </si>
  <si>
    <t>Posúvač prírubový s tesnením. DN 50. dĺ. 150 mm. liatina. PN 25</t>
  </si>
  <si>
    <t>1.1.1.3.1.3.22. </t>
  </si>
  <si>
    <t>Montáž vodovodného posúvača s osadením zemnej súpravy (bez poklopov) DN 50</t>
  </si>
  <si>
    <t>1.1.1.3.1.3.23. </t>
  </si>
  <si>
    <t>Teleskopická ovládacia tyč na ovládanie uzatváracej armatúry. ušľachtilá oceľ. výška 1.5-2.3 m</t>
  </si>
  <si>
    <t>1.1.1.3.1.3.24. </t>
  </si>
  <si>
    <t>Montáž vodovodnej armatúry na potrubí. posúvač v šachte s ručným kolieskom DN 100</t>
  </si>
  <si>
    <t>1.1.1.3.1.3.25. </t>
  </si>
  <si>
    <t>Klapka prírubová spätná DN 100. dĺ. 300 mm. liatina. EPDM. na vodu do 100°C</t>
  </si>
  <si>
    <t>1.1.1.3.1.3.26. </t>
  </si>
  <si>
    <t>Montáž vodovodnej armatúry na potrubí. spätná klapka DN 100</t>
  </si>
  <si>
    <t>1.1.1.3.1.3.27. </t>
  </si>
  <si>
    <t>Montáž vodovodnej armatúry na potrubí. vtokový kôš v objekte DN 100</t>
  </si>
  <si>
    <t>1.1.1.3.1.3.28. </t>
  </si>
  <si>
    <t>Nadzemný hydrant DN 100. krytie potrubia 1 až 1.5 m. výstup A2B. na vodu</t>
  </si>
  <si>
    <t>1.1.1.3.1.3.29. </t>
  </si>
  <si>
    <t>Montáž vodovodnej armatúry na potrubí. hydrant nadzemný DN 100</t>
  </si>
  <si>
    <t>1.1.1.3.1.3.30. </t>
  </si>
  <si>
    <t>Montáž navrtávacieho pásu s ventilom menovitého tlaku 1 MPa na potr. z rúr liat.. oceľ.. plast.. DN 100</t>
  </si>
  <si>
    <t>1.1.1.3.1.3.31. </t>
  </si>
  <si>
    <t>Navrtávaci pás uzáverový DN 100 - 5/4" až 2" na vodu. z tvárnej liatiny pre liatinové a oceľové potrubie</t>
  </si>
  <si>
    <t>1.1.1.3.1.3.32. </t>
  </si>
  <si>
    <t>Lapač nečistôt DN 100 s dvojitým sitom z nerezovej ocele. tvárna liatina s epoxidovou úpravou</t>
  </si>
  <si>
    <t>1.1.1.3.1.3.33. </t>
  </si>
  <si>
    <t>1.1.1.3.1.3.34. </t>
  </si>
  <si>
    <t>1.1.1.3.1.3.35. </t>
  </si>
  <si>
    <t>1.1.1.3.1.3.36. </t>
  </si>
  <si>
    <t>1.1.1.3.1.3.37. </t>
  </si>
  <si>
    <t>1.1.1.3.1.3.38. </t>
  </si>
  <si>
    <t>Vodomerná a armatúrna šachta. objem 6.8 m3. železobetónová</t>
  </si>
  <si>
    <t>1.1.1.3.1.3.39. </t>
  </si>
  <si>
    <t>Osadenie vodomernej šachty železobetónovej. hmotnosti nad 3 do 6 t</t>
  </si>
  <si>
    <t>1.1.1.3.1.3.40. </t>
  </si>
  <si>
    <t>Poklop liatinový B125 priemer 600 mm</t>
  </si>
  <si>
    <t>1.1.1.3.1.3.41. </t>
  </si>
  <si>
    <t>Osadenie poklopu liatinového a oceľového vrátane rámu hmotn. do 50 kg</t>
  </si>
  <si>
    <t>1.1.1.3.1.3.42. </t>
  </si>
  <si>
    <t>Osadenie poklopu liatinového a oceľového vrátane rámu hmotn. nad 100 do 150 kg</t>
  </si>
  <si>
    <t>1.1.1.3.1.3.43. </t>
  </si>
  <si>
    <t>Poklop uličný tuhý pre armatúry domovej prípojky. ťažký. šedá liatina GG 200 bitúmenovaná</t>
  </si>
  <si>
    <t>1.1.1.3.1.3.44. </t>
  </si>
  <si>
    <t>Vyhľadávací vodič na potrubí PVC DN do 150</t>
  </si>
  <si>
    <t>1.1.1.3.1.3.45. </t>
  </si>
  <si>
    <t>Označenie vodovodného potrubia bielou výstražnou fóliou</t>
  </si>
  <si>
    <t>1.1.1.3.1.4. </t>
  </si>
  <si>
    <t>1.1.1.3.1.4.1. </t>
  </si>
  <si>
    <t>1.1.1.3.2. </t>
  </si>
  <si>
    <t>1.1.1.3.2.1. </t>
  </si>
  <si>
    <t>Zdravotechnika</t>
  </si>
  <si>
    <t>1.1.1.3.2.1.1. </t>
  </si>
  <si>
    <t>Guľový uzáver pre vodu s odvodnením. 2" FF. páčka. niklovaná mosadz</t>
  </si>
  <si>
    <t>1.1.1.3.2.1.2. </t>
  </si>
  <si>
    <t>1.1.1.3.2.1.3. </t>
  </si>
  <si>
    <t>Vodomer DN80/PN16 . menovitý prietok Qn 1.2 m3/h. stavebná dlžka 200 mm</t>
  </si>
  <si>
    <t>1.1.1.3.2.1.4. </t>
  </si>
  <si>
    <t>Montáž vodomeru pre vodu do 30°C prírubového skrutkového vertikálneho DN 80</t>
  </si>
  <si>
    <t>1.1.1.3.2.1.5. 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</si>
</sst>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rgb="FFFFFFFF"/>
      </patternFill>
    </fill>
    <fill>
      <patternFill patternType="solid">
        <fgColor rgb="FF8EA9D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31"/>
  <sheetViews>
    <sheetView tabSelected="1" topLeftCell="B2" workbookViewId="0">
      <selection activeCell="D11" sqref="D11"/>
    </sheetView>
  </sheetViews>
  <sheetFormatPr defaultRowHeight="14.4" x14ac:dyDescent="0.3"/>
  <cols>
    <col min="1" max="1" width="0" hidden="1" bestFit="1" customWidth="1" collapsed="1"/>
    <col min="2" max="2" width="18.5546875" bestFit="1" customWidth="1" collapsed="1"/>
    <col min="3" max="3" width="12.5546875" bestFit="1" customWidth="1" collapsed="1"/>
    <col min="4" max="4" width="50" bestFit="1" customWidth="1" collapsed="1"/>
    <col min="5" max="5" width="18" bestFit="1" customWidth="1" collapsed="1"/>
    <col min="6" max="6" width="12" bestFit="1" customWidth="1" collapsed="1"/>
    <col min="7" max="8" width="18" bestFit="1" customWidth="1" collapsed="1"/>
    <col min="9" max="9" width="15.21875" bestFit="1" customWidth="1" collapsed="1"/>
    <col min="10" max="10" width="18.88671875" bestFit="1" customWidth="1" collapsed="1"/>
  </cols>
  <sheetData>
    <row r="1" spans="1:10" ht="0" hidden="1" customHeight="1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0" x14ac:dyDescent="0.3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</row>
    <row r="3" spans="1:10" x14ac:dyDescent="0.3">
      <c r="A3" s="1">
        <v>1967644</v>
      </c>
      <c r="B3" s="1" t="s">
        <v>21</v>
      </c>
      <c r="C3" s="1" t="s">
        <v>22</v>
      </c>
      <c r="D3" s="1" t="s">
        <v>23</v>
      </c>
      <c r="E3" s="1">
        <f>ROUND(H4,2)</f>
        <v>0</v>
      </c>
      <c r="F3" s="1">
        <v>1.2</v>
      </c>
      <c r="G3" s="1" t="s">
        <v>0</v>
      </c>
      <c r="H3" s="1">
        <f t="shared" ref="H3:H66" si="0">IF(ISNUMBER(VALUE(E3)),ROUND(SUM(ROUND(E3,2)*F3),2),"N")</f>
        <v>0</v>
      </c>
      <c r="I3" s="1" t="s">
        <v>22</v>
      </c>
      <c r="J3" s="1" t="s">
        <v>0</v>
      </c>
    </row>
    <row r="4" spans="1:10" x14ac:dyDescent="0.3">
      <c r="A4" s="1">
        <v>1967645</v>
      </c>
      <c r="B4" s="1" t="s">
        <v>24</v>
      </c>
      <c r="C4" s="1" t="s">
        <v>22</v>
      </c>
      <c r="D4" s="1" t="s">
        <v>25</v>
      </c>
      <c r="E4" s="1">
        <f>ROUND(H5,2)</f>
        <v>0</v>
      </c>
      <c r="F4" s="1">
        <v>1</v>
      </c>
      <c r="G4" s="1" t="s">
        <v>0</v>
      </c>
      <c r="H4" s="1">
        <f t="shared" si="0"/>
        <v>0</v>
      </c>
      <c r="I4" s="1" t="s">
        <v>22</v>
      </c>
      <c r="J4" s="1" t="s">
        <v>0</v>
      </c>
    </row>
    <row r="5" spans="1:10" ht="28.8" x14ac:dyDescent="0.3">
      <c r="A5" s="1">
        <v>1967646</v>
      </c>
      <c r="B5" s="1" t="s">
        <v>26</v>
      </c>
      <c r="C5" s="1" t="s">
        <v>22</v>
      </c>
      <c r="D5" s="1" t="s">
        <v>27</v>
      </c>
      <c r="E5" s="1">
        <f>ROUND(H6+H916+H957,2)</f>
        <v>0</v>
      </c>
      <c r="F5" s="1">
        <v>1</v>
      </c>
      <c r="G5" s="1" t="s">
        <v>0</v>
      </c>
      <c r="H5" s="1">
        <f t="shared" si="0"/>
        <v>0</v>
      </c>
      <c r="I5" s="1" t="s">
        <v>22</v>
      </c>
      <c r="J5" s="1" t="s">
        <v>0</v>
      </c>
    </row>
    <row r="6" spans="1:10" x14ac:dyDescent="0.3">
      <c r="A6" s="1">
        <v>1967647</v>
      </c>
      <c r="B6" s="1" t="s">
        <v>28</v>
      </c>
      <c r="C6" s="1" t="s">
        <v>22</v>
      </c>
      <c r="D6" s="1" t="s">
        <v>29</v>
      </c>
      <c r="E6" s="1">
        <f>ROUND(H7+H183+H727,2)</f>
        <v>0</v>
      </c>
      <c r="F6" s="1">
        <v>1</v>
      </c>
      <c r="G6" s="1" t="s">
        <v>0</v>
      </c>
      <c r="H6" s="1">
        <f t="shared" si="0"/>
        <v>0</v>
      </c>
      <c r="I6" s="1" t="s">
        <v>22</v>
      </c>
      <c r="J6" s="1" t="s">
        <v>0</v>
      </c>
    </row>
    <row r="7" spans="1:10" x14ac:dyDescent="0.3">
      <c r="A7" s="1">
        <v>1967648</v>
      </c>
      <c r="B7" s="1" t="s">
        <v>30</v>
      </c>
      <c r="C7" s="1" t="s">
        <v>31</v>
      </c>
      <c r="D7" s="1" t="s">
        <v>32</v>
      </c>
      <c r="E7" s="1">
        <f>ROUND(H8+H28+H42+H67+H87+H92+H112+H135+H138,2)</f>
        <v>0</v>
      </c>
      <c r="F7" s="1">
        <v>1</v>
      </c>
      <c r="G7" s="1" t="s">
        <v>0</v>
      </c>
      <c r="H7" s="1">
        <f t="shared" si="0"/>
        <v>0</v>
      </c>
      <c r="I7" s="1" t="s">
        <v>22</v>
      </c>
      <c r="J7" s="1" t="s">
        <v>0</v>
      </c>
    </row>
    <row r="8" spans="1:10" x14ac:dyDescent="0.3">
      <c r="A8" s="1">
        <v>1967649</v>
      </c>
      <c r="B8" s="1" t="s">
        <v>33</v>
      </c>
      <c r="C8" s="1">
        <v>1</v>
      </c>
      <c r="D8" s="1" t="s">
        <v>34</v>
      </c>
      <c r="E8" s="1">
        <f>ROUND(H9+H10+H11+H12+H13+H14+H15+H16+H17+H18+H19+H20+H21+H22+H23+H24+H25+H26+H27,2)</f>
        <v>0</v>
      </c>
      <c r="F8" s="1">
        <v>1</v>
      </c>
      <c r="G8" s="1" t="s">
        <v>0</v>
      </c>
      <c r="H8" s="1">
        <f t="shared" si="0"/>
        <v>0</v>
      </c>
      <c r="I8" s="1" t="s">
        <v>22</v>
      </c>
      <c r="J8" s="1" t="s">
        <v>0</v>
      </c>
    </row>
    <row r="9" spans="1:10" x14ac:dyDescent="0.3">
      <c r="A9" s="1">
        <v>1967650</v>
      </c>
      <c r="B9" s="1" t="s">
        <v>35</v>
      </c>
      <c r="C9" s="1" t="s">
        <v>22</v>
      </c>
      <c r="D9" s="1" t="s">
        <v>37</v>
      </c>
      <c r="E9" s="2">
        <v>0</v>
      </c>
      <c r="F9" s="1">
        <v>35</v>
      </c>
      <c r="G9" s="1" t="s">
        <v>36</v>
      </c>
      <c r="H9" s="1">
        <f t="shared" si="0"/>
        <v>0</v>
      </c>
      <c r="I9" s="1" t="s">
        <v>22</v>
      </c>
      <c r="J9" s="1" t="s">
        <v>0</v>
      </c>
    </row>
    <row r="10" spans="1:10" ht="28.8" x14ac:dyDescent="0.3">
      <c r="A10" s="1">
        <v>1967651</v>
      </c>
      <c r="B10" s="1" t="s">
        <v>38</v>
      </c>
      <c r="C10" s="1" t="s">
        <v>22</v>
      </c>
      <c r="D10" s="1" t="s">
        <v>40</v>
      </c>
      <c r="E10" s="2">
        <v>0</v>
      </c>
      <c r="F10" s="1">
        <v>600</v>
      </c>
      <c r="G10" s="1" t="s">
        <v>39</v>
      </c>
      <c r="H10" s="1">
        <f t="shared" si="0"/>
        <v>0</v>
      </c>
      <c r="I10" s="1" t="s">
        <v>22</v>
      </c>
      <c r="J10" s="1" t="s">
        <v>0</v>
      </c>
    </row>
    <row r="11" spans="1:10" ht="28.8" x14ac:dyDescent="0.3">
      <c r="A11" s="1">
        <v>1967652</v>
      </c>
      <c r="B11" s="1" t="s">
        <v>41</v>
      </c>
      <c r="C11" s="1" t="s">
        <v>22</v>
      </c>
      <c r="D11" s="1" t="s">
        <v>43</v>
      </c>
      <c r="E11" s="2">
        <v>0</v>
      </c>
      <c r="F11" s="1">
        <v>60</v>
      </c>
      <c r="G11" s="1" t="s">
        <v>42</v>
      </c>
      <c r="H11" s="1">
        <f t="shared" si="0"/>
        <v>0</v>
      </c>
      <c r="I11" s="1" t="s">
        <v>22</v>
      </c>
      <c r="J11" s="1" t="s">
        <v>0</v>
      </c>
    </row>
    <row r="12" spans="1:10" ht="28.8" x14ac:dyDescent="0.3">
      <c r="A12" s="1">
        <v>1967653</v>
      </c>
      <c r="B12" s="1" t="s">
        <v>44</v>
      </c>
      <c r="C12" s="1" t="s">
        <v>22</v>
      </c>
      <c r="D12" s="1" t="s">
        <v>46</v>
      </c>
      <c r="E12" s="2">
        <v>0</v>
      </c>
      <c r="F12" s="1">
        <v>357.6</v>
      </c>
      <c r="G12" s="1" t="s">
        <v>45</v>
      </c>
      <c r="H12" s="1">
        <f t="shared" si="0"/>
        <v>0</v>
      </c>
      <c r="I12" s="1" t="s">
        <v>22</v>
      </c>
      <c r="J12" s="1" t="s">
        <v>0</v>
      </c>
    </row>
    <row r="13" spans="1:10" ht="28.8" x14ac:dyDescent="0.3">
      <c r="A13" s="1">
        <v>1967654</v>
      </c>
      <c r="B13" s="1" t="s">
        <v>47</v>
      </c>
      <c r="C13" s="1" t="s">
        <v>22</v>
      </c>
      <c r="D13" s="1" t="s">
        <v>48</v>
      </c>
      <c r="E13" s="2">
        <v>0</v>
      </c>
      <c r="F13" s="1">
        <v>107.28</v>
      </c>
      <c r="G13" s="1" t="s">
        <v>45</v>
      </c>
      <c r="H13" s="1">
        <f t="shared" si="0"/>
        <v>0</v>
      </c>
      <c r="I13" s="1" t="s">
        <v>22</v>
      </c>
      <c r="J13" s="1" t="s">
        <v>0</v>
      </c>
    </row>
    <row r="14" spans="1:10" x14ac:dyDescent="0.3">
      <c r="A14" s="1">
        <v>1967655</v>
      </c>
      <c r="B14" s="1" t="s">
        <v>49</v>
      </c>
      <c r="C14" s="1" t="s">
        <v>22</v>
      </c>
      <c r="D14" s="1" t="s">
        <v>50</v>
      </c>
      <c r="E14" s="2">
        <v>0</v>
      </c>
      <c r="F14" s="1">
        <v>6.75</v>
      </c>
      <c r="G14" s="1" t="s">
        <v>45</v>
      </c>
      <c r="H14" s="1">
        <f t="shared" si="0"/>
        <v>0</v>
      </c>
      <c r="I14" s="1" t="s">
        <v>22</v>
      </c>
      <c r="J14" s="1" t="s">
        <v>0</v>
      </c>
    </row>
    <row r="15" spans="1:10" ht="28.8" x14ac:dyDescent="0.3">
      <c r="A15" s="1">
        <v>1967656</v>
      </c>
      <c r="B15" s="1" t="s">
        <v>51</v>
      </c>
      <c r="C15" s="1" t="s">
        <v>22</v>
      </c>
      <c r="D15" s="1" t="s">
        <v>52</v>
      </c>
      <c r="E15" s="2">
        <v>0</v>
      </c>
      <c r="F15" s="1">
        <v>2.0249999999999999</v>
      </c>
      <c r="G15" s="1" t="s">
        <v>45</v>
      </c>
      <c r="H15" s="1">
        <f t="shared" si="0"/>
        <v>0</v>
      </c>
      <c r="I15" s="1" t="s">
        <v>22</v>
      </c>
      <c r="J15" s="1" t="s">
        <v>0</v>
      </c>
    </row>
    <row r="16" spans="1:10" x14ac:dyDescent="0.3">
      <c r="A16" s="1">
        <v>1967657</v>
      </c>
      <c r="B16" s="1" t="s">
        <v>53</v>
      </c>
      <c r="C16" s="1" t="s">
        <v>22</v>
      </c>
      <c r="D16" s="1" t="s">
        <v>54</v>
      </c>
      <c r="E16" s="2">
        <v>0</v>
      </c>
      <c r="F16" s="1">
        <v>296.024</v>
      </c>
      <c r="G16" s="1" t="s">
        <v>45</v>
      </c>
      <c r="H16" s="1">
        <f t="shared" si="0"/>
        <v>0</v>
      </c>
      <c r="I16" s="1" t="s">
        <v>22</v>
      </c>
      <c r="J16" s="1" t="s">
        <v>0</v>
      </c>
    </row>
    <row r="17" spans="1:10" ht="28.8" x14ac:dyDescent="0.3">
      <c r="A17" s="1">
        <v>1967658</v>
      </c>
      <c r="B17" s="1" t="s">
        <v>55</v>
      </c>
      <c r="C17" s="1" t="s">
        <v>22</v>
      </c>
      <c r="D17" s="1" t="s">
        <v>56</v>
      </c>
      <c r="E17" s="2">
        <v>0</v>
      </c>
      <c r="F17" s="1">
        <v>88.807000000000002</v>
      </c>
      <c r="G17" s="1" t="s">
        <v>45</v>
      </c>
      <c r="H17" s="1">
        <f t="shared" si="0"/>
        <v>0</v>
      </c>
      <c r="I17" s="1" t="s">
        <v>22</v>
      </c>
      <c r="J17" s="1" t="s">
        <v>0</v>
      </c>
    </row>
    <row r="18" spans="1:10" x14ac:dyDescent="0.3">
      <c r="A18" s="1">
        <v>1967659</v>
      </c>
      <c r="B18" s="1" t="s">
        <v>57</v>
      </c>
      <c r="C18" s="1" t="s">
        <v>22</v>
      </c>
      <c r="D18" s="1" t="s">
        <v>58</v>
      </c>
      <c r="E18" s="2">
        <v>0</v>
      </c>
      <c r="F18" s="1">
        <v>106.843</v>
      </c>
      <c r="G18" s="1" t="s">
        <v>45</v>
      </c>
      <c r="H18" s="1">
        <f t="shared" si="0"/>
        <v>0</v>
      </c>
      <c r="I18" s="1" t="s">
        <v>22</v>
      </c>
      <c r="J18" s="1" t="s">
        <v>0</v>
      </c>
    </row>
    <row r="19" spans="1:10" ht="43.2" x14ac:dyDescent="0.3">
      <c r="A19" s="1">
        <v>1967660</v>
      </c>
      <c r="B19" s="1" t="s">
        <v>59</v>
      </c>
      <c r="C19" s="1" t="s">
        <v>22</v>
      </c>
      <c r="D19" s="1" t="s">
        <v>60</v>
      </c>
      <c r="E19" s="2">
        <v>0</v>
      </c>
      <c r="F19" s="1">
        <v>32.067999999999998</v>
      </c>
      <c r="G19" s="1" t="s">
        <v>45</v>
      </c>
      <c r="H19" s="1">
        <f t="shared" si="0"/>
        <v>0</v>
      </c>
      <c r="I19" s="1" t="s">
        <v>22</v>
      </c>
      <c r="J19" s="1" t="s">
        <v>0</v>
      </c>
    </row>
    <row r="20" spans="1:10" ht="28.8" x14ac:dyDescent="0.3">
      <c r="A20" s="1">
        <v>1967661</v>
      </c>
      <c r="B20" s="1" t="s">
        <v>61</v>
      </c>
      <c r="C20" s="1" t="s">
        <v>22</v>
      </c>
      <c r="D20" s="1" t="s">
        <v>62</v>
      </c>
      <c r="E20" s="2">
        <v>0</v>
      </c>
      <c r="F20" s="1">
        <v>3.62</v>
      </c>
      <c r="G20" s="1" t="s">
        <v>45</v>
      </c>
      <c r="H20" s="1">
        <f t="shared" si="0"/>
        <v>0</v>
      </c>
      <c r="I20" s="1" t="s">
        <v>22</v>
      </c>
      <c r="J20" s="1" t="s">
        <v>0</v>
      </c>
    </row>
    <row r="21" spans="1:10" ht="28.8" x14ac:dyDescent="0.3">
      <c r="A21" s="1">
        <v>1967662</v>
      </c>
      <c r="B21" s="1" t="s">
        <v>63</v>
      </c>
      <c r="C21" s="1" t="s">
        <v>22</v>
      </c>
      <c r="D21" s="1" t="s">
        <v>64</v>
      </c>
      <c r="E21" s="2">
        <v>0</v>
      </c>
      <c r="F21" s="1">
        <v>1.0860000000000001</v>
      </c>
      <c r="G21" s="1" t="s">
        <v>45</v>
      </c>
      <c r="H21" s="1">
        <f t="shared" si="0"/>
        <v>0</v>
      </c>
      <c r="I21" s="1" t="s">
        <v>22</v>
      </c>
      <c r="J21" s="1" t="s">
        <v>0</v>
      </c>
    </row>
    <row r="22" spans="1:10" ht="43.2" x14ac:dyDescent="0.3">
      <c r="A22" s="1">
        <v>1967663</v>
      </c>
      <c r="B22" s="1" t="s">
        <v>65</v>
      </c>
      <c r="C22" s="1" t="s">
        <v>22</v>
      </c>
      <c r="D22" s="1" t="s">
        <v>66</v>
      </c>
      <c r="E22" s="2">
        <v>0</v>
      </c>
      <c r="F22" s="1">
        <v>331.36799999999999</v>
      </c>
      <c r="G22" s="1" t="s">
        <v>45</v>
      </c>
      <c r="H22" s="1">
        <f t="shared" si="0"/>
        <v>0</v>
      </c>
      <c r="I22" s="1" t="s">
        <v>22</v>
      </c>
      <c r="J22" s="1" t="s">
        <v>0</v>
      </c>
    </row>
    <row r="23" spans="1:10" ht="43.2" x14ac:dyDescent="0.3">
      <c r="A23" s="1">
        <v>1967664</v>
      </c>
      <c r="B23" s="1" t="s">
        <v>67</v>
      </c>
      <c r="C23" s="1" t="s">
        <v>22</v>
      </c>
      <c r="D23" s="1" t="s">
        <v>68</v>
      </c>
      <c r="E23" s="2">
        <v>0</v>
      </c>
      <c r="F23" s="1">
        <v>429.09899999999999</v>
      </c>
      <c r="G23" s="1" t="s">
        <v>45</v>
      </c>
      <c r="H23" s="1">
        <f t="shared" si="0"/>
        <v>0</v>
      </c>
      <c r="I23" s="1" t="s">
        <v>22</v>
      </c>
      <c r="J23" s="1" t="s">
        <v>0</v>
      </c>
    </row>
    <row r="24" spans="1:10" ht="28.8" x14ac:dyDescent="0.3">
      <c r="A24" s="1">
        <v>1967665</v>
      </c>
      <c r="B24" s="1" t="s">
        <v>69</v>
      </c>
      <c r="C24" s="1" t="s">
        <v>22</v>
      </c>
      <c r="D24" s="1" t="s">
        <v>70</v>
      </c>
      <c r="E24" s="2">
        <v>0</v>
      </c>
      <c r="F24" s="1">
        <v>331.36799999999999</v>
      </c>
      <c r="G24" s="1" t="s">
        <v>45</v>
      </c>
      <c r="H24" s="1">
        <f t="shared" si="0"/>
        <v>0</v>
      </c>
      <c r="I24" s="1" t="s">
        <v>22</v>
      </c>
      <c r="J24" s="1" t="s">
        <v>0</v>
      </c>
    </row>
    <row r="25" spans="1:10" x14ac:dyDescent="0.3">
      <c r="A25" s="1">
        <v>1967666</v>
      </c>
      <c r="B25" s="1" t="s">
        <v>71</v>
      </c>
      <c r="C25" s="1" t="s">
        <v>22</v>
      </c>
      <c r="D25" s="1" t="s">
        <v>72</v>
      </c>
      <c r="E25" s="2">
        <v>0</v>
      </c>
      <c r="F25" s="1">
        <v>410.28699999999998</v>
      </c>
      <c r="G25" s="1" t="s">
        <v>45</v>
      </c>
      <c r="H25" s="1">
        <f t="shared" si="0"/>
        <v>0</v>
      </c>
      <c r="I25" s="1" t="s">
        <v>22</v>
      </c>
      <c r="J25" s="1" t="s">
        <v>0</v>
      </c>
    </row>
    <row r="26" spans="1:10" ht="28.8" x14ac:dyDescent="0.3">
      <c r="A26" s="1">
        <v>1967667</v>
      </c>
      <c r="B26" s="1" t="s">
        <v>73</v>
      </c>
      <c r="C26" s="1" t="s">
        <v>22</v>
      </c>
      <c r="D26" s="1" t="s">
        <v>74</v>
      </c>
      <c r="E26" s="2">
        <v>0</v>
      </c>
      <c r="F26" s="1">
        <v>427.44799999999998</v>
      </c>
      <c r="G26" s="1" t="s">
        <v>45</v>
      </c>
      <c r="H26" s="1">
        <f t="shared" si="0"/>
        <v>0</v>
      </c>
      <c r="I26" s="1" t="s">
        <v>22</v>
      </c>
      <c r="J26" s="1" t="s">
        <v>0</v>
      </c>
    </row>
    <row r="27" spans="1:10" x14ac:dyDescent="0.3">
      <c r="A27" s="1">
        <v>1967668</v>
      </c>
      <c r="B27" s="1" t="s">
        <v>75</v>
      </c>
      <c r="C27" s="1" t="s">
        <v>22</v>
      </c>
      <c r="D27" s="1" t="s">
        <v>77</v>
      </c>
      <c r="E27" s="2">
        <v>0</v>
      </c>
      <c r="F27" s="1">
        <v>56.756999999999998</v>
      </c>
      <c r="G27" s="1" t="s">
        <v>76</v>
      </c>
      <c r="H27" s="1">
        <f t="shared" si="0"/>
        <v>0</v>
      </c>
      <c r="I27" s="1" t="s">
        <v>22</v>
      </c>
      <c r="J27" s="1" t="s">
        <v>0</v>
      </c>
    </row>
    <row r="28" spans="1:10" x14ac:dyDescent="0.3">
      <c r="A28" s="1">
        <v>1967669</v>
      </c>
      <c r="B28" s="1" t="s">
        <v>78</v>
      </c>
      <c r="C28" s="1">
        <v>2</v>
      </c>
      <c r="D28" s="1" t="s">
        <v>79</v>
      </c>
      <c r="E28" s="1">
        <f>ROUND(H29+H30+H31+H32+H33+H34+H35+H36+H37+H38+H39+H40+H41,2)</f>
        <v>0</v>
      </c>
      <c r="F28" s="1">
        <v>1</v>
      </c>
      <c r="G28" s="1" t="s">
        <v>0</v>
      </c>
      <c r="H28" s="1">
        <f t="shared" si="0"/>
        <v>0</v>
      </c>
      <c r="I28" s="1" t="s">
        <v>22</v>
      </c>
      <c r="J28" s="1" t="s">
        <v>0</v>
      </c>
    </row>
    <row r="29" spans="1:10" ht="28.8" x14ac:dyDescent="0.3">
      <c r="A29" s="1">
        <v>1967670</v>
      </c>
      <c r="B29" s="1" t="s">
        <v>80</v>
      </c>
      <c r="C29" s="1" t="s">
        <v>22</v>
      </c>
      <c r="D29" s="1" t="s">
        <v>82</v>
      </c>
      <c r="E29" s="2">
        <v>0</v>
      </c>
      <c r="F29" s="1">
        <v>242.5</v>
      </c>
      <c r="G29" s="1" t="s">
        <v>81</v>
      </c>
      <c r="H29" s="1">
        <f t="shared" si="0"/>
        <v>0</v>
      </c>
      <c r="I29" s="1" t="s">
        <v>22</v>
      </c>
      <c r="J29" s="1" t="s">
        <v>0</v>
      </c>
    </row>
    <row r="30" spans="1:10" x14ac:dyDescent="0.3">
      <c r="A30" s="1">
        <v>1967671</v>
      </c>
      <c r="B30" s="1" t="s">
        <v>83</v>
      </c>
      <c r="C30" s="1" t="s">
        <v>22</v>
      </c>
      <c r="D30" s="1" t="s">
        <v>84</v>
      </c>
      <c r="E30" s="2">
        <v>0</v>
      </c>
      <c r="F30" s="1">
        <v>247.35</v>
      </c>
      <c r="G30" s="1" t="s">
        <v>81</v>
      </c>
      <c r="H30" s="1">
        <f t="shared" si="0"/>
        <v>0</v>
      </c>
      <c r="I30" s="1" t="s">
        <v>22</v>
      </c>
      <c r="J30" s="1" t="s">
        <v>0</v>
      </c>
    </row>
    <row r="31" spans="1:10" x14ac:dyDescent="0.3">
      <c r="A31" s="1">
        <v>1967672</v>
      </c>
      <c r="B31" s="1" t="s">
        <v>85</v>
      </c>
      <c r="C31" s="1" t="s">
        <v>22</v>
      </c>
      <c r="D31" s="1" t="s">
        <v>86</v>
      </c>
      <c r="E31" s="2">
        <v>0</v>
      </c>
      <c r="F31" s="1">
        <v>97</v>
      </c>
      <c r="G31" s="1" t="s">
        <v>36</v>
      </c>
      <c r="H31" s="1">
        <f t="shared" si="0"/>
        <v>0</v>
      </c>
      <c r="I31" s="1" t="s">
        <v>22</v>
      </c>
      <c r="J31" s="1" t="s">
        <v>0</v>
      </c>
    </row>
    <row r="32" spans="1:10" ht="28.8" x14ac:dyDescent="0.3">
      <c r="A32" s="1">
        <v>1967673</v>
      </c>
      <c r="B32" s="1" t="s">
        <v>87</v>
      </c>
      <c r="C32" s="1" t="s">
        <v>22</v>
      </c>
      <c r="D32" s="1" t="s">
        <v>88</v>
      </c>
      <c r="E32" s="2">
        <v>0</v>
      </c>
      <c r="F32" s="1">
        <v>27.466999999999999</v>
      </c>
      <c r="G32" s="1" t="s">
        <v>45</v>
      </c>
      <c r="H32" s="1">
        <f t="shared" si="0"/>
        <v>0</v>
      </c>
      <c r="I32" s="1" t="s">
        <v>22</v>
      </c>
      <c r="J32" s="1" t="s">
        <v>0</v>
      </c>
    </row>
    <row r="33" spans="1:10" ht="28.8" x14ac:dyDescent="0.3">
      <c r="A33" s="1">
        <v>1967674</v>
      </c>
      <c r="B33" s="1" t="s">
        <v>89</v>
      </c>
      <c r="C33" s="1" t="s">
        <v>22</v>
      </c>
      <c r="D33" s="1" t="s">
        <v>90</v>
      </c>
      <c r="E33" s="2">
        <v>0</v>
      </c>
      <c r="F33" s="1">
        <v>5.8819999999999997</v>
      </c>
      <c r="G33" s="1" t="s">
        <v>45</v>
      </c>
      <c r="H33" s="1">
        <f t="shared" si="0"/>
        <v>0</v>
      </c>
      <c r="I33" s="1" t="s">
        <v>22</v>
      </c>
      <c r="J33" s="1" t="s">
        <v>0</v>
      </c>
    </row>
    <row r="34" spans="1:10" ht="28.8" x14ac:dyDescent="0.3">
      <c r="A34" s="1">
        <v>1967675</v>
      </c>
      <c r="B34" s="1" t="s">
        <v>91</v>
      </c>
      <c r="C34" s="1" t="s">
        <v>22</v>
      </c>
      <c r="D34" s="1" t="s">
        <v>92</v>
      </c>
      <c r="E34" s="2">
        <v>0</v>
      </c>
      <c r="F34" s="1">
        <v>71.480999999999995</v>
      </c>
      <c r="G34" s="1" t="s">
        <v>45</v>
      </c>
      <c r="H34" s="1">
        <f t="shared" si="0"/>
        <v>0</v>
      </c>
      <c r="I34" s="1" t="s">
        <v>22</v>
      </c>
      <c r="J34" s="1" t="s">
        <v>0</v>
      </c>
    </row>
    <row r="35" spans="1:10" x14ac:dyDescent="0.3">
      <c r="A35" s="1">
        <v>1967676</v>
      </c>
      <c r="B35" s="1" t="s">
        <v>93</v>
      </c>
      <c r="C35" s="1" t="s">
        <v>22</v>
      </c>
      <c r="D35" s="1" t="s">
        <v>94</v>
      </c>
      <c r="E35" s="2">
        <v>0</v>
      </c>
      <c r="F35" s="1">
        <v>112.152</v>
      </c>
      <c r="G35" s="1" t="s">
        <v>45</v>
      </c>
      <c r="H35" s="1">
        <f t="shared" si="0"/>
        <v>0</v>
      </c>
      <c r="I35" s="1" t="s">
        <v>22</v>
      </c>
      <c r="J35" s="1" t="s">
        <v>0</v>
      </c>
    </row>
    <row r="36" spans="1:10" ht="28.8" x14ac:dyDescent="0.3">
      <c r="A36" s="1">
        <v>1967677</v>
      </c>
      <c r="B36" s="1" t="s">
        <v>95</v>
      </c>
      <c r="C36" s="1" t="s">
        <v>22</v>
      </c>
      <c r="D36" s="1" t="s">
        <v>96</v>
      </c>
      <c r="E36" s="2">
        <v>0</v>
      </c>
      <c r="F36" s="1">
        <v>29.358000000000001</v>
      </c>
      <c r="G36" s="1" t="s">
        <v>45</v>
      </c>
      <c r="H36" s="1">
        <f t="shared" si="0"/>
        <v>0</v>
      </c>
      <c r="I36" s="1" t="s">
        <v>22</v>
      </c>
      <c r="J36" s="1" t="s">
        <v>0</v>
      </c>
    </row>
    <row r="37" spans="1:10" x14ac:dyDescent="0.3">
      <c r="A37" s="1">
        <v>1967678</v>
      </c>
      <c r="B37" s="1" t="s">
        <v>97</v>
      </c>
      <c r="C37" s="1" t="s">
        <v>22</v>
      </c>
      <c r="D37" s="1" t="s">
        <v>98</v>
      </c>
      <c r="E37" s="2">
        <v>0</v>
      </c>
      <c r="F37" s="1">
        <v>103.84</v>
      </c>
      <c r="G37" s="1" t="s">
        <v>81</v>
      </c>
      <c r="H37" s="1">
        <f t="shared" si="0"/>
        <v>0</v>
      </c>
      <c r="I37" s="1" t="s">
        <v>22</v>
      </c>
      <c r="J37" s="1" t="s">
        <v>0</v>
      </c>
    </row>
    <row r="38" spans="1:10" x14ac:dyDescent="0.3">
      <c r="A38" s="1">
        <v>1967679</v>
      </c>
      <c r="B38" s="1" t="s">
        <v>99</v>
      </c>
      <c r="C38" s="1" t="s">
        <v>22</v>
      </c>
      <c r="D38" s="1" t="s">
        <v>100</v>
      </c>
      <c r="E38" s="2">
        <v>0</v>
      </c>
      <c r="F38" s="1">
        <v>103.84</v>
      </c>
      <c r="G38" s="1" t="s">
        <v>81</v>
      </c>
      <c r="H38" s="1">
        <f t="shared" si="0"/>
        <v>0</v>
      </c>
      <c r="I38" s="1" t="s">
        <v>22</v>
      </c>
      <c r="J38" s="1" t="s">
        <v>0</v>
      </c>
    </row>
    <row r="39" spans="1:10" x14ac:dyDescent="0.3">
      <c r="A39" s="1">
        <v>1967680</v>
      </c>
      <c r="B39" s="1" t="s">
        <v>101</v>
      </c>
      <c r="C39" s="1" t="s">
        <v>22</v>
      </c>
      <c r="D39" s="1" t="s">
        <v>102</v>
      </c>
      <c r="E39" s="2">
        <v>0</v>
      </c>
      <c r="F39" s="1">
        <v>1.3740000000000001</v>
      </c>
      <c r="G39" s="1" t="s">
        <v>76</v>
      </c>
      <c r="H39" s="1">
        <f t="shared" si="0"/>
        <v>0</v>
      </c>
      <c r="I39" s="1" t="s">
        <v>22</v>
      </c>
      <c r="J39" s="1" t="s">
        <v>0</v>
      </c>
    </row>
    <row r="40" spans="1:10" ht="43.2" x14ac:dyDescent="0.3">
      <c r="A40" s="1">
        <v>1967681</v>
      </c>
      <c r="B40" s="1" t="s">
        <v>103</v>
      </c>
      <c r="C40" s="1" t="s">
        <v>22</v>
      </c>
      <c r="D40" s="1" t="s">
        <v>104</v>
      </c>
      <c r="E40" s="2">
        <v>0</v>
      </c>
      <c r="F40" s="1">
        <v>20.414999999999999</v>
      </c>
      <c r="G40" s="1" t="s">
        <v>76</v>
      </c>
      <c r="H40" s="1">
        <f t="shared" si="0"/>
        <v>0</v>
      </c>
      <c r="I40" s="1" t="s">
        <v>22</v>
      </c>
      <c r="J40" s="1" t="s">
        <v>0</v>
      </c>
    </row>
    <row r="41" spans="1:10" ht="43.2" x14ac:dyDescent="0.3">
      <c r="A41" s="1">
        <v>1967682</v>
      </c>
      <c r="B41" s="1" t="s">
        <v>105</v>
      </c>
      <c r="C41" s="1" t="s">
        <v>22</v>
      </c>
      <c r="D41" s="1" t="s">
        <v>106</v>
      </c>
      <c r="E41" s="2">
        <v>0</v>
      </c>
      <c r="F41" s="1">
        <v>1350</v>
      </c>
      <c r="G41" s="1" t="s">
        <v>81</v>
      </c>
      <c r="H41" s="1">
        <f t="shared" si="0"/>
        <v>0</v>
      </c>
      <c r="I41" s="1" t="s">
        <v>22</v>
      </c>
      <c r="J41" s="1" t="s">
        <v>0</v>
      </c>
    </row>
    <row r="42" spans="1:10" x14ac:dyDescent="0.3">
      <c r="A42" s="1">
        <v>1967683</v>
      </c>
      <c r="B42" s="1" t="s">
        <v>107</v>
      </c>
      <c r="C42" s="1">
        <v>3</v>
      </c>
      <c r="D42" s="1" t="s">
        <v>108</v>
      </c>
      <c r="E42" s="1">
        <f>ROUND(H43+H44+H45+H46+H47+H48+H49+H50+H51+H52+H53+H54+H55+H56+H57+H58+H59+H60+H61+H62+H63+H64+H65+H66,2)</f>
        <v>0</v>
      </c>
      <c r="F42" s="1">
        <v>1</v>
      </c>
      <c r="G42" s="1" t="s">
        <v>0</v>
      </c>
      <c r="H42" s="1">
        <f t="shared" si="0"/>
        <v>0</v>
      </c>
      <c r="I42" s="1" t="s">
        <v>22</v>
      </c>
      <c r="J42" s="1" t="s">
        <v>0</v>
      </c>
    </row>
    <row r="43" spans="1:10" ht="28.8" x14ac:dyDescent="0.3">
      <c r="A43" s="1">
        <v>1967684</v>
      </c>
      <c r="B43" s="1" t="s">
        <v>109</v>
      </c>
      <c r="C43" s="1" t="s">
        <v>22</v>
      </c>
      <c r="D43" s="1" t="s">
        <v>110</v>
      </c>
      <c r="E43" s="2">
        <v>0</v>
      </c>
      <c r="F43" s="1">
        <v>234.57400000000001</v>
      </c>
      <c r="G43" s="1" t="s">
        <v>45</v>
      </c>
      <c r="H43" s="1">
        <f t="shared" si="0"/>
        <v>0</v>
      </c>
      <c r="I43" s="1" t="s">
        <v>22</v>
      </c>
      <c r="J43" s="1" t="s">
        <v>0</v>
      </c>
    </row>
    <row r="44" spans="1:10" ht="28.8" x14ac:dyDescent="0.3">
      <c r="A44" s="1">
        <v>1967685</v>
      </c>
      <c r="B44" s="1" t="s">
        <v>111</v>
      </c>
      <c r="C44" s="1" t="s">
        <v>22</v>
      </c>
      <c r="D44" s="1" t="s">
        <v>112</v>
      </c>
      <c r="E44" s="2">
        <v>0</v>
      </c>
      <c r="F44" s="1">
        <v>171.56100000000001</v>
      </c>
      <c r="G44" s="1" t="s">
        <v>45</v>
      </c>
      <c r="H44" s="1">
        <f t="shared" si="0"/>
        <v>0</v>
      </c>
      <c r="I44" s="1" t="s">
        <v>22</v>
      </c>
      <c r="J44" s="1" t="s">
        <v>0</v>
      </c>
    </row>
    <row r="45" spans="1:10" ht="28.8" x14ac:dyDescent="0.3">
      <c r="A45" s="1">
        <v>1967686</v>
      </c>
      <c r="B45" s="1" t="s">
        <v>113</v>
      </c>
      <c r="C45" s="1" t="s">
        <v>22</v>
      </c>
      <c r="D45" s="1" t="s">
        <v>114</v>
      </c>
      <c r="E45" s="2">
        <v>0</v>
      </c>
      <c r="F45" s="1">
        <v>16.38</v>
      </c>
      <c r="G45" s="1" t="s">
        <v>45</v>
      </c>
      <c r="H45" s="1">
        <f t="shared" si="0"/>
        <v>0</v>
      </c>
      <c r="I45" s="1" t="s">
        <v>22</v>
      </c>
      <c r="J45" s="1" t="s">
        <v>0</v>
      </c>
    </row>
    <row r="46" spans="1:10" ht="28.8" x14ac:dyDescent="0.3">
      <c r="A46" s="1">
        <v>1967687</v>
      </c>
      <c r="B46" s="1" t="s">
        <v>115</v>
      </c>
      <c r="C46" s="1" t="s">
        <v>22</v>
      </c>
      <c r="D46" s="1" t="s">
        <v>116</v>
      </c>
      <c r="E46" s="2">
        <v>0</v>
      </c>
      <c r="F46" s="1">
        <v>1.1120000000000001</v>
      </c>
      <c r="G46" s="1" t="s">
        <v>76</v>
      </c>
      <c r="H46" s="1">
        <f t="shared" si="0"/>
        <v>0</v>
      </c>
      <c r="I46" s="1" t="s">
        <v>22</v>
      </c>
      <c r="J46" s="1" t="s">
        <v>0</v>
      </c>
    </row>
    <row r="47" spans="1:10" ht="43.2" x14ac:dyDescent="0.3">
      <c r="A47" s="1">
        <v>1967688</v>
      </c>
      <c r="B47" s="1" t="s">
        <v>117</v>
      </c>
      <c r="C47" s="1" t="s">
        <v>22</v>
      </c>
      <c r="D47" s="1" t="s">
        <v>119</v>
      </c>
      <c r="E47" s="2">
        <v>0</v>
      </c>
      <c r="F47" s="1">
        <v>2</v>
      </c>
      <c r="G47" s="1" t="s">
        <v>118</v>
      </c>
      <c r="H47" s="1">
        <f t="shared" si="0"/>
        <v>0</v>
      </c>
      <c r="I47" s="1" t="s">
        <v>22</v>
      </c>
      <c r="J47" s="1" t="s">
        <v>0</v>
      </c>
    </row>
    <row r="48" spans="1:10" ht="28.8" x14ac:dyDescent="0.3">
      <c r="A48" s="1">
        <v>1967689</v>
      </c>
      <c r="B48" s="1" t="s">
        <v>120</v>
      </c>
      <c r="C48" s="1" t="s">
        <v>22</v>
      </c>
      <c r="D48" s="1" t="s">
        <v>121</v>
      </c>
      <c r="E48" s="2">
        <v>0</v>
      </c>
      <c r="F48" s="1">
        <v>1</v>
      </c>
      <c r="G48" s="1" t="s">
        <v>118</v>
      </c>
      <c r="H48" s="1">
        <f t="shared" si="0"/>
        <v>0</v>
      </c>
      <c r="I48" s="1" t="s">
        <v>22</v>
      </c>
      <c r="J48" s="1" t="s">
        <v>0</v>
      </c>
    </row>
    <row r="49" spans="1:10" ht="43.2" x14ac:dyDescent="0.3">
      <c r="A49" s="1">
        <v>1967690</v>
      </c>
      <c r="B49" s="1" t="s">
        <v>122</v>
      </c>
      <c r="C49" s="1" t="s">
        <v>22</v>
      </c>
      <c r="D49" s="1" t="s">
        <v>123</v>
      </c>
      <c r="E49" s="2">
        <v>0</v>
      </c>
      <c r="F49" s="1">
        <v>1</v>
      </c>
      <c r="G49" s="1" t="s">
        <v>36</v>
      </c>
      <c r="H49" s="1">
        <f t="shared" si="0"/>
        <v>0</v>
      </c>
      <c r="I49" s="1" t="s">
        <v>22</v>
      </c>
      <c r="J49" s="1" t="s">
        <v>0</v>
      </c>
    </row>
    <row r="50" spans="1:10" ht="28.8" x14ac:dyDescent="0.3">
      <c r="A50" s="1">
        <v>1967691</v>
      </c>
      <c r="B50" s="1" t="s">
        <v>124</v>
      </c>
      <c r="C50" s="1" t="s">
        <v>22</v>
      </c>
      <c r="D50" s="1" t="s">
        <v>125</v>
      </c>
      <c r="E50" s="2">
        <v>0</v>
      </c>
      <c r="F50" s="1">
        <v>6</v>
      </c>
      <c r="G50" s="1" t="s">
        <v>118</v>
      </c>
      <c r="H50" s="1">
        <f t="shared" si="0"/>
        <v>0</v>
      </c>
      <c r="I50" s="1" t="s">
        <v>22</v>
      </c>
      <c r="J50" s="1" t="s">
        <v>0</v>
      </c>
    </row>
    <row r="51" spans="1:10" ht="28.8" x14ac:dyDescent="0.3">
      <c r="A51" s="1">
        <v>1967692</v>
      </c>
      <c r="B51" s="1" t="s">
        <v>126</v>
      </c>
      <c r="C51" s="1" t="s">
        <v>22</v>
      </c>
      <c r="D51" s="1" t="s">
        <v>127</v>
      </c>
      <c r="E51" s="2">
        <v>0</v>
      </c>
      <c r="F51" s="1">
        <v>12</v>
      </c>
      <c r="G51" s="1" t="s">
        <v>118</v>
      </c>
      <c r="H51" s="1">
        <f t="shared" si="0"/>
        <v>0</v>
      </c>
      <c r="I51" s="1" t="s">
        <v>22</v>
      </c>
      <c r="J51" s="1" t="s">
        <v>0</v>
      </c>
    </row>
    <row r="52" spans="1:10" ht="28.8" x14ac:dyDescent="0.3">
      <c r="A52" s="1">
        <v>1967693</v>
      </c>
      <c r="B52" s="1" t="s">
        <v>128</v>
      </c>
      <c r="C52" s="1" t="s">
        <v>22</v>
      </c>
      <c r="D52" s="1" t="s">
        <v>129</v>
      </c>
      <c r="E52" s="2">
        <v>0</v>
      </c>
      <c r="F52" s="1">
        <v>42</v>
      </c>
      <c r="G52" s="1" t="s">
        <v>118</v>
      </c>
      <c r="H52" s="1">
        <f t="shared" si="0"/>
        <v>0</v>
      </c>
      <c r="I52" s="1" t="s">
        <v>22</v>
      </c>
      <c r="J52" s="1" t="s">
        <v>0</v>
      </c>
    </row>
    <row r="53" spans="1:10" ht="28.8" x14ac:dyDescent="0.3">
      <c r="A53" s="1">
        <v>1967694</v>
      </c>
      <c r="B53" s="1" t="s">
        <v>130</v>
      </c>
      <c r="C53" s="1" t="s">
        <v>22</v>
      </c>
      <c r="D53" s="1" t="s">
        <v>131</v>
      </c>
      <c r="E53" s="2">
        <v>0</v>
      </c>
      <c r="F53" s="1">
        <v>22</v>
      </c>
      <c r="G53" s="1" t="s">
        <v>118</v>
      </c>
      <c r="H53" s="1">
        <f t="shared" si="0"/>
        <v>0</v>
      </c>
      <c r="I53" s="1" t="s">
        <v>22</v>
      </c>
      <c r="J53" s="1" t="s">
        <v>0</v>
      </c>
    </row>
    <row r="54" spans="1:10" ht="28.8" x14ac:dyDescent="0.3">
      <c r="A54" s="1">
        <v>1967695</v>
      </c>
      <c r="B54" s="1" t="s">
        <v>132</v>
      </c>
      <c r="C54" s="1" t="s">
        <v>22</v>
      </c>
      <c r="D54" s="1" t="s">
        <v>133</v>
      </c>
      <c r="E54" s="2">
        <v>0</v>
      </c>
      <c r="F54" s="1">
        <v>24</v>
      </c>
      <c r="G54" s="1" t="s">
        <v>118</v>
      </c>
      <c r="H54" s="1">
        <f t="shared" si="0"/>
        <v>0</v>
      </c>
      <c r="I54" s="1" t="s">
        <v>22</v>
      </c>
      <c r="J54" s="1" t="s">
        <v>0</v>
      </c>
    </row>
    <row r="55" spans="1:10" ht="28.8" x14ac:dyDescent="0.3">
      <c r="A55" s="1">
        <v>1967696</v>
      </c>
      <c r="B55" s="1" t="s">
        <v>134</v>
      </c>
      <c r="C55" s="1" t="s">
        <v>22</v>
      </c>
      <c r="D55" s="1" t="s">
        <v>135</v>
      </c>
      <c r="E55" s="2">
        <v>0</v>
      </c>
      <c r="F55" s="1">
        <v>2</v>
      </c>
      <c r="G55" s="1" t="s">
        <v>118</v>
      </c>
      <c r="H55" s="1">
        <f t="shared" si="0"/>
        <v>0</v>
      </c>
      <c r="I55" s="1" t="s">
        <v>22</v>
      </c>
      <c r="J55" s="1" t="s">
        <v>0</v>
      </c>
    </row>
    <row r="56" spans="1:10" ht="28.8" x14ac:dyDescent="0.3">
      <c r="A56" s="1">
        <v>1967697</v>
      </c>
      <c r="B56" s="1" t="s">
        <v>136</v>
      </c>
      <c r="C56" s="1" t="s">
        <v>22</v>
      </c>
      <c r="D56" s="1" t="s">
        <v>137</v>
      </c>
      <c r="E56" s="2">
        <v>0</v>
      </c>
      <c r="F56" s="1">
        <v>14</v>
      </c>
      <c r="G56" s="1" t="s">
        <v>118</v>
      </c>
      <c r="H56" s="1">
        <f t="shared" si="0"/>
        <v>0</v>
      </c>
      <c r="I56" s="1" t="s">
        <v>22</v>
      </c>
      <c r="J56" s="1" t="s">
        <v>0</v>
      </c>
    </row>
    <row r="57" spans="1:10" ht="28.8" x14ac:dyDescent="0.3">
      <c r="A57" s="1">
        <v>1967698</v>
      </c>
      <c r="B57" s="1" t="s">
        <v>138</v>
      </c>
      <c r="C57" s="1" t="s">
        <v>22</v>
      </c>
      <c r="D57" s="1" t="s">
        <v>139</v>
      </c>
      <c r="E57" s="2">
        <v>0</v>
      </c>
      <c r="F57" s="1">
        <v>8</v>
      </c>
      <c r="G57" s="1" t="s">
        <v>118</v>
      </c>
      <c r="H57" s="1">
        <f t="shared" si="0"/>
        <v>0</v>
      </c>
      <c r="I57" s="1" t="s">
        <v>22</v>
      </c>
      <c r="J57" s="1" t="s">
        <v>0</v>
      </c>
    </row>
    <row r="58" spans="1:10" ht="28.8" x14ac:dyDescent="0.3">
      <c r="A58" s="1">
        <v>1967699</v>
      </c>
      <c r="B58" s="1" t="s">
        <v>140</v>
      </c>
      <c r="C58" s="1" t="s">
        <v>22</v>
      </c>
      <c r="D58" s="1" t="s">
        <v>141</v>
      </c>
      <c r="E58" s="2">
        <v>0</v>
      </c>
      <c r="F58" s="1">
        <v>3.07</v>
      </c>
      <c r="G58" s="1" t="s">
        <v>45</v>
      </c>
      <c r="H58" s="1">
        <f t="shared" si="0"/>
        <v>0</v>
      </c>
      <c r="I58" s="1" t="s">
        <v>22</v>
      </c>
      <c r="J58" s="1" t="s">
        <v>0</v>
      </c>
    </row>
    <row r="59" spans="1:10" x14ac:dyDescent="0.3">
      <c r="A59" s="1">
        <v>1967700</v>
      </c>
      <c r="B59" s="1" t="s">
        <v>142</v>
      </c>
      <c r="C59" s="1" t="s">
        <v>22</v>
      </c>
      <c r="D59" s="1" t="s">
        <v>143</v>
      </c>
      <c r="E59" s="2">
        <v>0</v>
      </c>
      <c r="F59" s="1">
        <v>10.442</v>
      </c>
      <c r="G59" s="1" t="s">
        <v>45</v>
      </c>
      <c r="H59" s="1">
        <f t="shared" si="0"/>
        <v>0</v>
      </c>
      <c r="I59" s="1" t="s">
        <v>22</v>
      </c>
      <c r="J59" s="1" t="s">
        <v>0</v>
      </c>
    </row>
    <row r="60" spans="1:10" ht="28.8" x14ac:dyDescent="0.3">
      <c r="A60" s="1">
        <v>1967701</v>
      </c>
      <c r="B60" s="1" t="s">
        <v>144</v>
      </c>
      <c r="C60" s="1" t="s">
        <v>22</v>
      </c>
      <c r="D60" s="1" t="s">
        <v>145</v>
      </c>
      <c r="E60" s="2">
        <v>0</v>
      </c>
      <c r="F60" s="1">
        <v>54.024000000000001</v>
      </c>
      <c r="G60" s="1" t="s">
        <v>81</v>
      </c>
      <c r="H60" s="1">
        <f t="shared" si="0"/>
        <v>0</v>
      </c>
      <c r="I60" s="1" t="s">
        <v>22</v>
      </c>
      <c r="J60" s="1" t="s">
        <v>0</v>
      </c>
    </row>
    <row r="61" spans="1:10" ht="28.8" x14ac:dyDescent="0.3">
      <c r="A61" s="1">
        <v>1967702</v>
      </c>
      <c r="B61" s="1" t="s">
        <v>146</v>
      </c>
      <c r="C61" s="1" t="s">
        <v>22</v>
      </c>
      <c r="D61" s="1" t="s">
        <v>147</v>
      </c>
      <c r="E61" s="2">
        <v>0</v>
      </c>
      <c r="F61" s="1">
        <v>54.024000000000001</v>
      </c>
      <c r="G61" s="1" t="s">
        <v>81</v>
      </c>
      <c r="H61" s="1">
        <f t="shared" si="0"/>
        <v>0</v>
      </c>
      <c r="I61" s="1" t="s">
        <v>22</v>
      </c>
      <c r="J61" s="1" t="s">
        <v>0</v>
      </c>
    </row>
    <row r="62" spans="1:10" ht="28.8" x14ac:dyDescent="0.3">
      <c r="A62" s="1">
        <v>1967703</v>
      </c>
      <c r="B62" s="1" t="s">
        <v>148</v>
      </c>
      <c r="C62" s="1" t="s">
        <v>22</v>
      </c>
      <c r="D62" s="1" t="s">
        <v>149</v>
      </c>
      <c r="E62" s="2">
        <v>0</v>
      </c>
      <c r="F62" s="1">
        <v>53.295000000000002</v>
      </c>
      <c r="G62" s="1" t="s">
        <v>81</v>
      </c>
      <c r="H62" s="1">
        <f t="shared" si="0"/>
        <v>0</v>
      </c>
      <c r="I62" s="1" t="s">
        <v>22</v>
      </c>
      <c r="J62" s="1" t="s">
        <v>0</v>
      </c>
    </row>
    <row r="63" spans="1:10" ht="28.8" x14ac:dyDescent="0.3">
      <c r="A63" s="1">
        <v>1967704</v>
      </c>
      <c r="B63" s="1" t="s">
        <v>150</v>
      </c>
      <c r="C63" s="1" t="s">
        <v>22</v>
      </c>
      <c r="D63" s="1" t="s">
        <v>151</v>
      </c>
      <c r="E63" s="2">
        <v>0</v>
      </c>
      <c r="F63" s="1">
        <v>13.8</v>
      </c>
      <c r="G63" s="1" t="s">
        <v>81</v>
      </c>
      <c r="H63" s="1">
        <f t="shared" si="0"/>
        <v>0</v>
      </c>
      <c r="I63" s="1" t="s">
        <v>22</v>
      </c>
      <c r="J63" s="1" t="s">
        <v>0</v>
      </c>
    </row>
    <row r="64" spans="1:10" ht="28.8" x14ac:dyDescent="0.3">
      <c r="A64" s="1">
        <v>1967705</v>
      </c>
      <c r="B64" s="1" t="s">
        <v>152</v>
      </c>
      <c r="C64" s="1" t="s">
        <v>22</v>
      </c>
      <c r="D64" s="1" t="s">
        <v>153</v>
      </c>
      <c r="E64" s="2">
        <v>0</v>
      </c>
      <c r="F64" s="1">
        <v>56.457999999999998</v>
      </c>
      <c r="G64" s="1" t="s">
        <v>81</v>
      </c>
      <c r="H64" s="1">
        <f t="shared" si="0"/>
        <v>0</v>
      </c>
      <c r="I64" s="1" t="s">
        <v>22</v>
      </c>
      <c r="J64" s="1" t="s">
        <v>0</v>
      </c>
    </row>
    <row r="65" spans="1:10" ht="28.8" x14ac:dyDescent="0.3">
      <c r="A65" s="1">
        <v>1967706</v>
      </c>
      <c r="B65" s="1" t="s">
        <v>154</v>
      </c>
      <c r="C65" s="1" t="s">
        <v>22</v>
      </c>
      <c r="D65" s="1" t="s">
        <v>155</v>
      </c>
      <c r="E65" s="2">
        <v>0</v>
      </c>
      <c r="F65" s="1">
        <v>280.94200000000001</v>
      </c>
      <c r="G65" s="1" t="s">
        <v>81</v>
      </c>
      <c r="H65" s="1">
        <f t="shared" si="0"/>
        <v>0</v>
      </c>
      <c r="I65" s="1" t="s">
        <v>22</v>
      </c>
      <c r="J65" s="1" t="s">
        <v>0</v>
      </c>
    </row>
    <row r="66" spans="1:10" ht="28.8" x14ac:dyDescent="0.3">
      <c r="A66" s="1">
        <v>1967707</v>
      </c>
      <c r="B66" s="1" t="s">
        <v>156</v>
      </c>
      <c r="C66" s="1" t="s">
        <v>22</v>
      </c>
      <c r="D66" s="1" t="s">
        <v>157</v>
      </c>
      <c r="E66" s="2">
        <v>0</v>
      </c>
      <c r="F66" s="1">
        <v>15.21</v>
      </c>
      <c r="G66" s="1" t="s">
        <v>81</v>
      </c>
      <c r="H66" s="1">
        <f t="shared" si="0"/>
        <v>0</v>
      </c>
      <c r="I66" s="1" t="s">
        <v>22</v>
      </c>
      <c r="J66" s="1" t="s">
        <v>0</v>
      </c>
    </row>
    <row r="67" spans="1:10" x14ac:dyDescent="0.3">
      <c r="A67" s="1">
        <v>1967708</v>
      </c>
      <c r="B67" s="1" t="s">
        <v>158</v>
      </c>
      <c r="C67" s="1">
        <v>4</v>
      </c>
      <c r="D67" s="1" t="s">
        <v>159</v>
      </c>
      <c r="E67" s="1">
        <f>ROUND(H68+H69+H70+H71+H72+H73+H74+H75+H76+H77+H78+H79+H80+H81+H82+H83+H84+H85+H86,2)</f>
        <v>0</v>
      </c>
      <c r="F67" s="1">
        <v>1</v>
      </c>
      <c r="G67" s="1" t="s">
        <v>0</v>
      </c>
      <c r="H67" s="1">
        <f t="shared" ref="H67:H130" si="1">IF(ISNUMBER(VALUE(E67)),ROUND(SUM(ROUND(E67,2)*F67),2),"N")</f>
        <v>0</v>
      </c>
      <c r="I67" s="1" t="s">
        <v>22</v>
      </c>
      <c r="J67" s="1" t="s">
        <v>0</v>
      </c>
    </row>
    <row r="68" spans="1:10" ht="28.8" x14ac:dyDescent="0.3">
      <c r="A68" s="1">
        <v>1967709</v>
      </c>
      <c r="B68" s="1" t="s">
        <v>160</v>
      </c>
      <c r="C68" s="1" t="s">
        <v>22</v>
      </c>
      <c r="D68" s="1" t="s">
        <v>161</v>
      </c>
      <c r="E68" s="2">
        <v>0</v>
      </c>
      <c r="F68" s="1">
        <v>151.24700000000001</v>
      </c>
      <c r="G68" s="1" t="s">
        <v>45</v>
      </c>
      <c r="H68" s="1">
        <f t="shared" si="1"/>
        <v>0</v>
      </c>
      <c r="I68" s="1" t="s">
        <v>22</v>
      </c>
      <c r="J68" s="1" t="s">
        <v>0</v>
      </c>
    </row>
    <row r="69" spans="1:10" x14ac:dyDescent="0.3">
      <c r="A69" s="1">
        <v>1967710</v>
      </c>
      <c r="B69" s="1" t="s">
        <v>162</v>
      </c>
      <c r="C69" s="1" t="s">
        <v>22</v>
      </c>
      <c r="D69" s="1" t="s">
        <v>163</v>
      </c>
      <c r="E69" s="2">
        <v>0</v>
      </c>
      <c r="F69" s="1">
        <v>712.52800000000002</v>
      </c>
      <c r="G69" s="1" t="s">
        <v>81</v>
      </c>
      <c r="H69" s="1">
        <f t="shared" si="1"/>
        <v>0</v>
      </c>
      <c r="I69" s="1" t="s">
        <v>22</v>
      </c>
      <c r="J69" s="1" t="s">
        <v>0</v>
      </c>
    </row>
    <row r="70" spans="1:10" x14ac:dyDescent="0.3">
      <c r="A70" s="1">
        <v>1967711</v>
      </c>
      <c r="B70" s="1" t="s">
        <v>164</v>
      </c>
      <c r="C70" s="1" t="s">
        <v>22</v>
      </c>
      <c r="D70" s="1" t="s">
        <v>165</v>
      </c>
      <c r="E70" s="2">
        <v>0</v>
      </c>
      <c r="F70" s="1">
        <v>712.52800000000002</v>
      </c>
      <c r="G70" s="1" t="s">
        <v>81</v>
      </c>
      <c r="H70" s="1">
        <f t="shared" si="1"/>
        <v>0</v>
      </c>
      <c r="I70" s="1" t="s">
        <v>22</v>
      </c>
      <c r="J70" s="1" t="s">
        <v>0</v>
      </c>
    </row>
    <row r="71" spans="1:10" ht="28.8" x14ac:dyDescent="0.3">
      <c r="A71" s="1">
        <v>1967712</v>
      </c>
      <c r="B71" s="1" t="s">
        <v>166</v>
      </c>
      <c r="C71" s="1" t="s">
        <v>22</v>
      </c>
      <c r="D71" s="1" t="s">
        <v>167</v>
      </c>
      <c r="E71" s="2">
        <v>0</v>
      </c>
      <c r="F71" s="1">
        <v>712.25800000000004</v>
      </c>
      <c r="G71" s="1" t="s">
        <v>81</v>
      </c>
      <c r="H71" s="1">
        <f t="shared" si="1"/>
        <v>0</v>
      </c>
      <c r="I71" s="1" t="s">
        <v>22</v>
      </c>
      <c r="J71" s="1" t="s">
        <v>0</v>
      </c>
    </row>
    <row r="72" spans="1:10" ht="28.8" x14ac:dyDescent="0.3">
      <c r="A72" s="1">
        <v>1967713</v>
      </c>
      <c r="B72" s="1" t="s">
        <v>168</v>
      </c>
      <c r="C72" s="1" t="s">
        <v>22</v>
      </c>
      <c r="D72" s="1" t="s">
        <v>169</v>
      </c>
      <c r="E72" s="2">
        <v>0</v>
      </c>
      <c r="F72" s="1">
        <v>712.25800000000004</v>
      </c>
      <c r="G72" s="1" t="s">
        <v>81</v>
      </c>
      <c r="H72" s="1">
        <f t="shared" si="1"/>
        <v>0</v>
      </c>
      <c r="I72" s="1" t="s">
        <v>22</v>
      </c>
      <c r="J72" s="1" t="s">
        <v>0</v>
      </c>
    </row>
    <row r="73" spans="1:10" ht="28.8" x14ac:dyDescent="0.3">
      <c r="A73" s="1">
        <v>1967714</v>
      </c>
      <c r="B73" s="1" t="s">
        <v>170</v>
      </c>
      <c r="C73" s="1" t="s">
        <v>22</v>
      </c>
      <c r="D73" s="1" t="s">
        <v>171</v>
      </c>
      <c r="E73" s="2">
        <v>0</v>
      </c>
      <c r="F73" s="1">
        <v>16.300999999999998</v>
      </c>
      <c r="G73" s="1" t="s">
        <v>76</v>
      </c>
      <c r="H73" s="1">
        <f t="shared" si="1"/>
        <v>0</v>
      </c>
      <c r="I73" s="1" t="s">
        <v>22</v>
      </c>
      <c r="J73" s="1" t="s">
        <v>0</v>
      </c>
    </row>
    <row r="74" spans="1:10" ht="43.2" x14ac:dyDescent="0.3">
      <c r="A74" s="1">
        <v>1967715</v>
      </c>
      <c r="B74" s="1" t="s">
        <v>172</v>
      </c>
      <c r="C74" s="1" t="s">
        <v>22</v>
      </c>
      <c r="D74" s="1" t="s">
        <v>173</v>
      </c>
      <c r="E74" s="2">
        <v>0</v>
      </c>
      <c r="F74" s="1">
        <v>1.425</v>
      </c>
      <c r="G74" s="1" t="s">
        <v>76</v>
      </c>
      <c r="H74" s="1">
        <f t="shared" si="1"/>
        <v>0</v>
      </c>
      <c r="I74" s="1" t="s">
        <v>22</v>
      </c>
      <c r="J74" s="1" t="s">
        <v>0</v>
      </c>
    </row>
    <row r="75" spans="1:10" ht="28.8" x14ac:dyDescent="0.3">
      <c r="A75" s="1">
        <v>1967716</v>
      </c>
      <c r="B75" s="1" t="s">
        <v>174</v>
      </c>
      <c r="C75" s="1" t="s">
        <v>22</v>
      </c>
      <c r="D75" s="1" t="s">
        <v>175</v>
      </c>
      <c r="E75" s="2">
        <v>0</v>
      </c>
      <c r="F75" s="1">
        <v>625</v>
      </c>
      <c r="G75" s="1" t="s">
        <v>118</v>
      </c>
      <c r="H75" s="1">
        <f t="shared" si="1"/>
        <v>0</v>
      </c>
      <c r="I75" s="1" t="s">
        <v>22</v>
      </c>
      <c r="J75" s="1" t="s">
        <v>0</v>
      </c>
    </row>
    <row r="76" spans="1:10" ht="28.8" x14ac:dyDescent="0.3">
      <c r="A76" s="1">
        <v>1967717</v>
      </c>
      <c r="B76" s="1" t="s">
        <v>176</v>
      </c>
      <c r="C76" s="1" t="s">
        <v>22</v>
      </c>
      <c r="D76" s="1" t="s">
        <v>177</v>
      </c>
      <c r="E76" s="2">
        <v>0</v>
      </c>
      <c r="F76" s="1">
        <v>12</v>
      </c>
      <c r="G76" s="1" t="s">
        <v>118</v>
      </c>
      <c r="H76" s="1">
        <f t="shared" si="1"/>
        <v>0</v>
      </c>
      <c r="I76" s="1" t="s">
        <v>22</v>
      </c>
      <c r="J76" s="1" t="s">
        <v>0</v>
      </c>
    </row>
    <row r="77" spans="1:10" x14ac:dyDescent="0.3">
      <c r="A77" s="1">
        <v>1967718</v>
      </c>
      <c r="B77" s="1" t="s">
        <v>178</v>
      </c>
      <c r="C77" s="1" t="s">
        <v>22</v>
      </c>
      <c r="D77" s="1" t="s">
        <v>179</v>
      </c>
      <c r="E77" s="2">
        <v>0</v>
      </c>
      <c r="F77" s="1">
        <v>16</v>
      </c>
      <c r="G77" s="1" t="s">
        <v>118</v>
      </c>
      <c r="H77" s="1">
        <f t="shared" si="1"/>
        <v>0</v>
      </c>
      <c r="I77" s="1" t="s">
        <v>22</v>
      </c>
      <c r="J77" s="1" t="s">
        <v>0</v>
      </c>
    </row>
    <row r="78" spans="1:10" ht="28.8" x14ac:dyDescent="0.3">
      <c r="A78" s="1">
        <v>1967719</v>
      </c>
      <c r="B78" s="1" t="s">
        <v>180</v>
      </c>
      <c r="C78" s="1" t="s">
        <v>22</v>
      </c>
      <c r="D78" s="1" t="s">
        <v>181</v>
      </c>
      <c r="E78" s="2">
        <v>0</v>
      </c>
      <c r="F78" s="1">
        <v>54</v>
      </c>
      <c r="G78" s="1" t="s">
        <v>118</v>
      </c>
      <c r="H78" s="1">
        <f t="shared" si="1"/>
        <v>0</v>
      </c>
      <c r="I78" s="1" t="s">
        <v>22</v>
      </c>
      <c r="J78" s="1" t="s">
        <v>0</v>
      </c>
    </row>
    <row r="79" spans="1:10" x14ac:dyDescent="0.3">
      <c r="A79" s="1">
        <v>1967720</v>
      </c>
      <c r="B79" s="1" t="s">
        <v>182</v>
      </c>
      <c r="C79" s="1" t="s">
        <v>22</v>
      </c>
      <c r="D79" s="1" t="s">
        <v>183</v>
      </c>
      <c r="E79" s="2">
        <v>0</v>
      </c>
      <c r="F79" s="1">
        <v>60.933999999999997</v>
      </c>
      <c r="G79" s="1" t="s">
        <v>45</v>
      </c>
      <c r="H79" s="1">
        <f t="shared" si="1"/>
        <v>0</v>
      </c>
      <c r="I79" s="1" t="s">
        <v>22</v>
      </c>
      <c r="J79" s="1" t="s">
        <v>0</v>
      </c>
    </row>
    <row r="80" spans="1:10" ht="28.8" x14ac:dyDescent="0.3">
      <c r="A80" s="1">
        <v>1967721</v>
      </c>
      <c r="B80" s="1" t="s">
        <v>184</v>
      </c>
      <c r="C80" s="1" t="s">
        <v>22</v>
      </c>
      <c r="D80" s="1" t="s">
        <v>185</v>
      </c>
      <c r="E80" s="2">
        <v>0</v>
      </c>
      <c r="F80" s="1">
        <v>385.02800000000002</v>
      </c>
      <c r="G80" s="1" t="s">
        <v>81</v>
      </c>
      <c r="H80" s="1">
        <f t="shared" si="1"/>
        <v>0</v>
      </c>
      <c r="I80" s="1" t="s">
        <v>22</v>
      </c>
      <c r="J80" s="1" t="s">
        <v>0</v>
      </c>
    </row>
    <row r="81" spans="1:10" ht="28.8" x14ac:dyDescent="0.3">
      <c r="A81" s="1">
        <v>1967722</v>
      </c>
      <c r="B81" s="1" t="s">
        <v>186</v>
      </c>
      <c r="C81" s="1" t="s">
        <v>22</v>
      </c>
      <c r="D81" s="1" t="s">
        <v>187</v>
      </c>
      <c r="E81" s="2">
        <v>0</v>
      </c>
      <c r="F81" s="1">
        <v>385.02800000000002</v>
      </c>
      <c r="G81" s="1" t="s">
        <v>81</v>
      </c>
      <c r="H81" s="1">
        <f t="shared" si="1"/>
        <v>0</v>
      </c>
      <c r="I81" s="1" t="s">
        <v>22</v>
      </c>
      <c r="J81" s="1" t="s">
        <v>0</v>
      </c>
    </row>
    <row r="82" spans="1:10" ht="28.8" x14ac:dyDescent="0.3">
      <c r="A82" s="1">
        <v>1967723</v>
      </c>
      <c r="B82" s="1" t="s">
        <v>188</v>
      </c>
      <c r="C82" s="1" t="s">
        <v>22</v>
      </c>
      <c r="D82" s="1" t="s">
        <v>189</v>
      </c>
      <c r="E82" s="2">
        <v>0</v>
      </c>
      <c r="F82" s="1">
        <v>7.3680000000000003</v>
      </c>
      <c r="G82" s="1" t="s">
        <v>76</v>
      </c>
      <c r="H82" s="1">
        <f t="shared" si="1"/>
        <v>0</v>
      </c>
      <c r="I82" s="1" t="s">
        <v>22</v>
      </c>
      <c r="J82" s="1" t="s">
        <v>0</v>
      </c>
    </row>
    <row r="83" spans="1:10" x14ac:dyDescent="0.3">
      <c r="A83" s="1">
        <v>1967724</v>
      </c>
      <c r="B83" s="1" t="s">
        <v>190</v>
      </c>
      <c r="C83" s="1" t="s">
        <v>22</v>
      </c>
      <c r="D83" s="1" t="s">
        <v>191</v>
      </c>
      <c r="E83" s="2">
        <v>0</v>
      </c>
      <c r="F83" s="1">
        <v>36.869999999999997</v>
      </c>
      <c r="G83" s="1" t="s">
        <v>45</v>
      </c>
      <c r="H83" s="1">
        <f t="shared" si="1"/>
        <v>0</v>
      </c>
      <c r="I83" s="1" t="s">
        <v>22</v>
      </c>
      <c r="J83" s="1" t="s">
        <v>0</v>
      </c>
    </row>
    <row r="84" spans="1:10" ht="28.8" x14ac:dyDescent="0.3">
      <c r="A84" s="1">
        <v>1967725</v>
      </c>
      <c r="B84" s="1" t="s">
        <v>192</v>
      </c>
      <c r="C84" s="1" t="s">
        <v>22</v>
      </c>
      <c r="D84" s="1" t="s">
        <v>193</v>
      </c>
      <c r="E84" s="2">
        <v>0</v>
      </c>
      <c r="F84" s="1">
        <v>1.538</v>
      </c>
      <c r="G84" s="1" t="s">
        <v>76</v>
      </c>
      <c r="H84" s="1">
        <f t="shared" si="1"/>
        <v>0</v>
      </c>
      <c r="I84" s="1" t="s">
        <v>22</v>
      </c>
      <c r="J84" s="1" t="s">
        <v>0</v>
      </c>
    </row>
    <row r="85" spans="1:10" ht="28.8" x14ac:dyDescent="0.3">
      <c r="A85" s="1">
        <v>1967726</v>
      </c>
      <c r="B85" s="1" t="s">
        <v>194</v>
      </c>
      <c r="C85" s="1" t="s">
        <v>22</v>
      </c>
      <c r="D85" s="1" t="s">
        <v>195</v>
      </c>
      <c r="E85" s="2">
        <v>0</v>
      </c>
      <c r="F85" s="1">
        <v>124.57299999999999</v>
      </c>
      <c r="G85" s="1" t="s">
        <v>81</v>
      </c>
      <c r="H85" s="1">
        <f t="shared" si="1"/>
        <v>0</v>
      </c>
      <c r="I85" s="1" t="s">
        <v>22</v>
      </c>
      <c r="J85" s="1" t="s">
        <v>0</v>
      </c>
    </row>
    <row r="86" spans="1:10" ht="28.8" x14ac:dyDescent="0.3">
      <c r="A86" s="1">
        <v>1967727</v>
      </c>
      <c r="B86" s="1" t="s">
        <v>196</v>
      </c>
      <c r="C86" s="1" t="s">
        <v>22</v>
      </c>
      <c r="D86" s="1" t="s">
        <v>197</v>
      </c>
      <c r="E86" s="2">
        <v>0</v>
      </c>
      <c r="F86" s="1">
        <v>124.57299999999999</v>
      </c>
      <c r="G86" s="1" t="s">
        <v>81</v>
      </c>
      <c r="H86" s="1">
        <f t="shared" si="1"/>
        <v>0</v>
      </c>
      <c r="I86" s="1" t="s">
        <v>22</v>
      </c>
      <c r="J86" s="1" t="s">
        <v>0</v>
      </c>
    </row>
    <row r="87" spans="1:10" x14ac:dyDescent="0.3">
      <c r="A87" s="1">
        <v>1967728</v>
      </c>
      <c r="B87" s="1" t="s">
        <v>198</v>
      </c>
      <c r="C87" s="1">
        <v>5</v>
      </c>
      <c r="D87" s="1" t="s">
        <v>199</v>
      </c>
      <c r="E87" s="1">
        <f>ROUND(H88+H89+H90+H91,2)</f>
        <v>0</v>
      </c>
      <c r="F87" s="1">
        <v>1</v>
      </c>
      <c r="G87" s="1" t="s">
        <v>0</v>
      </c>
      <c r="H87" s="1">
        <f t="shared" si="1"/>
        <v>0</v>
      </c>
      <c r="I87" s="1" t="s">
        <v>22</v>
      </c>
      <c r="J87" s="1" t="s">
        <v>0</v>
      </c>
    </row>
    <row r="88" spans="1:10" ht="28.8" x14ac:dyDescent="0.3">
      <c r="A88" s="1">
        <v>1967729</v>
      </c>
      <c r="B88" s="1" t="s">
        <v>200</v>
      </c>
      <c r="C88" s="1" t="s">
        <v>22</v>
      </c>
      <c r="D88" s="1" t="s">
        <v>201</v>
      </c>
      <c r="E88" s="2">
        <v>0</v>
      </c>
      <c r="F88" s="1">
        <v>231.465</v>
      </c>
      <c r="G88" s="1" t="s">
        <v>81</v>
      </c>
      <c r="H88" s="1">
        <f t="shared" si="1"/>
        <v>0</v>
      </c>
      <c r="I88" s="1" t="s">
        <v>22</v>
      </c>
      <c r="J88" s="1" t="s">
        <v>0</v>
      </c>
    </row>
    <row r="89" spans="1:10" ht="28.8" x14ac:dyDescent="0.3">
      <c r="A89" s="1">
        <v>1967730</v>
      </c>
      <c r="B89" s="1" t="s">
        <v>202</v>
      </c>
      <c r="C89" s="1" t="s">
        <v>22</v>
      </c>
      <c r="D89" s="1" t="s">
        <v>203</v>
      </c>
      <c r="E89" s="2">
        <v>0</v>
      </c>
      <c r="F89" s="1">
        <v>231.465</v>
      </c>
      <c r="G89" s="1" t="s">
        <v>81</v>
      </c>
      <c r="H89" s="1">
        <f t="shared" si="1"/>
        <v>0</v>
      </c>
      <c r="I89" s="1" t="s">
        <v>22</v>
      </c>
      <c r="J89" s="1" t="s">
        <v>0</v>
      </c>
    </row>
    <row r="90" spans="1:10" ht="43.2" x14ac:dyDescent="0.3">
      <c r="A90" s="1">
        <v>1967731</v>
      </c>
      <c r="B90" s="1" t="s">
        <v>204</v>
      </c>
      <c r="C90" s="1" t="s">
        <v>22</v>
      </c>
      <c r="D90" s="1" t="s">
        <v>205</v>
      </c>
      <c r="E90" s="2">
        <v>0</v>
      </c>
      <c r="F90" s="1">
        <v>231.465</v>
      </c>
      <c r="G90" s="1" t="s">
        <v>81</v>
      </c>
      <c r="H90" s="1">
        <f t="shared" si="1"/>
        <v>0</v>
      </c>
      <c r="I90" s="1" t="s">
        <v>22</v>
      </c>
      <c r="J90" s="1" t="s">
        <v>0</v>
      </c>
    </row>
    <row r="91" spans="1:10" ht="43.2" x14ac:dyDescent="0.3">
      <c r="A91" s="1">
        <v>1967732</v>
      </c>
      <c r="B91" s="1" t="s">
        <v>206</v>
      </c>
      <c r="C91" s="1" t="s">
        <v>22</v>
      </c>
      <c r="D91" s="1" t="s">
        <v>207</v>
      </c>
      <c r="E91" s="2">
        <v>0</v>
      </c>
      <c r="F91" s="1">
        <v>236.09399999999999</v>
      </c>
      <c r="G91" s="1" t="s">
        <v>81</v>
      </c>
      <c r="H91" s="1">
        <f t="shared" si="1"/>
        <v>0</v>
      </c>
      <c r="I91" s="1" t="s">
        <v>22</v>
      </c>
      <c r="J91" s="1" t="s">
        <v>0</v>
      </c>
    </row>
    <row r="92" spans="1:10" x14ac:dyDescent="0.3">
      <c r="A92" s="1">
        <v>1967733</v>
      </c>
      <c r="B92" s="1" t="s">
        <v>208</v>
      </c>
      <c r="C92" s="1">
        <v>6</v>
      </c>
      <c r="D92" s="1" t="s">
        <v>209</v>
      </c>
      <c r="E92" s="1">
        <f>ROUND(H93+H94+H95+H96+H97+H98+H99+H100+H101+H102+H103+H104+H105+H106+H107+H108+H109+H110+H111,2)</f>
        <v>0</v>
      </c>
      <c r="F92" s="1">
        <v>1</v>
      </c>
      <c r="G92" s="1" t="s">
        <v>0</v>
      </c>
      <c r="H92" s="1">
        <f t="shared" si="1"/>
        <v>0</v>
      </c>
      <c r="I92" s="1" t="s">
        <v>22</v>
      </c>
      <c r="J92" s="1" t="s">
        <v>0</v>
      </c>
    </row>
    <row r="93" spans="1:10" ht="28.8" x14ac:dyDescent="0.3">
      <c r="A93" s="1">
        <v>1967734</v>
      </c>
      <c r="B93" s="1" t="s">
        <v>210</v>
      </c>
      <c r="C93" s="1" t="s">
        <v>22</v>
      </c>
      <c r="D93" s="1" t="s">
        <v>211</v>
      </c>
      <c r="E93" s="2">
        <v>0</v>
      </c>
      <c r="F93" s="1">
        <v>570.6</v>
      </c>
      <c r="G93" s="1" t="s">
        <v>81</v>
      </c>
      <c r="H93" s="1">
        <f t="shared" si="1"/>
        <v>0</v>
      </c>
      <c r="I93" s="1" t="s">
        <v>22</v>
      </c>
      <c r="J93" s="1" t="s">
        <v>0</v>
      </c>
    </row>
    <row r="94" spans="1:10" ht="28.8" x14ac:dyDescent="0.3">
      <c r="A94" s="1">
        <v>1967735</v>
      </c>
      <c r="B94" s="1" t="s">
        <v>212</v>
      </c>
      <c r="C94" s="1" t="s">
        <v>22</v>
      </c>
      <c r="D94" s="1" t="s">
        <v>213</v>
      </c>
      <c r="E94" s="2">
        <v>0</v>
      </c>
      <c r="F94" s="1">
        <v>1032.71</v>
      </c>
      <c r="G94" s="1" t="s">
        <v>81</v>
      </c>
      <c r="H94" s="1">
        <f t="shared" si="1"/>
        <v>0</v>
      </c>
      <c r="I94" s="1" t="s">
        <v>22</v>
      </c>
      <c r="J94" s="1" t="s">
        <v>0</v>
      </c>
    </row>
    <row r="95" spans="1:10" ht="28.8" x14ac:dyDescent="0.3">
      <c r="A95" s="1">
        <v>1967736</v>
      </c>
      <c r="B95" s="1" t="s">
        <v>214</v>
      </c>
      <c r="C95" s="1" t="s">
        <v>22</v>
      </c>
      <c r="D95" s="1" t="s">
        <v>215</v>
      </c>
      <c r="E95" s="2">
        <v>0</v>
      </c>
      <c r="F95" s="1">
        <v>1032.71</v>
      </c>
      <c r="G95" s="1" t="s">
        <v>81</v>
      </c>
      <c r="H95" s="1">
        <f t="shared" si="1"/>
        <v>0</v>
      </c>
      <c r="I95" s="1" t="s">
        <v>22</v>
      </c>
      <c r="J95" s="1" t="s">
        <v>0</v>
      </c>
    </row>
    <row r="96" spans="1:10" ht="28.8" x14ac:dyDescent="0.3">
      <c r="A96" s="1">
        <v>1967737</v>
      </c>
      <c r="B96" s="1" t="s">
        <v>216</v>
      </c>
      <c r="C96" s="1" t="s">
        <v>22</v>
      </c>
      <c r="D96" s="1" t="s">
        <v>217</v>
      </c>
      <c r="E96" s="2">
        <v>0</v>
      </c>
      <c r="F96" s="1">
        <v>2786.752</v>
      </c>
      <c r="G96" s="1" t="s">
        <v>81</v>
      </c>
      <c r="H96" s="1">
        <f t="shared" si="1"/>
        <v>0</v>
      </c>
      <c r="I96" s="1" t="s">
        <v>22</v>
      </c>
      <c r="J96" s="1" t="s">
        <v>0</v>
      </c>
    </row>
    <row r="97" spans="1:10" ht="28.8" x14ac:dyDescent="0.3">
      <c r="A97" s="1">
        <v>1967738</v>
      </c>
      <c r="B97" s="1" t="s">
        <v>218</v>
      </c>
      <c r="C97" s="1" t="s">
        <v>22</v>
      </c>
      <c r="D97" s="1" t="s">
        <v>219</v>
      </c>
      <c r="E97" s="2">
        <v>0</v>
      </c>
      <c r="F97" s="1">
        <v>2227.835</v>
      </c>
      <c r="G97" s="1" t="s">
        <v>81</v>
      </c>
      <c r="H97" s="1">
        <f t="shared" si="1"/>
        <v>0</v>
      </c>
      <c r="I97" s="1" t="s">
        <v>22</v>
      </c>
      <c r="J97" s="1" t="s">
        <v>0</v>
      </c>
    </row>
    <row r="98" spans="1:10" ht="28.8" x14ac:dyDescent="0.3">
      <c r="A98" s="1">
        <v>1967739</v>
      </c>
      <c r="B98" s="1" t="s">
        <v>220</v>
      </c>
      <c r="C98" s="1" t="s">
        <v>22</v>
      </c>
      <c r="D98" s="1" t="s">
        <v>221</v>
      </c>
      <c r="E98" s="2">
        <v>0</v>
      </c>
      <c r="F98" s="1">
        <v>919.28099999999995</v>
      </c>
      <c r="G98" s="1" t="s">
        <v>81</v>
      </c>
      <c r="H98" s="1">
        <f t="shared" si="1"/>
        <v>0</v>
      </c>
      <c r="I98" s="1" t="s">
        <v>22</v>
      </c>
      <c r="J98" s="1" t="s">
        <v>0</v>
      </c>
    </row>
    <row r="99" spans="1:10" x14ac:dyDescent="0.3">
      <c r="A99" s="1">
        <v>1967740</v>
      </c>
      <c r="B99" s="1" t="s">
        <v>222</v>
      </c>
      <c r="C99" s="1" t="s">
        <v>22</v>
      </c>
      <c r="D99" s="1" t="s">
        <v>223</v>
      </c>
      <c r="E99" s="2">
        <v>0</v>
      </c>
      <c r="F99" s="1">
        <v>58.2</v>
      </c>
      <c r="G99" s="1" t="s">
        <v>81</v>
      </c>
      <c r="H99" s="1">
        <f t="shared" si="1"/>
        <v>0</v>
      </c>
      <c r="I99" s="1" t="s">
        <v>22</v>
      </c>
      <c r="J99" s="1" t="s">
        <v>0</v>
      </c>
    </row>
    <row r="100" spans="1:10" ht="28.8" x14ac:dyDescent="0.3">
      <c r="A100" s="1">
        <v>1967741</v>
      </c>
      <c r="B100" s="1" t="s">
        <v>224</v>
      </c>
      <c r="C100" s="1" t="s">
        <v>22</v>
      </c>
      <c r="D100" s="1" t="s">
        <v>225</v>
      </c>
      <c r="E100" s="2">
        <v>0</v>
      </c>
      <c r="F100" s="1">
        <v>122.986</v>
      </c>
      <c r="G100" s="1" t="s">
        <v>81</v>
      </c>
      <c r="H100" s="1">
        <f t="shared" si="1"/>
        <v>0</v>
      </c>
      <c r="I100" s="1" t="s">
        <v>22</v>
      </c>
      <c r="J100" s="1" t="s">
        <v>0</v>
      </c>
    </row>
    <row r="101" spans="1:10" ht="28.8" x14ac:dyDescent="0.3">
      <c r="A101" s="1">
        <v>1967742</v>
      </c>
      <c r="B101" s="1" t="s">
        <v>226</v>
      </c>
      <c r="C101" s="1" t="s">
        <v>22</v>
      </c>
      <c r="D101" s="1" t="s">
        <v>227</v>
      </c>
      <c r="E101" s="2">
        <v>0</v>
      </c>
      <c r="F101" s="1">
        <v>759.92100000000005</v>
      </c>
      <c r="G101" s="1" t="s">
        <v>81</v>
      </c>
      <c r="H101" s="1">
        <f t="shared" si="1"/>
        <v>0</v>
      </c>
      <c r="I101" s="1" t="s">
        <v>22</v>
      </c>
      <c r="J101" s="1" t="s">
        <v>0</v>
      </c>
    </row>
    <row r="102" spans="1:10" ht="28.8" x14ac:dyDescent="0.3">
      <c r="A102" s="1">
        <v>1967743</v>
      </c>
      <c r="B102" s="1" t="s">
        <v>228</v>
      </c>
      <c r="C102" s="1" t="s">
        <v>22</v>
      </c>
      <c r="D102" s="1" t="s">
        <v>229</v>
      </c>
      <c r="E102" s="2">
        <v>0</v>
      </c>
      <c r="F102" s="1">
        <v>150.72</v>
      </c>
      <c r="G102" s="1" t="s">
        <v>81</v>
      </c>
      <c r="H102" s="1">
        <f t="shared" si="1"/>
        <v>0</v>
      </c>
      <c r="I102" s="1" t="s">
        <v>22</v>
      </c>
      <c r="J102" s="1" t="s">
        <v>0</v>
      </c>
    </row>
    <row r="103" spans="1:10" ht="28.8" x14ac:dyDescent="0.3">
      <c r="A103" s="1">
        <v>1967744</v>
      </c>
      <c r="B103" s="1" t="s">
        <v>230</v>
      </c>
      <c r="C103" s="1" t="s">
        <v>22</v>
      </c>
      <c r="D103" s="1" t="s">
        <v>231</v>
      </c>
      <c r="E103" s="2">
        <v>0</v>
      </c>
      <c r="F103" s="1">
        <v>65.123000000000005</v>
      </c>
      <c r="G103" s="1" t="s">
        <v>45</v>
      </c>
      <c r="H103" s="1">
        <f t="shared" si="1"/>
        <v>0</v>
      </c>
      <c r="I103" s="1" t="s">
        <v>22</v>
      </c>
      <c r="J103" s="1" t="s">
        <v>0</v>
      </c>
    </row>
    <row r="104" spans="1:10" ht="28.8" x14ac:dyDescent="0.3">
      <c r="A104" s="1">
        <v>1967745</v>
      </c>
      <c r="B104" s="1" t="s">
        <v>232</v>
      </c>
      <c r="C104" s="1" t="s">
        <v>22</v>
      </c>
      <c r="D104" s="1" t="s">
        <v>233</v>
      </c>
      <c r="E104" s="2">
        <v>0</v>
      </c>
      <c r="F104" s="1">
        <v>66.024000000000001</v>
      </c>
      <c r="G104" s="1" t="s">
        <v>45</v>
      </c>
      <c r="H104" s="1">
        <f t="shared" si="1"/>
        <v>0</v>
      </c>
      <c r="I104" s="1" t="s">
        <v>22</v>
      </c>
      <c r="J104" s="1" t="s">
        <v>0</v>
      </c>
    </row>
    <row r="105" spans="1:10" ht="28.8" x14ac:dyDescent="0.3">
      <c r="A105" s="1">
        <v>1967746</v>
      </c>
      <c r="B105" s="1" t="s">
        <v>234</v>
      </c>
      <c r="C105" s="1" t="s">
        <v>22</v>
      </c>
      <c r="D105" s="1" t="s">
        <v>235</v>
      </c>
      <c r="E105" s="2">
        <v>0</v>
      </c>
      <c r="F105" s="1">
        <v>66.024000000000001</v>
      </c>
      <c r="G105" s="1" t="s">
        <v>45</v>
      </c>
      <c r="H105" s="1">
        <f t="shared" si="1"/>
        <v>0</v>
      </c>
      <c r="I105" s="1" t="s">
        <v>22</v>
      </c>
      <c r="J105" s="1" t="s">
        <v>0</v>
      </c>
    </row>
    <row r="106" spans="1:10" ht="28.8" x14ac:dyDescent="0.3">
      <c r="A106" s="1">
        <v>1967747</v>
      </c>
      <c r="B106" s="1" t="s">
        <v>236</v>
      </c>
      <c r="C106" s="1" t="s">
        <v>22</v>
      </c>
      <c r="D106" s="1" t="s">
        <v>237</v>
      </c>
      <c r="E106" s="2">
        <v>0</v>
      </c>
      <c r="F106" s="1">
        <v>66.024000000000001</v>
      </c>
      <c r="G106" s="1" t="s">
        <v>45</v>
      </c>
      <c r="H106" s="1">
        <f t="shared" si="1"/>
        <v>0</v>
      </c>
      <c r="I106" s="1" t="s">
        <v>22</v>
      </c>
      <c r="J106" s="1" t="s">
        <v>0</v>
      </c>
    </row>
    <row r="107" spans="1:10" ht="28.8" x14ac:dyDescent="0.3">
      <c r="A107" s="1">
        <v>1967748</v>
      </c>
      <c r="B107" s="1" t="s">
        <v>238</v>
      </c>
      <c r="C107" s="1" t="s">
        <v>22</v>
      </c>
      <c r="D107" s="1" t="s">
        <v>239</v>
      </c>
      <c r="E107" s="2">
        <v>0</v>
      </c>
      <c r="F107" s="1">
        <v>2.36</v>
      </c>
      <c r="G107" s="1" t="s">
        <v>76</v>
      </c>
      <c r="H107" s="1">
        <f t="shared" si="1"/>
        <v>0</v>
      </c>
      <c r="I107" s="1" t="s">
        <v>22</v>
      </c>
      <c r="J107" s="1" t="s">
        <v>0</v>
      </c>
    </row>
    <row r="108" spans="1:10" x14ac:dyDescent="0.3">
      <c r="A108" s="1">
        <v>1967749</v>
      </c>
      <c r="B108" s="1" t="s">
        <v>240</v>
      </c>
      <c r="C108" s="1" t="s">
        <v>22</v>
      </c>
      <c r="D108" s="1" t="s">
        <v>241</v>
      </c>
      <c r="E108" s="2">
        <v>0</v>
      </c>
      <c r="F108" s="1">
        <v>97.74</v>
      </c>
      <c r="G108" s="1" t="s">
        <v>81</v>
      </c>
      <c r="H108" s="1">
        <f t="shared" si="1"/>
        <v>0</v>
      </c>
      <c r="I108" s="1" t="s">
        <v>22</v>
      </c>
      <c r="J108" s="1" t="s">
        <v>0</v>
      </c>
    </row>
    <row r="109" spans="1:10" ht="28.8" x14ac:dyDescent="0.3">
      <c r="A109" s="1">
        <v>1967750</v>
      </c>
      <c r="B109" s="1" t="s">
        <v>242</v>
      </c>
      <c r="C109" s="1" t="s">
        <v>22</v>
      </c>
      <c r="D109" s="1" t="s">
        <v>243</v>
      </c>
      <c r="E109" s="2">
        <v>0</v>
      </c>
      <c r="F109" s="1">
        <v>1289.31</v>
      </c>
      <c r="G109" s="1" t="s">
        <v>81</v>
      </c>
      <c r="H109" s="1">
        <f t="shared" si="1"/>
        <v>0</v>
      </c>
      <c r="I109" s="1" t="s">
        <v>22</v>
      </c>
      <c r="J109" s="1" t="s">
        <v>0</v>
      </c>
    </row>
    <row r="110" spans="1:10" ht="28.8" x14ac:dyDescent="0.3">
      <c r="A110" s="1">
        <v>1967751</v>
      </c>
      <c r="B110" s="1" t="s">
        <v>244</v>
      </c>
      <c r="C110" s="1" t="s">
        <v>22</v>
      </c>
      <c r="D110" s="1" t="s">
        <v>245</v>
      </c>
      <c r="E110" s="2">
        <v>0</v>
      </c>
      <c r="F110" s="1">
        <v>60</v>
      </c>
      <c r="G110" s="1" t="s">
        <v>118</v>
      </c>
      <c r="H110" s="1">
        <f t="shared" si="1"/>
        <v>0</v>
      </c>
      <c r="I110" s="1" t="s">
        <v>22</v>
      </c>
      <c r="J110" s="1" t="s">
        <v>0</v>
      </c>
    </row>
    <row r="111" spans="1:10" ht="28.8" x14ac:dyDescent="0.3">
      <c r="A111" s="1">
        <v>1967752</v>
      </c>
      <c r="B111" s="1" t="s">
        <v>246</v>
      </c>
      <c r="C111" s="1" t="s">
        <v>22</v>
      </c>
      <c r="D111" s="1" t="s">
        <v>247</v>
      </c>
      <c r="E111" s="2">
        <v>0</v>
      </c>
      <c r="F111" s="1">
        <v>60</v>
      </c>
      <c r="G111" s="1" t="s">
        <v>118</v>
      </c>
      <c r="H111" s="1">
        <f t="shared" si="1"/>
        <v>0</v>
      </c>
      <c r="I111" s="1" t="s">
        <v>22</v>
      </c>
      <c r="J111" s="1" t="s">
        <v>0</v>
      </c>
    </row>
    <row r="112" spans="1:10" x14ac:dyDescent="0.3">
      <c r="A112" s="1">
        <v>1967753</v>
      </c>
      <c r="B112" s="1" t="s">
        <v>248</v>
      </c>
      <c r="C112" s="1">
        <v>9</v>
      </c>
      <c r="D112" s="1" t="s">
        <v>249</v>
      </c>
      <c r="E112" s="1">
        <f>ROUND(H113+H114+H115+H116+H117+H118+H119+H120+H121+H122+H123+H124+H125+H126+H127+H128+H129+H130+H131+H132+H133+H134,2)</f>
        <v>0</v>
      </c>
      <c r="F112" s="1">
        <v>1</v>
      </c>
      <c r="G112" s="1" t="s">
        <v>0</v>
      </c>
      <c r="H112" s="1">
        <f t="shared" si="1"/>
        <v>0</v>
      </c>
      <c r="I112" s="1" t="s">
        <v>22</v>
      </c>
      <c r="J112" s="1" t="s">
        <v>0</v>
      </c>
    </row>
    <row r="113" spans="1:10" ht="43.2" x14ac:dyDescent="0.3">
      <c r="A113" s="1">
        <v>1967754</v>
      </c>
      <c r="B113" s="1" t="s">
        <v>250</v>
      </c>
      <c r="C113" s="1" t="s">
        <v>22</v>
      </c>
      <c r="D113" s="1" t="s">
        <v>251</v>
      </c>
      <c r="E113" s="2">
        <v>0</v>
      </c>
      <c r="F113" s="1">
        <v>120.65</v>
      </c>
      <c r="G113" s="1" t="s">
        <v>36</v>
      </c>
      <c r="H113" s="1">
        <f t="shared" si="1"/>
        <v>0</v>
      </c>
      <c r="I113" s="1" t="s">
        <v>22</v>
      </c>
      <c r="J113" s="1" t="s">
        <v>0</v>
      </c>
    </row>
    <row r="114" spans="1:10" x14ac:dyDescent="0.3">
      <c r="A114" s="1">
        <v>1967755</v>
      </c>
      <c r="B114" s="1" t="s">
        <v>252</v>
      </c>
      <c r="C114" s="1" t="s">
        <v>22</v>
      </c>
      <c r="D114" s="1" t="s">
        <v>253</v>
      </c>
      <c r="E114" s="2">
        <v>0</v>
      </c>
      <c r="F114" s="1">
        <v>121.857</v>
      </c>
      <c r="G114" s="1" t="s">
        <v>118</v>
      </c>
      <c r="H114" s="1">
        <f t="shared" si="1"/>
        <v>0</v>
      </c>
      <c r="I114" s="1" t="s">
        <v>22</v>
      </c>
      <c r="J114" s="1" t="s">
        <v>0</v>
      </c>
    </row>
    <row r="115" spans="1:10" ht="28.8" x14ac:dyDescent="0.3">
      <c r="A115" s="1">
        <v>1967756</v>
      </c>
      <c r="B115" s="1" t="s">
        <v>254</v>
      </c>
      <c r="C115" s="1" t="s">
        <v>22</v>
      </c>
      <c r="D115" s="1" t="s">
        <v>255</v>
      </c>
      <c r="E115" s="2">
        <v>0</v>
      </c>
      <c r="F115" s="1">
        <v>1280.1099999999999</v>
      </c>
      <c r="G115" s="1" t="s">
        <v>81</v>
      </c>
      <c r="H115" s="1">
        <f t="shared" si="1"/>
        <v>0</v>
      </c>
      <c r="I115" s="1" t="s">
        <v>22</v>
      </c>
      <c r="J115" s="1" t="s">
        <v>0</v>
      </c>
    </row>
    <row r="116" spans="1:10" ht="28.8" x14ac:dyDescent="0.3">
      <c r="A116" s="1">
        <v>1967757</v>
      </c>
      <c r="B116" s="1" t="s">
        <v>256</v>
      </c>
      <c r="C116" s="1" t="s">
        <v>22</v>
      </c>
      <c r="D116" s="1" t="s">
        <v>257</v>
      </c>
      <c r="E116" s="2">
        <v>0</v>
      </c>
      <c r="F116" s="1">
        <v>1074.204</v>
      </c>
      <c r="G116" s="1" t="s">
        <v>81</v>
      </c>
      <c r="H116" s="1">
        <f t="shared" si="1"/>
        <v>0</v>
      </c>
      <c r="I116" s="1" t="s">
        <v>22</v>
      </c>
      <c r="J116" s="1" t="s">
        <v>0</v>
      </c>
    </row>
    <row r="117" spans="1:10" ht="28.8" x14ac:dyDescent="0.3">
      <c r="A117" s="1">
        <v>1967758</v>
      </c>
      <c r="B117" s="1" t="s">
        <v>258</v>
      </c>
      <c r="C117" s="1" t="s">
        <v>22</v>
      </c>
      <c r="D117" s="1" t="s">
        <v>259</v>
      </c>
      <c r="E117" s="2">
        <v>0</v>
      </c>
      <c r="F117" s="1">
        <v>1074.204</v>
      </c>
      <c r="G117" s="1" t="s">
        <v>81</v>
      </c>
      <c r="H117" s="1">
        <f t="shared" si="1"/>
        <v>0</v>
      </c>
      <c r="I117" s="1" t="s">
        <v>22</v>
      </c>
      <c r="J117" s="1" t="s">
        <v>0</v>
      </c>
    </row>
    <row r="118" spans="1:10" ht="43.2" x14ac:dyDescent="0.3">
      <c r="A118" s="1">
        <v>1967759</v>
      </c>
      <c r="B118" s="1" t="s">
        <v>260</v>
      </c>
      <c r="C118" s="1" t="s">
        <v>22</v>
      </c>
      <c r="D118" s="1" t="s">
        <v>261</v>
      </c>
      <c r="E118" s="2">
        <v>0</v>
      </c>
      <c r="F118" s="1">
        <v>1074.204</v>
      </c>
      <c r="G118" s="1" t="s">
        <v>81</v>
      </c>
      <c r="H118" s="1">
        <f t="shared" si="1"/>
        <v>0</v>
      </c>
      <c r="I118" s="1" t="s">
        <v>22</v>
      </c>
      <c r="J118" s="1" t="s">
        <v>0</v>
      </c>
    </row>
    <row r="119" spans="1:10" ht="28.8" x14ac:dyDescent="0.3">
      <c r="A119" s="1">
        <v>1967760</v>
      </c>
      <c r="B119" s="1" t="s">
        <v>262</v>
      </c>
      <c r="C119" s="1" t="s">
        <v>22</v>
      </c>
      <c r="D119" s="1" t="s">
        <v>263</v>
      </c>
      <c r="E119" s="2">
        <v>0</v>
      </c>
      <c r="F119" s="1">
        <v>1280.1099999999999</v>
      </c>
      <c r="G119" s="1" t="s">
        <v>81</v>
      </c>
      <c r="H119" s="1">
        <f t="shared" si="1"/>
        <v>0</v>
      </c>
      <c r="I119" s="1" t="s">
        <v>22</v>
      </c>
      <c r="J119" s="1" t="s">
        <v>0</v>
      </c>
    </row>
    <row r="120" spans="1:10" ht="28.8" x14ac:dyDescent="0.3">
      <c r="A120" s="1">
        <v>1967761</v>
      </c>
      <c r="B120" s="1" t="s">
        <v>264</v>
      </c>
      <c r="C120" s="1" t="s">
        <v>22</v>
      </c>
      <c r="D120" s="1" t="s">
        <v>265</v>
      </c>
      <c r="E120" s="2">
        <v>0</v>
      </c>
      <c r="F120" s="1">
        <v>49.68</v>
      </c>
      <c r="G120" s="1" t="s">
        <v>81</v>
      </c>
      <c r="H120" s="1">
        <f t="shared" si="1"/>
        <v>0</v>
      </c>
      <c r="I120" s="1" t="s">
        <v>22</v>
      </c>
      <c r="J120" s="1" t="s">
        <v>0</v>
      </c>
    </row>
    <row r="121" spans="1:10" x14ac:dyDescent="0.3">
      <c r="A121" s="1">
        <v>1967762</v>
      </c>
      <c r="B121" s="1" t="s">
        <v>266</v>
      </c>
      <c r="C121" s="1" t="s">
        <v>22</v>
      </c>
      <c r="D121" s="1" t="s">
        <v>267</v>
      </c>
      <c r="E121" s="2">
        <v>0</v>
      </c>
      <c r="F121" s="1">
        <v>1074.204</v>
      </c>
      <c r="G121" s="1" t="s">
        <v>81</v>
      </c>
      <c r="H121" s="1">
        <f t="shared" si="1"/>
        <v>0</v>
      </c>
      <c r="I121" s="1" t="s">
        <v>22</v>
      </c>
      <c r="J121" s="1" t="s">
        <v>0</v>
      </c>
    </row>
    <row r="122" spans="1:10" ht="28.8" x14ac:dyDescent="0.3">
      <c r="A122" s="1">
        <v>1967763</v>
      </c>
      <c r="B122" s="1" t="s">
        <v>268</v>
      </c>
      <c r="C122" s="1" t="s">
        <v>22</v>
      </c>
      <c r="D122" s="1" t="s">
        <v>269</v>
      </c>
      <c r="E122" s="2">
        <v>0</v>
      </c>
      <c r="F122" s="1">
        <v>14.4</v>
      </c>
      <c r="G122" s="1" t="s">
        <v>81</v>
      </c>
      <c r="H122" s="1">
        <f t="shared" si="1"/>
        <v>0</v>
      </c>
      <c r="I122" s="1" t="s">
        <v>22</v>
      </c>
      <c r="J122" s="1" t="s">
        <v>0</v>
      </c>
    </row>
    <row r="123" spans="1:10" ht="28.8" x14ac:dyDescent="0.3">
      <c r="A123" s="1">
        <v>1967764</v>
      </c>
      <c r="B123" s="1" t="s">
        <v>270</v>
      </c>
      <c r="C123" s="1" t="s">
        <v>22</v>
      </c>
      <c r="D123" s="1" t="s">
        <v>272</v>
      </c>
      <c r="E123" s="2">
        <v>0</v>
      </c>
      <c r="F123" s="1">
        <v>691.2</v>
      </c>
      <c r="G123" s="1" t="s">
        <v>271</v>
      </c>
      <c r="H123" s="1">
        <f t="shared" si="1"/>
        <v>0</v>
      </c>
      <c r="I123" s="1" t="s">
        <v>22</v>
      </c>
      <c r="J123" s="1" t="s">
        <v>0</v>
      </c>
    </row>
    <row r="124" spans="1:10" ht="28.8" x14ac:dyDescent="0.3">
      <c r="A124" s="1">
        <v>1967765</v>
      </c>
      <c r="B124" s="1" t="s">
        <v>273</v>
      </c>
      <c r="C124" s="1" t="s">
        <v>22</v>
      </c>
      <c r="D124" s="1" t="s">
        <v>274</v>
      </c>
      <c r="E124" s="2">
        <v>0</v>
      </c>
      <c r="F124" s="1">
        <v>21.6</v>
      </c>
      <c r="G124" s="1" t="s">
        <v>36</v>
      </c>
      <c r="H124" s="1">
        <f t="shared" si="1"/>
        <v>0</v>
      </c>
      <c r="I124" s="1" t="s">
        <v>22</v>
      </c>
      <c r="J124" s="1" t="s">
        <v>0</v>
      </c>
    </row>
    <row r="125" spans="1:10" x14ac:dyDescent="0.3">
      <c r="A125" s="1">
        <v>1967766</v>
      </c>
      <c r="B125" s="1" t="s">
        <v>275</v>
      </c>
      <c r="C125" s="1" t="s">
        <v>22</v>
      </c>
      <c r="D125" s="1" t="s">
        <v>276</v>
      </c>
      <c r="E125" s="2">
        <v>0</v>
      </c>
      <c r="F125" s="1">
        <v>98.28</v>
      </c>
      <c r="G125" s="1" t="s">
        <v>36</v>
      </c>
      <c r="H125" s="1">
        <f t="shared" si="1"/>
        <v>0</v>
      </c>
      <c r="I125" s="1" t="s">
        <v>22</v>
      </c>
      <c r="J125" s="1" t="s">
        <v>0</v>
      </c>
    </row>
    <row r="126" spans="1:10" x14ac:dyDescent="0.3">
      <c r="A126" s="1">
        <v>1967767</v>
      </c>
      <c r="B126" s="1" t="s">
        <v>277</v>
      </c>
      <c r="C126" s="1" t="s">
        <v>22</v>
      </c>
      <c r="D126" s="1" t="s">
        <v>278</v>
      </c>
      <c r="E126" s="2">
        <v>0</v>
      </c>
      <c r="F126" s="1">
        <v>435.94</v>
      </c>
      <c r="G126" s="1" t="s">
        <v>36</v>
      </c>
      <c r="H126" s="1">
        <f t="shared" si="1"/>
        <v>0</v>
      </c>
      <c r="I126" s="1" t="s">
        <v>22</v>
      </c>
      <c r="J126" s="1" t="s">
        <v>0</v>
      </c>
    </row>
    <row r="127" spans="1:10" x14ac:dyDescent="0.3">
      <c r="A127" s="1">
        <v>1967768</v>
      </c>
      <c r="B127" s="1" t="s">
        <v>279</v>
      </c>
      <c r="C127" s="1" t="s">
        <v>22</v>
      </c>
      <c r="D127" s="1" t="s">
        <v>280</v>
      </c>
      <c r="E127" s="2">
        <v>0</v>
      </c>
      <c r="F127" s="1">
        <v>517.6</v>
      </c>
      <c r="G127" s="1" t="s">
        <v>36</v>
      </c>
      <c r="H127" s="1">
        <f t="shared" si="1"/>
        <v>0</v>
      </c>
      <c r="I127" s="1" t="s">
        <v>22</v>
      </c>
      <c r="J127" s="1" t="s">
        <v>0</v>
      </c>
    </row>
    <row r="128" spans="1:10" x14ac:dyDescent="0.3">
      <c r="A128" s="1">
        <v>1967769</v>
      </c>
      <c r="B128" s="1" t="s">
        <v>281</v>
      </c>
      <c r="C128" s="1" t="s">
        <v>22</v>
      </c>
      <c r="D128" s="1" t="s">
        <v>282</v>
      </c>
      <c r="E128" s="2">
        <v>0</v>
      </c>
      <c r="F128" s="1">
        <v>123</v>
      </c>
      <c r="G128" s="1" t="s">
        <v>36</v>
      </c>
      <c r="H128" s="1">
        <f t="shared" si="1"/>
        <v>0</v>
      </c>
      <c r="I128" s="1" t="s">
        <v>22</v>
      </c>
      <c r="J128" s="1" t="s">
        <v>0</v>
      </c>
    </row>
    <row r="129" spans="1:10" ht="28.8" x14ac:dyDescent="0.3">
      <c r="A129" s="1">
        <v>1967770</v>
      </c>
      <c r="B129" s="1" t="s">
        <v>283</v>
      </c>
      <c r="C129" s="1" t="s">
        <v>22</v>
      </c>
      <c r="D129" s="1" t="s">
        <v>284</v>
      </c>
      <c r="E129" s="2">
        <v>0</v>
      </c>
      <c r="F129" s="1">
        <v>12</v>
      </c>
      <c r="G129" s="1" t="s">
        <v>118</v>
      </c>
      <c r="H129" s="1">
        <f t="shared" si="1"/>
        <v>0</v>
      </c>
      <c r="I129" s="1" t="s">
        <v>22</v>
      </c>
      <c r="J129" s="1" t="s">
        <v>0</v>
      </c>
    </row>
    <row r="130" spans="1:10" ht="28.8" x14ac:dyDescent="0.3">
      <c r="A130" s="1">
        <v>1967771</v>
      </c>
      <c r="B130" s="1" t="s">
        <v>285</v>
      </c>
      <c r="C130" s="1" t="s">
        <v>22</v>
      </c>
      <c r="D130" s="1" t="s">
        <v>286</v>
      </c>
      <c r="E130" s="2">
        <v>0</v>
      </c>
      <c r="F130" s="1">
        <v>12</v>
      </c>
      <c r="G130" s="1" t="s">
        <v>118</v>
      </c>
      <c r="H130" s="1">
        <f t="shared" si="1"/>
        <v>0</v>
      </c>
      <c r="I130" s="1" t="s">
        <v>22</v>
      </c>
      <c r="J130" s="1" t="s">
        <v>0</v>
      </c>
    </row>
    <row r="131" spans="1:10" ht="43.2" x14ac:dyDescent="0.3">
      <c r="A131" s="1">
        <v>1967772</v>
      </c>
      <c r="B131" s="1" t="s">
        <v>287</v>
      </c>
      <c r="C131" s="1" t="s">
        <v>22</v>
      </c>
      <c r="D131" s="1" t="s">
        <v>288</v>
      </c>
      <c r="E131" s="2">
        <v>0</v>
      </c>
      <c r="F131" s="1">
        <v>67.12</v>
      </c>
      <c r="G131" s="1" t="s">
        <v>36</v>
      </c>
      <c r="H131" s="1">
        <f t="shared" ref="H131:H194" si="2">IF(ISNUMBER(VALUE(E131)),ROUND(SUM(ROUND(E131,2)*F131),2),"N")</f>
        <v>0</v>
      </c>
      <c r="I131" s="1" t="s">
        <v>22</v>
      </c>
      <c r="J131" s="1" t="s">
        <v>0</v>
      </c>
    </row>
    <row r="132" spans="1:10" ht="43.2" x14ac:dyDescent="0.3">
      <c r="A132" s="1">
        <v>1967773</v>
      </c>
      <c r="B132" s="1" t="s">
        <v>289</v>
      </c>
      <c r="C132" s="1" t="s">
        <v>22</v>
      </c>
      <c r="D132" s="1" t="s">
        <v>290</v>
      </c>
      <c r="E132" s="2">
        <v>0</v>
      </c>
      <c r="F132" s="1">
        <v>67.12</v>
      </c>
      <c r="G132" s="1" t="s">
        <v>36</v>
      </c>
      <c r="H132" s="1">
        <f t="shared" si="2"/>
        <v>0</v>
      </c>
      <c r="I132" s="1" t="s">
        <v>22</v>
      </c>
      <c r="J132" s="1" t="s">
        <v>0</v>
      </c>
    </row>
    <row r="133" spans="1:10" ht="43.2" x14ac:dyDescent="0.3">
      <c r="A133" s="1">
        <v>1967774</v>
      </c>
      <c r="B133" s="1" t="s">
        <v>291</v>
      </c>
      <c r="C133" s="1" t="s">
        <v>22</v>
      </c>
      <c r="D133" s="1" t="s">
        <v>292</v>
      </c>
      <c r="E133" s="2">
        <v>0</v>
      </c>
      <c r="F133" s="1">
        <v>67</v>
      </c>
      <c r="G133" s="1" t="s">
        <v>118</v>
      </c>
      <c r="H133" s="1">
        <f t="shared" si="2"/>
        <v>0</v>
      </c>
      <c r="I133" s="1" t="s">
        <v>22</v>
      </c>
      <c r="J133" s="1" t="s">
        <v>0</v>
      </c>
    </row>
    <row r="134" spans="1:10" x14ac:dyDescent="0.3">
      <c r="A134" s="1">
        <v>1967775</v>
      </c>
      <c r="B134" s="1" t="s">
        <v>293</v>
      </c>
      <c r="C134" s="1" t="s">
        <v>22</v>
      </c>
      <c r="D134" s="1" t="s">
        <v>294</v>
      </c>
      <c r="E134" s="2">
        <v>0</v>
      </c>
      <c r="F134" s="1">
        <v>64.5</v>
      </c>
      <c r="G134" s="1" t="s">
        <v>36</v>
      </c>
      <c r="H134" s="1">
        <f t="shared" si="2"/>
        <v>0</v>
      </c>
      <c r="I134" s="1" t="s">
        <v>22</v>
      </c>
      <c r="J134" s="1" t="s">
        <v>0</v>
      </c>
    </row>
    <row r="135" spans="1:10" x14ac:dyDescent="0.3">
      <c r="A135" s="1">
        <v>1967776</v>
      </c>
      <c r="B135" s="1" t="s">
        <v>295</v>
      </c>
      <c r="C135" s="1">
        <v>99</v>
      </c>
      <c r="D135" s="1" t="s">
        <v>296</v>
      </c>
      <c r="E135" s="1">
        <f>ROUND(H136+H137,2)</f>
        <v>0</v>
      </c>
      <c r="F135" s="1">
        <v>1</v>
      </c>
      <c r="G135" s="1" t="s">
        <v>0</v>
      </c>
      <c r="H135" s="1">
        <f t="shared" si="2"/>
        <v>0</v>
      </c>
      <c r="I135" s="1" t="s">
        <v>22</v>
      </c>
      <c r="J135" s="1" t="s">
        <v>0</v>
      </c>
    </row>
    <row r="136" spans="1:10" ht="28.8" x14ac:dyDescent="0.3">
      <c r="A136" s="1">
        <v>1967777</v>
      </c>
      <c r="B136" s="1" t="s">
        <v>297</v>
      </c>
      <c r="C136" s="1" t="s">
        <v>22</v>
      </c>
      <c r="D136" s="1" t="s">
        <v>298</v>
      </c>
      <c r="E136" s="2">
        <v>0</v>
      </c>
      <c r="F136" s="1">
        <v>123.715</v>
      </c>
      <c r="G136" s="1" t="s">
        <v>76</v>
      </c>
      <c r="H136" s="1">
        <f t="shared" si="2"/>
        <v>0</v>
      </c>
      <c r="I136" s="1" t="s">
        <v>22</v>
      </c>
      <c r="J136" s="1" t="s">
        <v>0</v>
      </c>
    </row>
    <row r="137" spans="1:10" ht="28.8" x14ac:dyDescent="0.3">
      <c r="A137" s="1">
        <v>1967778</v>
      </c>
      <c r="B137" s="1" t="s">
        <v>299</v>
      </c>
      <c r="C137" s="1" t="s">
        <v>22</v>
      </c>
      <c r="D137" s="1" t="s">
        <v>300</v>
      </c>
      <c r="E137" s="2">
        <v>0</v>
      </c>
      <c r="F137" s="1">
        <v>2342.3429999999998</v>
      </c>
      <c r="G137" s="1" t="s">
        <v>76</v>
      </c>
      <c r="H137" s="1">
        <f t="shared" si="2"/>
        <v>0</v>
      </c>
      <c r="I137" s="1" t="s">
        <v>22</v>
      </c>
      <c r="J137" s="1" t="s">
        <v>0</v>
      </c>
    </row>
    <row r="138" spans="1:10" x14ac:dyDescent="0.3">
      <c r="A138" s="1">
        <v>1967779</v>
      </c>
      <c r="B138" s="1" t="s">
        <v>301</v>
      </c>
      <c r="C138" s="1">
        <v>5</v>
      </c>
      <c r="D138" s="1" t="s">
        <v>199</v>
      </c>
      <c r="E138" s="1">
        <f>ROUND(H139,2)</f>
        <v>0</v>
      </c>
      <c r="F138" s="1">
        <v>1</v>
      </c>
      <c r="G138" s="1" t="s">
        <v>0</v>
      </c>
      <c r="H138" s="1">
        <f t="shared" si="2"/>
        <v>0</v>
      </c>
      <c r="I138" s="1" t="s">
        <v>22</v>
      </c>
      <c r="J138" s="1" t="s">
        <v>0</v>
      </c>
    </row>
    <row r="139" spans="1:10" x14ac:dyDescent="0.3">
      <c r="A139" s="1">
        <v>1967780</v>
      </c>
      <c r="B139" s="1" t="s">
        <v>302</v>
      </c>
      <c r="C139" s="1" t="s">
        <v>22</v>
      </c>
      <c r="D139" s="1" t="s">
        <v>32</v>
      </c>
      <c r="E139" s="1">
        <f>ROUND(H140+H162+H167+H170+H172+H181,2)</f>
        <v>0</v>
      </c>
      <c r="F139" s="1">
        <v>1</v>
      </c>
      <c r="G139" s="1" t="s">
        <v>0</v>
      </c>
      <c r="H139" s="1">
        <f t="shared" si="2"/>
        <v>0</v>
      </c>
      <c r="I139" s="1" t="s">
        <v>22</v>
      </c>
      <c r="J139" s="1" t="s">
        <v>0</v>
      </c>
    </row>
    <row r="140" spans="1:10" x14ac:dyDescent="0.3">
      <c r="A140" s="1">
        <v>1967781</v>
      </c>
      <c r="B140" s="1" t="s">
        <v>303</v>
      </c>
      <c r="C140" s="1" t="s">
        <v>22</v>
      </c>
      <c r="D140" s="1" t="s">
        <v>34</v>
      </c>
      <c r="E140" s="1">
        <f>ROUND(H141+H142+H143+H144+H145+H146+H147+H148+H149+H150+H151+H152+H153+H154+H155+H156+H157+H158+H159+H160+H161,2)</f>
        <v>0</v>
      </c>
      <c r="F140" s="1">
        <v>1</v>
      </c>
      <c r="G140" s="1" t="s">
        <v>0</v>
      </c>
      <c r="H140" s="1">
        <f t="shared" si="2"/>
        <v>0</v>
      </c>
      <c r="I140" s="1" t="s">
        <v>22</v>
      </c>
      <c r="J140" s="1" t="s">
        <v>0</v>
      </c>
    </row>
    <row r="141" spans="1:10" ht="28.8" x14ac:dyDescent="0.3">
      <c r="A141" s="1">
        <v>1967782</v>
      </c>
      <c r="B141" s="1" t="s">
        <v>304</v>
      </c>
      <c r="C141" s="1" t="s">
        <v>22</v>
      </c>
      <c r="D141" s="1" t="s">
        <v>46</v>
      </c>
      <c r="E141" s="2">
        <v>0</v>
      </c>
      <c r="F141" s="1">
        <v>305.97399999999999</v>
      </c>
      <c r="G141" s="1" t="s">
        <v>45</v>
      </c>
      <c r="H141" s="1">
        <f t="shared" si="2"/>
        <v>0</v>
      </c>
      <c r="I141" s="1" t="s">
        <v>22</v>
      </c>
      <c r="J141" s="1" t="s">
        <v>0</v>
      </c>
    </row>
    <row r="142" spans="1:10" ht="28.8" x14ac:dyDescent="0.3">
      <c r="A142" s="1">
        <v>1967783</v>
      </c>
      <c r="B142" s="1" t="s">
        <v>305</v>
      </c>
      <c r="C142" s="1" t="s">
        <v>22</v>
      </c>
      <c r="D142" s="1" t="s">
        <v>48</v>
      </c>
      <c r="E142" s="2">
        <v>0</v>
      </c>
      <c r="F142" s="1">
        <v>91.792000000000002</v>
      </c>
      <c r="G142" s="1" t="s">
        <v>45</v>
      </c>
      <c r="H142" s="1">
        <f t="shared" si="2"/>
        <v>0</v>
      </c>
      <c r="I142" s="1" t="s">
        <v>22</v>
      </c>
      <c r="J142" s="1" t="s">
        <v>0</v>
      </c>
    </row>
    <row r="143" spans="1:10" ht="28.8" x14ac:dyDescent="0.3">
      <c r="A143" s="1">
        <v>1967784</v>
      </c>
      <c r="B143" s="1" t="s">
        <v>306</v>
      </c>
      <c r="C143" s="1" t="s">
        <v>22</v>
      </c>
      <c r="D143" s="1" t="s">
        <v>62</v>
      </c>
      <c r="E143" s="2">
        <v>0</v>
      </c>
      <c r="F143" s="1">
        <v>8.4459999999999997</v>
      </c>
      <c r="G143" s="1" t="s">
        <v>45</v>
      </c>
      <c r="H143" s="1">
        <f t="shared" si="2"/>
        <v>0</v>
      </c>
      <c r="I143" s="1" t="s">
        <v>22</v>
      </c>
      <c r="J143" s="1" t="s">
        <v>0</v>
      </c>
    </row>
    <row r="144" spans="1:10" ht="28.8" x14ac:dyDescent="0.3">
      <c r="A144" s="1">
        <v>1967785</v>
      </c>
      <c r="B144" s="1" t="s">
        <v>307</v>
      </c>
      <c r="C144" s="1" t="s">
        <v>22</v>
      </c>
      <c r="D144" s="1" t="s">
        <v>64</v>
      </c>
      <c r="E144" s="2">
        <v>0</v>
      </c>
      <c r="F144" s="1">
        <v>2.5339999999999998</v>
      </c>
      <c r="G144" s="1" t="s">
        <v>45</v>
      </c>
      <c r="H144" s="1">
        <f t="shared" si="2"/>
        <v>0</v>
      </c>
      <c r="I144" s="1" t="s">
        <v>22</v>
      </c>
      <c r="J144" s="1" t="s">
        <v>0</v>
      </c>
    </row>
    <row r="145" spans="1:10" ht="43.2" x14ac:dyDescent="0.3">
      <c r="A145" s="1">
        <v>1967786</v>
      </c>
      <c r="B145" s="1" t="s">
        <v>308</v>
      </c>
      <c r="C145" s="1" t="s">
        <v>22</v>
      </c>
      <c r="D145" s="1" t="s">
        <v>66</v>
      </c>
      <c r="E145" s="2">
        <v>0</v>
      </c>
      <c r="F145" s="1">
        <v>117.6</v>
      </c>
      <c r="G145" s="1" t="s">
        <v>45</v>
      </c>
      <c r="H145" s="1">
        <f t="shared" si="2"/>
        <v>0</v>
      </c>
      <c r="I145" s="1" t="s">
        <v>22</v>
      </c>
      <c r="J145" s="1" t="s">
        <v>0</v>
      </c>
    </row>
    <row r="146" spans="1:10" ht="43.2" x14ac:dyDescent="0.3">
      <c r="A146" s="1">
        <v>1967787</v>
      </c>
      <c r="B146" s="1" t="s">
        <v>309</v>
      </c>
      <c r="C146" s="1" t="s">
        <v>22</v>
      </c>
      <c r="D146" s="1" t="s">
        <v>310</v>
      </c>
      <c r="E146" s="2">
        <v>0</v>
      </c>
      <c r="F146" s="1">
        <v>305.97399999999999</v>
      </c>
      <c r="G146" s="1" t="s">
        <v>45</v>
      </c>
      <c r="H146" s="1">
        <f t="shared" si="2"/>
        <v>0</v>
      </c>
      <c r="I146" s="1" t="s">
        <v>22</v>
      </c>
      <c r="J146" s="1" t="s">
        <v>0</v>
      </c>
    </row>
    <row r="147" spans="1:10" ht="28.8" x14ac:dyDescent="0.3">
      <c r="A147" s="1">
        <v>1967788</v>
      </c>
      <c r="B147" s="1" t="s">
        <v>311</v>
      </c>
      <c r="C147" s="1" t="s">
        <v>22</v>
      </c>
      <c r="D147" s="1" t="s">
        <v>70</v>
      </c>
      <c r="E147" s="2">
        <v>0</v>
      </c>
      <c r="F147" s="1">
        <v>117.6</v>
      </c>
      <c r="G147" s="1" t="s">
        <v>45</v>
      </c>
      <c r="H147" s="1">
        <f t="shared" si="2"/>
        <v>0</v>
      </c>
      <c r="I147" s="1" t="s">
        <v>22</v>
      </c>
      <c r="J147" s="1" t="s">
        <v>0</v>
      </c>
    </row>
    <row r="148" spans="1:10" ht="28.8" x14ac:dyDescent="0.3">
      <c r="A148" s="1">
        <v>1967789</v>
      </c>
      <c r="B148" s="1" t="s">
        <v>312</v>
      </c>
      <c r="C148" s="1" t="s">
        <v>22</v>
      </c>
      <c r="D148" s="1" t="s">
        <v>313</v>
      </c>
      <c r="E148" s="2">
        <v>0</v>
      </c>
      <c r="F148" s="1">
        <v>194.01300000000001</v>
      </c>
      <c r="G148" s="1" t="s">
        <v>45</v>
      </c>
      <c r="H148" s="1">
        <f t="shared" si="2"/>
        <v>0</v>
      </c>
      <c r="I148" s="1" t="s">
        <v>22</v>
      </c>
      <c r="J148" s="1" t="s">
        <v>0</v>
      </c>
    </row>
    <row r="149" spans="1:10" x14ac:dyDescent="0.3">
      <c r="A149" s="1">
        <v>1967790</v>
      </c>
      <c r="B149" s="1" t="s">
        <v>314</v>
      </c>
      <c r="C149" s="1" t="s">
        <v>22</v>
      </c>
      <c r="D149" s="1" t="s">
        <v>315</v>
      </c>
      <c r="E149" s="2">
        <v>0</v>
      </c>
      <c r="F149" s="1">
        <v>238.67500000000001</v>
      </c>
      <c r="G149" s="1" t="s">
        <v>81</v>
      </c>
      <c r="H149" s="1">
        <f t="shared" si="2"/>
        <v>0</v>
      </c>
      <c r="I149" s="1" t="s">
        <v>22</v>
      </c>
      <c r="J149" s="1" t="s">
        <v>0</v>
      </c>
    </row>
    <row r="150" spans="1:10" ht="28.8" x14ac:dyDescent="0.3">
      <c r="A150" s="1">
        <v>1967791</v>
      </c>
      <c r="B150" s="1" t="s">
        <v>316</v>
      </c>
      <c r="C150" s="1" t="s">
        <v>22</v>
      </c>
      <c r="D150" s="1" t="s">
        <v>317</v>
      </c>
      <c r="E150" s="2">
        <v>0</v>
      </c>
      <c r="F150" s="1">
        <v>1048</v>
      </c>
      <c r="G150" s="1" t="s">
        <v>81</v>
      </c>
      <c r="H150" s="1">
        <f t="shared" si="2"/>
        <v>0</v>
      </c>
      <c r="I150" s="1" t="s">
        <v>22</v>
      </c>
      <c r="J150" s="1" t="s">
        <v>0</v>
      </c>
    </row>
    <row r="151" spans="1:10" x14ac:dyDescent="0.3">
      <c r="A151" s="1">
        <v>1967792</v>
      </c>
      <c r="B151" s="1" t="s">
        <v>318</v>
      </c>
      <c r="C151" s="1" t="s">
        <v>22</v>
      </c>
      <c r="D151" s="1" t="s">
        <v>319</v>
      </c>
      <c r="E151" s="2">
        <v>0</v>
      </c>
      <c r="F151" s="1">
        <v>32.383000000000003</v>
      </c>
      <c r="G151" s="1" t="s">
        <v>271</v>
      </c>
      <c r="H151" s="1">
        <f t="shared" si="2"/>
        <v>0</v>
      </c>
      <c r="I151" s="1" t="s">
        <v>22</v>
      </c>
      <c r="J151" s="1" t="s">
        <v>0</v>
      </c>
    </row>
    <row r="152" spans="1:10" x14ac:dyDescent="0.3">
      <c r="A152" s="1">
        <v>1967793</v>
      </c>
      <c r="B152" s="1" t="s">
        <v>320</v>
      </c>
      <c r="C152" s="1" t="s">
        <v>22</v>
      </c>
      <c r="D152" s="1" t="s">
        <v>321</v>
      </c>
      <c r="E152" s="2">
        <v>0</v>
      </c>
      <c r="F152" s="1">
        <v>150</v>
      </c>
      <c r="G152" s="1" t="s">
        <v>81</v>
      </c>
      <c r="H152" s="1">
        <f t="shared" si="2"/>
        <v>0</v>
      </c>
      <c r="I152" s="1" t="s">
        <v>22</v>
      </c>
      <c r="J152" s="1" t="s">
        <v>0</v>
      </c>
    </row>
    <row r="153" spans="1:10" ht="28.8" x14ac:dyDescent="0.3">
      <c r="A153" s="1">
        <v>1967794</v>
      </c>
      <c r="B153" s="1" t="s">
        <v>322</v>
      </c>
      <c r="C153" s="1" t="s">
        <v>22</v>
      </c>
      <c r="D153" s="1" t="s">
        <v>323</v>
      </c>
      <c r="E153" s="2">
        <v>0</v>
      </c>
      <c r="F153" s="1">
        <v>1048</v>
      </c>
      <c r="G153" s="1" t="s">
        <v>81</v>
      </c>
      <c r="H153" s="1">
        <f t="shared" si="2"/>
        <v>0</v>
      </c>
      <c r="I153" s="1" t="s">
        <v>22</v>
      </c>
      <c r="J153" s="1" t="s">
        <v>0</v>
      </c>
    </row>
    <row r="154" spans="1:10" x14ac:dyDescent="0.3">
      <c r="A154" s="1">
        <v>1967795</v>
      </c>
      <c r="B154" s="1" t="s">
        <v>324</v>
      </c>
      <c r="C154" s="1" t="s">
        <v>22</v>
      </c>
      <c r="D154" s="1" t="s">
        <v>325</v>
      </c>
      <c r="E154" s="2">
        <v>0</v>
      </c>
      <c r="F154" s="1">
        <v>150</v>
      </c>
      <c r="G154" s="1" t="s">
        <v>81</v>
      </c>
      <c r="H154" s="1">
        <f t="shared" si="2"/>
        <v>0</v>
      </c>
      <c r="I154" s="1" t="s">
        <v>22</v>
      </c>
      <c r="J154" s="1" t="s">
        <v>0</v>
      </c>
    </row>
    <row r="155" spans="1:10" x14ac:dyDescent="0.3">
      <c r="A155" s="1">
        <v>1967796</v>
      </c>
      <c r="B155" s="1" t="s">
        <v>326</v>
      </c>
      <c r="C155" s="1" t="s">
        <v>22</v>
      </c>
      <c r="D155" s="1" t="s">
        <v>327</v>
      </c>
      <c r="E155" s="2">
        <v>0</v>
      </c>
      <c r="F155" s="1">
        <v>27</v>
      </c>
      <c r="G155" s="1" t="s">
        <v>81</v>
      </c>
      <c r="H155" s="1">
        <f t="shared" si="2"/>
        <v>0</v>
      </c>
      <c r="I155" s="1" t="s">
        <v>22</v>
      </c>
      <c r="J155" s="1" t="s">
        <v>0</v>
      </c>
    </row>
    <row r="156" spans="1:10" x14ac:dyDescent="0.3">
      <c r="A156" s="1">
        <v>1967797</v>
      </c>
      <c r="B156" s="1" t="s">
        <v>328</v>
      </c>
      <c r="C156" s="1" t="s">
        <v>22</v>
      </c>
      <c r="D156" s="1" t="s">
        <v>329</v>
      </c>
      <c r="E156" s="2">
        <v>0</v>
      </c>
      <c r="F156" s="1">
        <v>12.792999999999999</v>
      </c>
      <c r="G156" s="1" t="s">
        <v>76</v>
      </c>
      <c r="H156" s="1">
        <f t="shared" si="2"/>
        <v>0</v>
      </c>
      <c r="I156" s="1" t="s">
        <v>22</v>
      </c>
      <c r="J156" s="1" t="s">
        <v>0</v>
      </c>
    </row>
    <row r="157" spans="1:10" ht="28.8" x14ac:dyDescent="0.3">
      <c r="A157" s="1">
        <v>1967798</v>
      </c>
      <c r="B157" s="1" t="s">
        <v>330</v>
      </c>
      <c r="C157" s="1" t="s">
        <v>22</v>
      </c>
      <c r="D157" s="1" t="s">
        <v>331</v>
      </c>
      <c r="E157" s="2">
        <v>0</v>
      </c>
      <c r="F157" s="1">
        <v>27</v>
      </c>
      <c r="G157" s="1" t="s">
        <v>118</v>
      </c>
      <c r="H157" s="1">
        <f t="shared" si="2"/>
        <v>0</v>
      </c>
      <c r="I157" s="1" t="s">
        <v>22</v>
      </c>
      <c r="J157" s="1" t="s">
        <v>0</v>
      </c>
    </row>
    <row r="158" spans="1:10" x14ac:dyDescent="0.3">
      <c r="A158" s="1">
        <v>1967799</v>
      </c>
      <c r="B158" s="1" t="s">
        <v>332</v>
      </c>
      <c r="C158" s="1" t="s">
        <v>22</v>
      </c>
      <c r="D158" s="1" t="s">
        <v>333</v>
      </c>
      <c r="E158" s="2">
        <v>0</v>
      </c>
      <c r="F158" s="1">
        <v>27</v>
      </c>
      <c r="G158" s="1" t="s">
        <v>118</v>
      </c>
      <c r="H158" s="1">
        <f t="shared" si="2"/>
        <v>0</v>
      </c>
      <c r="I158" s="1" t="s">
        <v>22</v>
      </c>
      <c r="J158" s="1" t="s">
        <v>0</v>
      </c>
    </row>
    <row r="159" spans="1:10" x14ac:dyDescent="0.3">
      <c r="A159" s="1">
        <v>1967800</v>
      </c>
      <c r="B159" s="1" t="s">
        <v>334</v>
      </c>
      <c r="C159" s="1" t="s">
        <v>22</v>
      </c>
      <c r="D159" s="1" t="s">
        <v>335</v>
      </c>
      <c r="E159" s="2">
        <v>0</v>
      </c>
      <c r="F159" s="1">
        <v>27</v>
      </c>
      <c r="G159" s="1" t="s">
        <v>118</v>
      </c>
      <c r="H159" s="1">
        <f t="shared" si="2"/>
        <v>0</v>
      </c>
      <c r="I159" s="1" t="s">
        <v>22</v>
      </c>
      <c r="J159" s="1" t="s">
        <v>0</v>
      </c>
    </row>
    <row r="160" spans="1:10" ht="28.8" x14ac:dyDescent="0.3">
      <c r="A160" s="1">
        <v>1967801</v>
      </c>
      <c r="B160" s="1" t="s">
        <v>336</v>
      </c>
      <c r="C160" s="1" t="s">
        <v>22</v>
      </c>
      <c r="D160" s="1" t="s">
        <v>337</v>
      </c>
      <c r="E160" s="2">
        <v>0</v>
      </c>
      <c r="F160" s="1">
        <v>1048</v>
      </c>
      <c r="G160" s="1" t="s">
        <v>81</v>
      </c>
      <c r="H160" s="1">
        <f t="shared" si="2"/>
        <v>0</v>
      </c>
      <c r="I160" s="1" t="s">
        <v>22</v>
      </c>
      <c r="J160" s="1" t="s">
        <v>0</v>
      </c>
    </row>
    <row r="161" spans="1:10" x14ac:dyDescent="0.3">
      <c r="A161" s="1">
        <v>1967802</v>
      </c>
      <c r="B161" s="1" t="s">
        <v>338</v>
      </c>
      <c r="C161" s="1" t="s">
        <v>22</v>
      </c>
      <c r="D161" s="1" t="s">
        <v>340</v>
      </c>
      <c r="E161" s="2">
        <v>0</v>
      </c>
      <c r="F161" s="1">
        <v>0.46</v>
      </c>
      <c r="G161" s="1" t="s">
        <v>339</v>
      </c>
      <c r="H161" s="1">
        <f t="shared" si="2"/>
        <v>0</v>
      </c>
      <c r="I161" s="1" t="s">
        <v>22</v>
      </c>
      <c r="J161" s="1" t="s">
        <v>0</v>
      </c>
    </row>
    <row r="162" spans="1:10" x14ac:dyDescent="0.3">
      <c r="A162" s="1">
        <v>1967803</v>
      </c>
      <c r="B162" s="1" t="s">
        <v>341</v>
      </c>
      <c r="C162" s="1" t="s">
        <v>22</v>
      </c>
      <c r="D162" s="1" t="s">
        <v>79</v>
      </c>
      <c r="E162" s="1">
        <f>ROUND(H163+H164+H165+H166,2)</f>
        <v>0</v>
      </c>
      <c r="F162" s="1">
        <v>1</v>
      </c>
      <c r="G162" s="1" t="s">
        <v>0</v>
      </c>
      <c r="H162" s="1">
        <f t="shared" si="2"/>
        <v>0</v>
      </c>
      <c r="I162" s="1" t="s">
        <v>22</v>
      </c>
      <c r="J162" s="1" t="s">
        <v>0</v>
      </c>
    </row>
    <row r="163" spans="1:10" ht="43.2" x14ac:dyDescent="0.3">
      <c r="A163" s="1">
        <v>1967804</v>
      </c>
      <c r="B163" s="1" t="s">
        <v>342</v>
      </c>
      <c r="C163" s="1" t="s">
        <v>22</v>
      </c>
      <c r="D163" s="1" t="s">
        <v>106</v>
      </c>
      <c r="E163" s="2">
        <v>0</v>
      </c>
      <c r="F163" s="1">
        <v>477.35</v>
      </c>
      <c r="G163" s="1" t="s">
        <v>81</v>
      </c>
      <c r="H163" s="1">
        <f t="shared" si="2"/>
        <v>0</v>
      </c>
      <c r="I163" s="1" t="s">
        <v>22</v>
      </c>
      <c r="J163" s="1" t="s">
        <v>0</v>
      </c>
    </row>
    <row r="164" spans="1:10" ht="28.8" x14ac:dyDescent="0.3">
      <c r="A164" s="1">
        <v>1967805</v>
      </c>
      <c r="B164" s="1" t="s">
        <v>343</v>
      </c>
      <c r="C164" s="1" t="s">
        <v>22</v>
      </c>
      <c r="D164" s="1" t="s">
        <v>344</v>
      </c>
      <c r="E164" s="2">
        <v>0</v>
      </c>
      <c r="F164" s="1">
        <v>35</v>
      </c>
      <c r="G164" s="1" t="s">
        <v>81</v>
      </c>
      <c r="H164" s="1">
        <f t="shared" si="2"/>
        <v>0</v>
      </c>
      <c r="I164" s="1" t="s">
        <v>22</v>
      </c>
      <c r="J164" s="1" t="s">
        <v>0</v>
      </c>
    </row>
    <row r="165" spans="1:10" x14ac:dyDescent="0.3">
      <c r="A165" s="1">
        <v>1967806</v>
      </c>
      <c r="B165" s="1" t="s">
        <v>345</v>
      </c>
      <c r="C165" s="1" t="s">
        <v>22</v>
      </c>
      <c r="D165" s="1" t="s">
        <v>346</v>
      </c>
      <c r="E165" s="2">
        <v>0</v>
      </c>
      <c r="F165" s="1">
        <v>35</v>
      </c>
      <c r="G165" s="1" t="s">
        <v>81</v>
      </c>
      <c r="H165" s="1">
        <f t="shared" si="2"/>
        <v>0</v>
      </c>
      <c r="I165" s="1" t="s">
        <v>22</v>
      </c>
      <c r="J165" s="1" t="s">
        <v>0</v>
      </c>
    </row>
    <row r="166" spans="1:10" x14ac:dyDescent="0.3">
      <c r="A166" s="1">
        <v>1967807</v>
      </c>
      <c r="B166" s="1" t="s">
        <v>347</v>
      </c>
      <c r="C166" s="1" t="s">
        <v>22</v>
      </c>
      <c r="D166" s="1" t="s">
        <v>348</v>
      </c>
      <c r="E166" s="2">
        <v>0</v>
      </c>
      <c r="F166" s="1">
        <v>2.8</v>
      </c>
      <c r="G166" s="1" t="s">
        <v>76</v>
      </c>
      <c r="H166" s="1">
        <f t="shared" si="2"/>
        <v>0</v>
      </c>
      <c r="I166" s="1" t="s">
        <v>22</v>
      </c>
      <c r="J166" s="1" t="s">
        <v>0</v>
      </c>
    </row>
    <row r="167" spans="1:10" x14ac:dyDescent="0.3">
      <c r="A167" s="1">
        <v>1967808</v>
      </c>
      <c r="B167" s="1" t="s">
        <v>349</v>
      </c>
      <c r="C167" s="1" t="s">
        <v>22</v>
      </c>
      <c r="D167" s="1" t="s">
        <v>350</v>
      </c>
      <c r="E167" s="1">
        <f>ROUND(H168+H169,2)</f>
        <v>0</v>
      </c>
      <c r="F167" s="1">
        <v>1</v>
      </c>
      <c r="G167" s="1" t="s">
        <v>0</v>
      </c>
      <c r="H167" s="1">
        <f t="shared" si="2"/>
        <v>0</v>
      </c>
      <c r="I167" s="1" t="s">
        <v>22</v>
      </c>
      <c r="J167" s="1" t="s">
        <v>0</v>
      </c>
    </row>
    <row r="168" spans="1:10" ht="28.8" x14ac:dyDescent="0.3">
      <c r="A168" s="1">
        <v>1967809</v>
      </c>
      <c r="B168" s="1" t="s">
        <v>351</v>
      </c>
      <c r="C168" s="1" t="s">
        <v>22</v>
      </c>
      <c r="D168" s="1" t="s">
        <v>352</v>
      </c>
      <c r="E168" s="2">
        <v>0</v>
      </c>
      <c r="F168" s="1">
        <v>641.22199999999998</v>
      </c>
      <c r="G168" s="1" t="s">
        <v>81</v>
      </c>
      <c r="H168" s="1">
        <f t="shared" si="2"/>
        <v>0</v>
      </c>
      <c r="I168" s="1" t="s">
        <v>22</v>
      </c>
      <c r="J168" s="1" t="s">
        <v>0</v>
      </c>
    </row>
    <row r="169" spans="1:10" ht="28.8" x14ac:dyDescent="0.3">
      <c r="A169" s="1">
        <v>1967810</v>
      </c>
      <c r="B169" s="1" t="s">
        <v>353</v>
      </c>
      <c r="C169" s="1" t="s">
        <v>22</v>
      </c>
      <c r="D169" s="1" t="s">
        <v>203</v>
      </c>
      <c r="E169" s="2">
        <v>0</v>
      </c>
      <c r="F169" s="1">
        <v>641.22199999999998</v>
      </c>
      <c r="G169" s="1" t="s">
        <v>81</v>
      </c>
      <c r="H169" s="1">
        <f t="shared" si="2"/>
        <v>0</v>
      </c>
      <c r="I169" s="1" t="s">
        <v>22</v>
      </c>
      <c r="J169" s="1" t="s">
        <v>0</v>
      </c>
    </row>
    <row r="170" spans="1:10" x14ac:dyDescent="0.3">
      <c r="A170" s="1">
        <v>1967811</v>
      </c>
      <c r="B170" s="1" t="s">
        <v>354</v>
      </c>
      <c r="C170" s="1" t="s">
        <v>22</v>
      </c>
      <c r="D170" s="1" t="s">
        <v>209</v>
      </c>
      <c r="E170" s="1">
        <f>ROUND(H171,2)</f>
        <v>0</v>
      </c>
      <c r="F170" s="1">
        <v>1</v>
      </c>
      <c r="G170" s="1" t="s">
        <v>0</v>
      </c>
      <c r="H170" s="1">
        <f t="shared" si="2"/>
        <v>0</v>
      </c>
      <c r="I170" s="1" t="s">
        <v>22</v>
      </c>
      <c r="J170" s="1" t="s">
        <v>0</v>
      </c>
    </row>
    <row r="171" spans="1:10" ht="28.8" x14ac:dyDescent="0.3">
      <c r="A171" s="1">
        <v>1967812</v>
      </c>
      <c r="B171" s="1" t="s">
        <v>355</v>
      </c>
      <c r="C171" s="1" t="s">
        <v>22</v>
      </c>
      <c r="D171" s="1" t="s">
        <v>356</v>
      </c>
      <c r="E171" s="2">
        <v>0</v>
      </c>
      <c r="F171" s="1">
        <v>118.771</v>
      </c>
      <c r="G171" s="1" t="s">
        <v>36</v>
      </c>
      <c r="H171" s="1">
        <f t="shared" si="2"/>
        <v>0</v>
      </c>
      <c r="I171" s="1" t="s">
        <v>22</v>
      </c>
      <c r="J171" s="1" t="s">
        <v>0</v>
      </c>
    </row>
    <row r="172" spans="1:10" x14ac:dyDescent="0.3">
      <c r="A172" s="1">
        <v>1967813</v>
      </c>
      <c r="B172" s="1" t="s">
        <v>357</v>
      </c>
      <c r="C172" s="1" t="s">
        <v>22</v>
      </c>
      <c r="D172" s="1" t="s">
        <v>358</v>
      </c>
      <c r="E172" s="1">
        <f>ROUND(H173+H174+H175+H176+H177+H178+H179+H180,2)</f>
        <v>0</v>
      </c>
      <c r="F172" s="1">
        <v>1</v>
      </c>
      <c r="G172" s="1" t="s">
        <v>0</v>
      </c>
      <c r="H172" s="1">
        <f t="shared" si="2"/>
        <v>0</v>
      </c>
      <c r="I172" s="1" t="s">
        <v>22</v>
      </c>
      <c r="J172" s="1" t="s">
        <v>0</v>
      </c>
    </row>
    <row r="173" spans="1:10" ht="28.8" x14ac:dyDescent="0.3">
      <c r="A173" s="1">
        <v>1967814</v>
      </c>
      <c r="B173" s="1" t="s">
        <v>359</v>
      </c>
      <c r="C173" s="1" t="s">
        <v>22</v>
      </c>
      <c r="D173" s="1" t="s">
        <v>360</v>
      </c>
      <c r="E173" s="2">
        <v>0</v>
      </c>
      <c r="F173" s="1">
        <v>118.771</v>
      </c>
      <c r="G173" s="1" t="s">
        <v>36</v>
      </c>
      <c r="H173" s="1">
        <f t="shared" si="2"/>
        <v>0</v>
      </c>
      <c r="I173" s="1" t="s">
        <v>22</v>
      </c>
      <c r="J173" s="1" t="s">
        <v>0</v>
      </c>
    </row>
    <row r="174" spans="1:10" x14ac:dyDescent="0.3">
      <c r="A174" s="1">
        <v>1967815</v>
      </c>
      <c r="B174" s="1" t="s">
        <v>361</v>
      </c>
      <c r="C174" s="1" t="s">
        <v>22</v>
      </c>
      <c r="D174" s="1" t="s">
        <v>362</v>
      </c>
      <c r="E174" s="2">
        <v>0</v>
      </c>
      <c r="F174" s="1">
        <v>106.223</v>
      </c>
      <c r="G174" s="1" t="s">
        <v>118</v>
      </c>
      <c r="H174" s="1">
        <f t="shared" si="2"/>
        <v>0</v>
      </c>
      <c r="I174" s="1" t="s">
        <v>22</v>
      </c>
      <c r="J174" s="1" t="s">
        <v>0</v>
      </c>
    </row>
    <row r="175" spans="1:10" x14ac:dyDescent="0.3">
      <c r="A175" s="1">
        <v>1967816</v>
      </c>
      <c r="B175" s="1" t="s">
        <v>363</v>
      </c>
      <c r="C175" s="1" t="s">
        <v>22</v>
      </c>
      <c r="D175" s="1" t="s">
        <v>364</v>
      </c>
      <c r="E175" s="2">
        <v>0</v>
      </c>
      <c r="F175" s="1">
        <v>13.736000000000001</v>
      </c>
      <c r="G175" s="1" t="s">
        <v>118</v>
      </c>
      <c r="H175" s="1">
        <f t="shared" si="2"/>
        <v>0</v>
      </c>
      <c r="I175" s="1" t="s">
        <v>22</v>
      </c>
      <c r="J175" s="1" t="s">
        <v>0</v>
      </c>
    </row>
    <row r="176" spans="1:10" ht="28.8" x14ac:dyDescent="0.3">
      <c r="A176" s="1">
        <v>1967817</v>
      </c>
      <c r="B176" s="1" t="s">
        <v>365</v>
      </c>
      <c r="C176" s="1" t="s">
        <v>22</v>
      </c>
      <c r="D176" s="1" t="s">
        <v>366</v>
      </c>
      <c r="E176" s="2">
        <v>0</v>
      </c>
      <c r="F176" s="1">
        <v>33</v>
      </c>
      <c r="G176" s="1" t="s">
        <v>36</v>
      </c>
      <c r="H176" s="1">
        <f t="shared" si="2"/>
        <v>0</v>
      </c>
      <c r="I176" s="1" t="s">
        <v>22</v>
      </c>
      <c r="J176" s="1" t="s">
        <v>0</v>
      </c>
    </row>
    <row r="177" spans="1:10" ht="28.8" x14ac:dyDescent="0.3">
      <c r="A177" s="1">
        <v>1967818</v>
      </c>
      <c r="B177" s="1" t="s">
        <v>367</v>
      </c>
      <c r="C177" s="1" t="s">
        <v>22</v>
      </c>
      <c r="D177" s="1" t="s">
        <v>368</v>
      </c>
      <c r="E177" s="2">
        <v>0</v>
      </c>
      <c r="F177" s="1">
        <v>302.94</v>
      </c>
      <c r="G177" s="1" t="s">
        <v>118</v>
      </c>
      <c r="H177" s="1">
        <f t="shared" si="2"/>
        <v>0</v>
      </c>
      <c r="I177" s="1" t="s">
        <v>22</v>
      </c>
      <c r="J177" s="1" t="s">
        <v>0</v>
      </c>
    </row>
    <row r="178" spans="1:10" ht="28.8" x14ac:dyDescent="0.3">
      <c r="A178" s="1">
        <v>1967819</v>
      </c>
      <c r="B178" s="1" t="s">
        <v>369</v>
      </c>
      <c r="C178" s="1" t="s">
        <v>22</v>
      </c>
      <c r="D178" s="1" t="s">
        <v>370</v>
      </c>
      <c r="E178" s="2">
        <v>0</v>
      </c>
      <c r="F178" s="1">
        <v>8.4459999999999997</v>
      </c>
      <c r="G178" s="1" t="s">
        <v>45</v>
      </c>
      <c r="H178" s="1">
        <f t="shared" si="2"/>
        <v>0</v>
      </c>
      <c r="I178" s="1" t="s">
        <v>22</v>
      </c>
      <c r="J178" s="1" t="s">
        <v>0</v>
      </c>
    </row>
    <row r="179" spans="1:10" ht="28.8" x14ac:dyDescent="0.3">
      <c r="A179" s="1">
        <v>1967820</v>
      </c>
      <c r="B179" s="1" t="s">
        <v>371</v>
      </c>
      <c r="C179" s="1" t="s">
        <v>22</v>
      </c>
      <c r="D179" s="1" t="s">
        <v>372</v>
      </c>
      <c r="E179" s="2">
        <v>0</v>
      </c>
      <c r="F179" s="1">
        <v>4.5529999999999999</v>
      </c>
      <c r="G179" s="1" t="s">
        <v>45</v>
      </c>
      <c r="H179" s="1">
        <f t="shared" si="2"/>
        <v>0</v>
      </c>
      <c r="I179" s="1" t="s">
        <v>22</v>
      </c>
      <c r="J179" s="1" t="s">
        <v>0</v>
      </c>
    </row>
    <row r="180" spans="1:10" ht="28.8" x14ac:dyDescent="0.3">
      <c r="A180" s="1">
        <v>1967821</v>
      </c>
      <c r="B180" s="1" t="s">
        <v>373</v>
      </c>
      <c r="C180" s="1" t="s">
        <v>22</v>
      </c>
      <c r="D180" s="1" t="s">
        <v>374</v>
      </c>
      <c r="E180" s="2">
        <v>0</v>
      </c>
      <c r="F180" s="1">
        <v>2.968</v>
      </c>
      <c r="G180" s="1" t="s">
        <v>45</v>
      </c>
      <c r="H180" s="1">
        <f t="shared" si="2"/>
        <v>0</v>
      </c>
      <c r="I180" s="1" t="s">
        <v>22</v>
      </c>
      <c r="J180" s="1" t="s">
        <v>0</v>
      </c>
    </row>
    <row r="181" spans="1:10" x14ac:dyDescent="0.3">
      <c r="A181" s="1">
        <v>1967822</v>
      </c>
      <c r="B181" s="1" t="s">
        <v>375</v>
      </c>
      <c r="C181" s="1" t="s">
        <v>22</v>
      </c>
      <c r="D181" s="1" t="s">
        <v>296</v>
      </c>
      <c r="E181" s="1">
        <f>ROUND(H182,2)</f>
        <v>0</v>
      </c>
      <c r="F181" s="1">
        <v>1</v>
      </c>
      <c r="G181" s="1" t="s">
        <v>0</v>
      </c>
      <c r="H181" s="1">
        <f t="shared" si="2"/>
        <v>0</v>
      </c>
      <c r="I181" s="1" t="s">
        <v>22</v>
      </c>
      <c r="J181" s="1" t="s">
        <v>0</v>
      </c>
    </row>
    <row r="182" spans="1:10" ht="28.8" x14ac:dyDescent="0.3">
      <c r="A182" s="1">
        <v>1967823</v>
      </c>
      <c r="B182" s="1" t="s">
        <v>376</v>
      </c>
      <c r="C182" s="1" t="s">
        <v>22</v>
      </c>
      <c r="D182" s="1" t="s">
        <v>377</v>
      </c>
      <c r="E182" s="2">
        <v>0</v>
      </c>
      <c r="F182" s="1">
        <v>750.98400000000004</v>
      </c>
      <c r="G182" s="1" t="s">
        <v>76</v>
      </c>
      <c r="H182" s="1">
        <f t="shared" si="2"/>
        <v>0</v>
      </c>
      <c r="I182" s="1" t="s">
        <v>22</v>
      </c>
      <c r="J182" s="1" t="s">
        <v>0</v>
      </c>
    </row>
    <row r="183" spans="1:10" x14ac:dyDescent="0.3">
      <c r="A183" s="1">
        <v>1967824</v>
      </c>
      <c r="B183" s="1" t="s">
        <v>378</v>
      </c>
      <c r="C183" s="1" t="s">
        <v>379</v>
      </c>
      <c r="D183" s="1" t="s">
        <v>380</v>
      </c>
      <c r="E183" s="1">
        <f>ROUND(H184+H196+H200+H219+H336+H485+H575+H591+H601+H622+H626+H667+H688+H698+H709+H713+H720,2)</f>
        <v>0</v>
      </c>
      <c r="F183" s="1">
        <v>1</v>
      </c>
      <c r="G183" s="1" t="s">
        <v>0</v>
      </c>
      <c r="H183" s="1">
        <f t="shared" si="2"/>
        <v>0</v>
      </c>
      <c r="I183" s="1" t="s">
        <v>22</v>
      </c>
      <c r="J183" s="1" t="s">
        <v>0</v>
      </c>
    </row>
    <row r="184" spans="1:10" x14ac:dyDescent="0.3">
      <c r="A184" s="1">
        <v>1967825</v>
      </c>
      <c r="B184" s="1" t="s">
        <v>381</v>
      </c>
      <c r="C184" s="1">
        <v>711</v>
      </c>
      <c r="D184" s="1" t="s">
        <v>382</v>
      </c>
      <c r="E184" s="1">
        <f>ROUND(H185+H186+H187+H188+H189+H190+H191+H192+H193+H194+H195,2)</f>
        <v>0</v>
      </c>
      <c r="F184" s="1">
        <v>1</v>
      </c>
      <c r="G184" s="1" t="s">
        <v>0</v>
      </c>
      <c r="H184" s="1">
        <f t="shared" si="2"/>
        <v>0</v>
      </c>
      <c r="I184" s="1" t="s">
        <v>22</v>
      </c>
      <c r="J184" s="1" t="s">
        <v>0</v>
      </c>
    </row>
    <row r="185" spans="1:10" ht="28.8" x14ac:dyDescent="0.3">
      <c r="A185" s="1">
        <v>1967826</v>
      </c>
      <c r="B185" s="1" t="s">
        <v>383</v>
      </c>
      <c r="C185" s="1" t="s">
        <v>22</v>
      </c>
      <c r="D185" s="1" t="s">
        <v>384</v>
      </c>
      <c r="E185" s="2">
        <v>0</v>
      </c>
      <c r="F185" s="1">
        <v>583.37300000000005</v>
      </c>
      <c r="G185" s="1" t="s">
        <v>81</v>
      </c>
      <c r="H185" s="1">
        <f t="shared" si="2"/>
        <v>0</v>
      </c>
      <c r="I185" s="1" t="s">
        <v>22</v>
      </c>
      <c r="J185" s="1" t="s">
        <v>0</v>
      </c>
    </row>
    <row r="186" spans="1:10" ht="28.8" x14ac:dyDescent="0.3">
      <c r="A186" s="1">
        <v>1967827</v>
      </c>
      <c r="B186" s="1" t="s">
        <v>385</v>
      </c>
      <c r="C186" s="1" t="s">
        <v>22</v>
      </c>
      <c r="D186" s="1" t="s">
        <v>386</v>
      </c>
      <c r="E186" s="2">
        <v>0</v>
      </c>
      <c r="F186" s="1">
        <v>175.012</v>
      </c>
      <c r="G186" s="1" t="s">
        <v>271</v>
      </c>
      <c r="H186" s="1">
        <f t="shared" si="2"/>
        <v>0</v>
      </c>
      <c r="I186" s="1" t="s">
        <v>22</v>
      </c>
      <c r="J186" s="1" t="s">
        <v>0</v>
      </c>
    </row>
    <row r="187" spans="1:10" ht="28.8" x14ac:dyDescent="0.3">
      <c r="A187" s="1">
        <v>1967828</v>
      </c>
      <c r="B187" s="1" t="s">
        <v>387</v>
      </c>
      <c r="C187" s="1" t="s">
        <v>22</v>
      </c>
      <c r="D187" s="1" t="s">
        <v>388</v>
      </c>
      <c r="E187" s="2">
        <v>0</v>
      </c>
      <c r="F187" s="1">
        <v>28.7</v>
      </c>
      <c r="G187" s="1" t="s">
        <v>81</v>
      </c>
      <c r="H187" s="1">
        <f t="shared" si="2"/>
        <v>0</v>
      </c>
      <c r="I187" s="1" t="s">
        <v>22</v>
      </c>
      <c r="J187" s="1" t="s">
        <v>0</v>
      </c>
    </row>
    <row r="188" spans="1:10" x14ac:dyDescent="0.3">
      <c r="A188" s="1">
        <v>1967829</v>
      </c>
      <c r="B188" s="1" t="s">
        <v>389</v>
      </c>
      <c r="C188" s="1" t="s">
        <v>22</v>
      </c>
      <c r="D188" s="1" t="s">
        <v>390</v>
      </c>
      <c r="E188" s="2">
        <v>0</v>
      </c>
      <c r="F188" s="1">
        <v>33.005000000000003</v>
      </c>
      <c r="G188" s="1" t="s">
        <v>81</v>
      </c>
      <c r="H188" s="1">
        <f t="shared" si="2"/>
        <v>0</v>
      </c>
      <c r="I188" s="1" t="s">
        <v>22</v>
      </c>
      <c r="J188" s="1" t="s">
        <v>0</v>
      </c>
    </row>
    <row r="189" spans="1:10" ht="43.2" x14ac:dyDescent="0.3">
      <c r="A189" s="1">
        <v>1967830</v>
      </c>
      <c r="B189" s="1" t="s">
        <v>391</v>
      </c>
      <c r="C189" s="1" t="s">
        <v>22</v>
      </c>
      <c r="D189" s="1" t="s">
        <v>392</v>
      </c>
      <c r="E189" s="2">
        <v>0</v>
      </c>
      <c r="F189" s="1">
        <v>231.465</v>
      </c>
      <c r="G189" s="1" t="s">
        <v>81</v>
      </c>
      <c r="H189" s="1">
        <f t="shared" si="2"/>
        <v>0</v>
      </c>
      <c r="I189" s="1" t="s">
        <v>22</v>
      </c>
      <c r="J189" s="1" t="s">
        <v>0</v>
      </c>
    </row>
    <row r="190" spans="1:10" ht="28.8" x14ac:dyDescent="0.3">
      <c r="A190" s="1">
        <v>1967831</v>
      </c>
      <c r="B190" s="1" t="s">
        <v>393</v>
      </c>
      <c r="C190" s="1" t="s">
        <v>22</v>
      </c>
      <c r="D190" s="1" t="s">
        <v>394</v>
      </c>
      <c r="E190" s="2">
        <v>0</v>
      </c>
      <c r="F190" s="1">
        <v>266.185</v>
      </c>
      <c r="G190" s="1" t="s">
        <v>81</v>
      </c>
      <c r="H190" s="1">
        <f t="shared" si="2"/>
        <v>0</v>
      </c>
      <c r="I190" s="1" t="s">
        <v>22</v>
      </c>
      <c r="J190" s="1" t="s">
        <v>0</v>
      </c>
    </row>
    <row r="191" spans="1:10" ht="28.8" x14ac:dyDescent="0.3">
      <c r="A191" s="1">
        <v>1967832</v>
      </c>
      <c r="B191" s="1" t="s">
        <v>395</v>
      </c>
      <c r="C191" s="1" t="s">
        <v>22</v>
      </c>
      <c r="D191" s="1" t="s">
        <v>396</v>
      </c>
      <c r="E191" s="2">
        <v>0</v>
      </c>
      <c r="F191" s="1">
        <v>178.733</v>
      </c>
      <c r="G191" s="1" t="s">
        <v>81</v>
      </c>
      <c r="H191" s="1">
        <f t="shared" si="2"/>
        <v>0</v>
      </c>
      <c r="I191" s="1" t="s">
        <v>22</v>
      </c>
      <c r="J191" s="1" t="s">
        <v>0</v>
      </c>
    </row>
    <row r="192" spans="1:10" ht="28.8" x14ac:dyDescent="0.3">
      <c r="A192" s="1">
        <v>1967833</v>
      </c>
      <c r="B192" s="1" t="s">
        <v>397</v>
      </c>
      <c r="C192" s="1" t="s">
        <v>22</v>
      </c>
      <c r="D192" s="1" t="s">
        <v>398</v>
      </c>
      <c r="E192" s="2">
        <v>0</v>
      </c>
      <c r="F192" s="1">
        <v>205.54300000000001</v>
      </c>
      <c r="G192" s="1" t="s">
        <v>81</v>
      </c>
      <c r="H192" s="1">
        <f t="shared" si="2"/>
        <v>0</v>
      </c>
      <c r="I192" s="1" t="s">
        <v>22</v>
      </c>
      <c r="J192" s="1" t="s">
        <v>0</v>
      </c>
    </row>
    <row r="193" spans="1:10" ht="28.8" x14ac:dyDescent="0.3">
      <c r="A193" s="1">
        <v>1967834</v>
      </c>
      <c r="B193" s="1" t="s">
        <v>399</v>
      </c>
      <c r="C193" s="1" t="s">
        <v>22</v>
      </c>
      <c r="D193" s="1" t="s">
        <v>400</v>
      </c>
      <c r="E193" s="2">
        <v>0</v>
      </c>
      <c r="F193" s="1">
        <v>1166.546</v>
      </c>
      <c r="G193" s="1" t="s">
        <v>81</v>
      </c>
      <c r="H193" s="1">
        <f t="shared" si="2"/>
        <v>0</v>
      </c>
      <c r="I193" s="1" t="s">
        <v>22</v>
      </c>
      <c r="J193" s="1" t="s">
        <v>0</v>
      </c>
    </row>
    <row r="194" spans="1:10" ht="28.8" x14ac:dyDescent="0.3">
      <c r="A194" s="1">
        <v>1967835</v>
      </c>
      <c r="B194" s="1" t="s">
        <v>401</v>
      </c>
      <c r="C194" s="1" t="s">
        <v>22</v>
      </c>
      <c r="D194" s="1" t="s">
        <v>402</v>
      </c>
      <c r="E194" s="2">
        <v>0</v>
      </c>
      <c r="F194" s="1">
        <v>1341.758</v>
      </c>
      <c r="G194" s="1" t="s">
        <v>81</v>
      </c>
      <c r="H194" s="1">
        <f t="shared" si="2"/>
        <v>0</v>
      </c>
      <c r="I194" s="1" t="s">
        <v>22</v>
      </c>
      <c r="J194" s="1" t="s">
        <v>0</v>
      </c>
    </row>
    <row r="195" spans="1:10" ht="28.8" x14ac:dyDescent="0.3">
      <c r="A195" s="1">
        <v>1967836</v>
      </c>
      <c r="B195" s="1" t="s">
        <v>403</v>
      </c>
      <c r="C195" s="1" t="s">
        <v>22</v>
      </c>
      <c r="D195" s="1" t="s">
        <v>405</v>
      </c>
      <c r="E195" s="2">
        <v>0</v>
      </c>
      <c r="F195" s="1">
        <v>1</v>
      </c>
      <c r="G195" s="1" t="s">
        <v>404</v>
      </c>
      <c r="H195" s="1">
        <f t="shared" ref="H195:H258" si="3">IF(ISNUMBER(VALUE(E195)),ROUND(SUM(ROUND(E195,2)*F195),2),"N")</f>
        <v>0</v>
      </c>
      <c r="I195" s="1" t="s">
        <v>22</v>
      </c>
      <c r="J195" s="1" t="s">
        <v>0</v>
      </c>
    </row>
    <row r="196" spans="1:10" x14ac:dyDescent="0.3">
      <c r="A196" s="1">
        <v>1967837</v>
      </c>
      <c r="B196" s="1" t="s">
        <v>406</v>
      </c>
      <c r="C196" s="1">
        <v>712</v>
      </c>
      <c r="D196" s="1" t="s">
        <v>407</v>
      </c>
      <c r="E196" s="1">
        <f>ROUND(H197+H198+H199,2)</f>
        <v>0</v>
      </c>
      <c r="F196" s="1">
        <v>1</v>
      </c>
      <c r="G196" s="1" t="s">
        <v>0</v>
      </c>
      <c r="H196" s="1">
        <f t="shared" si="3"/>
        <v>0</v>
      </c>
      <c r="I196" s="1" t="s">
        <v>22</v>
      </c>
      <c r="J196" s="1" t="s">
        <v>0</v>
      </c>
    </row>
    <row r="197" spans="1:10" ht="28.8" x14ac:dyDescent="0.3">
      <c r="A197" s="1">
        <v>1967838</v>
      </c>
      <c r="B197" s="1" t="s">
        <v>408</v>
      </c>
      <c r="C197" s="1" t="s">
        <v>22</v>
      </c>
      <c r="D197" s="1" t="s">
        <v>409</v>
      </c>
      <c r="E197" s="2">
        <v>0</v>
      </c>
      <c r="F197" s="1">
        <v>29.187999999999999</v>
      </c>
      <c r="G197" s="1" t="s">
        <v>81</v>
      </c>
      <c r="H197" s="1">
        <f t="shared" si="3"/>
        <v>0</v>
      </c>
      <c r="I197" s="1" t="s">
        <v>22</v>
      </c>
      <c r="J197" s="1" t="s">
        <v>0</v>
      </c>
    </row>
    <row r="198" spans="1:10" ht="28.8" x14ac:dyDescent="0.3">
      <c r="A198" s="1">
        <v>1967839</v>
      </c>
      <c r="B198" s="1" t="s">
        <v>410</v>
      </c>
      <c r="C198" s="1" t="s">
        <v>22</v>
      </c>
      <c r="D198" s="1" t="s">
        <v>411</v>
      </c>
      <c r="E198" s="2">
        <v>0</v>
      </c>
      <c r="F198" s="1">
        <v>32.106999999999999</v>
      </c>
      <c r="G198" s="1" t="s">
        <v>81</v>
      </c>
      <c r="H198" s="1">
        <f t="shared" si="3"/>
        <v>0</v>
      </c>
      <c r="I198" s="1" t="s">
        <v>22</v>
      </c>
      <c r="J198" s="1" t="s">
        <v>0</v>
      </c>
    </row>
    <row r="199" spans="1:10" ht="28.8" x14ac:dyDescent="0.3">
      <c r="A199" s="1">
        <v>1967840</v>
      </c>
      <c r="B199" s="1" t="s">
        <v>412</v>
      </c>
      <c r="C199" s="1" t="s">
        <v>22</v>
      </c>
      <c r="D199" s="1" t="s">
        <v>413</v>
      </c>
      <c r="E199" s="2">
        <v>0</v>
      </c>
      <c r="F199" s="1">
        <v>8.5519999999999996</v>
      </c>
      <c r="G199" s="1" t="s">
        <v>81</v>
      </c>
      <c r="H199" s="1">
        <f t="shared" si="3"/>
        <v>0</v>
      </c>
      <c r="I199" s="1" t="s">
        <v>22</v>
      </c>
      <c r="J199" s="1" t="s">
        <v>0</v>
      </c>
    </row>
    <row r="200" spans="1:10" x14ac:dyDescent="0.3">
      <c r="A200" s="1">
        <v>1967841</v>
      </c>
      <c r="B200" s="1" t="s">
        <v>414</v>
      </c>
      <c r="C200" s="1">
        <v>713</v>
      </c>
      <c r="D200" s="1" t="s">
        <v>415</v>
      </c>
      <c r="E200" s="1">
        <f>ROUND(H201+H202+H203+H204+H205+H206+H207+H208+H209+H210+H211+H212+H213+H214+H215+H216+H217+H218,2)</f>
        <v>0</v>
      </c>
      <c r="F200" s="1">
        <v>1</v>
      </c>
      <c r="G200" s="1" t="s">
        <v>0</v>
      </c>
      <c r="H200" s="1">
        <f t="shared" si="3"/>
        <v>0</v>
      </c>
      <c r="I200" s="1" t="s">
        <v>22</v>
      </c>
      <c r="J200" s="1" t="s">
        <v>0</v>
      </c>
    </row>
    <row r="201" spans="1:10" ht="28.8" x14ac:dyDescent="0.3">
      <c r="A201" s="1">
        <v>1967842</v>
      </c>
      <c r="B201" s="1" t="s">
        <v>416</v>
      </c>
      <c r="C201" s="1" t="s">
        <v>22</v>
      </c>
      <c r="D201" s="1" t="s">
        <v>417</v>
      </c>
      <c r="E201" s="2">
        <v>0</v>
      </c>
      <c r="F201" s="1">
        <v>1393.47</v>
      </c>
      <c r="G201" s="1" t="s">
        <v>81</v>
      </c>
      <c r="H201" s="1">
        <f t="shared" si="3"/>
        <v>0</v>
      </c>
      <c r="I201" s="1" t="s">
        <v>22</v>
      </c>
      <c r="J201" s="1" t="s">
        <v>0</v>
      </c>
    </row>
    <row r="202" spans="1:10" x14ac:dyDescent="0.3">
      <c r="A202" s="1">
        <v>1967843</v>
      </c>
      <c r="B202" s="1" t="s">
        <v>418</v>
      </c>
      <c r="C202" s="1" t="s">
        <v>22</v>
      </c>
      <c r="D202" s="1" t="s">
        <v>419</v>
      </c>
      <c r="E202" s="2">
        <v>0</v>
      </c>
      <c r="F202" s="1">
        <v>971.60500000000002</v>
      </c>
      <c r="G202" s="1" t="s">
        <v>81</v>
      </c>
      <c r="H202" s="1">
        <f t="shared" si="3"/>
        <v>0</v>
      </c>
      <c r="I202" s="1" t="s">
        <v>22</v>
      </c>
      <c r="J202" s="1" t="s">
        <v>0</v>
      </c>
    </row>
    <row r="203" spans="1:10" x14ac:dyDescent="0.3">
      <c r="A203" s="1">
        <v>1967844</v>
      </c>
      <c r="B203" s="1" t="s">
        <v>420</v>
      </c>
      <c r="C203" s="1" t="s">
        <v>22</v>
      </c>
      <c r="D203" s="1" t="s">
        <v>421</v>
      </c>
      <c r="E203" s="2">
        <v>0</v>
      </c>
      <c r="F203" s="1">
        <v>534.16399999999999</v>
      </c>
      <c r="G203" s="1" t="s">
        <v>81</v>
      </c>
      <c r="H203" s="1">
        <f t="shared" si="3"/>
        <v>0</v>
      </c>
      <c r="I203" s="1" t="s">
        <v>22</v>
      </c>
      <c r="J203" s="1" t="s">
        <v>0</v>
      </c>
    </row>
    <row r="204" spans="1:10" ht="28.8" x14ac:dyDescent="0.3">
      <c r="A204" s="1">
        <v>1967845</v>
      </c>
      <c r="B204" s="1" t="s">
        <v>422</v>
      </c>
      <c r="C204" s="1" t="s">
        <v>22</v>
      </c>
      <c r="D204" s="1" t="s">
        <v>423</v>
      </c>
      <c r="E204" s="2">
        <v>0</v>
      </c>
      <c r="F204" s="1">
        <v>583.18200000000002</v>
      </c>
      <c r="G204" s="1" t="s">
        <v>81</v>
      </c>
      <c r="H204" s="1">
        <f t="shared" si="3"/>
        <v>0</v>
      </c>
      <c r="I204" s="1" t="s">
        <v>22</v>
      </c>
      <c r="J204" s="1" t="s">
        <v>0</v>
      </c>
    </row>
    <row r="205" spans="1:10" ht="28.8" x14ac:dyDescent="0.3">
      <c r="A205" s="1">
        <v>1967846</v>
      </c>
      <c r="B205" s="1" t="s">
        <v>424</v>
      </c>
      <c r="C205" s="1" t="s">
        <v>22</v>
      </c>
      <c r="D205" s="1" t="s">
        <v>425</v>
      </c>
      <c r="E205" s="2">
        <v>0</v>
      </c>
      <c r="F205" s="1">
        <v>473.78</v>
      </c>
      <c r="G205" s="1" t="s">
        <v>81</v>
      </c>
      <c r="H205" s="1">
        <f t="shared" si="3"/>
        <v>0</v>
      </c>
      <c r="I205" s="1" t="s">
        <v>22</v>
      </c>
      <c r="J205" s="1" t="s">
        <v>0</v>
      </c>
    </row>
    <row r="206" spans="1:10" ht="28.8" x14ac:dyDescent="0.3">
      <c r="A206" s="1">
        <v>1967847</v>
      </c>
      <c r="B206" s="1" t="s">
        <v>426</v>
      </c>
      <c r="C206" s="1" t="s">
        <v>22</v>
      </c>
      <c r="D206" s="1" t="s">
        <v>427</v>
      </c>
      <c r="E206" s="2">
        <v>0</v>
      </c>
      <c r="F206" s="1">
        <v>473.78</v>
      </c>
      <c r="G206" s="1" t="s">
        <v>81</v>
      </c>
      <c r="H206" s="1">
        <f t="shared" si="3"/>
        <v>0</v>
      </c>
      <c r="I206" s="1" t="s">
        <v>22</v>
      </c>
      <c r="J206" s="1" t="s">
        <v>0</v>
      </c>
    </row>
    <row r="207" spans="1:10" ht="28.8" x14ac:dyDescent="0.3">
      <c r="A207" s="1">
        <v>1967848</v>
      </c>
      <c r="B207" s="1" t="s">
        <v>428</v>
      </c>
      <c r="C207" s="1" t="s">
        <v>22</v>
      </c>
      <c r="D207" s="1" t="s">
        <v>429</v>
      </c>
      <c r="E207" s="2">
        <v>0</v>
      </c>
      <c r="F207" s="1">
        <v>473.78</v>
      </c>
      <c r="G207" s="1" t="s">
        <v>81</v>
      </c>
      <c r="H207" s="1">
        <f t="shared" si="3"/>
        <v>0</v>
      </c>
      <c r="I207" s="1" t="s">
        <v>22</v>
      </c>
      <c r="J207" s="1" t="s">
        <v>0</v>
      </c>
    </row>
    <row r="208" spans="1:10" x14ac:dyDescent="0.3">
      <c r="A208" s="1">
        <v>1967849</v>
      </c>
      <c r="B208" s="1" t="s">
        <v>430</v>
      </c>
      <c r="C208" s="1" t="s">
        <v>22</v>
      </c>
      <c r="D208" s="1" t="s">
        <v>419</v>
      </c>
      <c r="E208" s="2">
        <v>0</v>
      </c>
      <c r="F208" s="1">
        <v>2314.86</v>
      </c>
      <c r="G208" s="1" t="s">
        <v>81</v>
      </c>
      <c r="H208" s="1">
        <f t="shared" si="3"/>
        <v>0</v>
      </c>
      <c r="I208" s="1" t="s">
        <v>22</v>
      </c>
      <c r="J208" s="1" t="s">
        <v>0</v>
      </c>
    </row>
    <row r="209" spans="1:10" x14ac:dyDescent="0.3">
      <c r="A209" s="1">
        <v>1967850</v>
      </c>
      <c r="B209" s="1" t="s">
        <v>431</v>
      </c>
      <c r="C209" s="1" t="s">
        <v>22</v>
      </c>
      <c r="D209" s="1" t="s">
        <v>432</v>
      </c>
      <c r="E209" s="2">
        <v>0</v>
      </c>
      <c r="F209" s="1">
        <v>2662.0889999999999</v>
      </c>
      <c r="G209" s="1" t="s">
        <v>81</v>
      </c>
      <c r="H209" s="1">
        <f t="shared" si="3"/>
        <v>0</v>
      </c>
      <c r="I209" s="1" t="s">
        <v>22</v>
      </c>
      <c r="J209" s="1" t="s">
        <v>0</v>
      </c>
    </row>
    <row r="210" spans="1:10" ht="28.8" x14ac:dyDescent="0.3">
      <c r="A210" s="1">
        <v>1967851</v>
      </c>
      <c r="B210" s="1" t="s">
        <v>433</v>
      </c>
      <c r="C210" s="1" t="s">
        <v>22</v>
      </c>
      <c r="D210" s="1" t="s">
        <v>434</v>
      </c>
      <c r="E210" s="2">
        <v>0</v>
      </c>
      <c r="F210" s="1">
        <v>747.71</v>
      </c>
      <c r="G210" s="1" t="s">
        <v>81</v>
      </c>
      <c r="H210" s="1">
        <f t="shared" si="3"/>
        <v>0</v>
      </c>
      <c r="I210" s="1" t="s">
        <v>22</v>
      </c>
      <c r="J210" s="1" t="s">
        <v>0</v>
      </c>
    </row>
    <row r="211" spans="1:10" ht="28.8" x14ac:dyDescent="0.3">
      <c r="A211" s="1">
        <v>1967852</v>
      </c>
      <c r="B211" s="1" t="s">
        <v>435</v>
      </c>
      <c r="C211" s="1" t="s">
        <v>22</v>
      </c>
      <c r="D211" s="1" t="s">
        <v>436</v>
      </c>
      <c r="E211" s="2">
        <v>0</v>
      </c>
      <c r="F211" s="1">
        <v>762.66399999999999</v>
      </c>
      <c r="G211" s="1" t="s">
        <v>81</v>
      </c>
      <c r="H211" s="1">
        <f t="shared" si="3"/>
        <v>0</v>
      </c>
      <c r="I211" s="1" t="s">
        <v>22</v>
      </c>
      <c r="J211" s="1" t="s">
        <v>0</v>
      </c>
    </row>
    <row r="212" spans="1:10" ht="28.8" x14ac:dyDescent="0.3">
      <c r="A212" s="1">
        <v>1967853</v>
      </c>
      <c r="B212" s="1" t="s">
        <v>437</v>
      </c>
      <c r="C212" s="1" t="s">
        <v>22</v>
      </c>
      <c r="D212" s="1" t="s">
        <v>438</v>
      </c>
      <c r="E212" s="2">
        <v>0</v>
      </c>
      <c r="F212" s="1">
        <v>819.44</v>
      </c>
      <c r="G212" s="1" t="s">
        <v>81</v>
      </c>
      <c r="H212" s="1">
        <f t="shared" si="3"/>
        <v>0</v>
      </c>
      <c r="I212" s="1" t="s">
        <v>22</v>
      </c>
      <c r="J212" s="1" t="s">
        <v>0</v>
      </c>
    </row>
    <row r="213" spans="1:10" x14ac:dyDescent="0.3">
      <c r="A213" s="1">
        <v>1967854</v>
      </c>
      <c r="B213" s="1" t="s">
        <v>439</v>
      </c>
      <c r="C213" s="1" t="s">
        <v>22</v>
      </c>
      <c r="D213" s="1" t="s">
        <v>440</v>
      </c>
      <c r="E213" s="2">
        <v>0</v>
      </c>
      <c r="F213" s="1">
        <v>835.82899999999995</v>
      </c>
      <c r="G213" s="1" t="s">
        <v>81</v>
      </c>
      <c r="H213" s="1">
        <f t="shared" si="3"/>
        <v>0</v>
      </c>
      <c r="I213" s="1" t="s">
        <v>22</v>
      </c>
      <c r="J213" s="1" t="s">
        <v>0</v>
      </c>
    </row>
    <row r="214" spans="1:10" ht="28.8" x14ac:dyDescent="0.3">
      <c r="A214" s="1">
        <v>1967855</v>
      </c>
      <c r="B214" s="1" t="s">
        <v>441</v>
      </c>
      <c r="C214" s="1" t="s">
        <v>22</v>
      </c>
      <c r="D214" s="1" t="s">
        <v>442</v>
      </c>
      <c r="E214" s="2">
        <v>0</v>
      </c>
      <c r="F214" s="1">
        <v>42.625</v>
      </c>
      <c r="G214" s="1" t="s">
        <v>81</v>
      </c>
      <c r="H214" s="1">
        <f t="shared" si="3"/>
        <v>0</v>
      </c>
      <c r="I214" s="1" t="s">
        <v>22</v>
      </c>
      <c r="J214" s="1" t="s">
        <v>0</v>
      </c>
    </row>
    <row r="215" spans="1:10" x14ac:dyDescent="0.3">
      <c r="A215" s="1">
        <v>1967856</v>
      </c>
      <c r="B215" s="1" t="s">
        <v>443</v>
      </c>
      <c r="C215" s="1" t="s">
        <v>22</v>
      </c>
      <c r="D215" s="1" t="s">
        <v>444</v>
      </c>
      <c r="E215" s="2">
        <v>0</v>
      </c>
      <c r="F215" s="1">
        <v>6.3940000000000001</v>
      </c>
      <c r="G215" s="1" t="s">
        <v>45</v>
      </c>
      <c r="H215" s="1">
        <f t="shared" si="3"/>
        <v>0</v>
      </c>
      <c r="I215" s="1" t="s">
        <v>22</v>
      </c>
      <c r="J215" s="1" t="s">
        <v>0</v>
      </c>
    </row>
    <row r="216" spans="1:10" ht="28.8" x14ac:dyDescent="0.3">
      <c r="A216" s="1">
        <v>1967857</v>
      </c>
      <c r="B216" s="1" t="s">
        <v>445</v>
      </c>
      <c r="C216" s="1" t="s">
        <v>22</v>
      </c>
      <c r="D216" s="1" t="s">
        <v>446</v>
      </c>
      <c r="E216" s="2">
        <v>0</v>
      </c>
      <c r="F216" s="1">
        <v>5.625</v>
      </c>
      <c r="G216" s="1" t="s">
        <v>81</v>
      </c>
      <c r="H216" s="1">
        <f t="shared" si="3"/>
        <v>0</v>
      </c>
      <c r="I216" s="1" t="s">
        <v>22</v>
      </c>
      <c r="J216" s="1" t="s">
        <v>0</v>
      </c>
    </row>
    <row r="217" spans="1:10" ht="28.8" x14ac:dyDescent="0.3">
      <c r="A217" s="1">
        <v>1967858</v>
      </c>
      <c r="B217" s="1" t="s">
        <v>447</v>
      </c>
      <c r="C217" s="1" t="s">
        <v>22</v>
      </c>
      <c r="D217" s="1" t="s">
        <v>448</v>
      </c>
      <c r="E217" s="2">
        <v>0</v>
      </c>
      <c r="F217" s="1">
        <v>6.1879999999999997</v>
      </c>
      <c r="G217" s="1" t="s">
        <v>81</v>
      </c>
      <c r="H217" s="1">
        <f t="shared" si="3"/>
        <v>0</v>
      </c>
      <c r="I217" s="1" t="s">
        <v>22</v>
      </c>
      <c r="J217" s="1" t="s">
        <v>0</v>
      </c>
    </row>
    <row r="218" spans="1:10" ht="28.8" x14ac:dyDescent="0.3">
      <c r="A218" s="1">
        <v>1967859</v>
      </c>
      <c r="B218" s="1" t="s">
        <v>449</v>
      </c>
      <c r="C218" s="1" t="s">
        <v>22</v>
      </c>
      <c r="D218" s="1" t="s">
        <v>450</v>
      </c>
      <c r="E218" s="2">
        <v>0</v>
      </c>
      <c r="F218" s="1">
        <v>1</v>
      </c>
      <c r="G218" s="1" t="s">
        <v>404</v>
      </c>
      <c r="H218" s="1">
        <f t="shared" si="3"/>
        <v>0</v>
      </c>
      <c r="I218" s="1" t="s">
        <v>22</v>
      </c>
      <c r="J218" s="1" t="s">
        <v>0</v>
      </c>
    </row>
    <row r="219" spans="1:10" x14ac:dyDescent="0.3">
      <c r="A219" s="1">
        <v>1967860</v>
      </c>
      <c r="B219" s="1" t="s">
        <v>451</v>
      </c>
      <c r="C219" s="1">
        <v>721</v>
      </c>
      <c r="D219" s="1" t="s">
        <v>452</v>
      </c>
      <c r="E219" s="1">
        <f>ROUND(H220+H244,2)</f>
        <v>0</v>
      </c>
      <c r="F219" s="1">
        <v>1</v>
      </c>
      <c r="G219" s="1" t="s">
        <v>0</v>
      </c>
      <c r="H219" s="1">
        <f t="shared" si="3"/>
        <v>0</v>
      </c>
      <c r="I219" s="1" t="s">
        <v>22</v>
      </c>
      <c r="J219" s="1" t="s">
        <v>0</v>
      </c>
    </row>
    <row r="220" spans="1:10" x14ac:dyDescent="0.3">
      <c r="A220" s="1">
        <v>1967861</v>
      </c>
      <c r="B220" s="1" t="s">
        <v>453</v>
      </c>
      <c r="C220" s="1" t="s">
        <v>31</v>
      </c>
      <c r="D220" s="1" t="s">
        <v>32</v>
      </c>
      <c r="E220" s="1">
        <f>ROUND(H221+H228+H230+H242,2)</f>
        <v>0</v>
      </c>
      <c r="F220" s="1">
        <v>1</v>
      </c>
      <c r="G220" s="1" t="s">
        <v>0</v>
      </c>
      <c r="H220" s="1">
        <f t="shared" si="3"/>
        <v>0</v>
      </c>
      <c r="I220" s="1" t="s">
        <v>22</v>
      </c>
      <c r="J220" s="1" t="s">
        <v>0</v>
      </c>
    </row>
    <row r="221" spans="1:10" x14ac:dyDescent="0.3">
      <c r="A221" s="1">
        <v>1967862</v>
      </c>
      <c r="B221" s="1" t="s">
        <v>454</v>
      </c>
      <c r="C221" s="1">
        <v>1</v>
      </c>
      <c r="D221" s="1" t="s">
        <v>34</v>
      </c>
      <c r="E221" s="1">
        <f>ROUND(H222+H223+H224+H225+H226+H227,2)</f>
        <v>0</v>
      </c>
      <c r="F221" s="1">
        <v>1</v>
      </c>
      <c r="G221" s="1" t="s">
        <v>0</v>
      </c>
      <c r="H221" s="1">
        <f t="shared" si="3"/>
        <v>0</v>
      </c>
      <c r="I221" s="1" t="s">
        <v>22</v>
      </c>
      <c r="J221" s="1" t="s">
        <v>0</v>
      </c>
    </row>
    <row r="222" spans="1:10" x14ac:dyDescent="0.3">
      <c r="A222" s="1">
        <v>1967863</v>
      </c>
      <c r="B222" s="1" t="s">
        <v>455</v>
      </c>
      <c r="C222" s="1" t="s">
        <v>22</v>
      </c>
      <c r="D222" s="1" t="s">
        <v>58</v>
      </c>
      <c r="E222" s="2">
        <v>0</v>
      </c>
      <c r="F222" s="1">
        <v>34</v>
      </c>
      <c r="G222" s="1" t="s">
        <v>45</v>
      </c>
      <c r="H222" s="1">
        <f t="shared" si="3"/>
        <v>0</v>
      </c>
      <c r="I222" s="1" t="s">
        <v>22</v>
      </c>
      <c r="J222" s="1" t="s">
        <v>0</v>
      </c>
    </row>
    <row r="223" spans="1:10" ht="43.2" x14ac:dyDescent="0.3">
      <c r="A223" s="1">
        <v>1967864</v>
      </c>
      <c r="B223" s="1" t="s">
        <v>456</v>
      </c>
      <c r="C223" s="1" t="s">
        <v>22</v>
      </c>
      <c r="D223" s="1" t="s">
        <v>60</v>
      </c>
      <c r="E223" s="2">
        <v>0</v>
      </c>
      <c r="F223" s="1">
        <v>10.199999999999999</v>
      </c>
      <c r="G223" s="1" t="s">
        <v>45</v>
      </c>
      <c r="H223" s="1">
        <f t="shared" si="3"/>
        <v>0</v>
      </c>
      <c r="I223" s="1" t="s">
        <v>22</v>
      </c>
      <c r="J223" s="1" t="s">
        <v>0</v>
      </c>
    </row>
    <row r="224" spans="1:10" ht="28.8" x14ac:dyDescent="0.3">
      <c r="A224" s="1">
        <v>1967865</v>
      </c>
      <c r="B224" s="1" t="s">
        <v>457</v>
      </c>
      <c r="C224" s="1" t="s">
        <v>22</v>
      </c>
      <c r="D224" s="1" t="s">
        <v>458</v>
      </c>
      <c r="E224" s="2">
        <v>0</v>
      </c>
      <c r="F224" s="1">
        <v>34</v>
      </c>
      <c r="G224" s="1" t="s">
        <v>45</v>
      </c>
      <c r="H224" s="1">
        <f t="shared" si="3"/>
        <v>0</v>
      </c>
      <c r="I224" s="1" t="s">
        <v>22</v>
      </c>
      <c r="J224" s="1" t="s">
        <v>0</v>
      </c>
    </row>
    <row r="225" spans="1:10" x14ac:dyDescent="0.3">
      <c r="A225" s="1">
        <v>1967866</v>
      </c>
      <c r="B225" s="1" t="s">
        <v>459</v>
      </c>
      <c r="C225" s="1" t="s">
        <v>22</v>
      </c>
      <c r="D225" s="1" t="s">
        <v>460</v>
      </c>
      <c r="E225" s="2">
        <v>0</v>
      </c>
      <c r="F225" s="1">
        <v>34.700000000000003</v>
      </c>
      <c r="G225" s="1" t="s">
        <v>45</v>
      </c>
      <c r="H225" s="1">
        <f t="shared" si="3"/>
        <v>0</v>
      </c>
      <c r="I225" s="1" t="s">
        <v>22</v>
      </c>
      <c r="J225" s="1" t="s">
        <v>0</v>
      </c>
    </row>
    <row r="226" spans="1:10" x14ac:dyDescent="0.3">
      <c r="A226" s="1">
        <v>1967867</v>
      </c>
      <c r="B226" s="1" t="s">
        <v>461</v>
      </c>
      <c r="C226" s="1" t="s">
        <v>22</v>
      </c>
      <c r="D226" s="1" t="s">
        <v>462</v>
      </c>
      <c r="E226" s="2">
        <v>0</v>
      </c>
      <c r="F226" s="1">
        <v>29.6</v>
      </c>
      <c r="G226" s="1" t="s">
        <v>76</v>
      </c>
      <c r="H226" s="1">
        <f t="shared" si="3"/>
        <v>0</v>
      </c>
      <c r="I226" s="1" t="s">
        <v>22</v>
      </c>
      <c r="J226" s="1" t="s">
        <v>0</v>
      </c>
    </row>
    <row r="227" spans="1:10" ht="28.8" x14ac:dyDescent="0.3">
      <c r="A227" s="1">
        <v>1967868</v>
      </c>
      <c r="B227" s="1" t="s">
        <v>463</v>
      </c>
      <c r="C227" s="1" t="s">
        <v>22</v>
      </c>
      <c r="D227" s="1" t="s">
        <v>464</v>
      </c>
      <c r="E227" s="2">
        <v>0</v>
      </c>
      <c r="F227" s="1">
        <v>16</v>
      </c>
      <c r="G227" s="1" t="s">
        <v>45</v>
      </c>
      <c r="H227" s="1">
        <f t="shared" si="3"/>
        <v>0</v>
      </c>
      <c r="I227" s="1" t="s">
        <v>22</v>
      </c>
      <c r="J227" s="1" t="s">
        <v>0</v>
      </c>
    </row>
    <row r="228" spans="1:10" x14ac:dyDescent="0.3">
      <c r="A228" s="1">
        <v>1967869</v>
      </c>
      <c r="B228" s="1" t="s">
        <v>465</v>
      </c>
      <c r="C228" s="1">
        <v>4</v>
      </c>
      <c r="D228" s="1" t="s">
        <v>159</v>
      </c>
      <c r="E228" s="1">
        <f>ROUND(H229,2)</f>
        <v>0</v>
      </c>
      <c r="F228" s="1">
        <v>1</v>
      </c>
      <c r="G228" s="1" t="s">
        <v>0</v>
      </c>
      <c r="H228" s="1">
        <f t="shared" si="3"/>
        <v>0</v>
      </c>
      <c r="I228" s="1" t="s">
        <v>22</v>
      </c>
      <c r="J228" s="1" t="s">
        <v>0</v>
      </c>
    </row>
    <row r="229" spans="1:10" ht="28.8" x14ac:dyDescent="0.3">
      <c r="A229" s="1">
        <v>1967870</v>
      </c>
      <c r="B229" s="1" t="s">
        <v>466</v>
      </c>
      <c r="C229" s="1" t="s">
        <v>22</v>
      </c>
      <c r="D229" s="1" t="s">
        <v>467</v>
      </c>
      <c r="E229" s="2">
        <v>0</v>
      </c>
      <c r="F229" s="1">
        <v>4</v>
      </c>
      <c r="G229" s="1" t="s">
        <v>45</v>
      </c>
      <c r="H229" s="1">
        <f t="shared" si="3"/>
        <v>0</v>
      </c>
      <c r="I229" s="1" t="s">
        <v>22</v>
      </c>
      <c r="J229" s="1" t="s">
        <v>0</v>
      </c>
    </row>
    <row r="230" spans="1:10" x14ac:dyDescent="0.3">
      <c r="A230" s="1">
        <v>1967871</v>
      </c>
      <c r="B230" s="1" t="s">
        <v>468</v>
      </c>
      <c r="C230" s="1">
        <v>8</v>
      </c>
      <c r="D230" s="1" t="s">
        <v>469</v>
      </c>
      <c r="E230" s="1">
        <f>ROUND(H231+H232+H233+H234+H235+H236+H237+H238+H239+H240+H241,2)</f>
        <v>0</v>
      </c>
      <c r="F230" s="1">
        <v>1</v>
      </c>
      <c r="G230" s="1" t="s">
        <v>0</v>
      </c>
      <c r="H230" s="1">
        <f t="shared" si="3"/>
        <v>0</v>
      </c>
      <c r="I230" s="1" t="s">
        <v>22</v>
      </c>
      <c r="J230" s="1" t="s">
        <v>0</v>
      </c>
    </row>
    <row r="231" spans="1:10" ht="28.8" x14ac:dyDescent="0.3">
      <c r="A231" s="1">
        <v>1967872</v>
      </c>
      <c r="B231" s="1" t="s">
        <v>470</v>
      </c>
      <c r="C231" s="1" t="s">
        <v>22</v>
      </c>
      <c r="D231" s="1" t="s">
        <v>471</v>
      </c>
      <c r="E231" s="2">
        <v>0</v>
      </c>
      <c r="F231" s="1">
        <v>141</v>
      </c>
      <c r="G231" s="1" t="s">
        <v>36</v>
      </c>
      <c r="H231" s="1">
        <f t="shared" si="3"/>
        <v>0</v>
      </c>
      <c r="I231" s="1" t="s">
        <v>22</v>
      </c>
      <c r="J231" s="1" t="s">
        <v>0</v>
      </c>
    </row>
    <row r="232" spans="1:10" ht="28.8" x14ac:dyDescent="0.3">
      <c r="A232" s="1">
        <v>1967873</v>
      </c>
      <c r="B232" s="1" t="s">
        <v>472</v>
      </c>
      <c r="C232" s="1" t="s">
        <v>22</v>
      </c>
      <c r="D232" s="1" t="s">
        <v>473</v>
      </c>
      <c r="E232" s="2">
        <v>0</v>
      </c>
      <c r="F232" s="1">
        <v>58</v>
      </c>
      <c r="G232" s="1" t="s">
        <v>118</v>
      </c>
      <c r="H232" s="1">
        <f t="shared" si="3"/>
        <v>0</v>
      </c>
      <c r="I232" s="1" t="s">
        <v>22</v>
      </c>
      <c r="J232" s="1" t="s">
        <v>0</v>
      </c>
    </row>
    <row r="233" spans="1:10" ht="28.8" x14ac:dyDescent="0.3">
      <c r="A233" s="1">
        <v>1967874</v>
      </c>
      <c r="B233" s="1" t="s">
        <v>474</v>
      </c>
      <c r="C233" s="1" t="s">
        <v>22</v>
      </c>
      <c r="D233" s="1" t="s">
        <v>475</v>
      </c>
      <c r="E233" s="2">
        <v>0</v>
      </c>
      <c r="F233" s="1">
        <v>24</v>
      </c>
      <c r="G233" s="1" t="s">
        <v>118</v>
      </c>
      <c r="H233" s="1">
        <f t="shared" si="3"/>
        <v>0</v>
      </c>
      <c r="I233" s="1" t="s">
        <v>22</v>
      </c>
      <c r="J233" s="1" t="s">
        <v>0</v>
      </c>
    </row>
    <row r="234" spans="1:10" ht="28.8" x14ac:dyDescent="0.3">
      <c r="A234" s="1">
        <v>1967875</v>
      </c>
      <c r="B234" s="1" t="s">
        <v>476</v>
      </c>
      <c r="C234" s="1" t="s">
        <v>22</v>
      </c>
      <c r="D234" s="1" t="s">
        <v>477</v>
      </c>
      <c r="E234" s="2">
        <v>0</v>
      </c>
      <c r="F234" s="1">
        <v>17</v>
      </c>
      <c r="G234" s="1" t="s">
        <v>118</v>
      </c>
      <c r="H234" s="1">
        <f t="shared" si="3"/>
        <v>0</v>
      </c>
      <c r="I234" s="1" t="s">
        <v>22</v>
      </c>
      <c r="J234" s="1" t="s">
        <v>0</v>
      </c>
    </row>
    <row r="235" spans="1:10" ht="28.8" x14ac:dyDescent="0.3">
      <c r="A235" s="1">
        <v>1967876</v>
      </c>
      <c r="B235" s="1" t="s">
        <v>478</v>
      </c>
      <c r="C235" s="1" t="s">
        <v>22</v>
      </c>
      <c r="D235" s="1" t="s">
        <v>479</v>
      </c>
      <c r="E235" s="2">
        <v>0</v>
      </c>
      <c r="F235" s="1">
        <v>13</v>
      </c>
      <c r="G235" s="1" t="s">
        <v>118</v>
      </c>
      <c r="H235" s="1">
        <f t="shared" si="3"/>
        <v>0</v>
      </c>
      <c r="I235" s="1" t="s">
        <v>22</v>
      </c>
      <c r="J235" s="1" t="s">
        <v>0</v>
      </c>
    </row>
    <row r="236" spans="1:10" ht="28.8" x14ac:dyDescent="0.3">
      <c r="A236" s="1">
        <v>1967877</v>
      </c>
      <c r="B236" s="1" t="s">
        <v>480</v>
      </c>
      <c r="C236" s="1" t="s">
        <v>22</v>
      </c>
      <c r="D236" s="1" t="s">
        <v>481</v>
      </c>
      <c r="E236" s="2">
        <v>0</v>
      </c>
      <c r="F236" s="1">
        <v>3</v>
      </c>
      <c r="G236" s="1" t="s">
        <v>118</v>
      </c>
      <c r="H236" s="1">
        <f t="shared" si="3"/>
        <v>0</v>
      </c>
      <c r="I236" s="1" t="s">
        <v>22</v>
      </c>
      <c r="J236" s="1" t="s">
        <v>0</v>
      </c>
    </row>
    <row r="237" spans="1:10" x14ac:dyDescent="0.3">
      <c r="A237" s="1">
        <v>1967878</v>
      </c>
      <c r="B237" s="1" t="s">
        <v>482</v>
      </c>
      <c r="C237" s="1" t="s">
        <v>22</v>
      </c>
      <c r="D237" s="1" t="s">
        <v>483</v>
      </c>
      <c r="E237" s="2">
        <v>0</v>
      </c>
      <c r="F237" s="1">
        <v>21</v>
      </c>
      <c r="G237" s="1" t="s">
        <v>118</v>
      </c>
      <c r="H237" s="1">
        <f t="shared" si="3"/>
        <v>0</v>
      </c>
      <c r="I237" s="1" t="s">
        <v>22</v>
      </c>
      <c r="J237" s="1" t="s">
        <v>0</v>
      </c>
    </row>
    <row r="238" spans="1:10" ht="28.8" x14ac:dyDescent="0.3">
      <c r="A238" s="1">
        <v>1967879</v>
      </c>
      <c r="B238" s="1" t="s">
        <v>484</v>
      </c>
      <c r="C238" s="1" t="s">
        <v>22</v>
      </c>
      <c r="D238" s="1" t="s">
        <v>485</v>
      </c>
      <c r="E238" s="2">
        <v>0</v>
      </c>
      <c r="F238" s="1">
        <v>21</v>
      </c>
      <c r="G238" s="1" t="s">
        <v>118</v>
      </c>
      <c r="H238" s="1">
        <f t="shared" si="3"/>
        <v>0</v>
      </c>
      <c r="I238" s="1" t="s">
        <v>22</v>
      </c>
      <c r="J238" s="1" t="s">
        <v>0</v>
      </c>
    </row>
    <row r="239" spans="1:10" x14ac:dyDescent="0.3">
      <c r="A239" s="1">
        <v>1967880</v>
      </c>
      <c r="B239" s="1" t="s">
        <v>486</v>
      </c>
      <c r="C239" s="1" t="s">
        <v>22</v>
      </c>
      <c r="D239" s="1" t="s">
        <v>487</v>
      </c>
      <c r="E239" s="2">
        <v>0</v>
      </c>
      <c r="F239" s="1">
        <v>3</v>
      </c>
      <c r="G239" s="1" t="s">
        <v>118</v>
      </c>
      <c r="H239" s="1">
        <f t="shared" si="3"/>
        <v>0</v>
      </c>
      <c r="I239" s="1" t="s">
        <v>22</v>
      </c>
      <c r="J239" s="1" t="s">
        <v>0</v>
      </c>
    </row>
    <row r="240" spans="1:10" x14ac:dyDescent="0.3">
      <c r="A240" s="1">
        <v>1967881</v>
      </c>
      <c r="B240" s="1" t="s">
        <v>488</v>
      </c>
      <c r="C240" s="1" t="s">
        <v>22</v>
      </c>
      <c r="D240" s="1" t="s">
        <v>489</v>
      </c>
      <c r="E240" s="2">
        <v>0</v>
      </c>
      <c r="F240" s="1">
        <v>141</v>
      </c>
      <c r="G240" s="1" t="s">
        <v>36</v>
      </c>
      <c r="H240" s="1">
        <f t="shared" si="3"/>
        <v>0</v>
      </c>
      <c r="I240" s="1" t="s">
        <v>22</v>
      </c>
      <c r="J240" s="1" t="s">
        <v>0</v>
      </c>
    </row>
    <row r="241" spans="1:10" ht="28.8" x14ac:dyDescent="0.3">
      <c r="A241" s="1">
        <v>1967882</v>
      </c>
      <c r="B241" s="1" t="s">
        <v>490</v>
      </c>
      <c r="C241" s="1" t="s">
        <v>22</v>
      </c>
      <c r="D241" s="1" t="s">
        <v>491</v>
      </c>
      <c r="E241" s="2">
        <v>0</v>
      </c>
      <c r="F241" s="1">
        <v>141</v>
      </c>
      <c r="G241" s="1" t="s">
        <v>36</v>
      </c>
      <c r="H241" s="1">
        <f t="shared" si="3"/>
        <v>0</v>
      </c>
      <c r="I241" s="1" t="s">
        <v>22</v>
      </c>
      <c r="J241" s="1" t="s">
        <v>0</v>
      </c>
    </row>
    <row r="242" spans="1:10" x14ac:dyDescent="0.3">
      <c r="A242" s="1">
        <v>1967883</v>
      </c>
      <c r="B242" s="1" t="s">
        <v>492</v>
      </c>
      <c r="C242" s="1">
        <v>99</v>
      </c>
      <c r="D242" s="1" t="s">
        <v>296</v>
      </c>
      <c r="E242" s="1">
        <f>ROUND(H243,2)</f>
        <v>0</v>
      </c>
      <c r="F242" s="1">
        <v>1</v>
      </c>
      <c r="G242" s="1" t="s">
        <v>0</v>
      </c>
      <c r="H242" s="1">
        <f t="shared" si="3"/>
        <v>0</v>
      </c>
      <c r="I242" s="1" t="s">
        <v>22</v>
      </c>
      <c r="J242" s="1" t="s">
        <v>0</v>
      </c>
    </row>
    <row r="243" spans="1:10" ht="28.8" x14ac:dyDescent="0.3">
      <c r="A243" s="1">
        <v>1967884</v>
      </c>
      <c r="B243" s="1" t="s">
        <v>493</v>
      </c>
      <c r="C243" s="1" t="s">
        <v>22</v>
      </c>
      <c r="D243" s="1" t="s">
        <v>494</v>
      </c>
      <c r="E243" s="2">
        <v>0</v>
      </c>
      <c r="F243" s="1">
        <v>37.36</v>
      </c>
      <c r="G243" s="1" t="s">
        <v>76</v>
      </c>
      <c r="H243" s="1">
        <f t="shared" si="3"/>
        <v>0</v>
      </c>
      <c r="I243" s="1" t="s">
        <v>22</v>
      </c>
      <c r="J243" s="1" t="s">
        <v>0</v>
      </c>
    </row>
    <row r="244" spans="1:10" x14ac:dyDescent="0.3">
      <c r="A244" s="1">
        <v>1967885</v>
      </c>
      <c r="B244" s="1" t="s">
        <v>495</v>
      </c>
      <c r="C244" s="1" t="s">
        <v>379</v>
      </c>
      <c r="D244" s="1" t="s">
        <v>380</v>
      </c>
      <c r="E244" s="1">
        <f>ROUND(H245+H303,2)</f>
        <v>0</v>
      </c>
      <c r="F244" s="1">
        <v>1</v>
      </c>
      <c r="G244" s="1" t="s">
        <v>0</v>
      </c>
      <c r="H244" s="1">
        <f t="shared" si="3"/>
        <v>0</v>
      </c>
      <c r="I244" s="1" t="s">
        <v>22</v>
      </c>
      <c r="J244" s="1" t="s">
        <v>0</v>
      </c>
    </row>
    <row r="245" spans="1:10" x14ac:dyDescent="0.3">
      <c r="A245" s="1">
        <v>1967886</v>
      </c>
      <c r="B245" s="1" t="s">
        <v>496</v>
      </c>
      <c r="C245" s="1">
        <v>721</v>
      </c>
      <c r="D245" s="1" t="s">
        <v>497</v>
      </c>
      <c r="E245" s="1">
        <f>ROUND(H246+H247+H248+H249+H250+H251+H252+H253+H254+H255+H256+H257+H258+H259+H260+H261+H262+H263+H264+H265+H266+H267+H268+H269+H270+H271+H272+H273+H274+H275+H276+H277+H278+H279+H280+H281+H282+H283+H284+H285+H286+H287+H288+H289+H290+H291+H292+H293+H294+H295+H296+H297+H298+H299+H300+H301+H302,2)</f>
        <v>0</v>
      </c>
      <c r="F245" s="1">
        <v>1</v>
      </c>
      <c r="G245" s="1" t="s">
        <v>0</v>
      </c>
      <c r="H245" s="1">
        <f t="shared" si="3"/>
        <v>0</v>
      </c>
      <c r="I245" s="1" t="s">
        <v>22</v>
      </c>
      <c r="J245" s="1" t="s">
        <v>0</v>
      </c>
    </row>
    <row r="246" spans="1:10" x14ac:dyDescent="0.3">
      <c r="A246" s="1">
        <v>1967887</v>
      </c>
      <c r="B246" s="1" t="s">
        <v>498</v>
      </c>
      <c r="C246" s="1" t="s">
        <v>22</v>
      </c>
      <c r="D246" s="1" t="s">
        <v>499</v>
      </c>
      <c r="E246" s="2">
        <v>0</v>
      </c>
      <c r="F246" s="1">
        <v>109.5</v>
      </c>
      <c r="G246" s="1" t="s">
        <v>36</v>
      </c>
      <c r="H246" s="1">
        <f t="shared" si="3"/>
        <v>0</v>
      </c>
      <c r="I246" s="1" t="s">
        <v>22</v>
      </c>
      <c r="J246" s="1" t="s">
        <v>0</v>
      </c>
    </row>
    <row r="247" spans="1:10" ht="28.8" x14ac:dyDescent="0.3">
      <c r="A247" s="1">
        <v>1967888</v>
      </c>
      <c r="B247" s="1" t="s">
        <v>500</v>
      </c>
      <c r="C247" s="1" t="s">
        <v>22</v>
      </c>
      <c r="D247" s="1" t="s">
        <v>501</v>
      </c>
      <c r="E247" s="2">
        <v>0</v>
      </c>
      <c r="F247" s="1">
        <v>50</v>
      </c>
      <c r="G247" s="1" t="s">
        <v>118</v>
      </c>
      <c r="H247" s="1">
        <f t="shared" si="3"/>
        <v>0</v>
      </c>
      <c r="I247" s="1" t="s">
        <v>22</v>
      </c>
      <c r="J247" s="1" t="s">
        <v>0</v>
      </c>
    </row>
    <row r="248" spans="1:10" ht="28.8" x14ac:dyDescent="0.3">
      <c r="A248" s="1">
        <v>1967889</v>
      </c>
      <c r="B248" s="1" t="s">
        <v>502</v>
      </c>
      <c r="C248" s="1" t="s">
        <v>22</v>
      </c>
      <c r="D248" s="1" t="s">
        <v>503</v>
      </c>
      <c r="E248" s="2">
        <v>0</v>
      </c>
      <c r="F248" s="1">
        <v>53</v>
      </c>
      <c r="G248" s="1" t="s">
        <v>118</v>
      </c>
      <c r="H248" s="1">
        <f t="shared" si="3"/>
        <v>0</v>
      </c>
      <c r="I248" s="1" t="s">
        <v>22</v>
      </c>
      <c r="J248" s="1" t="s">
        <v>0</v>
      </c>
    </row>
    <row r="249" spans="1:10" ht="28.8" x14ac:dyDescent="0.3">
      <c r="A249" s="1">
        <v>1967890</v>
      </c>
      <c r="B249" s="1" t="s">
        <v>504</v>
      </c>
      <c r="C249" s="1" t="s">
        <v>22</v>
      </c>
      <c r="D249" s="1" t="s">
        <v>505</v>
      </c>
      <c r="E249" s="2">
        <v>0</v>
      </c>
      <c r="F249" s="1">
        <v>21</v>
      </c>
      <c r="G249" s="1" t="s">
        <v>118</v>
      </c>
      <c r="H249" s="1">
        <f t="shared" si="3"/>
        <v>0</v>
      </c>
      <c r="I249" s="1" t="s">
        <v>22</v>
      </c>
      <c r="J249" s="1" t="s">
        <v>0</v>
      </c>
    </row>
    <row r="250" spans="1:10" x14ac:dyDescent="0.3">
      <c r="A250" s="1">
        <v>1967891</v>
      </c>
      <c r="B250" s="1" t="s">
        <v>506</v>
      </c>
      <c r="C250" s="1" t="s">
        <v>22</v>
      </c>
      <c r="D250" s="1" t="s">
        <v>507</v>
      </c>
      <c r="E250" s="2">
        <v>0</v>
      </c>
      <c r="F250" s="1">
        <v>100.5</v>
      </c>
      <c r="G250" s="1" t="s">
        <v>36</v>
      </c>
      <c r="H250" s="1">
        <f t="shared" si="3"/>
        <v>0</v>
      </c>
      <c r="I250" s="1" t="s">
        <v>22</v>
      </c>
      <c r="J250" s="1" t="s">
        <v>0</v>
      </c>
    </row>
    <row r="251" spans="1:10" x14ac:dyDescent="0.3">
      <c r="A251" s="1">
        <v>1967892</v>
      </c>
      <c r="B251" s="1" t="s">
        <v>508</v>
      </c>
      <c r="C251" s="1" t="s">
        <v>22</v>
      </c>
      <c r="D251" s="1" t="s">
        <v>509</v>
      </c>
      <c r="E251" s="2">
        <v>0</v>
      </c>
      <c r="F251" s="1">
        <v>45</v>
      </c>
      <c r="G251" s="1" t="s">
        <v>118</v>
      </c>
      <c r="H251" s="1">
        <f t="shared" si="3"/>
        <v>0</v>
      </c>
      <c r="I251" s="1" t="s">
        <v>22</v>
      </c>
      <c r="J251" s="1" t="s">
        <v>0</v>
      </c>
    </row>
    <row r="252" spans="1:10" x14ac:dyDescent="0.3">
      <c r="A252" s="1">
        <v>1967893</v>
      </c>
      <c r="B252" s="1" t="s">
        <v>510</v>
      </c>
      <c r="C252" s="1" t="s">
        <v>22</v>
      </c>
      <c r="D252" s="1" t="s">
        <v>511</v>
      </c>
      <c r="E252" s="2">
        <v>0</v>
      </c>
      <c r="F252" s="1">
        <v>37</v>
      </c>
      <c r="G252" s="1" t="s">
        <v>118</v>
      </c>
      <c r="H252" s="1">
        <f t="shared" si="3"/>
        <v>0</v>
      </c>
      <c r="I252" s="1" t="s">
        <v>22</v>
      </c>
      <c r="J252" s="1" t="s">
        <v>0</v>
      </c>
    </row>
    <row r="253" spans="1:10" x14ac:dyDescent="0.3">
      <c r="A253" s="1">
        <v>1967894</v>
      </c>
      <c r="B253" s="1" t="s">
        <v>512</v>
      </c>
      <c r="C253" s="1" t="s">
        <v>22</v>
      </c>
      <c r="D253" s="1" t="s">
        <v>513</v>
      </c>
      <c r="E253" s="2">
        <v>0</v>
      </c>
      <c r="F253" s="1">
        <v>136</v>
      </c>
      <c r="G253" s="1" t="s">
        <v>36</v>
      </c>
      <c r="H253" s="1">
        <f t="shared" si="3"/>
        <v>0</v>
      </c>
      <c r="I253" s="1" t="s">
        <v>22</v>
      </c>
      <c r="J253" s="1" t="s">
        <v>0</v>
      </c>
    </row>
    <row r="254" spans="1:10" x14ac:dyDescent="0.3">
      <c r="A254" s="1">
        <v>1967895</v>
      </c>
      <c r="B254" s="1" t="s">
        <v>514</v>
      </c>
      <c r="C254" s="1" t="s">
        <v>22</v>
      </c>
      <c r="D254" s="1" t="s">
        <v>515</v>
      </c>
      <c r="E254" s="2">
        <v>0</v>
      </c>
      <c r="F254" s="1">
        <v>44</v>
      </c>
      <c r="G254" s="1" t="s">
        <v>118</v>
      </c>
      <c r="H254" s="1">
        <f t="shared" si="3"/>
        <v>0</v>
      </c>
      <c r="I254" s="1" t="s">
        <v>22</v>
      </c>
      <c r="J254" s="1" t="s">
        <v>0</v>
      </c>
    </row>
    <row r="255" spans="1:10" x14ac:dyDescent="0.3">
      <c r="A255" s="1">
        <v>1967896</v>
      </c>
      <c r="B255" s="1" t="s">
        <v>516</v>
      </c>
      <c r="C255" s="1" t="s">
        <v>22</v>
      </c>
      <c r="D255" s="1" t="s">
        <v>517</v>
      </c>
      <c r="E255" s="2">
        <v>0</v>
      </c>
      <c r="F255" s="1">
        <v>39</v>
      </c>
      <c r="G255" s="1" t="s">
        <v>118</v>
      </c>
      <c r="H255" s="1">
        <f t="shared" si="3"/>
        <v>0</v>
      </c>
      <c r="I255" s="1" t="s">
        <v>22</v>
      </c>
      <c r="J255" s="1" t="s">
        <v>0</v>
      </c>
    </row>
    <row r="256" spans="1:10" x14ac:dyDescent="0.3">
      <c r="A256" s="1">
        <v>1967897</v>
      </c>
      <c r="B256" s="1" t="s">
        <v>518</v>
      </c>
      <c r="C256" s="1" t="s">
        <v>22</v>
      </c>
      <c r="D256" s="1" t="s">
        <v>519</v>
      </c>
      <c r="E256" s="2">
        <v>0</v>
      </c>
      <c r="F256" s="1">
        <v>50</v>
      </c>
      <c r="G256" s="1" t="s">
        <v>118</v>
      </c>
      <c r="H256" s="1">
        <f t="shared" si="3"/>
        <v>0</v>
      </c>
      <c r="I256" s="1" t="s">
        <v>22</v>
      </c>
      <c r="J256" s="1" t="s">
        <v>0</v>
      </c>
    </row>
    <row r="257" spans="1:10" x14ac:dyDescent="0.3">
      <c r="A257" s="1">
        <v>1967898</v>
      </c>
      <c r="B257" s="1" t="s">
        <v>520</v>
      </c>
      <c r="C257" s="1" t="s">
        <v>22</v>
      </c>
      <c r="D257" s="1" t="s">
        <v>521</v>
      </c>
      <c r="E257" s="2">
        <v>0</v>
      </c>
      <c r="F257" s="1">
        <v>116</v>
      </c>
      <c r="G257" s="1" t="s">
        <v>118</v>
      </c>
      <c r="H257" s="1">
        <f t="shared" si="3"/>
        <v>0</v>
      </c>
      <c r="I257" s="1" t="s">
        <v>22</v>
      </c>
      <c r="J257" s="1" t="s">
        <v>0</v>
      </c>
    </row>
    <row r="258" spans="1:10" x14ac:dyDescent="0.3">
      <c r="A258" s="1">
        <v>1967899</v>
      </c>
      <c r="B258" s="1" t="s">
        <v>522</v>
      </c>
      <c r="C258" s="1" t="s">
        <v>22</v>
      </c>
      <c r="D258" s="1" t="s">
        <v>523</v>
      </c>
      <c r="E258" s="2">
        <v>0</v>
      </c>
      <c r="F258" s="1">
        <v>43</v>
      </c>
      <c r="G258" s="1" t="s">
        <v>118</v>
      </c>
      <c r="H258" s="1">
        <f t="shared" si="3"/>
        <v>0</v>
      </c>
      <c r="I258" s="1" t="s">
        <v>22</v>
      </c>
      <c r="J258" s="1" t="s">
        <v>0</v>
      </c>
    </row>
    <row r="259" spans="1:10" x14ac:dyDescent="0.3">
      <c r="A259" s="1">
        <v>1967900</v>
      </c>
      <c r="B259" s="1" t="s">
        <v>524</v>
      </c>
      <c r="C259" s="1" t="s">
        <v>22</v>
      </c>
      <c r="D259" s="1" t="s">
        <v>525</v>
      </c>
      <c r="E259" s="2">
        <v>0</v>
      </c>
      <c r="F259" s="1">
        <v>5</v>
      </c>
      <c r="G259" s="1" t="s">
        <v>118</v>
      </c>
      <c r="H259" s="1">
        <f t="shared" ref="H259:H322" si="4">IF(ISNUMBER(VALUE(E259)),ROUND(SUM(ROUND(E259,2)*F259),2),"N")</f>
        <v>0</v>
      </c>
      <c r="I259" s="1" t="s">
        <v>22</v>
      </c>
      <c r="J259" s="1" t="s">
        <v>0</v>
      </c>
    </row>
    <row r="260" spans="1:10" x14ac:dyDescent="0.3">
      <c r="A260" s="1">
        <v>1967901</v>
      </c>
      <c r="B260" s="1" t="s">
        <v>526</v>
      </c>
      <c r="C260" s="1" t="s">
        <v>22</v>
      </c>
      <c r="D260" s="1" t="s">
        <v>527</v>
      </c>
      <c r="E260" s="2">
        <v>0</v>
      </c>
      <c r="F260" s="1">
        <v>68</v>
      </c>
      <c r="G260" s="1" t="s">
        <v>118</v>
      </c>
      <c r="H260" s="1">
        <f t="shared" si="4"/>
        <v>0</v>
      </c>
      <c r="I260" s="1" t="s">
        <v>22</v>
      </c>
      <c r="J260" s="1" t="s">
        <v>0</v>
      </c>
    </row>
    <row r="261" spans="1:10" x14ac:dyDescent="0.3">
      <c r="A261" s="1">
        <v>1967902</v>
      </c>
      <c r="B261" s="1" t="s">
        <v>528</v>
      </c>
      <c r="C261" s="1" t="s">
        <v>22</v>
      </c>
      <c r="D261" s="1" t="s">
        <v>529</v>
      </c>
      <c r="E261" s="2">
        <v>0</v>
      </c>
      <c r="F261" s="1">
        <v>68</v>
      </c>
      <c r="G261" s="1" t="s">
        <v>118</v>
      </c>
      <c r="H261" s="1">
        <f t="shared" si="4"/>
        <v>0</v>
      </c>
      <c r="I261" s="1" t="s">
        <v>22</v>
      </c>
      <c r="J261" s="1" t="s">
        <v>0</v>
      </c>
    </row>
    <row r="262" spans="1:10" x14ac:dyDescent="0.3">
      <c r="A262" s="1">
        <v>1967903</v>
      </c>
      <c r="B262" s="1" t="s">
        <v>530</v>
      </c>
      <c r="C262" s="1" t="s">
        <v>22</v>
      </c>
      <c r="D262" s="1" t="s">
        <v>531</v>
      </c>
      <c r="E262" s="2">
        <v>0</v>
      </c>
      <c r="F262" s="1">
        <v>6</v>
      </c>
      <c r="G262" s="1" t="s">
        <v>118</v>
      </c>
      <c r="H262" s="1">
        <f t="shared" si="4"/>
        <v>0</v>
      </c>
      <c r="I262" s="1" t="s">
        <v>22</v>
      </c>
      <c r="J262" s="1" t="s">
        <v>0</v>
      </c>
    </row>
    <row r="263" spans="1:10" x14ac:dyDescent="0.3">
      <c r="A263" s="1">
        <v>1967904</v>
      </c>
      <c r="B263" s="1" t="s">
        <v>532</v>
      </c>
      <c r="C263" s="1" t="s">
        <v>22</v>
      </c>
      <c r="D263" s="1" t="s">
        <v>533</v>
      </c>
      <c r="E263" s="2">
        <v>0</v>
      </c>
      <c r="F263" s="1">
        <v>6</v>
      </c>
      <c r="G263" s="1" t="s">
        <v>118</v>
      </c>
      <c r="H263" s="1">
        <f t="shared" si="4"/>
        <v>0</v>
      </c>
      <c r="I263" s="1" t="s">
        <v>22</v>
      </c>
      <c r="J263" s="1" t="s">
        <v>0</v>
      </c>
    </row>
    <row r="264" spans="1:10" x14ac:dyDescent="0.3">
      <c r="A264" s="1">
        <v>1967905</v>
      </c>
      <c r="B264" s="1" t="s">
        <v>534</v>
      </c>
      <c r="C264" s="1" t="s">
        <v>22</v>
      </c>
      <c r="D264" s="1" t="s">
        <v>535</v>
      </c>
      <c r="E264" s="2">
        <v>0</v>
      </c>
      <c r="F264" s="1">
        <v>33</v>
      </c>
      <c r="G264" s="1" t="s">
        <v>118</v>
      </c>
      <c r="H264" s="1">
        <f t="shared" si="4"/>
        <v>0</v>
      </c>
      <c r="I264" s="1" t="s">
        <v>22</v>
      </c>
      <c r="J264" s="1" t="s">
        <v>0</v>
      </c>
    </row>
    <row r="265" spans="1:10" x14ac:dyDescent="0.3">
      <c r="A265" s="1">
        <v>1967906</v>
      </c>
      <c r="B265" s="1" t="s">
        <v>536</v>
      </c>
      <c r="C265" s="1" t="s">
        <v>22</v>
      </c>
      <c r="D265" s="1" t="s">
        <v>537</v>
      </c>
      <c r="E265" s="2">
        <v>0</v>
      </c>
      <c r="F265" s="1">
        <v>2</v>
      </c>
      <c r="G265" s="1" t="s">
        <v>118</v>
      </c>
      <c r="H265" s="1">
        <f t="shared" si="4"/>
        <v>0</v>
      </c>
      <c r="I265" s="1" t="s">
        <v>22</v>
      </c>
      <c r="J265" s="1" t="s">
        <v>0</v>
      </c>
    </row>
    <row r="266" spans="1:10" x14ac:dyDescent="0.3">
      <c r="A266" s="1">
        <v>1967907</v>
      </c>
      <c r="B266" s="1" t="s">
        <v>538</v>
      </c>
      <c r="C266" s="1" t="s">
        <v>22</v>
      </c>
      <c r="D266" s="1" t="s">
        <v>539</v>
      </c>
      <c r="E266" s="2">
        <v>0</v>
      </c>
      <c r="F266" s="1">
        <v>24</v>
      </c>
      <c r="G266" s="1" t="s">
        <v>118</v>
      </c>
      <c r="H266" s="1">
        <f t="shared" si="4"/>
        <v>0</v>
      </c>
      <c r="I266" s="1" t="s">
        <v>22</v>
      </c>
      <c r="J266" s="1" t="s">
        <v>0</v>
      </c>
    </row>
    <row r="267" spans="1:10" x14ac:dyDescent="0.3">
      <c r="A267" s="1">
        <v>1967908</v>
      </c>
      <c r="B267" s="1" t="s">
        <v>540</v>
      </c>
      <c r="C267" s="1" t="s">
        <v>22</v>
      </c>
      <c r="D267" s="1" t="s">
        <v>541</v>
      </c>
      <c r="E267" s="2">
        <v>0</v>
      </c>
      <c r="F267" s="1">
        <v>7</v>
      </c>
      <c r="G267" s="1" t="s">
        <v>118</v>
      </c>
      <c r="H267" s="1">
        <f t="shared" si="4"/>
        <v>0</v>
      </c>
      <c r="I267" s="1" t="s">
        <v>22</v>
      </c>
      <c r="J267" s="1" t="s">
        <v>0</v>
      </c>
    </row>
    <row r="268" spans="1:10" x14ac:dyDescent="0.3">
      <c r="A268" s="1">
        <v>1967909</v>
      </c>
      <c r="B268" s="1" t="s">
        <v>542</v>
      </c>
      <c r="C268" s="1" t="s">
        <v>22</v>
      </c>
      <c r="D268" s="1" t="s">
        <v>543</v>
      </c>
      <c r="E268" s="2">
        <v>0</v>
      </c>
      <c r="F268" s="1">
        <v>26</v>
      </c>
      <c r="G268" s="1" t="s">
        <v>118</v>
      </c>
      <c r="H268" s="1">
        <f t="shared" si="4"/>
        <v>0</v>
      </c>
      <c r="I268" s="1" t="s">
        <v>22</v>
      </c>
      <c r="J268" s="1" t="s">
        <v>0</v>
      </c>
    </row>
    <row r="269" spans="1:10" x14ac:dyDescent="0.3">
      <c r="A269" s="1">
        <v>1967910</v>
      </c>
      <c r="B269" s="1" t="s">
        <v>544</v>
      </c>
      <c r="C269" s="1" t="s">
        <v>22</v>
      </c>
      <c r="D269" s="1" t="s">
        <v>545</v>
      </c>
      <c r="E269" s="2">
        <v>0</v>
      </c>
      <c r="F269" s="1">
        <v>18</v>
      </c>
      <c r="G269" s="1" t="s">
        <v>118</v>
      </c>
      <c r="H269" s="1">
        <f t="shared" si="4"/>
        <v>0</v>
      </c>
      <c r="I269" s="1" t="s">
        <v>22</v>
      </c>
      <c r="J269" s="1" t="s">
        <v>0</v>
      </c>
    </row>
    <row r="270" spans="1:10" x14ac:dyDescent="0.3">
      <c r="A270" s="1">
        <v>1967911</v>
      </c>
      <c r="B270" s="1" t="s">
        <v>546</v>
      </c>
      <c r="C270" s="1" t="s">
        <v>22</v>
      </c>
      <c r="D270" s="1" t="s">
        <v>547</v>
      </c>
      <c r="E270" s="2">
        <v>0</v>
      </c>
      <c r="F270" s="1">
        <v>8</v>
      </c>
      <c r="G270" s="1" t="s">
        <v>118</v>
      </c>
      <c r="H270" s="1">
        <f t="shared" si="4"/>
        <v>0</v>
      </c>
      <c r="I270" s="1" t="s">
        <v>22</v>
      </c>
      <c r="J270" s="1" t="s">
        <v>0</v>
      </c>
    </row>
    <row r="271" spans="1:10" x14ac:dyDescent="0.3">
      <c r="A271" s="1">
        <v>1967912</v>
      </c>
      <c r="B271" s="1" t="s">
        <v>548</v>
      </c>
      <c r="C271" s="1" t="s">
        <v>22</v>
      </c>
      <c r="D271" s="1" t="s">
        <v>549</v>
      </c>
      <c r="E271" s="2">
        <v>0</v>
      </c>
      <c r="F271" s="1">
        <v>58</v>
      </c>
      <c r="G271" s="1" t="s">
        <v>118</v>
      </c>
      <c r="H271" s="1">
        <f t="shared" si="4"/>
        <v>0</v>
      </c>
      <c r="I271" s="1" t="s">
        <v>22</v>
      </c>
      <c r="J271" s="1" t="s">
        <v>0</v>
      </c>
    </row>
    <row r="272" spans="1:10" x14ac:dyDescent="0.3">
      <c r="A272" s="1">
        <v>1967913</v>
      </c>
      <c r="B272" s="1" t="s">
        <v>550</v>
      </c>
      <c r="C272" s="1" t="s">
        <v>22</v>
      </c>
      <c r="D272" s="1" t="s">
        <v>551</v>
      </c>
      <c r="E272" s="2">
        <v>0</v>
      </c>
      <c r="F272" s="1">
        <v>14</v>
      </c>
      <c r="G272" s="1" t="s">
        <v>118</v>
      </c>
      <c r="H272" s="1">
        <f t="shared" si="4"/>
        <v>0</v>
      </c>
      <c r="I272" s="1" t="s">
        <v>22</v>
      </c>
      <c r="J272" s="1" t="s">
        <v>0</v>
      </c>
    </row>
    <row r="273" spans="1:10" x14ac:dyDescent="0.3">
      <c r="A273" s="1">
        <v>1967914</v>
      </c>
      <c r="B273" s="1" t="s">
        <v>552</v>
      </c>
      <c r="C273" s="1" t="s">
        <v>22</v>
      </c>
      <c r="D273" s="1" t="s">
        <v>553</v>
      </c>
      <c r="E273" s="2">
        <v>0</v>
      </c>
      <c r="F273" s="1">
        <v>38</v>
      </c>
      <c r="G273" s="1" t="s">
        <v>118</v>
      </c>
      <c r="H273" s="1">
        <f t="shared" si="4"/>
        <v>0</v>
      </c>
      <c r="I273" s="1" t="s">
        <v>22</v>
      </c>
      <c r="J273" s="1" t="s">
        <v>0</v>
      </c>
    </row>
    <row r="274" spans="1:10" x14ac:dyDescent="0.3">
      <c r="A274" s="1">
        <v>1967915</v>
      </c>
      <c r="B274" s="1" t="s">
        <v>554</v>
      </c>
      <c r="C274" s="1" t="s">
        <v>22</v>
      </c>
      <c r="D274" s="1" t="s">
        <v>555</v>
      </c>
      <c r="E274" s="2">
        <v>0</v>
      </c>
      <c r="F274" s="1">
        <v>6</v>
      </c>
      <c r="G274" s="1" t="s">
        <v>118</v>
      </c>
      <c r="H274" s="1">
        <f t="shared" si="4"/>
        <v>0</v>
      </c>
      <c r="I274" s="1" t="s">
        <v>22</v>
      </c>
      <c r="J274" s="1" t="s">
        <v>0</v>
      </c>
    </row>
    <row r="275" spans="1:10" x14ac:dyDescent="0.3">
      <c r="A275" s="1">
        <v>1967916</v>
      </c>
      <c r="B275" s="1" t="s">
        <v>556</v>
      </c>
      <c r="C275" s="1" t="s">
        <v>22</v>
      </c>
      <c r="D275" s="1" t="s">
        <v>557</v>
      </c>
      <c r="E275" s="2">
        <v>0</v>
      </c>
      <c r="F275" s="1">
        <v>38</v>
      </c>
      <c r="G275" s="1" t="s">
        <v>118</v>
      </c>
      <c r="H275" s="1">
        <f t="shared" si="4"/>
        <v>0</v>
      </c>
      <c r="I275" s="1" t="s">
        <v>22</v>
      </c>
      <c r="J275" s="1" t="s">
        <v>0</v>
      </c>
    </row>
    <row r="276" spans="1:10" x14ac:dyDescent="0.3">
      <c r="A276" s="1">
        <v>1967917</v>
      </c>
      <c r="B276" s="1" t="s">
        <v>558</v>
      </c>
      <c r="C276" s="1" t="s">
        <v>22</v>
      </c>
      <c r="D276" s="1" t="s">
        <v>559</v>
      </c>
      <c r="E276" s="2">
        <v>0</v>
      </c>
      <c r="F276" s="1">
        <v>12</v>
      </c>
      <c r="G276" s="1" t="s">
        <v>118</v>
      </c>
      <c r="H276" s="1">
        <f t="shared" si="4"/>
        <v>0</v>
      </c>
      <c r="I276" s="1" t="s">
        <v>22</v>
      </c>
      <c r="J276" s="1" t="s">
        <v>0</v>
      </c>
    </row>
    <row r="277" spans="1:10" x14ac:dyDescent="0.3">
      <c r="A277" s="1">
        <v>1967918</v>
      </c>
      <c r="B277" s="1" t="s">
        <v>560</v>
      </c>
      <c r="C277" s="1" t="s">
        <v>22</v>
      </c>
      <c r="D277" s="1" t="s">
        <v>561</v>
      </c>
      <c r="E277" s="2">
        <v>0</v>
      </c>
      <c r="F277" s="1">
        <v>23</v>
      </c>
      <c r="G277" s="1" t="s">
        <v>118</v>
      </c>
      <c r="H277" s="1">
        <f t="shared" si="4"/>
        <v>0</v>
      </c>
      <c r="I277" s="1" t="s">
        <v>22</v>
      </c>
      <c r="J277" s="1" t="s">
        <v>0</v>
      </c>
    </row>
    <row r="278" spans="1:10" x14ac:dyDescent="0.3">
      <c r="A278" s="1">
        <v>1967919</v>
      </c>
      <c r="B278" s="1" t="s">
        <v>562</v>
      </c>
      <c r="C278" s="1" t="s">
        <v>22</v>
      </c>
      <c r="D278" s="1" t="s">
        <v>563</v>
      </c>
      <c r="E278" s="2">
        <v>0</v>
      </c>
      <c r="F278" s="1">
        <v>2</v>
      </c>
      <c r="G278" s="1" t="s">
        <v>118</v>
      </c>
      <c r="H278" s="1">
        <f t="shared" si="4"/>
        <v>0</v>
      </c>
      <c r="I278" s="1" t="s">
        <v>22</v>
      </c>
      <c r="J278" s="1" t="s">
        <v>0</v>
      </c>
    </row>
    <row r="279" spans="1:10" x14ac:dyDescent="0.3">
      <c r="A279" s="1">
        <v>1967920</v>
      </c>
      <c r="B279" s="1" t="s">
        <v>564</v>
      </c>
      <c r="C279" s="1" t="s">
        <v>22</v>
      </c>
      <c r="D279" s="1" t="s">
        <v>565</v>
      </c>
      <c r="E279" s="2">
        <v>0</v>
      </c>
      <c r="F279" s="1">
        <v>1</v>
      </c>
      <c r="G279" s="1" t="s">
        <v>118</v>
      </c>
      <c r="H279" s="1">
        <f t="shared" si="4"/>
        <v>0</v>
      </c>
      <c r="I279" s="1" t="s">
        <v>22</v>
      </c>
      <c r="J279" s="1" t="s">
        <v>0</v>
      </c>
    </row>
    <row r="280" spans="1:10" x14ac:dyDescent="0.3">
      <c r="A280" s="1">
        <v>1967921</v>
      </c>
      <c r="B280" s="1" t="s">
        <v>566</v>
      </c>
      <c r="C280" s="1" t="s">
        <v>22</v>
      </c>
      <c r="D280" s="1" t="s">
        <v>567</v>
      </c>
      <c r="E280" s="2">
        <v>0</v>
      </c>
      <c r="F280" s="1">
        <v>7</v>
      </c>
      <c r="G280" s="1" t="s">
        <v>118</v>
      </c>
      <c r="H280" s="1">
        <f t="shared" si="4"/>
        <v>0</v>
      </c>
      <c r="I280" s="1" t="s">
        <v>22</v>
      </c>
      <c r="J280" s="1" t="s">
        <v>0</v>
      </c>
    </row>
    <row r="281" spans="1:10" x14ac:dyDescent="0.3">
      <c r="A281" s="1">
        <v>1967922</v>
      </c>
      <c r="B281" s="1" t="s">
        <v>568</v>
      </c>
      <c r="C281" s="1" t="s">
        <v>22</v>
      </c>
      <c r="D281" s="1" t="s">
        <v>569</v>
      </c>
      <c r="E281" s="2">
        <v>0</v>
      </c>
      <c r="F281" s="1">
        <v>7</v>
      </c>
      <c r="G281" s="1" t="s">
        <v>118</v>
      </c>
      <c r="H281" s="1">
        <f t="shared" si="4"/>
        <v>0</v>
      </c>
      <c r="I281" s="1" t="s">
        <v>22</v>
      </c>
      <c r="J281" s="1" t="s">
        <v>0</v>
      </c>
    </row>
    <row r="282" spans="1:10" x14ac:dyDescent="0.3">
      <c r="A282" s="1">
        <v>1967923</v>
      </c>
      <c r="B282" s="1" t="s">
        <v>570</v>
      </c>
      <c r="C282" s="1" t="s">
        <v>22</v>
      </c>
      <c r="D282" s="1" t="s">
        <v>571</v>
      </c>
      <c r="E282" s="2">
        <v>0</v>
      </c>
      <c r="F282" s="1">
        <v>17</v>
      </c>
      <c r="G282" s="1" t="s">
        <v>118</v>
      </c>
      <c r="H282" s="1">
        <f t="shared" si="4"/>
        <v>0</v>
      </c>
      <c r="I282" s="1" t="s">
        <v>22</v>
      </c>
      <c r="J282" s="1" t="s">
        <v>0</v>
      </c>
    </row>
    <row r="283" spans="1:10" x14ac:dyDescent="0.3">
      <c r="A283" s="1">
        <v>1967924</v>
      </c>
      <c r="B283" s="1" t="s">
        <v>572</v>
      </c>
      <c r="C283" s="1" t="s">
        <v>22</v>
      </c>
      <c r="D283" s="1" t="s">
        <v>573</v>
      </c>
      <c r="E283" s="2">
        <v>0</v>
      </c>
      <c r="F283" s="1">
        <v>17</v>
      </c>
      <c r="G283" s="1" t="s">
        <v>118</v>
      </c>
      <c r="H283" s="1">
        <f t="shared" si="4"/>
        <v>0</v>
      </c>
      <c r="I283" s="1" t="s">
        <v>22</v>
      </c>
      <c r="J283" s="1" t="s">
        <v>0</v>
      </c>
    </row>
    <row r="284" spans="1:10" x14ac:dyDescent="0.3">
      <c r="A284" s="1">
        <v>1967925</v>
      </c>
      <c r="B284" s="1" t="s">
        <v>574</v>
      </c>
      <c r="C284" s="1" t="s">
        <v>22</v>
      </c>
      <c r="D284" s="1" t="s">
        <v>575</v>
      </c>
      <c r="E284" s="2">
        <v>0</v>
      </c>
      <c r="F284" s="1">
        <v>14</v>
      </c>
      <c r="G284" s="1" t="s">
        <v>118</v>
      </c>
      <c r="H284" s="1">
        <f t="shared" si="4"/>
        <v>0</v>
      </c>
      <c r="I284" s="1" t="s">
        <v>22</v>
      </c>
      <c r="J284" s="1" t="s">
        <v>0</v>
      </c>
    </row>
    <row r="285" spans="1:10" x14ac:dyDescent="0.3">
      <c r="A285" s="1">
        <v>1967926</v>
      </c>
      <c r="B285" s="1" t="s">
        <v>576</v>
      </c>
      <c r="C285" s="1" t="s">
        <v>22</v>
      </c>
      <c r="D285" s="1" t="s">
        <v>577</v>
      </c>
      <c r="E285" s="2">
        <v>0</v>
      </c>
      <c r="F285" s="1">
        <v>14</v>
      </c>
      <c r="G285" s="1" t="s">
        <v>118</v>
      </c>
      <c r="H285" s="1">
        <f t="shared" si="4"/>
        <v>0</v>
      </c>
      <c r="I285" s="1" t="s">
        <v>22</v>
      </c>
      <c r="J285" s="1" t="s">
        <v>0</v>
      </c>
    </row>
    <row r="286" spans="1:10" x14ac:dyDescent="0.3">
      <c r="A286" s="1">
        <v>1967927</v>
      </c>
      <c r="B286" s="1" t="s">
        <v>578</v>
      </c>
      <c r="C286" s="1" t="s">
        <v>22</v>
      </c>
      <c r="D286" s="1" t="s">
        <v>579</v>
      </c>
      <c r="E286" s="2">
        <v>0</v>
      </c>
      <c r="F286" s="1">
        <v>18</v>
      </c>
      <c r="G286" s="1" t="s">
        <v>118</v>
      </c>
      <c r="H286" s="1">
        <f t="shared" si="4"/>
        <v>0</v>
      </c>
      <c r="I286" s="1" t="s">
        <v>22</v>
      </c>
      <c r="J286" s="1" t="s">
        <v>0</v>
      </c>
    </row>
    <row r="287" spans="1:10" x14ac:dyDescent="0.3">
      <c r="A287" s="1">
        <v>1967928</v>
      </c>
      <c r="B287" s="1" t="s">
        <v>580</v>
      </c>
      <c r="C287" s="1" t="s">
        <v>22</v>
      </c>
      <c r="D287" s="1" t="s">
        <v>581</v>
      </c>
      <c r="E287" s="2">
        <v>0</v>
      </c>
      <c r="F287" s="1">
        <v>18</v>
      </c>
      <c r="G287" s="1" t="s">
        <v>118</v>
      </c>
      <c r="H287" s="1">
        <f t="shared" si="4"/>
        <v>0</v>
      </c>
      <c r="I287" s="1" t="s">
        <v>22</v>
      </c>
      <c r="J287" s="1" t="s">
        <v>0</v>
      </c>
    </row>
    <row r="288" spans="1:10" x14ac:dyDescent="0.3">
      <c r="A288" s="1">
        <v>1967929</v>
      </c>
      <c r="B288" s="1" t="s">
        <v>582</v>
      </c>
      <c r="C288" s="1" t="s">
        <v>22</v>
      </c>
      <c r="D288" s="1" t="s">
        <v>583</v>
      </c>
      <c r="E288" s="2">
        <v>0</v>
      </c>
      <c r="F288" s="1">
        <v>4</v>
      </c>
      <c r="G288" s="1" t="s">
        <v>118</v>
      </c>
      <c r="H288" s="1">
        <f t="shared" si="4"/>
        <v>0</v>
      </c>
      <c r="I288" s="1" t="s">
        <v>22</v>
      </c>
      <c r="J288" s="1" t="s">
        <v>0</v>
      </c>
    </row>
    <row r="289" spans="1:10" ht="28.8" x14ac:dyDescent="0.3">
      <c r="A289" s="1">
        <v>1967930</v>
      </c>
      <c r="B289" s="1" t="s">
        <v>584</v>
      </c>
      <c r="C289" s="1" t="s">
        <v>22</v>
      </c>
      <c r="D289" s="1" t="s">
        <v>585</v>
      </c>
      <c r="E289" s="2">
        <v>0</v>
      </c>
      <c r="F289" s="1">
        <v>4</v>
      </c>
      <c r="G289" s="1" t="s">
        <v>118</v>
      </c>
      <c r="H289" s="1">
        <f t="shared" si="4"/>
        <v>0</v>
      </c>
      <c r="I289" s="1" t="s">
        <v>22</v>
      </c>
      <c r="J289" s="1" t="s">
        <v>0</v>
      </c>
    </row>
    <row r="290" spans="1:10" x14ac:dyDescent="0.3">
      <c r="A290" s="1">
        <v>1967931</v>
      </c>
      <c r="B290" s="1" t="s">
        <v>586</v>
      </c>
      <c r="C290" s="1" t="s">
        <v>22</v>
      </c>
      <c r="D290" s="1" t="s">
        <v>587</v>
      </c>
      <c r="E290" s="2">
        <v>0</v>
      </c>
      <c r="F290" s="1">
        <v>6</v>
      </c>
      <c r="G290" s="1" t="s">
        <v>118</v>
      </c>
      <c r="H290" s="1">
        <f t="shared" si="4"/>
        <v>0</v>
      </c>
      <c r="I290" s="1" t="s">
        <v>22</v>
      </c>
      <c r="J290" s="1" t="s">
        <v>0</v>
      </c>
    </row>
    <row r="291" spans="1:10" ht="28.8" x14ac:dyDescent="0.3">
      <c r="A291" s="1">
        <v>1967932</v>
      </c>
      <c r="B291" s="1" t="s">
        <v>588</v>
      </c>
      <c r="C291" s="1" t="s">
        <v>22</v>
      </c>
      <c r="D291" s="1" t="s">
        <v>589</v>
      </c>
      <c r="E291" s="2">
        <v>0</v>
      </c>
      <c r="F291" s="1">
        <v>6</v>
      </c>
      <c r="G291" s="1" t="s">
        <v>118</v>
      </c>
      <c r="H291" s="1">
        <f t="shared" si="4"/>
        <v>0</v>
      </c>
      <c r="I291" s="1" t="s">
        <v>22</v>
      </c>
      <c r="J291" s="1" t="s">
        <v>0</v>
      </c>
    </row>
    <row r="292" spans="1:10" x14ac:dyDescent="0.3">
      <c r="A292" s="1">
        <v>1967933</v>
      </c>
      <c r="B292" s="1" t="s">
        <v>590</v>
      </c>
      <c r="C292" s="1" t="s">
        <v>22</v>
      </c>
      <c r="D292" s="1" t="s">
        <v>591</v>
      </c>
      <c r="E292" s="2">
        <v>0</v>
      </c>
      <c r="F292" s="1">
        <v>2</v>
      </c>
      <c r="G292" s="1" t="s">
        <v>118</v>
      </c>
      <c r="H292" s="1">
        <f t="shared" si="4"/>
        <v>0</v>
      </c>
      <c r="I292" s="1" t="s">
        <v>22</v>
      </c>
      <c r="J292" s="1" t="s">
        <v>0</v>
      </c>
    </row>
    <row r="293" spans="1:10" ht="28.8" x14ac:dyDescent="0.3">
      <c r="A293" s="1">
        <v>1967934</v>
      </c>
      <c r="B293" s="1" t="s">
        <v>592</v>
      </c>
      <c r="C293" s="1" t="s">
        <v>22</v>
      </c>
      <c r="D293" s="1" t="s">
        <v>593</v>
      </c>
      <c r="E293" s="2">
        <v>0</v>
      </c>
      <c r="F293" s="1">
        <v>2</v>
      </c>
      <c r="G293" s="1" t="s">
        <v>118</v>
      </c>
      <c r="H293" s="1">
        <f t="shared" si="4"/>
        <v>0</v>
      </c>
      <c r="I293" s="1" t="s">
        <v>22</v>
      </c>
      <c r="J293" s="1" t="s">
        <v>0</v>
      </c>
    </row>
    <row r="294" spans="1:10" x14ac:dyDescent="0.3">
      <c r="A294" s="1">
        <v>1967935</v>
      </c>
      <c r="B294" s="1" t="s">
        <v>594</v>
      </c>
      <c r="C294" s="1" t="s">
        <v>22</v>
      </c>
      <c r="D294" s="1" t="s">
        <v>595</v>
      </c>
      <c r="E294" s="2">
        <v>0</v>
      </c>
      <c r="F294" s="1">
        <v>8</v>
      </c>
      <c r="G294" s="1" t="s">
        <v>118</v>
      </c>
      <c r="H294" s="1">
        <f t="shared" si="4"/>
        <v>0</v>
      </c>
      <c r="I294" s="1" t="s">
        <v>22</v>
      </c>
      <c r="J294" s="1" t="s">
        <v>0</v>
      </c>
    </row>
    <row r="295" spans="1:10" ht="28.8" x14ac:dyDescent="0.3">
      <c r="A295" s="1">
        <v>1967936</v>
      </c>
      <c r="B295" s="1" t="s">
        <v>596</v>
      </c>
      <c r="C295" s="1" t="s">
        <v>22</v>
      </c>
      <c r="D295" s="1" t="s">
        <v>597</v>
      </c>
      <c r="E295" s="2">
        <v>0</v>
      </c>
      <c r="F295" s="1">
        <v>19</v>
      </c>
      <c r="G295" s="1" t="s">
        <v>118</v>
      </c>
      <c r="H295" s="1">
        <f t="shared" si="4"/>
        <v>0</v>
      </c>
      <c r="I295" s="1" t="s">
        <v>22</v>
      </c>
      <c r="J295" s="1" t="s">
        <v>0</v>
      </c>
    </row>
    <row r="296" spans="1:10" ht="28.8" x14ac:dyDescent="0.3">
      <c r="A296" s="1">
        <v>1967937</v>
      </c>
      <c r="B296" s="1" t="s">
        <v>598</v>
      </c>
      <c r="C296" s="1" t="s">
        <v>22</v>
      </c>
      <c r="D296" s="1" t="s">
        <v>599</v>
      </c>
      <c r="E296" s="2">
        <v>0</v>
      </c>
      <c r="F296" s="1">
        <v>19</v>
      </c>
      <c r="G296" s="1" t="s">
        <v>118</v>
      </c>
      <c r="H296" s="1">
        <f t="shared" si="4"/>
        <v>0</v>
      </c>
      <c r="I296" s="1" t="s">
        <v>22</v>
      </c>
      <c r="J296" s="1" t="s">
        <v>0</v>
      </c>
    </row>
    <row r="297" spans="1:10" ht="28.8" x14ac:dyDescent="0.3">
      <c r="A297" s="1">
        <v>1967938</v>
      </c>
      <c r="B297" s="1" t="s">
        <v>600</v>
      </c>
      <c r="C297" s="1" t="s">
        <v>22</v>
      </c>
      <c r="D297" s="1" t="s">
        <v>601</v>
      </c>
      <c r="E297" s="2">
        <v>0</v>
      </c>
      <c r="F297" s="1">
        <v>9</v>
      </c>
      <c r="G297" s="1" t="s">
        <v>118</v>
      </c>
      <c r="H297" s="1">
        <f t="shared" si="4"/>
        <v>0</v>
      </c>
      <c r="I297" s="1" t="s">
        <v>22</v>
      </c>
      <c r="J297" s="1" t="s">
        <v>0</v>
      </c>
    </row>
    <row r="298" spans="1:10" x14ac:dyDescent="0.3">
      <c r="A298" s="1">
        <v>1967939</v>
      </c>
      <c r="B298" s="1" t="s">
        <v>602</v>
      </c>
      <c r="C298" s="1" t="s">
        <v>22</v>
      </c>
      <c r="D298" s="1" t="s">
        <v>603</v>
      </c>
      <c r="E298" s="2">
        <v>0</v>
      </c>
      <c r="F298" s="1">
        <v>9</v>
      </c>
      <c r="G298" s="1" t="s">
        <v>118</v>
      </c>
      <c r="H298" s="1">
        <f t="shared" si="4"/>
        <v>0</v>
      </c>
      <c r="I298" s="1" t="s">
        <v>22</v>
      </c>
      <c r="J298" s="1" t="s">
        <v>0</v>
      </c>
    </row>
    <row r="299" spans="1:10" ht="28.8" x14ac:dyDescent="0.3">
      <c r="A299" s="1">
        <v>1967940</v>
      </c>
      <c r="B299" s="1" t="s">
        <v>604</v>
      </c>
      <c r="C299" s="1" t="s">
        <v>22</v>
      </c>
      <c r="D299" s="1" t="s">
        <v>605</v>
      </c>
      <c r="E299" s="2">
        <v>0</v>
      </c>
      <c r="F299" s="1">
        <v>7</v>
      </c>
      <c r="G299" s="1" t="s">
        <v>118</v>
      </c>
      <c r="H299" s="1">
        <f t="shared" si="4"/>
        <v>0</v>
      </c>
      <c r="I299" s="1" t="s">
        <v>22</v>
      </c>
      <c r="J299" s="1" t="s">
        <v>0</v>
      </c>
    </row>
    <row r="300" spans="1:10" x14ac:dyDescent="0.3">
      <c r="A300" s="1">
        <v>1967941</v>
      </c>
      <c r="B300" s="1" t="s">
        <v>606</v>
      </c>
      <c r="C300" s="1" t="s">
        <v>22</v>
      </c>
      <c r="D300" s="1" t="s">
        <v>595</v>
      </c>
      <c r="E300" s="2">
        <v>0</v>
      </c>
      <c r="F300" s="1">
        <v>7</v>
      </c>
      <c r="G300" s="1" t="s">
        <v>118</v>
      </c>
      <c r="H300" s="1">
        <f t="shared" si="4"/>
        <v>0</v>
      </c>
      <c r="I300" s="1" t="s">
        <v>22</v>
      </c>
      <c r="J300" s="1" t="s">
        <v>0</v>
      </c>
    </row>
    <row r="301" spans="1:10" ht="28.8" x14ac:dyDescent="0.3">
      <c r="A301" s="1">
        <v>1967942</v>
      </c>
      <c r="B301" s="1" t="s">
        <v>607</v>
      </c>
      <c r="C301" s="1" t="s">
        <v>22</v>
      </c>
      <c r="D301" s="1" t="s">
        <v>608</v>
      </c>
      <c r="E301" s="2">
        <v>0</v>
      </c>
      <c r="F301" s="1">
        <v>346</v>
      </c>
      <c r="G301" s="1" t="s">
        <v>36</v>
      </c>
      <c r="H301" s="1">
        <f t="shared" si="4"/>
        <v>0</v>
      </c>
      <c r="I301" s="1" t="s">
        <v>22</v>
      </c>
      <c r="J301" s="1" t="s">
        <v>0</v>
      </c>
    </row>
    <row r="302" spans="1:10" ht="28.8" x14ac:dyDescent="0.3">
      <c r="A302" s="1">
        <v>1967943</v>
      </c>
      <c r="B302" s="1" t="s">
        <v>609</v>
      </c>
      <c r="C302" s="1" t="s">
        <v>22</v>
      </c>
      <c r="D302" s="1" t="s">
        <v>610</v>
      </c>
      <c r="E302" s="2">
        <v>0</v>
      </c>
      <c r="F302" s="1">
        <v>1</v>
      </c>
      <c r="G302" s="1" t="s">
        <v>404</v>
      </c>
      <c r="H302" s="1">
        <f t="shared" si="4"/>
        <v>0</v>
      </c>
      <c r="I302" s="1" t="s">
        <v>22</v>
      </c>
      <c r="J302" s="1" t="s">
        <v>0</v>
      </c>
    </row>
    <row r="303" spans="1:10" x14ac:dyDescent="0.3">
      <c r="A303" s="1">
        <v>1967944</v>
      </c>
      <c r="B303" s="1" t="s">
        <v>611</v>
      </c>
      <c r="C303" s="1">
        <v>725</v>
      </c>
      <c r="D303" s="1" t="s">
        <v>612</v>
      </c>
      <c r="E303" s="1">
        <f>ROUND(H304+H305+H306+H307+H308+H309+H310+H311+H312+H313+H314+H315+H316+H317+H318+H319+H320+H321+H322+H323+H324+H325+H326+H327+H328+H329+H330+H331+H332+H333+H334+H335,2)</f>
        <v>0</v>
      </c>
      <c r="F303" s="1">
        <v>1</v>
      </c>
      <c r="G303" s="1" t="s">
        <v>0</v>
      </c>
      <c r="H303" s="1">
        <f t="shared" si="4"/>
        <v>0</v>
      </c>
      <c r="I303" s="1" t="s">
        <v>22</v>
      </c>
      <c r="J303" s="1" t="s">
        <v>0</v>
      </c>
    </row>
    <row r="304" spans="1:10" ht="28.8" x14ac:dyDescent="0.3">
      <c r="A304" s="1">
        <v>1967945</v>
      </c>
      <c r="B304" s="1" t="s">
        <v>613</v>
      </c>
      <c r="C304" s="1" t="s">
        <v>22</v>
      </c>
      <c r="D304" s="1" t="s">
        <v>614</v>
      </c>
      <c r="E304" s="2">
        <v>0</v>
      </c>
      <c r="F304" s="1">
        <v>35</v>
      </c>
      <c r="G304" s="1" t="s">
        <v>118</v>
      </c>
      <c r="H304" s="1">
        <f t="shared" si="4"/>
        <v>0</v>
      </c>
      <c r="I304" s="1" t="s">
        <v>22</v>
      </c>
      <c r="J304" s="1" t="s">
        <v>0</v>
      </c>
    </row>
    <row r="305" spans="1:10" ht="28.8" x14ac:dyDescent="0.3">
      <c r="A305" s="1">
        <v>1967946</v>
      </c>
      <c r="B305" s="1" t="s">
        <v>615</v>
      </c>
      <c r="C305" s="1" t="s">
        <v>22</v>
      </c>
      <c r="D305" s="1" t="s">
        <v>616</v>
      </c>
      <c r="E305" s="2">
        <v>0</v>
      </c>
      <c r="F305" s="1">
        <v>35</v>
      </c>
      <c r="G305" s="1" t="s">
        <v>118</v>
      </c>
      <c r="H305" s="1">
        <f t="shared" si="4"/>
        <v>0</v>
      </c>
      <c r="I305" s="1" t="s">
        <v>22</v>
      </c>
      <c r="J305" s="1" t="s">
        <v>0</v>
      </c>
    </row>
    <row r="306" spans="1:10" ht="28.8" x14ac:dyDescent="0.3">
      <c r="A306" s="1">
        <v>1967947</v>
      </c>
      <c r="B306" s="1" t="s">
        <v>617</v>
      </c>
      <c r="C306" s="1" t="s">
        <v>22</v>
      </c>
      <c r="D306" s="1" t="s">
        <v>618</v>
      </c>
      <c r="E306" s="2">
        <v>0</v>
      </c>
      <c r="F306" s="1">
        <v>1</v>
      </c>
      <c r="G306" s="1" t="s">
        <v>118</v>
      </c>
      <c r="H306" s="1">
        <f t="shared" si="4"/>
        <v>0</v>
      </c>
      <c r="I306" s="1" t="s">
        <v>22</v>
      </c>
      <c r="J306" s="1" t="s">
        <v>0</v>
      </c>
    </row>
    <row r="307" spans="1:10" x14ac:dyDescent="0.3">
      <c r="A307" s="1">
        <v>1967948</v>
      </c>
      <c r="B307" s="1" t="s">
        <v>619</v>
      </c>
      <c r="C307" s="1" t="s">
        <v>22</v>
      </c>
      <c r="D307" s="1" t="s">
        <v>620</v>
      </c>
      <c r="E307" s="2">
        <v>0</v>
      </c>
      <c r="F307" s="1">
        <v>1</v>
      </c>
      <c r="G307" s="1" t="s">
        <v>118</v>
      </c>
      <c r="H307" s="1">
        <f t="shared" si="4"/>
        <v>0</v>
      </c>
      <c r="I307" s="1" t="s">
        <v>22</v>
      </c>
      <c r="J307" s="1" t="s">
        <v>0</v>
      </c>
    </row>
    <row r="308" spans="1:10" ht="28.8" x14ac:dyDescent="0.3">
      <c r="A308" s="1">
        <v>1967949</v>
      </c>
      <c r="B308" s="1" t="s">
        <v>621</v>
      </c>
      <c r="C308" s="1" t="s">
        <v>22</v>
      </c>
      <c r="D308" s="1" t="s">
        <v>622</v>
      </c>
      <c r="E308" s="2">
        <v>0</v>
      </c>
      <c r="F308" s="1">
        <v>1</v>
      </c>
      <c r="G308" s="1" t="s">
        <v>118</v>
      </c>
      <c r="H308" s="1">
        <f t="shared" si="4"/>
        <v>0</v>
      </c>
      <c r="I308" s="1" t="s">
        <v>22</v>
      </c>
      <c r="J308" s="1" t="s">
        <v>0</v>
      </c>
    </row>
    <row r="309" spans="1:10" x14ac:dyDescent="0.3">
      <c r="A309" s="1">
        <v>1967950</v>
      </c>
      <c r="B309" s="1" t="s">
        <v>623</v>
      </c>
      <c r="C309" s="1" t="s">
        <v>22</v>
      </c>
      <c r="D309" s="1" t="s">
        <v>624</v>
      </c>
      <c r="E309" s="2">
        <v>0</v>
      </c>
      <c r="F309" s="1">
        <v>1</v>
      </c>
      <c r="G309" s="1" t="s">
        <v>118</v>
      </c>
      <c r="H309" s="1">
        <f t="shared" si="4"/>
        <v>0</v>
      </c>
      <c r="I309" s="1" t="s">
        <v>22</v>
      </c>
      <c r="J309" s="1" t="s">
        <v>0</v>
      </c>
    </row>
    <row r="310" spans="1:10" ht="28.8" x14ac:dyDescent="0.3">
      <c r="A310" s="1">
        <v>1967951</v>
      </c>
      <c r="B310" s="1" t="s">
        <v>625</v>
      </c>
      <c r="C310" s="1" t="s">
        <v>22</v>
      </c>
      <c r="D310" s="1" t="s">
        <v>626</v>
      </c>
      <c r="E310" s="2">
        <v>0</v>
      </c>
      <c r="F310" s="1">
        <v>35</v>
      </c>
      <c r="G310" s="1" t="s">
        <v>118</v>
      </c>
      <c r="H310" s="1">
        <f t="shared" si="4"/>
        <v>0</v>
      </c>
      <c r="I310" s="1" t="s">
        <v>22</v>
      </c>
      <c r="J310" s="1" t="s">
        <v>0</v>
      </c>
    </row>
    <row r="311" spans="1:10" x14ac:dyDescent="0.3">
      <c r="A311" s="1">
        <v>1967952</v>
      </c>
      <c r="B311" s="1" t="s">
        <v>627</v>
      </c>
      <c r="C311" s="1" t="s">
        <v>22</v>
      </c>
      <c r="D311" s="1" t="s">
        <v>624</v>
      </c>
      <c r="E311" s="2">
        <v>0</v>
      </c>
      <c r="F311" s="1">
        <v>35</v>
      </c>
      <c r="G311" s="1" t="s">
        <v>118</v>
      </c>
      <c r="H311" s="1">
        <f t="shared" si="4"/>
        <v>0</v>
      </c>
      <c r="I311" s="1" t="s">
        <v>22</v>
      </c>
      <c r="J311" s="1" t="s">
        <v>0</v>
      </c>
    </row>
    <row r="312" spans="1:10" ht="28.8" x14ac:dyDescent="0.3">
      <c r="A312" s="1">
        <v>1967953</v>
      </c>
      <c r="B312" s="1" t="s">
        <v>628</v>
      </c>
      <c r="C312" s="1" t="s">
        <v>22</v>
      </c>
      <c r="D312" s="1" t="s">
        <v>629</v>
      </c>
      <c r="E312" s="2">
        <v>0</v>
      </c>
      <c r="F312" s="1">
        <v>4</v>
      </c>
      <c r="G312" s="1" t="s">
        <v>118</v>
      </c>
      <c r="H312" s="1">
        <f t="shared" si="4"/>
        <v>0</v>
      </c>
      <c r="I312" s="1" t="s">
        <v>22</v>
      </c>
      <c r="J312" s="1" t="s">
        <v>0</v>
      </c>
    </row>
    <row r="313" spans="1:10" ht="28.8" x14ac:dyDescent="0.3">
      <c r="A313" s="1">
        <v>1967954</v>
      </c>
      <c r="B313" s="1" t="s">
        <v>630</v>
      </c>
      <c r="C313" s="1" t="s">
        <v>22</v>
      </c>
      <c r="D313" s="1" t="s">
        <v>631</v>
      </c>
      <c r="E313" s="2">
        <v>0</v>
      </c>
      <c r="F313" s="1">
        <v>4</v>
      </c>
      <c r="G313" s="1" t="s">
        <v>118</v>
      </c>
      <c r="H313" s="1">
        <f t="shared" si="4"/>
        <v>0</v>
      </c>
      <c r="I313" s="1" t="s">
        <v>22</v>
      </c>
      <c r="J313" s="1" t="s">
        <v>0</v>
      </c>
    </row>
    <row r="314" spans="1:10" ht="28.8" x14ac:dyDescent="0.3">
      <c r="A314" s="1">
        <v>1967955</v>
      </c>
      <c r="B314" s="1" t="s">
        <v>632</v>
      </c>
      <c r="C314" s="1" t="s">
        <v>22</v>
      </c>
      <c r="D314" s="1" t="s">
        <v>633</v>
      </c>
      <c r="E314" s="2">
        <v>0</v>
      </c>
      <c r="F314" s="1">
        <v>4</v>
      </c>
      <c r="G314" s="1" t="s">
        <v>118</v>
      </c>
      <c r="H314" s="1">
        <f t="shared" si="4"/>
        <v>0</v>
      </c>
      <c r="I314" s="1" t="s">
        <v>22</v>
      </c>
      <c r="J314" s="1" t="s">
        <v>0</v>
      </c>
    </row>
    <row r="315" spans="1:10" ht="43.2" x14ac:dyDescent="0.3">
      <c r="A315" s="1">
        <v>1967956</v>
      </c>
      <c r="B315" s="1" t="s">
        <v>634</v>
      </c>
      <c r="C315" s="1" t="s">
        <v>22</v>
      </c>
      <c r="D315" s="1" t="s">
        <v>635</v>
      </c>
      <c r="E315" s="2">
        <v>0</v>
      </c>
      <c r="F315" s="1">
        <v>4</v>
      </c>
      <c r="G315" s="1" t="s">
        <v>118</v>
      </c>
      <c r="H315" s="1">
        <f t="shared" si="4"/>
        <v>0</v>
      </c>
      <c r="I315" s="1" t="s">
        <v>22</v>
      </c>
      <c r="J315" s="1" t="s">
        <v>0</v>
      </c>
    </row>
    <row r="316" spans="1:10" x14ac:dyDescent="0.3">
      <c r="A316" s="1">
        <v>1967957</v>
      </c>
      <c r="B316" s="1" t="s">
        <v>636</v>
      </c>
      <c r="C316" s="1" t="s">
        <v>22</v>
      </c>
      <c r="D316" s="1" t="s">
        <v>637</v>
      </c>
      <c r="E316" s="2">
        <v>0</v>
      </c>
      <c r="F316" s="1">
        <v>4</v>
      </c>
      <c r="G316" s="1" t="s">
        <v>118</v>
      </c>
      <c r="H316" s="1">
        <f t="shared" si="4"/>
        <v>0</v>
      </c>
      <c r="I316" s="1" t="s">
        <v>22</v>
      </c>
      <c r="J316" s="1" t="s">
        <v>0</v>
      </c>
    </row>
    <row r="317" spans="1:10" ht="28.8" x14ac:dyDescent="0.3">
      <c r="A317" s="1">
        <v>1967958</v>
      </c>
      <c r="B317" s="1" t="s">
        <v>638</v>
      </c>
      <c r="C317" s="1" t="s">
        <v>22</v>
      </c>
      <c r="D317" s="1" t="s">
        <v>639</v>
      </c>
      <c r="E317" s="2">
        <v>0</v>
      </c>
      <c r="F317" s="1">
        <v>35</v>
      </c>
      <c r="G317" s="1" t="s">
        <v>118</v>
      </c>
      <c r="H317" s="1">
        <f t="shared" si="4"/>
        <v>0</v>
      </c>
      <c r="I317" s="1" t="s">
        <v>22</v>
      </c>
      <c r="J317" s="1" t="s">
        <v>0</v>
      </c>
    </row>
    <row r="318" spans="1:10" ht="28.8" x14ac:dyDescent="0.3">
      <c r="A318" s="1">
        <v>1967959</v>
      </c>
      <c r="B318" s="1" t="s">
        <v>640</v>
      </c>
      <c r="C318" s="1" t="s">
        <v>22</v>
      </c>
      <c r="D318" s="1" t="s">
        <v>641</v>
      </c>
      <c r="E318" s="2">
        <v>0</v>
      </c>
      <c r="F318" s="1">
        <v>35</v>
      </c>
      <c r="G318" s="1" t="s">
        <v>118</v>
      </c>
      <c r="H318" s="1">
        <f t="shared" si="4"/>
        <v>0</v>
      </c>
      <c r="I318" s="1" t="s">
        <v>22</v>
      </c>
      <c r="J318" s="1" t="s">
        <v>0</v>
      </c>
    </row>
    <row r="319" spans="1:10" ht="28.8" x14ac:dyDescent="0.3">
      <c r="A319" s="1">
        <v>1967960</v>
      </c>
      <c r="B319" s="1" t="s">
        <v>642</v>
      </c>
      <c r="C319" s="1" t="s">
        <v>22</v>
      </c>
      <c r="D319" s="1" t="s">
        <v>643</v>
      </c>
      <c r="E319" s="2">
        <v>0</v>
      </c>
      <c r="F319" s="1">
        <v>49</v>
      </c>
      <c r="G319" s="1" t="s">
        <v>118</v>
      </c>
      <c r="H319" s="1">
        <f t="shared" si="4"/>
        <v>0</v>
      </c>
      <c r="I319" s="1" t="s">
        <v>22</v>
      </c>
      <c r="J319" s="1" t="s">
        <v>0</v>
      </c>
    </row>
    <row r="320" spans="1:10" x14ac:dyDescent="0.3">
      <c r="A320" s="1">
        <v>1967961</v>
      </c>
      <c r="B320" s="1" t="s">
        <v>644</v>
      </c>
      <c r="C320" s="1" t="s">
        <v>22</v>
      </c>
      <c r="D320" s="1" t="s">
        <v>645</v>
      </c>
      <c r="E320" s="2">
        <v>0</v>
      </c>
      <c r="F320" s="1">
        <v>42</v>
      </c>
      <c r="G320" s="1" t="s">
        <v>118</v>
      </c>
      <c r="H320" s="1">
        <f t="shared" si="4"/>
        <v>0</v>
      </c>
      <c r="I320" s="1" t="s">
        <v>22</v>
      </c>
      <c r="J320" s="1" t="s">
        <v>0</v>
      </c>
    </row>
    <row r="321" spans="1:10" x14ac:dyDescent="0.3">
      <c r="A321" s="1">
        <v>1967962</v>
      </c>
      <c r="B321" s="1" t="s">
        <v>646</v>
      </c>
      <c r="C321" s="1" t="s">
        <v>22</v>
      </c>
      <c r="D321" s="1" t="s">
        <v>647</v>
      </c>
      <c r="E321" s="2">
        <v>0</v>
      </c>
      <c r="F321" s="1">
        <v>6</v>
      </c>
      <c r="G321" s="1" t="s">
        <v>118</v>
      </c>
      <c r="H321" s="1">
        <f t="shared" si="4"/>
        <v>0</v>
      </c>
      <c r="I321" s="1" t="s">
        <v>22</v>
      </c>
      <c r="J321" s="1" t="s">
        <v>0</v>
      </c>
    </row>
    <row r="322" spans="1:10" x14ac:dyDescent="0.3">
      <c r="A322" s="1">
        <v>1967963</v>
      </c>
      <c r="B322" s="1" t="s">
        <v>648</v>
      </c>
      <c r="C322" s="1" t="s">
        <v>22</v>
      </c>
      <c r="D322" s="1" t="s">
        <v>649</v>
      </c>
      <c r="E322" s="2">
        <v>0</v>
      </c>
      <c r="F322" s="1">
        <v>1</v>
      </c>
      <c r="G322" s="1" t="s">
        <v>118</v>
      </c>
      <c r="H322" s="1">
        <f t="shared" si="4"/>
        <v>0</v>
      </c>
      <c r="I322" s="1" t="s">
        <v>22</v>
      </c>
      <c r="J322" s="1" t="s">
        <v>0</v>
      </c>
    </row>
    <row r="323" spans="1:10" ht="28.8" x14ac:dyDescent="0.3">
      <c r="A323" s="1">
        <v>1967964</v>
      </c>
      <c r="B323" s="1" t="s">
        <v>650</v>
      </c>
      <c r="C323" s="1" t="s">
        <v>22</v>
      </c>
      <c r="D323" s="1" t="s">
        <v>651</v>
      </c>
      <c r="E323" s="2">
        <v>0</v>
      </c>
      <c r="F323" s="1">
        <v>9</v>
      </c>
      <c r="G323" s="1" t="s">
        <v>118</v>
      </c>
      <c r="H323" s="1">
        <f t="shared" ref="H323:H386" si="5">IF(ISNUMBER(VALUE(E323)),ROUND(SUM(ROUND(E323,2)*F323),2),"N")</f>
        <v>0</v>
      </c>
      <c r="I323" s="1" t="s">
        <v>22</v>
      </c>
      <c r="J323" s="1" t="s">
        <v>0</v>
      </c>
    </row>
    <row r="324" spans="1:10" ht="28.8" x14ac:dyDescent="0.3">
      <c r="A324" s="1">
        <v>1967965</v>
      </c>
      <c r="B324" s="1" t="s">
        <v>652</v>
      </c>
      <c r="C324" s="1" t="s">
        <v>22</v>
      </c>
      <c r="D324" s="1" t="s">
        <v>653</v>
      </c>
      <c r="E324" s="2">
        <v>0</v>
      </c>
      <c r="F324" s="1">
        <v>9</v>
      </c>
      <c r="G324" s="1" t="s">
        <v>118</v>
      </c>
      <c r="H324" s="1">
        <f t="shared" si="5"/>
        <v>0</v>
      </c>
      <c r="I324" s="1" t="s">
        <v>22</v>
      </c>
      <c r="J324" s="1" t="s">
        <v>0</v>
      </c>
    </row>
    <row r="325" spans="1:10" x14ac:dyDescent="0.3">
      <c r="A325" s="1">
        <v>1967966</v>
      </c>
      <c r="B325" s="1" t="s">
        <v>654</v>
      </c>
      <c r="C325" s="1" t="s">
        <v>22</v>
      </c>
      <c r="D325" s="1" t="s">
        <v>655</v>
      </c>
      <c r="E325" s="2">
        <v>0</v>
      </c>
      <c r="F325" s="1">
        <v>40</v>
      </c>
      <c r="G325" s="1" t="s">
        <v>118</v>
      </c>
      <c r="H325" s="1">
        <f t="shared" si="5"/>
        <v>0</v>
      </c>
      <c r="I325" s="1" t="s">
        <v>22</v>
      </c>
      <c r="J325" s="1" t="s">
        <v>0</v>
      </c>
    </row>
    <row r="326" spans="1:10" x14ac:dyDescent="0.3">
      <c r="A326" s="1">
        <v>1967967</v>
      </c>
      <c r="B326" s="1" t="s">
        <v>656</v>
      </c>
      <c r="C326" s="1" t="s">
        <v>22</v>
      </c>
      <c r="D326" s="1" t="s">
        <v>657</v>
      </c>
      <c r="E326" s="2">
        <v>0</v>
      </c>
      <c r="F326" s="1">
        <v>5</v>
      </c>
      <c r="G326" s="1" t="s">
        <v>118</v>
      </c>
      <c r="H326" s="1">
        <f t="shared" si="5"/>
        <v>0</v>
      </c>
      <c r="I326" s="1" t="s">
        <v>22</v>
      </c>
      <c r="J326" s="1" t="s">
        <v>0</v>
      </c>
    </row>
    <row r="327" spans="1:10" x14ac:dyDescent="0.3">
      <c r="A327" s="1">
        <v>1967968</v>
      </c>
      <c r="B327" s="1" t="s">
        <v>658</v>
      </c>
      <c r="C327" s="1" t="s">
        <v>22</v>
      </c>
      <c r="D327" s="1" t="s">
        <v>659</v>
      </c>
      <c r="E327" s="2">
        <v>0</v>
      </c>
      <c r="F327" s="1">
        <v>35</v>
      </c>
      <c r="G327" s="1" t="s">
        <v>118</v>
      </c>
      <c r="H327" s="1">
        <f t="shared" si="5"/>
        <v>0</v>
      </c>
      <c r="I327" s="1" t="s">
        <v>22</v>
      </c>
      <c r="J327" s="1" t="s">
        <v>0</v>
      </c>
    </row>
    <row r="328" spans="1:10" ht="28.8" x14ac:dyDescent="0.3">
      <c r="A328" s="1">
        <v>1967969</v>
      </c>
      <c r="B328" s="1" t="s">
        <v>660</v>
      </c>
      <c r="C328" s="1" t="s">
        <v>22</v>
      </c>
      <c r="D328" s="1" t="s">
        <v>661</v>
      </c>
      <c r="E328" s="2">
        <v>0</v>
      </c>
      <c r="F328" s="1">
        <v>3</v>
      </c>
      <c r="G328" s="1" t="s">
        <v>118</v>
      </c>
      <c r="H328" s="1">
        <f t="shared" si="5"/>
        <v>0</v>
      </c>
      <c r="I328" s="1" t="s">
        <v>22</v>
      </c>
      <c r="J328" s="1" t="s">
        <v>0</v>
      </c>
    </row>
    <row r="329" spans="1:10" x14ac:dyDescent="0.3">
      <c r="A329" s="1">
        <v>1967970</v>
      </c>
      <c r="B329" s="1" t="s">
        <v>662</v>
      </c>
      <c r="C329" s="1" t="s">
        <v>22</v>
      </c>
      <c r="D329" s="1" t="s">
        <v>663</v>
      </c>
      <c r="E329" s="2">
        <v>0</v>
      </c>
      <c r="F329" s="1">
        <v>3</v>
      </c>
      <c r="G329" s="1" t="s">
        <v>118</v>
      </c>
      <c r="H329" s="1">
        <f t="shared" si="5"/>
        <v>0</v>
      </c>
      <c r="I329" s="1" t="s">
        <v>22</v>
      </c>
      <c r="J329" s="1" t="s">
        <v>0</v>
      </c>
    </row>
    <row r="330" spans="1:10" x14ac:dyDescent="0.3">
      <c r="A330" s="1">
        <v>1967971</v>
      </c>
      <c r="B330" s="1" t="s">
        <v>664</v>
      </c>
      <c r="C330" s="1" t="s">
        <v>22</v>
      </c>
      <c r="D330" s="1" t="s">
        <v>665</v>
      </c>
      <c r="E330" s="2">
        <v>0</v>
      </c>
      <c r="F330" s="1">
        <v>4</v>
      </c>
      <c r="G330" s="1" t="s">
        <v>118</v>
      </c>
      <c r="H330" s="1">
        <f t="shared" si="5"/>
        <v>0</v>
      </c>
      <c r="I330" s="1" t="s">
        <v>22</v>
      </c>
      <c r="J330" s="1" t="s">
        <v>0</v>
      </c>
    </row>
    <row r="331" spans="1:10" ht="28.8" x14ac:dyDescent="0.3">
      <c r="A331" s="1">
        <v>1967972</v>
      </c>
      <c r="B331" s="1" t="s">
        <v>666</v>
      </c>
      <c r="C331" s="1" t="s">
        <v>22</v>
      </c>
      <c r="D331" s="1" t="s">
        <v>667</v>
      </c>
      <c r="E331" s="2">
        <v>0</v>
      </c>
      <c r="F331" s="1">
        <v>4</v>
      </c>
      <c r="G331" s="1" t="s">
        <v>118</v>
      </c>
      <c r="H331" s="1">
        <f t="shared" si="5"/>
        <v>0</v>
      </c>
      <c r="I331" s="1" t="s">
        <v>22</v>
      </c>
      <c r="J331" s="1" t="s">
        <v>0</v>
      </c>
    </row>
    <row r="332" spans="1:10" x14ac:dyDescent="0.3">
      <c r="A332" s="1">
        <v>1967973</v>
      </c>
      <c r="B332" s="1" t="s">
        <v>668</v>
      </c>
      <c r="C332" s="1" t="s">
        <v>22</v>
      </c>
      <c r="D332" s="1" t="s">
        <v>669</v>
      </c>
      <c r="E332" s="2">
        <v>0</v>
      </c>
      <c r="F332" s="1">
        <v>4</v>
      </c>
      <c r="G332" s="1" t="s">
        <v>118</v>
      </c>
      <c r="H332" s="1">
        <f t="shared" si="5"/>
        <v>0</v>
      </c>
      <c r="I332" s="1" t="s">
        <v>22</v>
      </c>
      <c r="J332" s="1" t="s">
        <v>0</v>
      </c>
    </row>
    <row r="333" spans="1:10" ht="28.8" x14ac:dyDescent="0.3">
      <c r="A333" s="1">
        <v>1967974</v>
      </c>
      <c r="B333" s="1" t="s">
        <v>670</v>
      </c>
      <c r="C333" s="1" t="s">
        <v>22</v>
      </c>
      <c r="D333" s="1" t="s">
        <v>671</v>
      </c>
      <c r="E333" s="2">
        <v>0</v>
      </c>
      <c r="F333" s="1">
        <v>49</v>
      </c>
      <c r="G333" s="1" t="s">
        <v>118</v>
      </c>
      <c r="H333" s="1">
        <f t="shared" si="5"/>
        <v>0</v>
      </c>
      <c r="I333" s="1" t="s">
        <v>22</v>
      </c>
      <c r="J333" s="1" t="s">
        <v>0</v>
      </c>
    </row>
    <row r="334" spans="1:10" x14ac:dyDescent="0.3">
      <c r="A334" s="1">
        <v>1967975</v>
      </c>
      <c r="B334" s="1" t="s">
        <v>672</v>
      </c>
      <c r="C334" s="1" t="s">
        <v>22</v>
      </c>
      <c r="D334" s="1" t="s">
        <v>673</v>
      </c>
      <c r="E334" s="2">
        <v>0</v>
      </c>
      <c r="F334" s="1">
        <v>49</v>
      </c>
      <c r="G334" s="1" t="s">
        <v>118</v>
      </c>
      <c r="H334" s="1">
        <f t="shared" si="5"/>
        <v>0</v>
      </c>
      <c r="I334" s="1" t="s">
        <v>22</v>
      </c>
      <c r="J334" s="1" t="s">
        <v>0</v>
      </c>
    </row>
    <row r="335" spans="1:10" ht="28.8" x14ac:dyDescent="0.3">
      <c r="A335" s="1">
        <v>1967976</v>
      </c>
      <c r="B335" s="1" t="s">
        <v>674</v>
      </c>
      <c r="C335" s="1" t="s">
        <v>22</v>
      </c>
      <c r="D335" s="1" t="s">
        <v>675</v>
      </c>
      <c r="E335" s="2">
        <v>0</v>
      </c>
      <c r="F335" s="1">
        <v>1</v>
      </c>
      <c r="G335" s="1" t="s">
        <v>404</v>
      </c>
      <c r="H335" s="1">
        <f t="shared" si="5"/>
        <v>0</v>
      </c>
      <c r="I335" s="1" t="s">
        <v>22</v>
      </c>
      <c r="J335" s="1" t="s">
        <v>0</v>
      </c>
    </row>
    <row r="336" spans="1:10" x14ac:dyDescent="0.3">
      <c r="A336" s="1">
        <v>1967977</v>
      </c>
      <c r="B336" s="1" t="s">
        <v>676</v>
      </c>
      <c r="C336" s="1">
        <v>722</v>
      </c>
      <c r="D336" s="1" t="s">
        <v>677</v>
      </c>
      <c r="E336" s="1">
        <f>ROUND(H337+H363,2)</f>
        <v>0</v>
      </c>
      <c r="F336" s="1">
        <v>1</v>
      </c>
      <c r="G336" s="1" t="s">
        <v>0</v>
      </c>
      <c r="H336" s="1">
        <f t="shared" si="5"/>
        <v>0</v>
      </c>
      <c r="I336" s="1" t="s">
        <v>22</v>
      </c>
      <c r="J336" s="1" t="s">
        <v>0</v>
      </c>
    </row>
    <row r="337" spans="1:10" x14ac:dyDescent="0.3">
      <c r="A337" s="1">
        <v>1967978</v>
      </c>
      <c r="B337" s="1" t="s">
        <v>678</v>
      </c>
      <c r="C337" s="1" t="s">
        <v>31</v>
      </c>
      <c r="D337" s="1" t="s">
        <v>32</v>
      </c>
      <c r="E337" s="1">
        <f>ROUND(H338+H347+H349+H361,2)</f>
        <v>0</v>
      </c>
      <c r="F337" s="1">
        <v>1</v>
      </c>
      <c r="G337" s="1" t="s">
        <v>0</v>
      </c>
      <c r="H337" s="1">
        <f t="shared" si="5"/>
        <v>0</v>
      </c>
      <c r="I337" s="1" t="s">
        <v>22</v>
      </c>
      <c r="J337" s="1" t="s">
        <v>0</v>
      </c>
    </row>
    <row r="338" spans="1:10" x14ac:dyDescent="0.3">
      <c r="A338" s="1">
        <v>1967979</v>
      </c>
      <c r="B338" s="1" t="s">
        <v>679</v>
      </c>
      <c r="C338" s="1">
        <v>1</v>
      </c>
      <c r="D338" s="1" t="s">
        <v>34</v>
      </c>
      <c r="E338" s="1">
        <f>ROUND(H339+H340+H341+H342+H343+H344+H345+H346,2)</f>
        <v>0</v>
      </c>
      <c r="F338" s="1">
        <v>1</v>
      </c>
      <c r="G338" s="1" t="s">
        <v>0</v>
      </c>
      <c r="H338" s="1">
        <f t="shared" si="5"/>
        <v>0</v>
      </c>
      <c r="I338" s="1" t="s">
        <v>22</v>
      </c>
      <c r="J338" s="1" t="s">
        <v>0</v>
      </c>
    </row>
    <row r="339" spans="1:10" x14ac:dyDescent="0.3">
      <c r="A339" s="1">
        <v>1967980</v>
      </c>
      <c r="B339" s="1" t="s">
        <v>680</v>
      </c>
      <c r="C339" s="1" t="s">
        <v>22</v>
      </c>
      <c r="D339" s="1" t="s">
        <v>58</v>
      </c>
      <c r="E339" s="2">
        <v>0</v>
      </c>
      <c r="F339" s="1">
        <v>8</v>
      </c>
      <c r="G339" s="1" t="s">
        <v>45</v>
      </c>
      <c r="H339" s="1">
        <f t="shared" si="5"/>
        <v>0</v>
      </c>
      <c r="I339" s="1" t="s">
        <v>22</v>
      </c>
      <c r="J339" s="1" t="s">
        <v>0</v>
      </c>
    </row>
    <row r="340" spans="1:10" ht="43.2" x14ac:dyDescent="0.3">
      <c r="A340" s="1">
        <v>1967981</v>
      </c>
      <c r="B340" s="1" t="s">
        <v>681</v>
      </c>
      <c r="C340" s="1" t="s">
        <v>22</v>
      </c>
      <c r="D340" s="1" t="s">
        <v>60</v>
      </c>
      <c r="E340" s="2">
        <v>0</v>
      </c>
      <c r="F340" s="1">
        <v>2.4</v>
      </c>
      <c r="G340" s="1" t="s">
        <v>45</v>
      </c>
      <c r="H340" s="1">
        <f t="shared" si="5"/>
        <v>0</v>
      </c>
      <c r="I340" s="1" t="s">
        <v>22</v>
      </c>
      <c r="J340" s="1" t="s">
        <v>0</v>
      </c>
    </row>
    <row r="341" spans="1:10" ht="28.8" x14ac:dyDescent="0.3">
      <c r="A341" s="1">
        <v>1967982</v>
      </c>
      <c r="B341" s="1" t="s">
        <v>682</v>
      </c>
      <c r="C341" s="1" t="s">
        <v>22</v>
      </c>
      <c r="D341" s="1" t="s">
        <v>458</v>
      </c>
      <c r="E341" s="2">
        <v>0</v>
      </c>
      <c r="F341" s="1">
        <v>4.5</v>
      </c>
      <c r="G341" s="1" t="s">
        <v>45</v>
      </c>
      <c r="H341" s="1">
        <f t="shared" si="5"/>
        <v>0</v>
      </c>
      <c r="I341" s="1" t="s">
        <v>22</v>
      </c>
      <c r="J341" s="1" t="s">
        <v>0</v>
      </c>
    </row>
    <row r="342" spans="1:10" ht="43.2" x14ac:dyDescent="0.3">
      <c r="A342" s="1">
        <v>1967983</v>
      </c>
      <c r="B342" s="1" t="s">
        <v>683</v>
      </c>
      <c r="C342" s="1" t="s">
        <v>22</v>
      </c>
      <c r="D342" s="1" t="s">
        <v>684</v>
      </c>
      <c r="E342" s="2">
        <v>0</v>
      </c>
      <c r="F342" s="1">
        <v>31.5</v>
      </c>
      <c r="G342" s="1" t="s">
        <v>45</v>
      </c>
      <c r="H342" s="1">
        <f t="shared" si="5"/>
        <v>0</v>
      </c>
      <c r="I342" s="1" t="s">
        <v>22</v>
      </c>
      <c r="J342" s="1" t="s">
        <v>0</v>
      </c>
    </row>
    <row r="343" spans="1:10" x14ac:dyDescent="0.3">
      <c r="A343" s="1">
        <v>1967984</v>
      </c>
      <c r="B343" s="1" t="s">
        <v>685</v>
      </c>
      <c r="C343" s="1" t="s">
        <v>22</v>
      </c>
      <c r="D343" s="1" t="s">
        <v>460</v>
      </c>
      <c r="E343" s="2">
        <v>0</v>
      </c>
      <c r="F343" s="1">
        <v>4.5</v>
      </c>
      <c r="G343" s="1" t="s">
        <v>45</v>
      </c>
      <c r="H343" s="1">
        <f t="shared" si="5"/>
        <v>0</v>
      </c>
      <c r="I343" s="1" t="s">
        <v>22</v>
      </c>
      <c r="J343" s="1" t="s">
        <v>0</v>
      </c>
    </row>
    <row r="344" spans="1:10" ht="28.8" x14ac:dyDescent="0.3">
      <c r="A344" s="1">
        <v>1967985</v>
      </c>
      <c r="B344" s="1" t="s">
        <v>686</v>
      </c>
      <c r="C344" s="1" t="s">
        <v>22</v>
      </c>
      <c r="D344" s="1" t="s">
        <v>687</v>
      </c>
      <c r="E344" s="2">
        <v>0</v>
      </c>
      <c r="F344" s="1">
        <v>3.5</v>
      </c>
      <c r="G344" s="1" t="s">
        <v>45</v>
      </c>
      <c r="H344" s="1">
        <f t="shared" si="5"/>
        <v>0</v>
      </c>
      <c r="I344" s="1" t="s">
        <v>22</v>
      </c>
      <c r="J344" s="1" t="s">
        <v>0</v>
      </c>
    </row>
    <row r="345" spans="1:10" ht="28.8" x14ac:dyDescent="0.3">
      <c r="A345" s="1">
        <v>1967986</v>
      </c>
      <c r="B345" s="1" t="s">
        <v>688</v>
      </c>
      <c r="C345" s="1" t="s">
        <v>22</v>
      </c>
      <c r="D345" s="1" t="s">
        <v>464</v>
      </c>
      <c r="E345" s="2">
        <v>0</v>
      </c>
      <c r="F345" s="1">
        <v>3</v>
      </c>
      <c r="G345" s="1" t="s">
        <v>45</v>
      </c>
      <c r="H345" s="1">
        <f t="shared" si="5"/>
        <v>0</v>
      </c>
      <c r="I345" s="1" t="s">
        <v>22</v>
      </c>
      <c r="J345" s="1" t="s">
        <v>0</v>
      </c>
    </row>
    <row r="346" spans="1:10" x14ac:dyDescent="0.3">
      <c r="A346" s="1">
        <v>1967987</v>
      </c>
      <c r="B346" s="1" t="s">
        <v>689</v>
      </c>
      <c r="C346" s="1" t="s">
        <v>22</v>
      </c>
      <c r="D346" s="1" t="s">
        <v>462</v>
      </c>
      <c r="E346" s="2">
        <v>0</v>
      </c>
      <c r="F346" s="1">
        <v>5.4</v>
      </c>
      <c r="G346" s="1" t="s">
        <v>76</v>
      </c>
      <c r="H346" s="1">
        <f t="shared" si="5"/>
        <v>0</v>
      </c>
      <c r="I346" s="1" t="s">
        <v>22</v>
      </c>
      <c r="J346" s="1" t="s">
        <v>0</v>
      </c>
    </row>
    <row r="347" spans="1:10" x14ac:dyDescent="0.3">
      <c r="A347" s="1">
        <v>1967988</v>
      </c>
      <c r="B347" s="1" t="s">
        <v>690</v>
      </c>
      <c r="C347" s="1">
        <v>4</v>
      </c>
      <c r="D347" s="1" t="s">
        <v>159</v>
      </c>
      <c r="E347" s="1">
        <f>ROUND(H348,2)</f>
        <v>0</v>
      </c>
      <c r="F347" s="1">
        <v>1</v>
      </c>
      <c r="G347" s="1" t="s">
        <v>0</v>
      </c>
      <c r="H347" s="1">
        <f t="shared" si="5"/>
        <v>0</v>
      </c>
      <c r="I347" s="1" t="s">
        <v>22</v>
      </c>
      <c r="J347" s="1" t="s">
        <v>0</v>
      </c>
    </row>
    <row r="348" spans="1:10" ht="28.8" x14ac:dyDescent="0.3">
      <c r="A348" s="1">
        <v>1967989</v>
      </c>
      <c r="B348" s="1" t="s">
        <v>691</v>
      </c>
      <c r="C348" s="1" t="s">
        <v>22</v>
      </c>
      <c r="D348" s="1" t="s">
        <v>467</v>
      </c>
      <c r="E348" s="2">
        <v>0</v>
      </c>
      <c r="F348" s="1">
        <v>1.5</v>
      </c>
      <c r="G348" s="1" t="s">
        <v>45</v>
      </c>
      <c r="H348" s="1">
        <f t="shared" si="5"/>
        <v>0</v>
      </c>
      <c r="I348" s="1" t="s">
        <v>22</v>
      </c>
      <c r="J348" s="1" t="s">
        <v>0</v>
      </c>
    </row>
    <row r="349" spans="1:10" x14ac:dyDescent="0.3">
      <c r="A349" s="1">
        <v>1967990</v>
      </c>
      <c r="B349" s="1" t="s">
        <v>692</v>
      </c>
      <c r="C349" s="1">
        <v>8</v>
      </c>
      <c r="D349" s="1" t="s">
        <v>469</v>
      </c>
      <c r="E349" s="1">
        <f>ROUND(H350+H351+H352+H353+H354+H355+H356+H357+H358+H359+H360,2)</f>
        <v>0</v>
      </c>
      <c r="F349" s="1">
        <v>1</v>
      </c>
      <c r="G349" s="1" t="s">
        <v>0</v>
      </c>
      <c r="H349" s="1">
        <f t="shared" si="5"/>
        <v>0</v>
      </c>
      <c r="I349" s="1" t="s">
        <v>22</v>
      </c>
      <c r="J349" s="1" t="s">
        <v>0</v>
      </c>
    </row>
    <row r="350" spans="1:10" ht="28.8" x14ac:dyDescent="0.3">
      <c r="A350" s="1">
        <v>1967991</v>
      </c>
      <c r="B350" s="1" t="s">
        <v>693</v>
      </c>
      <c r="C350" s="1" t="s">
        <v>22</v>
      </c>
      <c r="D350" s="1" t="s">
        <v>694</v>
      </c>
      <c r="E350" s="2">
        <v>0</v>
      </c>
      <c r="F350" s="1">
        <v>4</v>
      </c>
      <c r="G350" s="1" t="s">
        <v>36</v>
      </c>
      <c r="H350" s="1">
        <f t="shared" si="5"/>
        <v>0</v>
      </c>
      <c r="I350" s="1" t="s">
        <v>22</v>
      </c>
      <c r="J350" s="1" t="s">
        <v>0</v>
      </c>
    </row>
    <row r="351" spans="1:10" x14ac:dyDescent="0.3">
      <c r="A351" s="1">
        <v>1967992</v>
      </c>
      <c r="B351" s="1" t="s">
        <v>695</v>
      </c>
      <c r="C351" s="1" t="s">
        <v>22</v>
      </c>
      <c r="D351" s="1" t="s">
        <v>696</v>
      </c>
      <c r="E351" s="2">
        <v>0</v>
      </c>
      <c r="F351" s="1">
        <v>4</v>
      </c>
      <c r="G351" s="1" t="s">
        <v>36</v>
      </c>
      <c r="H351" s="1">
        <f t="shared" si="5"/>
        <v>0</v>
      </c>
      <c r="I351" s="1" t="s">
        <v>22</v>
      </c>
      <c r="J351" s="1" t="s">
        <v>0</v>
      </c>
    </row>
    <row r="352" spans="1:10" ht="28.8" x14ac:dyDescent="0.3">
      <c r="A352" s="1">
        <v>1967993</v>
      </c>
      <c r="B352" s="1" t="s">
        <v>697</v>
      </c>
      <c r="C352" s="1" t="s">
        <v>22</v>
      </c>
      <c r="D352" s="1" t="s">
        <v>698</v>
      </c>
      <c r="E352" s="2">
        <v>0</v>
      </c>
      <c r="F352" s="1">
        <v>0.26800000000000002</v>
      </c>
      <c r="G352" s="1" t="s">
        <v>118</v>
      </c>
      <c r="H352" s="1">
        <f t="shared" si="5"/>
        <v>0</v>
      </c>
      <c r="I352" s="1" t="s">
        <v>22</v>
      </c>
      <c r="J352" s="1" t="s">
        <v>0</v>
      </c>
    </row>
    <row r="353" spans="1:10" ht="28.8" x14ac:dyDescent="0.3">
      <c r="A353" s="1">
        <v>1967994</v>
      </c>
      <c r="B353" s="1" t="s">
        <v>699</v>
      </c>
      <c r="C353" s="1" t="s">
        <v>22</v>
      </c>
      <c r="D353" s="1" t="s">
        <v>700</v>
      </c>
      <c r="E353" s="2">
        <v>0</v>
      </c>
      <c r="F353" s="1">
        <v>4</v>
      </c>
      <c r="G353" s="1" t="s">
        <v>36</v>
      </c>
      <c r="H353" s="1">
        <f t="shared" si="5"/>
        <v>0</v>
      </c>
      <c r="I353" s="1" t="s">
        <v>22</v>
      </c>
      <c r="J353" s="1" t="s">
        <v>0</v>
      </c>
    </row>
    <row r="354" spans="1:10" x14ac:dyDescent="0.3">
      <c r="A354" s="1">
        <v>1967995</v>
      </c>
      <c r="B354" s="1" t="s">
        <v>701</v>
      </c>
      <c r="C354" s="1" t="s">
        <v>22</v>
      </c>
      <c r="D354" s="1" t="s">
        <v>702</v>
      </c>
      <c r="E354" s="2">
        <v>0</v>
      </c>
      <c r="F354" s="1">
        <v>4</v>
      </c>
      <c r="G354" s="1" t="s">
        <v>36</v>
      </c>
      <c r="H354" s="1">
        <f t="shared" si="5"/>
        <v>0</v>
      </c>
      <c r="I354" s="1" t="s">
        <v>22</v>
      </c>
      <c r="J354" s="1" t="s">
        <v>0</v>
      </c>
    </row>
    <row r="355" spans="1:10" ht="28.8" x14ac:dyDescent="0.3">
      <c r="A355" s="1">
        <v>1967996</v>
      </c>
      <c r="B355" s="1" t="s">
        <v>703</v>
      </c>
      <c r="C355" s="1" t="s">
        <v>22</v>
      </c>
      <c r="D355" s="1" t="s">
        <v>704</v>
      </c>
      <c r="E355" s="2">
        <v>0</v>
      </c>
      <c r="F355" s="1">
        <v>0.33300000000000002</v>
      </c>
      <c r="G355" s="1" t="s">
        <v>118</v>
      </c>
      <c r="H355" s="1">
        <f t="shared" si="5"/>
        <v>0</v>
      </c>
      <c r="I355" s="1" t="s">
        <v>22</v>
      </c>
      <c r="J355" s="1" t="s">
        <v>0</v>
      </c>
    </row>
    <row r="356" spans="1:10" ht="28.8" x14ac:dyDescent="0.3">
      <c r="A356" s="1">
        <v>1967997</v>
      </c>
      <c r="B356" s="1" t="s">
        <v>705</v>
      </c>
      <c r="C356" s="1" t="s">
        <v>22</v>
      </c>
      <c r="D356" s="1" t="s">
        <v>706</v>
      </c>
      <c r="E356" s="2">
        <v>0</v>
      </c>
      <c r="F356" s="1">
        <v>4</v>
      </c>
      <c r="G356" s="1" t="s">
        <v>36</v>
      </c>
      <c r="H356" s="1">
        <f t="shared" si="5"/>
        <v>0</v>
      </c>
      <c r="I356" s="1" t="s">
        <v>22</v>
      </c>
      <c r="J356" s="1" t="s">
        <v>0</v>
      </c>
    </row>
    <row r="357" spans="1:10" ht="28.8" x14ac:dyDescent="0.3">
      <c r="A357" s="1">
        <v>1967998</v>
      </c>
      <c r="B357" s="1" t="s">
        <v>707</v>
      </c>
      <c r="C357" s="1" t="s">
        <v>22</v>
      </c>
      <c r="D357" s="1" t="s">
        <v>708</v>
      </c>
      <c r="E357" s="2">
        <v>0</v>
      </c>
      <c r="F357" s="1">
        <v>4</v>
      </c>
      <c r="G357" s="1" t="s">
        <v>36</v>
      </c>
      <c r="H357" s="1">
        <f t="shared" si="5"/>
        <v>0</v>
      </c>
      <c r="I357" s="1" t="s">
        <v>22</v>
      </c>
      <c r="J357" s="1" t="s">
        <v>0</v>
      </c>
    </row>
    <row r="358" spans="1:10" ht="28.8" x14ac:dyDescent="0.3">
      <c r="A358" s="1">
        <v>1967999</v>
      </c>
      <c r="B358" s="1" t="s">
        <v>709</v>
      </c>
      <c r="C358" s="1" t="s">
        <v>22</v>
      </c>
      <c r="D358" s="1" t="s">
        <v>710</v>
      </c>
      <c r="E358" s="2">
        <v>0</v>
      </c>
      <c r="F358" s="1">
        <v>4</v>
      </c>
      <c r="G358" s="1" t="s">
        <v>36</v>
      </c>
      <c r="H358" s="1">
        <f t="shared" si="5"/>
        <v>0</v>
      </c>
      <c r="I358" s="1" t="s">
        <v>22</v>
      </c>
      <c r="J358" s="1" t="s">
        <v>0</v>
      </c>
    </row>
    <row r="359" spans="1:10" ht="28.8" x14ac:dyDescent="0.3">
      <c r="A359" s="1">
        <v>1968000</v>
      </c>
      <c r="B359" s="1" t="s">
        <v>711</v>
      </c>
      <c r="C359" s="1" t="s">
        <v>22</v>
      </c>
      <c r="D359" s="1" t="s">
        <v>712</v>
      </c>
      <c r="E359" s="2">
        <v>0</v>
      </c>
      <c r="F359" s="1">
        <v>4</v>
      </c>
      <c r="G359" s="1" t="s">
        <v>36</v>
      </c>
      <c r="H359" s="1">
        <f t="shared" si="5"/>
        <v>0</v>
      </c>
      <c r="I359" s="1" t="s">
        <v>22</v>
      </c>
      <c r="J359" s="1" t="s">
        <v>0</v>
      </c>
    </row>
    <row r="360" spans="1:10" ht="28.8" x14ac:dyDescent="0.3">
      <c r="A360" s="1">
        <v>1968001</v>
      </c>
      <c r="B360" s="1" t="s">
        <v>713</v>
      </c>
      <c r="C360" s="1" t="s">
        <v>22</v>
      </c>
      <c r="D360" s="1" t="s">
        <v>714</v>
      </c>
      <c r="E360" s="2">
        <v>0</v>
      </c>
      <c r="F360" s="1">
        <v>4</v>
      </c>
      <c r="G360" s="1" t="s">
        <v>118</v>
      </c>
      <c r="H360" s="1">
        <f t="shared" si="5"/>
        <v>0</v>
      </c>
      <c r="I360" s="1" t="s">
        <v>22</v>
      </c>
      <c r="J360" s="1" t="s">
        <v>0</v>
      </c>
    </row>
    <row r="361" spans="1:10" x14ac:dyDescent="0.3">
      <c r="A361" s="1">
        <v>1968002</v>
      </c>
      <c r="B361" s="1" t="s">
        <v>715</v>
      </c>
      <c r="C361" s="1">
        <v>99</v>
      </c>
      <c r="D361" s="1" t="s">
        <v>296</v>
      </c>
      <c r="E361" s="1">
        <f>ROUND(H362,2)</f>
        <v>0</v>
      </c>
      <c r="F361" s="1">
        <v>1</v>
      </c>
      <c r="G361" s="1" t="s">
        <v>0</v>
      </c>
      <c r="H361" s="1">
        <f t="shared" si="5"/>
        <v>0</v>
      </c>
      <c r="I361" s="1" t="s">
        <v>22</v>
      </c>
      <c r="J361" s="1" t="s">
        <v>0</v>
      </c>
    </row>
    <row r="362" spans="1:10" ht="28.8" x14ac:dyDescent="0.3">
      <c r="A362" s="1">
        <v>1968003</v>
      </c>
      <c r="B362" s="1" t="s">
        <v>716</v>
      </c>
      <c r="C362" s="1" t="s">
        <v>22</v>
      </c>
      <c r="D362" s="1" t="s">
        <v>494</v>
      </c>
      <c r="E362" s="2">
        <v>0</v>
      </c>
      <c r="F362" s="1">
        <v>8.3140000000000001</v>
      </c>
      <c r="G362" s="1" t="s">
        <v>76</v>
      </c>
      <c r="H362" s="1">
        <f t="shared" si="5"/>
        <v>0</v>
      </c>
      <c r="I362" s="1" t="s">
        <v>22</v>
      </c>
      <c r="J362" s="1" t="s">
        <v>0</v>
      </c>
    </row>
    <row r="363" spans="1:10" x14ac:dyDescent="0.3">
      <c r="A363" s="1">
        <v>1968004</v>
      </c>
      <c r="B363" s="1" t="s">
        <v>717</v>
      </c>
      <c r="C363" s="1" t="s">
        <v>379</v>
      </c>
      <c r="D363" s="1" t="s">
        <v>380</v>
      </c>
      <c r="E363" s="1">
        <f>ROUND(H364+H377+H466+H474,2)</f>
        <v>0</v>
      </c>
      <c r="F363" s="1">
        <v>1</v>
      </c>
      <c r="G363" s="1" t="s">
        <v>0</v>
      </c>
      <c r="H363" s="1">
        <f t="shared" si="5"/>
        <v>0</v>
      </c>
      <c r="I363" s="1" t="s">
        <v>22</v>
      </c>
      <c r="J363" s="1" t="s">
        <v>0</v>
      </c>
    </row>
    <row r="364" spans="1:10" x14ac:dyDescent="0.3">
      <c r="A364" s="1">
        <v>1968005</v>
      </c>
      <c r="B364" s="1" t="s">
        <v>718</v>
      </c>
      <c r="C364" s="1">
        <v>713</v>
      </c>
      <c r="D364" s="1" t="s">
        <v>415</v>
      </c>
      <c r="E364" s="1">
        <f>ROUND(H365+H366+H367+H368+H369+H370+H371+H372+H373+H374+H375+H376,2)</f>
        <v>0</v>
      </c>
      <c r="F364" s="1">
        <v>1</v>
      </c>
      <c r="G364" s="1" t="s">
        <v>0</v>
      </c>
      <c r="H364" s="1">
        <f t="shared" si="5"/>
        <v>0</v>
      </c>
      <c r="I364" s="1" t="s">
        <v>22</v>
      </c>
      <c r="J364" s="1" t="s">
        <v>0</v>
      </c>
    </row>
    <row r="365" spans="1:10" ht="28.8" x14ac:dyDescent="0.3">
      <c r="A365" s="1">
        <v>1968006</v>
      </c>
      <c r="B365" s="1" t="s">
        <v>719</v>
      </c>
      <c r="C365" s="1" t="s">
        <v>22</v>
      </c>
      <c r="D365" s="1" t="s">
        <v>720</v>
      </c>
      <c r="E365" s="2">
        <v>0</v>
      </c>
      <c r="F365" s="1">
        <v>28</v>
      </c>
      <c r="G365" s="1" t="s">
        <v>36</v>
      </c>
      <c r="H365" s="1">
        <f t="shared" si="5"/>
        <v>0</v>
      </c>
      <c r="I365" s="1" t="s">
        <v>22</v>
      </c>
      <c r="J365" s="1" t="s">
        <v>0</v>
      </c>
    </row>
    <row r="366" spans="1:10" ht="28.8" x14ac:dyDescent="0.3">
      <c r="A366" s="1">
        <v>1968007</v>
      </c>
      <c r="B366" s="1" t="s">
        <v>721</v>
      </c>
      <c r="C366" s="1" t="s">
        <v>22</v>
      </c>
      <c r="D366" s="1" t="s">
        <v>722</v>
      </c>
      <c r="E366" s="2">
        <v>0</v>
      </c>
      <c r="F366" s="1">
        <v>28</v>
      </c>
      <c r="G366" s="1" t="s">
        <v>36</v>
      </c>
      <c r="H366" s="1">
        <f t="shared" si="5"/>
        <v>0</v>
      </c>
      <c r="I366" s="1" t="s">
        <v>22</v>
      </c>
      <c r="J366" s="1" t="s">
        <v>0</v>
      </c>
    </row>
    <row r="367" spans="1:10" ht="28.8" x14ac:dyDescent="0.3">
      <c r="A367" s="1">
        <v>1968008</v>
      </c>
      <c r="B367" s="1" t="s">
        <v>723</v>
      </c>
      <c r="C367" s="1" t="s">
        <v>22</v>
      </c>
      <c r="D367" s="1" t="s">
        <v>724</v>
      </c>
      <c r="E367" s="2">
        <v>0</v>
      </c>
      <c r="F367" s="1">
        <v>503</v>
      </c>
      <c r="G367" s="1" t="s">
        <v>36</v>
      </c>
      <c r="H367" s="1">
        <f t="shared" si="5"/>
        <v>0</v>
      </c>
      <c r="I367" s="1" t="s">
        <v>22</v>
      </c>
      <c r="J367" s="1" t="s">
        <v>0</v>
      </c>
    </row>
    <row r="368" spans="1:10" ht="28.8" x14ac:dyDescent="0.3">
      <c r="A368" s="1">
        <v>1968009</v>
      </c>
      <c r="B368" s="1" t="s">
        <v>725</v>
      </c>
      <c r="C368" s="1" t="s">
        <v>22</v>
      </c>
      <c r="D368" s="1" t="s">
        <v>726</v>
      </c>
      <c r="E368" s="2">
        <v>0</v>
      </c>
      <c r="F368" s="1">
        <v>213</v>
      </c>
      <c r="G368" s="1" t="s">
        <v>36</v>
      </c>
      <c r="H368" s="1">
        <f t="shared" si="5"/>
        <v>0</v>
      </c>
      <c r="I368" s="1" t="s">
        <v>22</v>
      </c>
      <c r="J368" s="1" t="s">
        <v>0</v>
      </c>
    </row>
    <row r="369" spans="1:10" ht="28.8" x14ac:dyDescent="0.3">
      <c r="A369" s="1">
        <v>1968010</v>
      </c>
      <c r="B369" s="1" t="s">
        <v>727</v>
      </c>
      <c r="C369" s="1" t="s">
        <v>22</v>
      </c>
      <c r="D369" s="1" t="s">
        <v>728</v>
      </c>
      <c r="E369" s="2">
        <v>0</v>
      </c>
      <c r="F369" s="1">
        <v>114</v>
      </c>
      <c r="G369" s="1" t="s">
        <v>36</v>
      </c>
      <c r="H369" s="1">
        <f t="shared" si="5"/>
        <v>0</v>
      </c>
      <c r="I369" s="1" t="s">
        <v>22</v>
      </c>
      <c r="J369" s="1" t="s">
        <v>0</v>
      </c>
    </row>
    <row r="370" spans="1:10" ht="28.8" x14ac:dyDescent="0.3">
      <c r="A370" s="1">
        <v>1968011</v>
      </c>
      <c r="B370" s="1" t="s">
        <v>729</v>
      </c>
      <c r="C370" s="1" t="s">
        <v>22</v>
      </c>
      <c r="D370" s="1" t="s">
        <v>730</v>
      </c>
      <c r="E370" s="2">
        <v>0</v>
      </c>
      <c r="F370" s="1">
        <v>118</v>
      </c>
      <c r="G370" s="1" t="s">
        <v>36</v>
      </c>
      <c r="H370" s="1">
        <f t="shared" si="5"/>
        <v>0</v>
      </c>
      <c r="I370" s="1" t="s">
        <v>22</v>
      </c>
      <c r="J370" s="1" t="s">
        <v>0</v>
      </c>
    </row>
    <row r="371" spans="1:10" ht="28.8" x14ac:dyDescent="0.3">
      <c r="A371" s="1">
        <v>1968012</v>
      </c>
      <c r="B371" s="1" t="s">
        <v>731</v>
      </c>
      <c r="C371" s="1" t="s">
        <v>22</v>
      </c>
      <c r="D371" s="1" t="s">
        <v>732</v>
      </c>
      <c r="E371" s="2">
        <v>0</v>
      </c>
      <c r="F371" s="1">
        <v>58</v>
      </c>
      <c r="G371" s="1" t="s">
        <v>36</v>
      </c>
      <c r="H371" s="1">
        <f t="shared" si="5"/>
        <v>0</v>
      </c>
      <c r="I371" s="1" t="s">
        <v>22</v>
      </c>
      <c r="J371" s="1" t="s">
        <v>0</v>
      </c>
    </row>
    <row r="372" spans="1:10" ht="28.8" x14ac:dyDescent="0.3">
      <c r="A372" s="1">
        <v>1968013</v>
      </c>
      <c r="B372" s="1" t="s">
        <v>733</v>
      </c>
      <c r="C372" s="1" t="s">
        <v>22</v>
      </c>
      <c r="D372" s="1" t="s">
        <v>734</v>
      </c>
      <c r="E372" s="2">
        <v>0</v>
      </c>
      <c r="F372" s="1">
        <v>61</v>
      </c>
      <c r="G372" s="1" t="s">
        <v>36</v>
      </c>
      <c r="H372" s="1">
        <f t="shared" si="5"/>
        <v>0</v>
      </c>
      <c r="I372" s="1" t="s">
        <v>22</v>
      </c>
      <c r="J372" s="1" t="s">
        <v>0</v>
      </c>
    </row>
    <row r="373" spans="1:10" ht="28.8" x14ac:dyDescent="0.3">
      <c r="A373" s="1">
        <v>1968014</v>
      </c>
      <c r="B373" s="1" t="s">
        <v>735</v>
      </c>
      <c r="C373" s="1" t="s">
        <v>22</v>
      </c>
      <c r="D373" s="1" t="s">
        <v>736</v>
      </c>
      <c r="E373" s="2">
        <v>0</v>
      </c>
      <c r="F373" s="1">
        <v>61</v>
      </c>
      <c r="G373" s="1" t="s">
        <v>36</v>
      </c>
      <c r="H373" s="1">
        <f t="shared" si="5"/>
        <v>0</v>
      </c>
      <c r="I373" s="1" t="s">
        <v>22</v>
      </c>
      <c r="J373" s="1" t="s">
        <v>0</v>
      </c>
    </row>
    <row r="374" spans="1:10" ht="28.8" x14ac:dyDescent="0.3">
      <c r="A374" s="1">
        <v>1968015</v>
      </c>
      <c r="B374" s="1" t="s">
        <v>737</v>
      </c>
      <c r="C374" s="1" t="s">
        <v>22</v>
      </c>
      <c r="D374" s="1" t="s">
        <v>738</v>
      </c>
      <c r="E374" s="2">
        <v>0</v>
      </c>
      <c r="F374" s="1">
        <v>43</v>
      </c>
      <c r="G374" s="1" t="s">
        <v>36</v>
      </c>
      <c r="H374" s="1">
        <f t="shared" si="5"/>
        <v>0</v>
      </c>
      <c r="I374" s="1" t="s">
        <v>22</v>
      </c>
      <c r="J374" s="1" t="s">
        <v>0</v>
      </c>
    </row>
    <row r="375" spans="1:10" ht="28.8" x14ac:dyDescent="0.3">
      <c r="A375" s="1">
        <v>1968016</v>
      </c>
      <c r="B375" s="1" t="s">
        <v>739</v>
      </c>
      <c r="C375" s="1" t="s">
        <v>22</v>
      </c>
      <c r="D375" s="1" t="s">
        <v>740</v>
      </c>
      <c r="E375" s="2">
        <v>0</v>
      </c>
      <c r="F375" s="1">
        <v>43</v>
      </c>
      <c r="G375" s="1" t="s">
        <v>36</v>
      </c>
      <c r="H375" s="1">
        <f t="shared" si="5"/>
        <v>0</v>
      </c>
      <c r="I375" s="1" t="s">
        <v>22</v>
      </c>
      <c r="J375" s="1" t="s">
        <v>0</v>
      </c>
    </row>
    <row r="376" spans="1:10" ht="28.8" x14ac:dyDescent="0.3">
      <c r="A376" s="1">
        <v>1968017</v>
      </c>
      <c r="B376" s="1" t="s">
        <v>741</v>
      </c>
      <c r="C376" s="1" t="s">
        <v>22</v>
      </c>
      <c r="D376" s="1" t="s">
        <v>450</v>
      </c>
      <c r="E376" s="2">
        <v>0</v>
      </c>
      <c r="F376" s="1">
        <v>1</v>
      </c>
      <c r="G376" s="1" t="s">
        <v>404</v>
      </c>
      <c r="H376" s="1">
        <f t="shared" si="5"/>
        <v>0</v>
      </c>
      <c r="I376" s="1" t="s">
        <v>22</v>
      </c>
      <c r="J376" s="1" t="s">
        <v>0</v>
      </c>
    </row>
    <row r="377" spans="1:10" x14ac:dyDescent="0.3">
      <c r="A377" s="1">
        <v>1968018</v>
      </c>
      <c r="B377" s="1" t="s">
        <v>742</v>
      </c>
      <c r="C377" s="1">
        <v>722</v>
      </c>
      <c r="D377" s="1" t="s">
        <v>677</v>
      </c>
      <c r="E377" s="1">
        <f>ROUND(H378+H379+H380+H381+H382+H383+H384+H385+H386+H387+H388+H389+H390+H391+H392+H393+H394+H395+H396+H397+H398+H399+H400+H401+H402+H403+H404+H405+H406+H407+H408+H409+H410+H411+H412+H413+H414+H415+H416+H417+H418+H419+H420+H421+H422+H423+H424+H425+H426+H427+H428+H429+H430+H431+H432+H433+H434+H435+H436+H437+H438+H439+H440+H441+H442+H443+H444+H445+H446+H447+H448+H449+H450+H451+H452+H453+H454+H455+H456+H457+H458+H459+H460+H461+H462+H463+H464+H465,2)</f>
        <v>0</v>
      </c>
      <c r="F377" s="1">
        <v>1</v>
      </c>
      <c r="G377" s="1" t="s">
        <v>0</v>
      </c>
      <c r="H377" s="1">
        <f t="shared" si="5"/>
        <v>0</v>
      </c>
      <c r="I377" s="1" t="s">
        <v>22</v>
      </c>
      <c r="J377" s="1" t="s">
        <v>0</v>
      </c>
    </row>
    <row r="378" spans="1:10" ht="28.8" x14ac:dyDescent="0.3">
      <c r="A378" s="1">
        <v>1968019</v>
      </c>
      <c r="B378" s="1" t="s">
        <v>743</v>
      </c>
      <c r="C378" s="1" t="s">
        <v>22</v>
      </c>
      <c r="D378" s="1" t="s">
        <v>744</v>
      </c>
      <c r="E378" s="2">
        <v>0</v>
      </c>
      <c r="F378" s="1">
        <v>28</v>
      </c>
      <c r="G378" s="1" t="s">
        <v>36</v>
      </c>
      <c r="H378" s="1">
        <f t="shared" si="5"/>
        <v>0</v>
      </c>
      <c r="I378" s="1" t="s">
        <v>22</v>
      </c>
      <c r="J378" s="1" t="s">
        <v>0</v>
      </c>
    </row>
    <row r="379" spans="1:10" ht="28.8" x14ac:dyDescent="0.3">
      <c r="A379" s="1">
        <v>1968020</v>
      </c>
      <c r="B379" s="1" t="s">
        <v>745</v>
      </c>
      <c r="C379" s="1" t="s">
        <v>22</v>
      </c>
      <c r="D379" s="1" t="s">
        <v>746</v>
      </c>
      <c r="E379" s="2">
        <v>0</v>
      </c>
      <c r="F379" s="1">
        <v>213</v>
      </c>
      <c r="G379" s="1" t="s">
        <v>36</v>
      </c>
      <c r="H379" s="1">
        <f t="shared" si="5"/>
        <v>0</v>
      </c>
      <c r="I379" s="1" t="s">
        <v>22</v>
      </c>
      <c r="J379" s="1" t="s">
        <v>0</v>
      </c>
    </row>
    <row r="380" spans="1:10" ht="28.8" x14ac:dyDescent="0.3">
      <c r="A380" s="1">
        <v>1968021</v>
      </c>
      <c r="B380" s="1" t="s">
        <v>747</v>
      </c>
      <c r="C380" s="1" t="s">
        <v>22</v>
      </c>
      <c r="D380" s="1" t="s">
        <v>748</v>
      </c>
      <c r="E380" s="2">
        <v>0</v>
      </c>
      <c r="F380" s="1">
        <v>114</v>
      </c>
      <c r="G380" s="1" t="s">
        <v>36</v>
      </c>
      <c r="H380" s="1">
        <f t="shared" si="5"/>
        <v>0</v>
      </c>
      <c r="I380" s="1" t="s">
        <v>22</v>
      </c>
      <c r="J380" s="1" t="s">
        <v>0</v>
      </c>
    </row>
    <row r="381" spans="1:10" ht="28.8" x14ac:dyDescent="0.3">
      <c r="A381" s="1">
        <v>1968022</v>
      </c>
      <c r="B381" s="1" t="s">
        <v>749</v>
      </c>
      <c r="C381" s="1" t="s">
        <v>22</v>
      </c>
      <c r="D381" s="1" t="s">
        <v>750</v>
      </c>
      <c r="E381" s="2">
        <v>0</v>
      </c>
      <c r="F381" s="1">
        <v>118</v>
      </c>
      <c r="G381" s="1" t="s">
        <v>36</v>
      </c>
      <c r="H381" s="1">
        <f t="shared" si="5"/>
        <v>0</v>
      </c>
      <c r="I381" s="1" t="s">
        <v>22</v>
      </c>
      <c r="J381" s="1" t="s">
        <v>0</v>
      </c>
    </row>
    <row r="382" spans="1:10" ht="28.8" x14ac:dyDescent="0.3">
      <c r="A382" s="1">
        <v>1968023</v>
      </c>
      <c r="B382" s="1" t="s">
        <v>751</v>
      </c>
      <c r="C382" s="1" t="s">
        <v>22</v>
      </c>
      <c r="D382" s="1" t="s">
        <v>752</v>
      </c>
      <c r="E382" s="2">
        <v>0</v>
      </c>
      <c r="F382" s="1">
        <v>58</v>
      </c>
      <c r="G382" s="1" t="s">
        <v>36</v>
      </c>
      <c r="H382" s="1">
        <f t="shared" si="5"/>
        <v>0</v>
      </c>
      <c r="I382" s="1" t="s">
        <v>22</v>
      </c>
      <c r="J382" s="1" t="s">
        <v>0</v>
      </c>
    </row>
    <row r="383" spans="1:10" ht="28.8" x14ac:dyDescent="0.3">
      <c r="A383" s="1">
        <v>1968024</v>
      </c>
      <c r="B383" s="1" t="s">
        <v>753</v>
      </c>
      <c r="C383" s="1" t="s">
        <v>22</v>
      </c>
      <c r="D383" s="1" t="s">
        <v>754</v>
      </c>
      <c r="E383" s="2">
        <v>0</v>
      </c>
      <c r="F383" s="1">
        <v>61</v>
      </c>
      <c r="G383" s="1" t="s">
        <v>36</v>
      </c>
      <c r="H383" s="1">
        <f t="shared" si="5"/>
        <v>0</v>
      </c>
      <c r="I383" s="1" t="s">
        <v>22</v>
      </c>
      <c r="J383" s="1" t="s">
        <v>0</v>
      </c>
    </row>
    <row r="384" spans="1:10" ht="28.8" x14ac:dyDescent="0.3">
      <c r="A384" s="1">
        <v>1968025</v>
      </c>
      <c r="B384" s="1" t="s">
        <v>755</v>
      </c>
      <c r="C384" s="1" t="s">
        <v>22</v>
      </c>
      <c r="D384" s="1" t="s">
        <v>756</v>
      </c>
      <c r="E384" s="2">
        <v>0</v>
      </c>
      <c r="F384" s="1">
        <v>43</v>
      </c>
      <c r="G384" s="1" t="s">
        <v>36</v>
      </c>
      <c r="H384" s="1">
        <f t="shared" si="5"/>
        <v>0</v>
      </c>
      <c r="I384" s="1" t="s">
        <v>22</v>
      </c>
      <c r="J384" s="1" t="s">
        <v>0</v>
      </c>
    </row>
    <row r="385" spans="1:10" x14ac:dyDescent="0.3">
      <c r="A385" s="1">
        <v>1968026</v>
      </c>
      <c r="B385" s="1" t="s">
        <v>757</v>
      </c>
      <c r="C385" s="1" t="s">
        <v>22</v>
      </c>
      <c r="D385" s="1" t="s">
        <v>758</v>
      </c>
      <c r="E385" s="2">
        <v>0</v>
      </c>
      <c r="F385" s="1">
        <v>177</v>
      </c>
      <c r="G385" s="1" t="s">
        <v>118</v>
      </c>
      <c r="H385" s="1">
        <f t="shared" si="5"/>
        <v>0</v>
      </c>
      <c r="I385" s="1" t="s">
        <v>22</v>
      </c>
      <c r="J385" s="1" t="s">
        <v>0</v>
      </c>
    </row>
    <row r="386" spans="1:10" ht="28.8" x14ac:dyDescent="0.3">
      <c r="A386" s="1">
        <v>1968027</v>
      </c>
      <c r="B386" s="1" t="s">
        <v>759</v>
      </c>
      <c r="C386" s="1" t="s">
        <v>22</v>
      </c>
      <c r="D386" s="1" t="s">
        <v>760</v>
      </c>
      <c r="E386" s="2">
        <v>0</v>
      </c>
      <c r="F386" s="1">
        <v>177</v>
      </c>
      <c r="G386" s="1" t="s">
        <v>118</v>
      </c>
      <c r="H386" s="1">
        <f t="shared" si="5"/>
        <v>0</v>
      </c>
      <c r="I386" s="1" t="s">
        <v>22</v>
      </c>
      <c r="J386" s="1" t="s">
        <v>0</v>
      </c>
    </row>
    <row r="387" spans="1:10" x14ac:dyDescent="0.3">
      <c r="A387" s="1">
        <v>1968028</v>
      </c>
      <c r="B387" s="1" t="s">
        <v>761</v>
      </c>
      <c r="C387" s="1" t="s">
        <v>22</v>
      </c>
      <c r="D387" s="1" t="s">
        <v>762</v>
      </c>
      <c r="E387" s="2">
        <v>0</v>
      </c>
      <c r="F387" s="1">
        <v>43</v>
      </c>
      <c r="G387" s="1" t="s">
        <v>118</v>
      </c>
      <c r="H387" s="1">
        <f t="shared" ref="H387:H450" si="6">IF(ISNUMBER(VALUE(E387)),ROUND(SUM(ROUND(E387,2)*F387),2),"N")</f>
        <v>0</v>
      </c>
      <c r="I387" s="1" t="s">
        <v>22</v>
      </c>
      <c r="J387" s="1" t="s">
        <v>0</v>
      </c>
    </row>
    <row r="388" spans="1:10" ht="28.8" x14ac:dyDescent="0.3">
      <c r="A388" s="1">
        <v>1968029</v>
      </c>
      <c r="B388" s="1" t="s">
        <v>763</v>
      </c>
      <c r="C388" s="1" t="s">
        <v>22</v>
      </c>
      <c r="D388" s="1" t="s">
        <v>764</v>
      </c>
      <c r="E388" s="2">
        <v>0</v>
      </c>
      <c r="F388" s="1">
        <v>43</v>
      </c>
      <c r="G388" s="1" t="s">
        <v>118</v>
      </c>
      <c r="H388" s="1">
        <f t="shared" si="6"/>
        <v>0</v>
      </c>
      <c r="I388" s="1" t="s">
        <v>22</v>
      </c>
      <c r="J388" s="1" t="s">
        <v>0</v>
      </c>
    </row>
    <row r="389" spans="1:10" x14ac:dyDescent="0.3">
      <c r="A389" s="1">
        <v>1968030</v>
      </c>
      <c r="B389" s="1" t="s">
        <v>765</v>
      </c>
      <c r="C389" s="1" t="s">
        <v>22</v>
      </c>
      <c r="D389" s="1" t="s">
        <v>766</v>
      </c>
      <c r="E389" s="2">
        <v>0</v>
      </c>
      <c r="F389" s="1">
        <v>28</v>
      </c>
      <c r="G389" s="1" t="s">
        <v>118</v>
      </c>
      <c r="H389" s="1">
        <f t="shared" si="6"/>
        <v>0</v>
      </c>
      <c r="I389" s="1" t="s">
        <v>22</v>
      </c>
      <c r="J389" s="1" t="s">
        <v>0</v>
      </c>
    </row>
    <row r="390" spans="1:10" ht="28.8" x14ac:dyDescent="0.3">
      <c r="A390" s="1">
        <v>1968031</v>
      </c>
      <c r="B390" s="1" t="s">
        <v>767</v>
      </c>
      <c r="C390" s="1" t="s">
        <v>22</v>
      </c>
      <c r="D390" s="1" t="s">
        <v>768</v>
      </c>
      <c r="E390" s="2">
        <v>0</v>
      </c>
      <c r="F390" s="1">
        <v>28</v>
      </c>
      <c r="G390" s="1" t="s">
        <v>118</v>
      </c>
      <c r="H390" s="1">
        <f t="shared" si="6"/>
        <v>0</v>
      </c>
      <c r="I390" s="1" t="s">
        <v>22</v>
      </c>
      <c r="J390" s="1" t="s">
        <v>0</v>
      </c>
    </row>
    <row r="391" spans="1:10" x14ac:dyDescent="0.3">
      <c r="A391" s="1">
        <v>1968032</v>
      </c>
      <c r="B391" s="1" t="s">
        <v>769</v>
      </c>
      <c r="C391" s="1" t="s">
        <v>22</v>
      </c>
      <c r="D391" s="1" t="s">
        <v>770</v>
      </c>
      <c r="E391" s="2">
        <v>0</v>
      </c>
      <c r="F391" s="1">
        <v>11</v>
      </c>
      <c r="G391" s="1" t="s">
        <v>118</v>
      </c>
      <c r="H391" s="1">
        <f t="shared" si="6"/>
        <v>0</v>
      </c>
      <c r="I391" s="1" t="s">
        <v>22</v>
      </c>
      <c r="J391" s="1" t="s">
        <v>0</v>
      </c>
    </row>
    <row r="392" spans="1:10" ht="28.8" x14ac:dyDescent="0.3">
      <c r="A392" s="1">
        <v>1968033</v>
      </c>
      <c r="B392" s="1" t="s">
        <v>771</v>
      </c>
      <c r="C392" s="1" t="s">
        <v>22</v>
      </c>
      <c r="D392" s="1" t="s">
        <v>772</v>
      </c>
      <c r="E392" s="2">
        <v>0</v>
      </c>
      <c r="F392" s="1">
        <v>11</v>
      </c>
      <c r="G392" s="1" t="s">
        <v>118</v>
      </c>
      <c r="H392" s="1">
        <f t="shared" si="6"/>
        <v>0</v>
      </c>
      <c r="I392" s="1" t="s">
        <v>22</v>
      </c>
      <c r="J392" s="1" t="s">
        <v>0</v>
      </c>
    </row>
    <row r="393" spans="1:10" x14ac:dyDescent="0.3">
      <c r="A393" s="1">
        <v>1968034</v>
      </c>
      <c r="B393" s="1" t="s">
        <v>773</v>
      </c>
      <c r="C393" s="1" t="s">
        <v>22</v>
      </c>
      <c r="D393" s="1" t="s">
        <v>774</v>
      </c>
      <c r="E393" s="2">
        <v>0</v>
      </c>
      <c r="F393" s="1">
        <v>8</v>
      </c>
      <c r="G393" s="1" t="s">
        <v>118</v>
      </c>
      <c r="H393" s="1">
        <f t="shared" si="6"/>
        <v>0</v>
      </c>
      <c r="I393" s="1" t="s">
        <v>22</v>
      </c>
      <c r="J393" s="1" t="s">
        <v>0</v>
      </c>
    </row>
    <row r="394" spans="1:10" ht="28.8" x14ac:dyDescent="0.3">
      <c r="A394" s="1">
        <v>1968035</v>
      </c>
      <c r="B394" s="1" t="s">
        <v>775</v>
      </c>
      <c r="C394" s="1" t="s">
        <v>22</v>
      </c>
      <c r="D394" s="1" t="s">
        <v>776</v>
      </c>
      <c r="E394" s="2">
        <v>0</v>
      </c>
      <c r="F394" s="1">
        <v>8</v>
      </c>
      <c r="G394" s="1" t="s">
        <v>118</v>
      </c>
      <c r="H394" s="1">
        <f t="shared" si="6"/>
        <v>0</v>
      </c>
      <c r="I394" s="1" t="s">
        <v>22</v>
      </c>
      <c r="J394" s="1" t="s">
        <v>0</v>
      </c>
    </row>
    <row r="395" spans="1:10" x14ac:dyDescent="0.3">
      <c r="A395" s="1">
        <v>1968036</v>
      </c>
      <c r="B395" s="1" t="s">
        <v>777</v>
      </c>
      <c r="C395" s="1" t="s">
        <v>22</v>
      </c>
      <c r="D395" s="1" t="s">
        <v>778</v>
      </c>
      <c r="E395" s="2">
        <v>0</v>
      </c>
      <c r="F395" s="1">
        <v>50</v>
      </c>
      <c r="G395" s="1" t="s">
        <v>118</v>
      </c>
      <c r="H395" s="1">
        <f t="shared" si="6"/>
        <v>0</v>
      </c>
      <c r="I395" s="1" t="s">
        <v>22</v>
      </c>
      <c r="J395" s="1" t="s">
        <v>0</v>
      </c>
    </row>
    <row r="396" spans="1:10" ht="28.8" x14ac:dyDescent="0.3">
      <c r="A396" s="1">
        <v>1968037</v>
      </c>
      <c r="B396" s="1" t="s">
        <v>779</v>
      </c>
      <c r="C396" s="1" t="s">
        <v>22</v>
      </c>
      <c r="D396" s="1" t="s">
        <v>780</v>
      </c>
      <c r="E396" s="2">
        <v>0</v>
      </c>
      <c r="F396" s="1">
        <v>50</v>
      </c>
      <c r="G396" s="1" t="s">
        <v>118</v>
      </c>
      <c r="H396" s="1">
        <f t="shared" si="6"/>
        <v>0</v>
      </c>
      <c r="I396" s="1" t="s">
        <v>22</v>
      </c>
      <c r="J396" s="1" t="s">
        <v>0</v>
      </c>
    </row>
    <row r="397" spans="1:10" x14ac:dyDescent="0.3">
      <c r="A397" s="1">
        <v>1968038</v>
      </c>
      <c r="B397" s="1" t="s">
        <v>781</v>
      </c>
      <c r="C397" s="1" t="s">
        <v>22</v>
      </c>
      <c r="D397" s="1" t="s">
        <v>782</v>
      </c>
      <c r="E397" s="2">
        <v>0</v>
      </c>
      <c r="F397" s="1">
        <v>45</v>
      </c>
      <c r="G397" s="1" t="s">
        <v>118</v>
      </c>
      <c r="H397" s="1">
        <f t="shared" si="6"/>
        <v>0</v>
      </c>
      <c r="I397" s="1" t="s">
        <v>22</v>
      </c>
      <c r="J397" s="1" t="s">
        <v>0</v>
      </c>
    </row>
    <row r="398" spans="1:10" ht="28.8" x14ac:dyDescent="0.3">
      <c r="A398" s="1">
        <v>1968039</v>
      </c>
      <c r="B398" s="1" t="s">
        <v>783</v>
      </c>
      <c r="C398" s="1" t="s">
        <v>22</v>
      </c>
      <c r="D398" s="1" t="s">
        <v>784</v>
      </c>
      <c r="E398" s="2">
        <v>0</v>
      </c>
      <c r="F398" s="1">
        <v>45</v>
      </c>
      <c r="G398" s="1" t="s">
        <v>118</v>
      </c>
      <c r="H398" s="1">
        <f t="shared" si="6"/>
        <v>0</v>
      </c>
      <c r="I398" s="1" t="s">
        <v>22</v>
      </c>
      <c r="J398" s="1" t="s">
        <v>0</v>
      </c>
    </row>
    <row r="399" spans="1:10" x14ac:dyDescent="0.3">
      <c r="A399" s="1">
        <v>1968040</v>
      </c>
      <c r="B399" s="1" t="s">
        <v>785</v>
      </c>
      <c r="C399" s="1" t="s">
        <v>22</v>
      </c>
      <c r="D399" s="1" t="s">
        <v>786</v>
      </c>
      <c r="E399" s="2">
        <v>0</v>
      </c>
      <c r="F399" s="1">
        <v>56</v>
      </c>
      <c r="G399" s="1" t="s">
        <v>118</v>
      </c>
      <c r="H399" s="1">
        <f t="shared" si="6"/>
        <v>0</v>
      </c>
      <c r="I399" s="1" t="s">
        <v>22</v>
      </c>
      <c r="J399" s="1" t="s">
        <v>0</v>
      </c>
    </row>
    <row r="400" spans="1:10" ht="28.8" x14ac:dyDescent="0.3">
      <c r="A400" s="1">
        <v>1968041</v>
      </c>
      <c r="B400" s="1" t="s">
        <v>787</v>
      </c>
      <c r="C400" s="1" t="s">
        <v>22</v>
      </c>
      <c r="D400" s="1" t="s">
        <v>788</v>
      </c>
      <c r="E400" s="2">
        <v>0</v>
      </c>
      <c r="F400" s="1">
        <v>56</v>
      </c>
      <c r="G400" s="1" t="s">
        <v>118</v>
      </c>
      <c r="H400" s="1">
        <f t="shared" si="6"/>
        <v>0</v>
      </c>
      <c r="I400" s="1" t="s">
        <v>22</v>
      </c>
      <c r="J400" s="1" t="s">
        <v>0</v>
      </c>
    </row>
    <row r="401" spans="1:10" x14ac:dyDescent="0.3">
      <c r="A401" s="1">
        <v>1968042</v>
      </c>
      <c r="B401" s="1" t="s">
        <v>789</v>
      </c>
      <c r="C401" s="1" t="s">
        <v>22</v>
      </c>
      <c r="D401" s="1" t="s">
        <v>790</v>
      </c>
      <c r="E401" s="2">
        <v>0</v>
      </c>
      <c r="F401" s="1">
        <v>28</v>
      </c>
      <c r="G401" s="1" t="s">
        <v>118</v>
      </c>
      <c r="H401" s="1">
        <f t="shared" si="6"/>
        <v>0</v>
      </c>
      <c r="I401" s="1" t="s">
        <v>22</v>
      </c>
      <c r="J401" s="1" t="s">
        <v>0</v>
      </c>
    </row>
    <row r="402" spans="1:10" ht="28.8" x14ac:dyDescent="0.3">
      <c r="A402" s="1">
        <v>1968043</v>
      </c>
      <c r="B402" s="1" t="s">
        <v>791</v>
      </c>
      <c r="C402" s="1" t="s">
        <v>22</v>
      </c>
      <c r="D402" s="1" t="s">
        <v>792</v>
      </c>
      <c r="E402" s="2">
        <v>0</v>
      </c>
      <c r="F402" s="1">
        <v>28</v>
      </c>
      <c r="G402" s="1" t="s">
        <v>118</v>
      </c>
      <c r="H402" s="1">
        <f t="shared" si="6"/>
        <v>0</v>
      </c>
      <c r="I402" s="1" t="s">
        <v>22</v>
      </c>
      <c r="J402" s="1" t="s">
        <v>0</v>
      </c>
    </row>
    <row r="403" spans="1:10" x14ac:dyDescent="0.3">
      <c r="A403" s="1">
        <v>1968044</v>
      </c>
      <c r="B403" s="1" t="s">
        <v>793</v>
      </c>
      <c r="C403" s="1" t="s">
        <v>22</v>
      </c>
      <c r="D403" s="1" t="s">
        <v>794</v>
      </c>
      <c r="E403" s="2">
        <v>0</v>
      </c>
      <c r="F403" s="1">
        <v>6</v>
      </c>
      <c r="G403" s="1" t="s">
        <v>118</v>
      </c>
      <c r="H403" s="1">
        <f t="shared" si="6"/>
        <v>0</v>
      </c>
      <c r="I403" s="1" t="s">
        <v>22</v>
      </c>
      <c r="J403" s="1" t="s">
        <v>0</v>
      </c>
    </row>
    <row r="404" spans="1:10" ht="28.8" x14ac:dyDescent="0.3">
      <c r="A404" s="1">
        <v>1968045</v>
      </c>
      <c r="B404" s="1" t="s">
        <v>795</v>
      </c>
      <c r="C404" s="1" t="s">
        <v>22</v>
      </c>
      <c r="D404" s="1" t="s">
        <v>796</v>
      </c>
      <c r="E404" s="2">
        <v>0</v>
      </c>
      <c r="F404" s="1">
        <v>6</v>
      </c>
      <c r="G404" s="1" t="s">
        <v>118</v>
      </c>
      <c r="H404" s="1">
        <f t="shared" si="6"/>
        <v>0</v>
      </c>
      <c r="I404" s="1" t="s">
        <v>22</v>
      </c>
      <c r="J404" s="1" t="s">
        <v>0</v>
      </c>
    </row>
    <row r="405" spans="1:10" x14ac:dyDescent="0.3">
      <c r="A405" s="1">
        <v>1968046</v>
      </c>
      <c r="B405" s="1" t="s">
        <v>797</v>
      </c>
      <c r="C405" s="1" t="s">
        <v>22</v>
      </c>
      <c r="D405" s="1" t="s">
        <v>798</v>
      </c>
      <c r="E405" s="2">
        <v>0</v>
      </c>
      <c r="F405" s="1">
        <v>14</v>
      </c>
      <c r="G405" s="1" t="s">
        <v>118</v>
      </c>
      <c r="H405" s="1">
        <f t="shared" si="6"/>
        <v>0</v>
      </c>
      <c r="I405" s="1" t="s">
        <v>22</v>
      </c>
      <c r="J405" s="1" t="s">
        <v>0</v>
      </c>
    </row>
    <row r="406" spans="1:10" ht="28.8" x14ac:dyDescent="0.3">
      <c r="A406" s="1">
        <v>1968047</v>
      </c>
      <c r="B406" s="1" t="s">
        <v>799</v>
      </c>
      <c r="C406" s="1" t="s">
        <v>22</v>
      </c>
      <c r="D406" s="1" t="s">
        <v>800</v>
      </c>
      <c r="E406" s="2">
        <v>0</v>
      </c>
      <c r="F406" s="1">
        <v>14</v>
      </c>
      <c r="G406" s="1" t="s">
        <v>118</v>
      </c>
      <c r="H406" s="1">
        <f t="shared" si="6"/>
        <v>0</v>
      </c>
      <c r="I406" s="1" t="s">
        <v>22</v>
      </c>
      <c r="J406" s="1" t="s">
        <v>0</v>
      </c>
    </row>
    <row r="407" spans="1:10" x14ac:dyDescent="0.3">
      <c r="A407" s="1">
        <v>1968048</v>
      </c>
      <c r="B407" s="1" t="s">
        <v>801</v>
      </c>
      <c r="C407" s="1" t="s">
        <v>22</v>
      </c>
      <c r="D407" s="1" t="s">
        <v>802</v>
      </c>
      <c r="E407" s="2">
        <v>0</v>
      </c>
      <c r="F407" s="1">
        <v>70</v>
      </c>
      <c r="G407" s="1" t="s">
        <v>118</v>
      </c>
      <c r="H407" s="1">
        <f t="shared" si="6"/>
        <v>0</v>
      </c>
      <c r="I407" s="1" t="s">
        <v>22</v>
      </c>
      <c r="J407" s="1" t="s">
        <v>0</v>
      </c>
    </row>
    <row r="408" spans="1:10" ht="28.8" x14ac:dyDescent="0.3">
      <c r="A408" s="1">
        <v>1968049</v>
      </c>
      <c r="B408" s="1" t="s">
        <v>803</v>
      </c>
      <c r="C408" s="1" t="s">
        <v>22</v>
      </c>
      <c r="D408" s="1" t="s">
        <v>804</v>
      </c>
      <c r="E408" s="2">
        <v>0</v>
      </c>
      <c r="F408" s="1">
        <v>70</v>
      </c>
      <c r="G408" s="1" t="s">
        <v>118</v>
      </c>
      <c r="H408" s="1">
        <f t="shared" si="6"/>
        <v>0</v>
      </c>
      <c r="I408" s="1" t="s">
        <v>22</v>
      </c>
      <c r="J408" s="1" t="s">
        <v>0</v>
      </c>
    </row>
    <row r="409" spans="1:10" x14ac:dyDescent="0.3">
      <c r="A409" s="1">
        <v>1968050</v>
      </c>
      <c r="B409" s="1" t="s">
        <v>805</v>
      </c>
      <c r="C409" s="1" t="s">
        <v>22</v>
      </c>
      <c r="D409" s="1" t="s">
        <v>806</v>
      </c>
      <c r="E409" s="2">
        <v>0</v>
      </c>
      <c r="F409" s="1">
        <v>84</v>
      </c>
      <c r="G409" s="1" t="s">
        <v>118</v>
      </c>
      <c r="H409" s="1">
        <f t="shared" si="6"/>
        <v>0</v>
      </c>
      <c r="I409" s="1" t="s">
        <v>22</v>
      </c>
      <c r="J409" s="1" t="s">
        <v>0</v>
      </c>
    </row>
    <row r="410" spans="1:10" ht="28.8" x14ac:dyDescent="0.3">
      <c r="A410" s="1">
        <v>1968051</v>
      </c>
      <c r="B410" s="1" t="s">
        <v>807</v>
      </c>
      <c r="C410" s="1" t="s">
        <v>22</v>
      </c>
      <c r="D410" s="1" t="s">
        <v>808</v>
      </c>
      <c r="E410" s="2">
        <v>0</v>
      </c>
      <c r="F410" s="1">
        <v>63</v>
      </c>
      <c r="G410" s="1" t="s">
        <v>118</v>
      </c>
      <c r="H410" s="1">
        <f t="shared" si="6"/>
        <v>0</v>
      </c>
      <c r="I410" s="1" t="s">
        <v>22</v>
      </c>
      <c r="J410" s="1" t="s">
        <v>0</v>
      </c>
    </row>
    <row r="411" spans="1:10" ht="28.8" x14ac:dyDescent="0.3">
      <c r="A411" s="1">
        <v>1968052</v>
      </c>
      <c r="B411" s="1" t="s">
        <v>809</v>
      </c>
      <c r="C411" s="1" t="s">
        <v>22</v>
      </c>
      <c r="D411" s="1" t="s">
        <v>810</v>
      </c>
      <c r="E411" s="2">
        <v>0</v>
      </c>
      <c r="F411" s="1">
        <v>21</v>
      </c>
      <c r="G411" s="1" t="s">
        <v>118</v>
      </c>
      <c r="H411" s="1">
        <f t="shared" si="6"/>
        <v>0</v>
      </c>
      <c r="I411" s="1" t="s">
        <v>22</v>
      </c>
      <c r="J411" s="1" t="s">
        <v>0</v>
      </c>
    </row>
    <row r="412" spans="1:10" x14ac:dyDescent="0.3">
      <c r="A412" s="1">
        <v>1968053</v>
      </c>
      <c r="B412" s="1" t="s">
        <v>811</v>
      </c>
      <c r="C412" s="1" t="s">
        <v>22</v>
      </c>
      <c r="D412" s="1" t="s">
        <v>812</v>
      </c>
      <c r="E412" s="2">
        <v>0</v>
      </c>
      <c r="F412" s="1">
        <v>47</v>
      </c>
      <c r="G412" s="1" t="s">
        <v>118</v>
      </c>
      <c r="H412" s="1">
        <f t="shared" si="6"/>
        <v>0</v>
      </c>
      <c r="I412" s="1" t="s">
        <v>22</v>
      </c>
      <c r="J412" s="1" t="s">
        <v>0</v>
      </c>
    </row>
    <row r="413" spans="1:10" ht="28.8" x14ac:dyDescent="0.3">
      <c r="A413" s="1">
        <v>1968054</v>
      </c>
      <c r="B413" s="1" t="s">
        <v>813</v>
      </c>
      <c r="C413" s="1" t="s">
        <v>22</v>
      </c>
      <c r="D413" s="1" t="s">
        <v>814</v>
      </c>
      <c r="E413" s="2">
        <v>0</v>
      </c>
      <c r="F413" s="1">
        <v>13</v>
      </c>
      <c r="G413" s="1" t="s">
        <v>118</v>
      </c>
      <c r="H413" s="1">
        <f t="shared" si="6"/>
        <v>0</v>
      </c>
      <c r="I413" s="1" t="s">
        <v>22</v>
      </c>
      <c r="J413" s="1" t="s">
        <v>0</v>
      </c>
    </row>
    <row r="414" spans="1:10" ht="28.8" x14ac:dyDescent="0.3">
      <c r="A414" s="1">
        <v>1968055</v>
      </c>
      <c r="B414" s="1" t="s">
        <v>815</v>
      </c>
      <c r="C414" s="1" t="s">
        <v>22</v>
      </c>
      <c r="D414" s="1" t="s">
        <v>816</v>
      </c>
      <c r="E414" s="2">
        <v>0</v>
      </c>
      <c r="F414" s="1">
        <v>9</v>
      </c>
      <c r="G414" s="1" t="s">
        <v>118</v>
      </c>
      <c r="H414" s="1">
        <f t="shared" si="6"/>
        <v>0</v>
      </c>
      <c r="I414" s="1" t="s">
        <v>22</v>
      </c>
      <c r="J414" s="1" t="s">
        <v>0</v>
      </c>
    </row>
    <row r="415" spans="1:10" ht="28.8" x14ac:dyDescent="0.3">
      <c r="A415" s="1">
        <v>1968056</v>
      </c>
      <c r="B415" s="1" t="s">
        <v>817</v>
      </c>
      <c r="C415" s="1" t="s">
        <v>22</v>
      </c>
      <c r="D415" s="1" t="s">
        <v>818</v>
      </c>
      <c r="E415" s="2">
        <v>0</v>
      </c>
      <c r="F415" s="1">
        <v>25</v>
      </c>
      <c r="G415" s="1" t="s">
        <v>118</v>
      </c>
      <c r="H415" s="1">
        <f t="shared" si="6"/>
        <v>0</v>
      </c>
      <c r="I415" s="1" t="s">
        <v>22</v>
      </c>
      <c r="J415" s="1" t="s">
        <v>0</v>
      </c>
    </row>
    <row r="416" spans="1:10" x14ac:dyDescent="0.3">
      <c r="A416" s="1">
        <v>1968057</v>
      </c>
      <c r="B416" s="1" t="s">
        <v>819</v>
      </c>
      <c r="C416" s="1" t="s">
        <v>22</v>
      </c>
      <c r="D416" s="1" t="s">
        <v>820</v>
      </c>
      <c r="E416" s="2">
        <v>0</v>
      </c>
      <c r="F416" s="1">
        <v>9</v>
      </c>
      <c r="G416" s="1" t="s">
        <v>118</v>
      </c>
      <c r="H416" s="1">
        <f t="shared" si="6"/>
        <v>0</v>
      </c>
      <c r="I416" s="1" t="s">
        <v>22</v>
      </c>
      <c r="J416" s="1" t="s">
        <v>0</v>
      </c>
    </row>
    <row r="417" spans="1:10" ht="28.8" x14ac:dyDescent="0.3">
      <c r="A417" s="1">
        <v>1968058</v>
      </c>
      <c r="B417" s="1" t="s">
        <v>821</v>
      </c>
      <c r="C417" s="1" t="s">
        <v>22</v>
      </c>
      <c r="D417" s="1" t="s">
        <v>822</v>
      </c>
      <c r="E417" s="2">
        <v>0</v>
      </c>
      <c r="F417" s="1">
        <v>4</v>
      </c>
      <c r="G417" s="1" t="s">
        <v>118</v>
      </c>
      <c r="H417" s="1">
        <f t="shared" si="6"/>
        <v>0</v>
      </c>
      <c r="I417" s="1" t="s">
        <v>22</v>
      </c>
      <c r="J417" s="1" t="s">
        <v>0</v>
      </c>
    </row>
    <row r="418" spans="1:10" ht="28.8" x14ac:dyDescent="0.3">
      <c r="A418" s="1">
        <v>1968059</v>
      </c>
      <c r="B418" s="1" t="s">
        <v>823</v>
      </c>
      <c r="C418" s="1" t="s">
        <v>22</v>
      </c>
      <c r="D418" s="1" t="s">
        <v>824</v>
      </c>
      <c r="E418" s="2">
        <v>0</v>
      </c>
      <c r="F418" s="1">
        <v>5</v>
      </c>
      <c r="G418" s="1" t="s">
        <v>118</v>
      </c>
      <c r="H418" s="1">
        <f t="shared" si="6"/>
        <v>0</v>
      </c>
      <c r="I418" s="1" t="s">
        <v>22</v>
      </c>
      <c r="J418" s="1" t="s">
        <v>0</v>
      </c>
    </row>
    <row r="419" spans="1:10" x14ac:dyDescent="0.3">
      <c r="A419" s="1">
        <v>1968060</v>
      </c>
      <c r="B419" s="1" t="s">
        <v>825</v>
      </c>
      <c r="C419" s="1" t="s">
        <v>22</v>
      </c>
      <c r="D419" s="1" t="s">
        <v>826</v>
      </c>
      <c r="E419" s="2">
        <v>0</v>
      </c>
      <c r="F419" s="1">
        <v>14</v>
      </c>
      <c r="G419" s="1" t="s">
        <v>118</v>
      </c>
      <c r="H419" s="1">
        <f t="shared" si="6"/>
        <v>0</v>
      </c>
      <c r="I419" s="1" t="s">
        <v>22</v>
      </c>
      <c r="J419" s="1" t="s">
        <v>0</v>
      </c>
    </row>
    <row r="420" spans="1:10" ht="28.8" x14ac:dyDescent="0.3">
      <c r="A420" s="1">
        <v>1968061</v>
      </c>
      <c r="B420" s="1" t="s">
        <v>827</v>
      </c>
      <c r="C420" s="1" t="s">
        <v>22</v>
      </c>
      <c r="D420" s="1" t="s">
        <v>828</v>
      </c>
      <c r="E420" s="2">
        <v>0</v>
      </c>
      <c r="F420" s="1">
        <v>10</v>
      </c>
      <c r="G420" s="1" t="s">
        <v>118</v>
      </c>
      <c r="H420" s="1">
        <f t="shared" si="6"/>
        <v>0</v>
      </c>
      <c r="I420" s="1" t="s">
        <v>22</v>
      </c>
      <c r="J420" s="1" t="s">
        <v>0</v>
      </c>
    </row>
    <row r="421" spans="1:10" ht="28.8" x14ac:dyDescent="0.3">
      <c r="A421" s="1">
        <v>1968062</v>
      </c>
      <c r="B421" s="1" t="s">
        <v>829</v>
      </c>
      <c r="C421" s="1" t="s">
        <v>22</v>
      </c>
      <c r="D421" s="1" t="s">
        <v>830</v>
      </c>
      <c r="E421" s="2">
        <v>0</v>
      </c>
      <c r="F421" s="1">
        <v>4</v>
      </c>
      <c r="G421" s="1" t="s">
        <v>118</v>
      </c>
      <c r="H421" s="1">
        <f t="shared" si="6"/>
        <v>0</v>
      </c>
      <c r="I421" s="1" t="s">
        <v>22</v>
      </c>
      <c r="J421" s="1" t="s">
        <v>0</v>
      </c>
    </row>
    <row r="422" spans="1:10" x14ac:dyDescent="0.3">
      <c r="A422" s="1">
        <v>1968063</v>
      </c>
      <c r="B422" s="1" t="s">
        <v>831</v>
      </c>
      <c r="C422" s="1" t="s">
        <v>22</v>
      </c>
      <c r="D422" s="1" t="s">
        <v>832</v>
      </c>
      <c r="E422" s="2">
        <v>0</v>
      </c>
      <c r="F422" s="1">
        <v>56</v>
      </c>
      <c r="G422" s="1" t="s">
        <v>118</v>
      </c>
      <c r="H422" s="1">
        <f t="shared" si="6"/>
        <v>0</v>
      </c>
      <c r="I422" s="1" t="s">
        <v>22</v>
      </c>
      <c r="J422" s="1" t="s">
        <v>0</v>
      </c>
    </row>
    <row r="423" spans="1:10" ht="28.8" x14ac:dyDescent="0.3">
      <c r="A423" s="1">
        <v>1968064</v>
      </c>
      <c r="B423" s="1" t="s">
        <v>833</v>
      </c>
      <c r="C423" s="1" t="s">
        <v>22</v>
      </c>
      <c r="D423" s="1" t="s">
        <v>834</v>
      </c>
      <c r="E423" s="2">
        <v>0</v>
      </c>
      <c r="F423" s="1">
        <v>12</v>
      </c>
      <c r="G423" s="1" t="s">
        <v>118</v>
      </c>
      <c r="H423" s="1">
        <f t="shared" si="6"/>
        <v>0</v>
      </c>
      <c r="I423" s="1" t="s">
        <v>22</v>
      </c>
      <c r="J423" s="1" t="s">
        <v>0</v>
      </c>
    </row>
    <row r="424" spans="1:10" ht="28.8" x14ac:dyDescent="0.3">
      <c r="A424" s="1">
        <v>1968065</v>
      </c>
      <c r="B424" s="1" t="s">
        <v>835</v>
      </c>
      <c r="C424" s="1" t="s">
        <v>22</v>
      </c>
      <c r="D424" s="1" t="s">
        <v>836</v>
      </c>
      <c r="E424" s="2">
        <v>0</v>
      </c>
      <c r="F424" s="1">
        <v>44</v>
      </c>
      <c r="G424" s="1" t="s">
        <v>118</v>
      </c>
      <c r="H424" s="1">
        <f t="shared" si="6"/>
        <v>0</v>
      </c>
      <c r="I424" s="1" t="s">
        <v>22</v>
      </c>
      <c r="J424" s="1" t="s">
        <v>0</v>
      </c>
    </row>
    <row r="425" spans="1:10" x14ac:dyDescent="0.3">
      <c r="A425" s="1">
        <v>1968066</v>
      </c>
      <c r="B425" s="1" t="s">
        <v>837</v>
      </c>
      <c r="C425" s="1" t="s">
        <v>22</v>
      </c>
      <c r="D425" s="1" t="s">
        <v>838</v>
      </c>
      <c r="E425" s="2">
        <v>0</v>
      </c>
      <c r="F425" s="1">
        <v>101</v>
      </c>
      <c r="G425" s="1" t="s">
        <v>118</v>
      </c>
      <c r="H425" s="1">
        <f t="shared" si="6"/>
        <v>0</v>
      </c>
      <c r="I425" s="1" t="s">
        <v>22</v>
      </c>
      <c r="J425" s="1" t="s">
        <v>0</v>
      </c>
    </row>
    <row r="426" spans="1:10" ht="28.8" x14ac:dyDescent="0.3">
      <c r="A426" s="1">
        <v>1968067</v>
      </c>
      <c r="B426" s="1" t="s">
        <v>839</v>
      </c>
      <c r="C426" s="1" t="s">
        <v>22</v>
      </c>
      <c r="D426" s="1" t="s">
        <v>840</v>
      </c>
      <c r="E426" s="2">
        <v>0</v>
      </c>
      <c r="F426" s="1">
        <v>101</v>
      </c>
      <c r="G426" s="1" t="s">
        <v>118</v>
      </c>
      <c r="H426" s="1">
        <f t="shared" si="6"/>
        <v>0</v>
      </c>
      <c r="I426" s="1" t="s">
        <v>22</v>
      </c>
      <c r="J426" s="1" t="s">
        <v>0</v>
      </c>
    </row>
    <row r="427" spans="1:10" ht="28.8" x14ac:dyDescent="0.3">
      <c r="A427" s="1">
        <v>1968068</v>
      </c>
      <c r="B427" s="1" t="s">
        <v>841</v>
      </c>
      <c r="C427" s="1" t="s">
        <v>22</v>
      </c>
      <c r="D427" s="1" t="s">
        <v>842</v>
      </c>
      <c r="E427" s="2">
        <v>0</v>
      </c>
      <c r="F427" s="1">
        <v>4</v>
      </c>
      <c r="G427" s="1" t="s">
        <v>118</v>
      </c>
      <c r="H427" s="1">
        <f t="shared" si="6"/>
        <v>0</v>
      </c>
      <c r="I427" s="1" t="s">
        <v>22</v>
      </c>
      <c r="J427" s="1" t="s">
        <v>0</v>
      </c>
    </row>
    <row r="428" spans="1:10" x14ac:dyDescent="0.3">
      <c r="A428" s="1">
        <v>1968069</v>
      </c>
      <c r="B428" s="1" t="s">
        <v>843</v>
      </c>
      <c r="C428" s="1" t="s">
        <v>22</v>
      </c>
      <c r="D428" s="1" t="s">
        <v>844</v>
      </c>
      <c r="E428" s="2">
        <v>0</v>
      </c>
      <c r="F428" s="1">
        <v>4</v>
      </c>
      <c r="G428" s="1" t="s">
        <v>118</v>
      </c>
      <c r="H428" s="1">
        <f t="shared" si="6"/>
        <v>0</v>
      </c>
      <c r="I428" s="1" t="s">
        <v>22</v>
      </c>
      <c r="J428" s="1" t="s">
        <v>0</v>
      </c>
    </row>
    <row r="429" spans="1:10" ht="28.8" x14ac:dyDescent="0.3">
      <c r="A429" s="1">
        <v>1968070</v>
      </c>
      <c r="B429" s="1" t="s">
        <v>845</v>
      </c>
      <c r="C429" s="1" t="s">
        <v>22</v>
      </c>
      <c r="D429" s="1" t="s">
        <v>846</v>
      </c>
      <c r="E429" s="2">
        <v>0</v>
      </c>
      <c r="F429" s="1">
        <v>12</v>
      </c>
      <c r="G429" s="1" t="s">
        <v>118</v>
      </c>
      <c r="H429" s="1">
        <f t="shared" si="6"/>
        <v>0</v>
      </c>
      <c r="I429" s="1" t="s">
        <v>22</v>
      </c>
      <c r="J429" s="1" t="s">
        <v>0</v>
      </c>
    </row>
    <row r="430" spans="1:10" x14ac:dyDescent="0.3">
      <c r="A430" s="1">
        <v>1968071</v>
      </c>
      <c r="B430" s="1" t="s">
        <v>847</v>
      </c>
      <c r="C430" s="1" t="s">
        <v>22</v>
      </c>
      <c r="D430" s="1" t="s">
        <v>848</v>
      </c>
      <c r="E430" s="2">
        <v>0</v>
      </c>
      <c r="F430" s="1">
        <v>12</v>
      </c>
      <c r="G430" s="1" t="s">
        <v>118</v>
      </c>
      <c r="H430" s="1">
        <f t="shared" si="6"/>
        <v>0</v>
      </c>
      <c r="I430" s="1" t="s">
        <v>22</v>
      </c>
      <c r="J430" s="1" t="s">
        <v>0</v>
      </c>
    </row>
    <row r="431" spans="1:10" ht="28.8" x14ac:dyDescent="0.3">
      <c r="A431" s="1">
        <v>1968072</v>
      </c>
      <c r="B431" s="1" t="s">
        <v>849</v>
      </c>
      <c r="C431" s="1" t="s">
        <v>22</v>
      </c>
      <c r="D431" s="1" t="s">
        <v>846</v>
      </c>
      <c r="E431" s="2">
        <v>0</v>
      </c>
      <c r="F431" s="1">
        <v>2</v>
      </c>
      <c r="G431" s="1" t="s">
        <v>118</v>
      </c>
      <c r="H431" s="1">
        <f t="shared" si="6"/>
        <v>0</v>
      </c>
      <c r="I431" s="1" t="s">
        <v>22</v>
      </c>
      <c r="J431" s="1" t="s">
        <v>0</v>
      </c>
    </row>
    <row r="432" spans="1:10" ht="28.8" x14ac:dyDescent="0.3">
      <c r="A432" s="1">
        <v>1968073</v>
      </c>
      <c r="B432" s="1" t="s">
        <v>850</v>
      </c>
      <c r="C432" s="1" t="s">
        <v>22</v>
      </c>
      <c r="D432" s="1" t="s">
        <v>851</v>
      </c>
      <c r="E432" s="2">
        <v>0</v>
      </c>
      <c r="F432" s="1">
        <v>2</v>
      </c>
      <c r="G432" s="1" t="s">
        <v>118</v>
      </c>
      <c r="H432" s="1">
        <f t="shared" si="6"/>
        <v>0</v>
      </c>
      <c r="I432" s="1" t="s">
        <v>22</v>
      </c>
      <c r="J432" s="1" t="s">
        <v>0</v>
      </c>
    </row>
    <row r="433" spans="1:10" ht="28.8" x14ac:dyDescent="0.3">
      <c r="A433" s="1">
        <v>1968074</v>
      </c>
      <c r="B433" s="1" t="s">
        <v>852</v>
      </c>
      <c r="C433" s="1" t="s">
        <v>22</v>
      </c>
      <c r="D433" s="1" t="s">
        <v>853</v>
      </c>
      <c r="E433" s="2">
        <v>0</v>
      </c>
      <c r="F433" s="1">
        <v>1</v>
      </c>
      <c r="G433" s="1" t="s">
        <v>118</v>
      </c>
      <c r="H433" s="1">
        <f t="shared" si="6"/>
        <v>0</v>
      </c>
      <c r="I433" s="1" t="s">
        <v>22</v>
      </c>
      <c r="J433" s="1" t="s">
        <v>0</v>
      </c>
    </row>
    <row r="434" spans="1:10" ht="28.8" x14ac:dyDescent="0.3">
      <c r="A434" s="1">
        <v>1968075</v>
      </c>
      <c r="B434" s="1" t="s">
        <v>854</v>
      </c>
      <c r="C434" s="1" t="s">
        <v>22</v>
      </c>
      <c r="D434" s="1" t="s">
        <v>855</v>
      </c>
      <c r="E434" s="2">
        <v>0</v>
      </c>
      <c r="F434" s="1">
        <v>1</v>
      </c>
      <c r="G434" s="1" t="s">
        <v>118</v>
      </c>
      <c r="H434" s="1">
        <f t="shared" si="6"/>
        <v>0</v>
      </c>
      <c r="I434" s="1" t="s">
        <v>22</v>
      </c>
      <c r="J434" s="1" t="s">
        <v>0</v>
      </c>
    </row>
    <row r="435" spans="1:10" ht="28.8" x14ac:dyDescent="0.3">
      <c r="A435" s="1">
        <v>1968076</v>
      </c>
      <c r="B435" s="1" t="s">
        <v>856</v>
      </c>
      <c r="C435" s="1" t="s">
        <v>22</v>
      </c>
      <c r="D435" s="1" t="s">
        <v>857</v>
      </c>
      <c r="E435" s="2">
        <v>0</v>
      </c>
      <c r="F435" s="1">
        <v>1</v>
      </c>
      <c r="G435" s="1" t="s">
        <v>118</v>
      </c>
      <c r="H435" s="1">
        <f t="shared" si="6"/>
        <v>0</v>
      </c>
      <c r="I435" s="1" t="s">
        <v>22</v>
      </c>
      <c r="J435" s="1" t="s">
        <v>0</v>
      </c>
    </row>
    <row r="436" spans="1:10" x14ac:dyDescent="0.3">
      <c r="A436" s="1">
        <v>1968077</v>
      </c>
      <c r="B436" s="1" t="s">
        <v>858</v>
      </c>
      <c r="C436" s="1" t="s">
        <v>22</v>
      </c>
      <c r="D436" s="1" t="s">
        <v>859</v>
      </c>
      <c r="E436" s="2">
        <v>0</v>
      </c>
      <c r="F436" s="1">
        <v>1</v>
      </c>
      <c r="G436" s="1" t="s">
        <v>118</v>
      </c>
      <c r="H436" s="1">
        <f t="shared" si="6"/>
        <v>0</v>
      </c>
      <c r="I436" s="1" t="s">
        <v>22</v>
      </c>
      <c r="J436" s="1" t="s">
        <v>0</v>
      </c>
    </row>
    <row r="437" spans="1:10" ht="28.8" x14ac:dyDescent="0.3">
      <c r="A437" s="1">
        <v>1968078</v>
      </c>
      <c r="B437" s="1" t="s">
        <v>860</v>
      </c>
      <c r="C437" s="1" t="s">
        <v>22</v>
      </c>
      <c r="D437" s="1" t="s">
        <v>861</v>
      </c>
      <c r="E437" s="2">
        <v>0</v>
      </c>
      <c r="F437" s="1">
        <v>3</v>
      </c>
      <c r="G437" s="1" t="s">
        <v>118</v>
      </c>
      <c r="H437" s="1">
        <f t="shared" si="6"/>
        <v>0</v>
      </c>
      <c r="I437" s="1" t="s">
        <v>22</v>
      </c>
      <c r="J437" s="1" t="s">
        <v>0</v>
      </c>
    </row>
    <row r="438" spans="1:10" x14ac:dyDescent="0.3">
      <c r="A438" s="1">
        <v>1968079</v>
      </c>
      <c r="B438" s="1" t="s">
        <v>862</v>
      </c>
      <c r="C438" s="1" t="s">
        <v>22</v>
      </c>
      <c r="D438" s="1" t="s">
        <v>863</v>
      </c>
      <c r="E438" s="2">
        <v>0</v>
      </c>
      <c r="F438" s="1">
        <v>3</v>
      </c>
      <c r="G438" s="1" t="s">
        <v>118</v>
      </c>
      <c r="H438" s="1">
        <f t="shared" si="6"/>
        <v>0</v>
      </c>
      <c r="I438" s="1" t="s">
        <v>22</v>
      </c>
      <c r="J438" s="1" t="s">
        <v>0</v>
      </c>
    </row>
    <row r="439" spans="1:10" ht="28.8" x14ac:dyDescent="0.3">
      <c r="A439" s="1">
        <v>1968080</v>
      </c>
      <c r="B439" s="1" t="s">
        <v>864</v>
      </c>
      <c r="C439" s="1" t="s">
        <v>22</v>
      </c>
      <c r="D439" s="1" t="s">
        <v>865</v>
      </c>
      <c r="E439" s="2">
        <v>0</v>
      </c>
      <c r="F439" s="1">
        <v>1</v>
      </c>
      <c r="G439" s="1" t="s">
        <v>118</v>
      </c>
      <c r="H439" s="1">
        <f t="shared" si="6"/>
        <v>0</v>
      </c>
      <c r="I439" s="1" t="s">
        <v>22</v>
      </c>
      <c r="J439" s="1" t="s">
        <v>0</v>
      </c>
    </row>
    <row r="440" spans="1:10" ht="28.8" x14ac:dyDescent="0.3">
      <c r="A440" s="1">
        <v>1968081</v>
      </c>
      <c r="B440" s="1" t="s">
        <v>866</v>
      </c>
      <c r="C440" s="1" t="s">
        <v>22</v>
      </c>
      <c r="D440" s="1" t="s">
        <v>867</v>
      </c>
      <c r="E440" s="2">
        <v>0</v>
      </c>
      <c r="F440" s="1">
        <v>1</v>
      </c>
      <c r="G440" s="1" t="s">
        <v>118</v>
      </c>
      <c r="H440" s="1">
        <f t="shared" si="6"/>
        <v>0</v>
      </c>
      <c r="I440" s="1" t="s">
        <v>22</v>
      </c>
      <c r="J440" s="1" t="s">
        <v>0</v>
      </c>
    </row>
    <row r="441" spans="1:10" x14ac:dyDescent="0.3">
      <c r="A441" s="1">
        <v>1968082</v>
      </c>
      <c r="B441" s="1" t="s">
        <v>868</v>
      </c>
      <c r="C441" s="1" t="s">
        <v>22</v>
      </c>
      <c r="D441" s="1" t="s">
        <v>869</v>
      </c>
      <c r="E441" s="2">
        <v>0</v>
      </c>
      <c r="F441" s="1">
        <v>1</v>
      </c>
      <c r="G441" s="1" t="s">
        <v>118</v>
      </c>
      <c r="H441" s="1">
        <f t="shared" si="6"/>
        <v>0</v>
      </c>
      <c r="I441" s="1" t="s">
        <v>22</v>
      </c>
      <c r="J441" s="1" t="s">
        <v>0</v>
      </c>
    </row>
    <row r="442" spans="1:10" ht="28.8" x14ac:dyDescent="0.3">
      <c r="A442" s="1">
        <v>1968083</v>
      </c>
      <c r="B442" s="1" t="s">
        <v>870</v>
      </c>
      <c r="C442" s="1" t="s">
        <v>22</v>
      </c>
      <c r="D442" s="1" t="s">
        <v>871</v>
      </c>
      <c r="E442" s="2">
        <v>0</v>
      </c>
      <c r="F442" s="1">
        <v>1</v>
      </c>
      <c r="G442" s="1" t="s">
        <v>118</v>
      </c>
      <c r="H442" s="1">
        <f t="shared" si="6"/>
        <v>0</v>
      </c>
      <c r="I442" s="1" t="s">
        <v>22</v>
      </c>
      <c r="J442" s="1" t="s">
        <v>0</v>
      </c>
    </row>
    <row r="443" spans="1:10" x14ac:dyDescent="0.3">
      <c r="A443" s="1">
        <v>1968084</v>
      </c>
      <c r="B443" s="1" t="s">
        <v>872</v>
      </c>
      <c r="C443" s="1" t="s">
        <v>22</v>
      </c>
      <c r="D443" s="1" t="s">
        <v>873</v>
      </c>
      <c r="E443" s="2">
        <v>0</v>
      </c>
      <c r="F443" s="1">
        <v>1</v>
      </c>
      <c r="G443" s="1" t="s">
        <v>118</v>
      </c>
      <c r="H443" s="1">
        <f t="shared" si="6"/>
        <v>0</v>
      </c>
      <c r="I443" s="1" t="s">
        <v>22</v>
      </c>
      <c r="J443" s="1" t="s">
        <v>0</v>
      </c>
    </row>
    <row r="444" spans="1:10" ht="28.8" x14ac:dyDescent="0.3">
      <c r="A444" s="1">
        <v>1968085</v>
      </c>
      <c r="B444" s="1" t="s">
        <v>874</v>
      </c>
      <c r="C444" s="1" t="s">
        <v>22</v>
      </c>
      <c r="D444" s="1" t="s">
        <v>875</v>
      </c>
      <c r="E444" s="2">
        <v>0</v>
      </c>
      <c r="F444" s="1">
        <v>1</v>
      </c>
      <c r="G444" s="1" t="s">
        <v>118</v>
      </c>
      <c r="H444" s="1">
        <f t="shared" si="6"/>
        <v>0</v>
      </c>
      <c r="I444" s="1" t="s">
        <v>22</v>
      </c>
      <c r="J444" s="1" t="s">
        <v>0</v>
      </c>
    </row>
    <row r="445" spans="1:10" x14ac:dyDescent="0.3">
      <c r="A445" s="1">
        <v>1968086</v>
      </c>
      <c r="B445" s="1" t="s">
        <v>876</v>
      </c>
      <c r="C445" s="1" t="s">
        <v>22</v>
      </c>
      <c r="D445" s="1" t="s">
        <v>877</v>
      </c>
      <c r="E445" s="2">
        <v>0</v>
      </c>
      <c r="F445" s="1">
        <v>1</v>
      </c>
      <c r="G445" s="1" t="s">
        <v>118</v>
      </c>
      <c r="H445" s="1">
        <f t="shared" si="6"/>
        <v>0</v>
      </c>
      <c r="I445" s="1" t="s">
        <v>22</v>
      </c>
      <c r="J445" s="1" t="s">
        <v>0</v>
      </c>
    </row>
    <row r="446" spans="1:10" ht="28.8" x14ac:dyDescent="0.3">
      <c r="A446" s="1">
        <v>1968087</v>
      </c>
      <c r="B446" s="1" t="s">
        <v>878</v>
      </c>
      <c r="C446" s="1" t="s">
        <v>22</v>
      </c>
      <c r="D446" s="1" t="s">
        <v>879</v>
      </c>
      <c r="E446" s="2">
        <v>0</v>
      </c>
      <c r="F446" s="1">
        <v>1</v>
      </c>
      <c r="G446" s="1" t="s">
        <v>118</v>
      </c>
      <c r="H446" s="1">
        <f t="shared" si="6"/>
        <v>0</v>
      </c>
      <c r="I446" s="1" t="s">
        <v>22</v>
      </c>
      <c r="J446" s="1" t="s">
        <v>0</v>
      </c>
    </row>
    <row r="447" spans="1:10" ht="28.8" x14ac:dyDescent="0.3">
      <c r="A447" s="1">
        <v>1968088</v>
      </c>
      <c r="B447" s="1" t="s">
        <v>880</v>
      </c>
      <c r="C447" s="1" t="s">
        <v>22</v>
      </c>
      <c r="D447" s="1" t="s">
        <v>881</v>
      </c>
      <c r="E447" s="2">
        <v>0</v>
      </c>
      <c r="F447" s="1">
        <v>144</v>
      </c>
      <c r="G447" s="1" t="s">
        <v>118</v>
      </c>
      <c r="H447" s="1">
        <f t="shared" si="6"/>
        <v>0</v>
      </c>
      <c r="I447" s="1" t="s">
        <v>22</v>
      </c>
      <c r="J447" s="1" t="s">
        <v>0</v>
      </c>
    </row>
    <row r="448" spans="1:10" x14ac:dyDescent="0.3">
      <c r="A448" s="1">
        <v>1968089</v>
      </c>
      <c r="B448" s="1" t="s">
        <v>882</v>
      </c>
      <c r="C448" s="1" t="s">
        <v>22</v>
      </c>
      <c r="D448" s="1" t="s">
        <v>883</v>
      </c>
      <c r="E448" s="2">
        <v>0</v>
      </c>
      <c r="F448" s="1">
        <v>12</v>
      </c>
      <c r="G448" s="1" t="s">
        <v>118</v>
      </c>
      <c r="H448" s="1">
        <f t="shared" si="6"/>
        <v>0</v>
      </c>
      <c r="I448" s="1" t="s">
        <v>22</v>
      </c>
      <c r="J448" s="1" t="s">
        <v>0</v>
      </c>
    </row>
    <row r="449" spans="1:10" x14ac:dyDescent="0.3">
      <c r="A449" s="1">
        <v>1968090</v>
      </c>
      <c r="B449" s="1" t="s">
        <v>884</v>
      </c>
      <c r="C449" s="1" t="s">
        <v>22</v>
      </c>
      <c r="D449" s="1" t="s">
        <v>885</v>
      </c>
      <c r="E449" s="2">
        <v>0</v>
      </c>
      <c r="F449" s="1">
        <v>1</v>
      </c>
      <c r="G449" s="1" t="s">
        <v>118</v>
      </c>
      <c r="H449" s="1">
        <f t="shared" si="6"/>
        <v>0</v>
      </c>
      <c r="I449" s="1" t="s">
        <v>22</v>
      </c>
      <c r="J449" s="1" t="s">
        <v>0</v>
      </c>
    </row>
    <row r="450" spans="1:10" ht="28.8" x14ac:dyDescent="0.3">
      <c r="A450" s="1">
        <v>1968091</v>
      </c>
      <c r="B450" s="1" t="s">
        <v>886</v>
      </c>
      <c r="C450" s="1" t="s">
        <v>22</v>
      </c>
      <c r="D450" s="1" t="s">
        <v>887</v>
      </c>
      <c r="E450" s="2">
        <v>0</v>
      </c>
      <c r="F450" s="1">
        <v>1</v>
      </c>
      <c r="G450" s="1" t="s">
        <v>118</v>
      </c>
      <c r="H450" s="1">
        <f t="shared" si="6"/>
        <v>0</v>
      </c>
      <c r="I450" s="1" t="s">
        <v>22</v>
      </c>
      <c r="J450" s="1" t="s">
        <v>0</v>
      </c>
    </row>
    <row r="451" spans="1:10" x14ac:dyDescent="0.3">
      <c r="A451" s="1">
        <v>1968092</v>
      </c>
      <c r="B451" s="1" t="s">
        <v>888</v>
      </c>
      <c r="C451" s="1" t="s">
        <v>22</v>
      </c>
      <c r="D451" s="1" t="s">
        <v>889</v>
      </c>
      <c r="E451" s="2">
        <v>0</v>
      </c>
      <c r="F451" s="1">
        <v>1</v>
      </c>
      <c r="G451" s="1" t="s">
        <v>118</v>
      </c>
      <c r="H451" s="1">
        <f t="shared" ref="H451:H514" si="7">IF(ISNUMBER(VALUE(E451)),ROUND(SUM(ROUND(E451,2)*F451),2),"N")</f>
        <v>0</v>
      </c>
      <c r="I451" s="1" t="s">
        <v>22</v>
      </c>
      <c r="J451" s="1" t="s">
        <v>0</v>
      </c>
    </row>
    <row r="452" spans="1:10" x14ac:dyDescent="0.3">
      <c r="A452" s="1">
        <v>1968093</v>
      </c>
      <c r="B452" s="1" t="s">
        <v>890</v>
      </c>
      <c r="C452" s="1" t="s">
        <v>22</v>
      </c>
      <c r="D452" s="1" t="s">
        <v>891</v>
      </c>
      <c r="E452" s="2">
        <v>0</v>
      </c>
      <c r="F452" s="1">
        <v>1</v>
      </c>
      <c r="G452" s="1" t="s">
        <v>118</v>
      </c>
      <c r="H452" s="1">
        <f t="shared" si="7"/>
        <v>0</v>
      </c>
      <c r="I452" s="1" t="s">
        <v>22</v>
      </c>
      <c r="J452" s="1" t="s">
        <v>0</v>
      </c>
    </row>
    <row r="453" spans="1:10" x14ac:dyDescent="0.3">
      <c r="A453" s="1">
        <v>1968094</v>
      </c>
      <c r="B453" s="1" t="s">
        <v>892</v>
      </c>
      <c r="C453" s="1" t="s">
        <v>22</v>
      </c>
      <c r="D453" s="1" t="s">
        <v>893</v>
      </c>
      <c r="E453" s="2">
        <v>0</v>
      </c>
      <c r="F453" s="1">
        <v>1</v>
      </c>
      <c r="G453" s="1" t="s">
        <v>118</v>
      </c>
      <c r="H453" s="1">
        <f t="shared" si="7"/>
        <v>0</v>
      </c>
      <c r="I453" s="1" t="s">
        <v>22</v>
      </c>
      <c r="J453" s="1" t="s">
        <v>0</v>
      </c>
    </row>
    <row r="454" spans="1:10" x14ac:dyDescent="0.3">
      <c r="A454" s="1">
        <v>1968095</v>
      </c>
      <c r="B454" s="1" t="s">
        <v>894</v>
      </c>
      <c r="C454" s="1" t="s">
        <v>22</v>
      </c>
      <c r="D454" s="1" t="s">
        <v>895</v>
      </c>
      <c r="E454" s="2">
        <v>0</v>
      </c>
      <c r="F454" s="1">
        <v>1</v>
      </c>
      <c r="G454" s="1" t="s">
        <v>118</v>
      </c>
      <c r="H454" s="1">
        <f t="shared" si="7"/>
        <v>0</v>
      </c>
      <c r="I454" s="1" t="s">
        <v>22</v>
      </c>
      <c r="J454" s="1" t="s">
        <v>0</v>
      </c>
    </row>
    <row r="455" spans="1:10" ht="28.8" x14ac:dyDescent="0.3">
      <c r="A455" s="1">
        <v>1968096</v>
      </c>
      <c r="B455" s="1" t="s">
        <v>896</v>
      </c>
      <c r="C455" s="1" t="s">
        <v>22</v>
      </c>
      <c r="D455" s="1" t="s">
        <v>898</v>
      </c>
      <c r="E455" s="2">
        <v>0</v>
      </c>
      <c r="F455" s="1">
        <v>3</v>
      </c>
      <c r="G455" s="1" t="s">
        <v>897</v>
      </c>
      <c r="H455" s="1">
        <f t="shared" si="7"/>
        <v>0</v>
      </c>
      <c r="I455" s="1" t="s">
        <v>22</v>
      </c>
      <c r="J455" s="1" t="s">
        <v>0</v>
      </c>
    </row>
    <row r="456" spans="1:10" x14ac:dyDescent="0.3">
      <c r="A456" s="1">
        <v>1968097</v>
      </c>
      <c r="B456" s="1" t="s">
        <v>899</v>
      </c>
      <c r="C456" s="1" t="s">
        <v>22</v>
      </c>
      <c r="D456" s="1" t="s">
        <v>900</v>
      </c>
      <c r="E456" s="2">
        <v>0</v>
      </c>
      <c r="F456" s="1">
        <v>1</v>
      </c>
      <c r="G456" s="1" t="s">
        <v>118</v>
      </c>
      <c r="H456" s="1">
        <f t="shared" si="7"/>
        <v>0</v>
      </c>
      <c r="I456" s="1" t="s">
        <v>22</v>
      </c>
      <c r="J456" s="1" t="s">
        <v>0</v>
      </c>
    </row>
    <row r="457" spans="1:10" ht="28.8" x14ac:dyDescent="0.3">
      <c r="A457" s="1">
        <v>1968098</v>
      </c>
      <c r="B457" s="1" t="s">
        <v>901</v>
      </c>
      <c r="C457" s="1" t="s">
        <v>22</v>
      </c>
      <c r="D457" s="1" t="s">
        <v>902</v>
      </c>
      <c r="E457" s="2">
        <v>0</v>
      </c>
      <c r="F457" s="1">
        <v>607</v>
      </c>
      <c r="G457" s="1" t="s">
        <v>36</v>
      </c>
      <c r="H457" s="1">
        <f t="shared" si="7"/>
        <v>0</v>
      </c>
      <c r="I457" s="1" t="s">
        <v>22</v>
      </c>
      <c r="J457" s="1" t="s">
        <v>0</v>
      </c>
    </row>
    <row r="458" spans="1:10" ht="28.8" x14ac:dyDescent="0.3">
      <c r="A458" s="1">
        <v>1968099</v>
      </c>
      <c r="B458" s="1" t="s">
        <v>903</v>
      </c>
      <c r="C458" s="1" t="s">
        <v>22</v>
      </c>
      <c r="D458" s="1" t="s">
        <v>904</v>
      </c>
      <c r="E458" s="2">
        <v>0</v>
      </c>
      <c r="F458" s="1">
        <v>607</v>
      </c>
      <c r="G458" s="1" t="s">
        <v>36</v>
      </c>
      <c r="H458" s="1">
        <f t="shared" si="7"/>
        <v>0</v>
      </c>
      <c r="I458" s="1" t="s">
        <v>22</v>
      </c>
      <c r="J458" s="1" t="s">
        <v>0</v>
      </c>
    </row>
    <row r="459" spans="1:10" ht="28.8" x14ac:dyDescent="0.3">
      <c r="A459" s="1">
        <v>1968100</v>
      </c>
      <c r="B459" s="1" t="s">
        <v>905</v>
      </c>
      <c r="C459" s="1" t="s">
        <v>22</v>
      </c>
      <c r="D459" s="1" t="s">
        <v>906</v>
      </c>
      <c r="E459" s="2">
        <v>0</v>
      </c>
      <c r="F459" s="1">
        <v>2</v>
      </c>
      <c r="G459" s="1" t="s">
        <v>118</v>
      </c>
      <c r="H459" s="1">
        <f t="shared" si="7"/>
        <v>0</v>
      </c>
      <c r="I459" s="1" t="s">
        <v>22</v>
      </c>
      <c r="J459" s="1" t="s">
        <v>0</v>
      </c>
    </row>
    <row r="460" spans="1:10" ht="28.8" x14ac:dyDescent="0.3">
      <c r="A460" s="1">
        <v>1968101</v>
      </c>
      <c r="B460" s="1" t="s">
        <v>907</v>
      </c>
      <c r="C460" s="1" t="s">
        <v>22</v>
      </c>
      <c r="D460" s="1" t="s">
        <v>908</v>
      </c>
      <c r="E460" s="2">
        <v>0</v>
      </c>
      <c r="F460" s="1">
        <v>2</v>
      </c>
      <c r="G460" s="1" t="s">
        <v>118</v>
      </c>
      <c r="H460" s="1">
        <f t="shared" si="7"/>
        <v>0</v>
      </c>
      <c r="I460" s="1" t="s">
        <v>22</v>
      </c>
      <c r="J460" s="1" t="s">
        <v>0</v>
      </c>
    </row>
    <row r="461" spans="1:10" ht="28.8" x14ac:dyDescent="0.3">
      <c r="A461" s="1">
        <v>1968102</v>
      </c>
      <c r="B461" s="1" t="s">
        <v>909</v>
      </c>
      <c r="C461" s="1" t="s">
        <v>22</v>
      </c>
      <c r="D461" s="1" t="s">
        <v>910</v>
      </c>
      <c r="E461" s="2">
        <v>0</v>
      </c>
      <c r="F461" s="1">
        <v>7</v>
      </c>
      <c r="G461" s="1" t="s">
        <v>118</v>
      </c>
      <c r="H461" s="1">
        <f t="shared" si="7"/>
        <v>0</v>
      </c>
      <c r="I461" s="1" t="s">
        <v>22</v>
      </c>
      <c r="J461" s="1" t="s">
        <v>0</v>
      </c>
    </row>
    <row r="462" spans="1:10" ht="28.8" x14ac:dyDescent="0.3">
      <c r="A462" s="1">
        <v>1968103</v>
      </c>
      <c r="B462" s="1" t="s">
        <v>911</v>
      </c>
      <c r="C462" s="1" t="s">
        <v>22</v>
      </c>
      <c r="D462" s="1" t="s">
        <v>912</v>
      </c>
      <c r="E462" s="2">
        <v>0</v>
      </c>
      <c r="F462" s="1">
        <v>7</v>
      </c>
      <c r="G462" s="1" t="s">
        <v>118</v>
      </c>
      <c r="H462" s="1">
        <f t="shared" si="7"/>
        <v>0</v>
      </c>
      <c r="I462" s="1" t="s">
        <v>22</v>
      </c>
      <c r="J462" s="1" t="s">
        <v>0</v>
      </c>
    </row>
    <row r="463" spans="1:10" x14ac:dyDescent="0.3">
      <c r="A463" s="1">
        <v>1968104</v>
      </c>
      <c r="B463" s="1" t="s">
        <v>913</v>
      </c>
      <c r="C463" s="1" t="s">
        <v>22</v>
      </c>
      <c r="D463" s="1" t="s">
        <v>914</v>
      </c>
      <c r="E463" s="2">
        <v>0</v>
      </c>
      <c r="F463" s="1">
        <v>1</v>
      </c>
      <c r="G463" s="1" t="s">
        <v>118</v>
      </c>
      <c r="H463" s="1">
        <f t="shared" si="7"/>
        <v>0</v>
      </c>
      <c r="I463" s="1" t="s">
        <v>22</v>
      </c>
      <c r="J463" s="1" t="s">
        <v>0</v>
      </c>
    </row>
    <row r="464" spans="1:10" x14ac:dyDescent="0.3">
      <c r="A464" s="1">
        <v>1968105</v>
      </c>
      <c r="B464" s="1" t="s">
        <v>915</v>
      </c>
      <c r="C464" s="1" t="s">
        <v>22</v>
      </c>
      <c r="D464" s="1" t="s">
        <v>916</v>
      </c>
      <c r="E464" s="2">
        <v>0</v>
      </c>
      <c r="F464" s="1">
        <v>1</v>
      </c>
      <c r="G464" s="1" t="s">
        <v>118</v>
      </c>
      <c r="H464" s="1">
        <f t="shared" si="7"/>
        <v>0</v>
      </c>
      <c r="I464" s="1" t="s">
        <v>22</v>
      </c>
      <c r="J464" s="1" t="s">
        <v>0</v>
      </c>
    </row>
    <row r="465" spans="1:10" ht="28.8" x14ac:dyDescent="0.3">
      <c r="A465" s="1">
        <v>1968106</v>
      </c>
      <c r="B465" s="1" t="s">
        <v>917</v>
      </c>
      <c r="C465" s="1" t="s">
        <v>22</v>
      </c>
      <c r="D465" s="1" t="s">
        <v>918</v>
      </c>
      <c r="E465" s="2">
        <v>0</v>
      </c>
      <c r="F465" s="1">
        <v>1</v>
      </c>
      <c r="G465" s="1" t="s">
        <v>404</v>
      </c>
      <c r="H465" s="1">
        <f t="shared" si="7"/>
        <v>0</v>
      </c>
      <c r="I465" s="1" t="s">
        <v>22</v>
      </c>
      <c r="J465" s="1" t="s">
        <v>0</v>
      </c>
    </row>
    <row r="466" spans="1:10" x14ac:dyDescent="0.3">
      <c r="A466" s="1">
        <v>1968107</v>
      </c>
      <c r="B466" s="1" t="s">
        <v>919</v>
      </c>
      <c r="C466" s="1">
        <v>724</v>
      </c>
      <c r="D466" s="1" t="s">
        <v>920</v>
      </c>
      <c r="E466" s="1">
        <f>ROUND(H467+H468+H469+H470+H471+H472+H473,2)</f>
        <v>0</v>
      </c>
      <c r="F466" s="1">
        <v>1</v>
      </c>
      <c r="G466" s="1" t="s">
        <v>0</v>
      </c>
      <c r="H466" s="1">
        <f t="shared" si="7"/>
        <v>0</v>
      </c>
      <c r="I466" s="1" t="s">
        <v>22</v>
      </c>
      <c r="J466" s="1" t="s">
        <v>0</v>
      </c>
    </row>
    <row r="467" spans="1:10" ht="28.8" x14ac:dyDescent="0.3">
      <c r="A467" s="1">
        <v>1968108</v>
      </c>
      <c r="B467" s="1" t="s">
        <v>921</v>
      </c>
      <c r="C467" s="1" t="s">
        <v>22</v>
      </c>
      <c r="D467" s="1" t="s">
        <v>922</v>
      </c>
      <c r="E467" s="2">
        <v>0</v>
      </c>
      <c r="F467" s="1">
        <v>1</v>
      </c>
      <c r="G467" s="1" t="s">
        <v>897</v>
      </c>
      <c r="H467" s="1">
        <f t="shared" si="7"/>
        <v>0</v>
      </c>
      <c r="I467" s="1" t="s">
        <v>22</v>
      </c>
      <c r="J467" s="1" t="s">
        <v>0</v>
      </c>
    </row>
    <row r="468" spans="1:10" ht="28.8" x14ac:dyDescent="0.3">
      <c r="A468" s="1">
        <v>1968109</v>
      </c>
      <c r="B468" s="1" t="s">
        <v>923</v>
      </c>
      <c r="C468" s="1" t="s">
        <v>22</v>
      </c>
      <c r="D468" s="1" t="s">
        <v>924</v>
      </c>
      <c r="E468" s="2">
        <v>0</v>
      </c>
      <c r="F468" s="1">
        <v>1</v>
      </c>
      <c r="G468" s="1" t="s">
        <v>118</v>
      </c>
      <c r="H468" s="1">
        <f t="shared" si="7"/>
        <v>0</v>
      </c>
      <c r="I468" s="1" t="s">
        <v>22</v>
      </c>
      <c r="J468" s="1" t="s">
        <v>0</v>
      </c>
    </row>
    <row r="469" spans="1:10" x14ac:dyDescent="0.3">
      <c r="A469" s="1">
        <v>1968110</v>
      </c>
      <c r="B469" s="1" t="s">
        <v>925</v>
      </c>
      <c r="C469" s="1" t="s">
        <v>22</v>
      </c>
      <c r="D469" s="1" t="s">
        <v>926</v>
      </c>
      <c r="E469" s="2">
        <v>0</v>
      </c>
      <c r="F469" s="1">
        <v>1</v>
      </c>
      <c r="G469" s="1" t="s">
        <v>118</v>
      </c>
      <c r="H469" s="1">
        <f t="shared" si="7"/>
        <v>0</v>
      </c>
      <c r="I469" s="1" t="s">
        <v>22</v>
      </c>
      <c r="J469" s="1" t="s">
        <v>0</v>
      </c>
    </row>
    <row r="470" spans="1:10" ht="43.2" x14ac:dyDescent="0.3">
      <c r="A470" s="1">
        <v>1968111</v>
      </c>
      <c r="B470" s="1" t="s">
        <v>927</v>
      </c>
      <c r="C470" s="1" t="s">
        <v>22</v>
      </c>
      <c r="D470" s="1" t="s">
        <v>928</v>
      </c>
      <c r="E470" s="2">
        <v>0</v>
      </c>
      <c r="F470" s="1">
        <v>1</v>
      </c>
      <c r="G470" s="1" t="s">
        <v>118</v>
      </c>
      <c r="H470" s="1">
        <f t="shared" si="7"/>
        <v>0</v>
      </c>
      <c r="I470" s="1" t="s">
        <v>22</v>
      </c>
      <c r="J470" s="1" t="s">
        <v>0</v>
      </c>
    </row>
    <row r="471" spans="1:10" ht="28.8" x14ac:dyDescent="0.3">
      <c r="A471" s="1">
        <v>1968112</v>
      </c>
      <c r="B471" s="1" t="s">
        <v>929</v>
      </c>
      <c r="C471" s="1" t="s">
        <v>22</v>
      </c>
      <c r="D471" s="1" t="s">
        <v>930</v>
      </c>
      <c r="E471" s="2">
        <v>0</v>
      </c>
      <c r="F471" s="1">
        <v>1</v>
      </c>
      <c r="G471" s="1" t="s">
        <v>118</v>
      </c>
      <c r="H471" s="1">
        <f t="shared" si="7"/>
        <v>0</v>
      </c>
      <c r="I471" s="1" t="s">
        <v>22</v>
      </c>
      <c r="J471" s="1" t="s">
        <v>0</v>
      </c>
    </row>
    <row r="472" spans="1:10" ht="43.2" x14ac:dyDescent="0.3">
      <c r="A472" s="1">
        <v>1968113</v>
      </c>
      <c r="B472" s="1" t="s">
        <v>931</v>
      </c>
      <c r="C472" s="1" t="s">
        <v>22</v>
      </c>
      <c r="D472" s="1" t="s">
        <v>932</v>
      </c>
      <c r="E472" s="2">
        <v>0</v>
      </c>
      <c r="F472" s="1">
        <v>1</v>
      </c>
      <c r="G472" s="1" t="s">
        <v>118</v>
      </c>
      <c r="H472" s="1">
        <f t="shared" si="7"/>
        <v>0</v>
      </c>
      <c r="I472" s="1" t="s">
        <v>22</v>
      </c>
      <c r="J472" s="1" t="s">
        <v>0</v>
      </c>
    </row>
    <row r="473" spans="1:10" ht="28.8" x14ac:dyDescent="0.3">
      <c r="A473" s="1">
        <v>1968114</v>
      </c>
      <c r="B473" s="1" t="s">
        <v>933</v>
      </c>
      <c r="C473" s="1" t="s">
        <v>22</v>
      </c>
      <c r="D473" s="1" t="s">
        <v>934</v>
      </c>
      <c r="E473" s="2">
        <v>0</v>
      </c>
      <c r="F473" s="1">
        <v>1</v>
      </c>
      <c r="G473" s="1" t="s">
        <v>404</v>
      </c>
      <c r="H473" s="1">
        <f t="shared" si="7"/>
        <v>0</v>
      </c>
      <c r="I473" s="1" t="s">
        <v>22</v>
      </c>
      <c r="J473" s="1" t="s">
        <v>0</v>
      </c>
    </row>
    <row r="474" spans="1:10" x14ac:dyDescent="0.3">
      <c r="A474" s="1">
        <v>1968115</v>
      </c>
      <c r="B474" s="1" t="s">
        <v>935</v>
      </c>
      <c r="C474" s="1">
        <v>725</v>
      </c>
      <c r="D474" s="1" t="s">
        <v>612</v>
      </c>
      <c r="E474" s="1">
        <f>ROUND(H475+H476+H477+H478+H479+H480+H481+H482+H483+H484,2)</f>
        <v>0</v>
      </c>
      <c r="F474" s="1">
        <v>1</v>
      </c>
      <c r="G474" s="1" t="s">
        <v>0</v>
      </c>
      <c r="H474" s="1">
        <f t="shared" si="7"/>
        <v>0</v>
      </c>
      <c r="I474" s="1" t="s">
        <v>22</v>
      </c>
      <c r="J474" s="1" t="s">
        <v>0</v>
      </c>
    </row>
    <row r="475" spans="1:10" x14ac:dyDescent="0.3">
      <c r="A475" s="1">
        <v>1968116</v>
      </c>
      <c r="B475" s="1" t="s">
        <v>936</v>
      </c>
      <c r="C475" s="1" t="s">
        <v>22</v>
      </c>
      <c r="D475" s="1" t="s">
        <v>937</v>
      </c>
      <c r="E475" s="2">
        <v>0</v>
      </c>
      <c r="F475" s="1">
        <v>43</v>
      </c>
      <c r="G475" s="1" t="s">
        <v>118</v>
      </c>
      <c r="H475" s="1">
        <f t="shared" si="7"/>
        <v>0</v>
      </c>
      <c r="I475" s="1" t="s">
        <v>22</v>
      </c>
      <c r="J475" s="1" t="s">
        <v>0</v>
      </c>
    </row>
    <row r="476" spans="1:10" x14ac:dyDescent="0.3">
      <c r="A476" s="1">
        <v>1968117</v>
      </c>
      <c r="B476" s="1" t="s">
        <v>938</v>
      </c>
      <c r="C476" s="1" t="s">
        <v>22</v>
      </c>
      <c r="D476" s="1" t="s">
        <v>939</v>
      </c>
      <c r="E476" s="2">
        <v>0</v>
      </c>
      <c r="F476" s="1">
        <v>43</v>
      </c>
      <c r="G476" s="1" t="s">
        <v>118</v>
      </c>
      <c r="H476" s="1">
        <f t="shared" si="7"/>
        <v>0</v>
      </c>
      <c r="I476" s="1" t="s">
        <v>22</v>
      </c>
      <c r="J476" s="1" t="s">
        <v>0</v>
      </c>
    </row>
    <row r="477" spans="1:10" x14ac:dyDescent="0.3">
      <c r="A477" s="1">
        <v>1968118</v>
      </c>
      <c r="B477" s="1" t="s">
        <v>940</v>
      </c>
      <c r="C477" s="1" t="s">
        <v>22</v>
      </c>
      <c r="D477" s="1" t="s">
        <v>941</v>
      </c>
      <c r="E477" s="2">
        <v>0</v>
      </c>
      <c r="F477" s="1">
        <v>118</v>
      </c>
      <c r="G477" s="1" t="s">
        <v>118</v>
      </c>
      <c r="H477" s="1">
        <f t="shared" si="7"/>
        <v>0</v>
      </c>
      <c r="I477" s="1" t="s">
        <v>22</v>
      </c>
      <c r="J477" s="1" t="s">
        <v>0</v>
      </c>
    </row>
    <row r="478" spans="1:10" ht="28.8" x14ac:dyDescent="0.3">
      <c r="A478" s="1">
        <v>1968119</v>
      </c>
      <c r="B478" s="1" t="s">
        <v>942</v>
      </c>
      <c r="C478" s="1" t="s">
        <v>22</v>
      </c>
      <c r="D478" s="1" t="s">
        <v>943</v>
      </c>
      <c r="E478" s="2">
        <v>0</v>
      </c>
      <c r="F478" s="1">
        <v>118</v>
      </c>
      <c r="G478" s="1" t="s">
        <v>118</v>
      </c>
      <c r="H478" s="1">
        <f t="shared" si="7"/>
        <v>0</v>
      </c>
      <c r="I478" s="1" t="s">
        <v>22</v>
      </c>
      <c r="J478" s="1" t="s">
        <v>0</v>
      </c>
    </row>
    <row r="479" spans="1:10" ht="28.8" x14ac:dyDescent="0.3">
      <c r="A479" s="1">
        <v>1968120</v>
      </c>
      <c r="B479" s="1" t="s">
        <v>944</v>
      </c>
      <c r="C479" s="1" t="s">
        <v>22</v>
      </c>
      <c r="D479" s="1" t="s">
        <v>945</v>
      </c>
      <c r="E479" s="2">
        <v>0</v>
      </c>
      <c r="F479" s="1">
        <v>24</v>
      </c>
      <c r="G479" s="1" t="s">
        <v>118</v>
      </c>
      <c r="H479" s="1">
        <f t="shared" si="7"/>
        <v>0</v>
      </c>
      <c r="I479" s="1" t="s">
        <v>22</v>
      </c>
      <c r="J479" s="1" t="s">
        <v>0</v>
      </c>
    </row>
    <row r="480" spans="1:10" x14ac:dyDescent="0.3">
      <c r="A480" s="1">
        <v>1968121</v>
      </c>
      <c r="B480" s="1" t="s">
        <v>946</v>
      </c>
      <c r="C480" s="1" t="s">
        <v>22</v>
      </c>
      <c r="D480" s="1" t="s">
        <v>947</v>
      </c>
      <c r="E480" s="2">
        <v>0</v>
      </c>
      <c r="F480" s="1">
        <v>12</v>
      </c>
      <c r="G480" s="1" t="s">
        <v>118</v>
      </c>
      <c r="H480" s="1">
        <f t="shared" si="7"/>
        <v>0</v>
      </c>
      <c r="I480" s="1" t="s">
        <v>22</v>
      </c>
      <c r="J480" s="1" t="s">
        <v>0</v>
      </c>
    </row>
    <row r="481" spans="1:10" x14ac:dyDescent="0.3">
      <c r="A481" s="1">
        <v>1968122</v>
      </c>
      <c r="B481" s="1" t="s">
        <v>948</v>
      </c>
      <c r="C481" s="1" t="s">
        <v>22</v>
      </c>
      <c r="D481" s="1" t="s">
        <v>949</v>
      </c>
      <c r="E481" s="2">
        <v>0</v>
      </c>
      <c r="F481" s="1">
        <v>12</v>
      </c>
      <c r="G481" s="1" t="s">
        <v>118</v>
      </c>
      <c r="H481" s="1">
        <f t="shared" si="7"/>
        <v>0</v>
      </c>
      <c r="I481" s="1" t="s">
        <v>22</v>
      </c>
      <c r="J481" s="1" t="s">
        <v>0</v>
      </c>
    </row>
    <row r="482" spans="1:10" x14ac:dyDescent="0.3">
      <c r="A482" s="1">
        <v>1968123</v>
      </c>
      <c r="B482" s="1" t="s">
        <v>950</v>
      </c>
      <c r="C482" s="1" t="s">
        <v>22</v>
      </c>
      <c r="D482" s="1" t="s">
        <v>951</v>
      </c>
      <c r="E482" s="2">
        <v>0</v>
      </c>
      <c r="F482" s="1">
        <v>9</v>
      </c>
      <c r="G482" s="1" t="s">
        <v>118</v>
      </c>
      <c r="H482" s="1">
        <f t="shared" si="7"/>
        <v>0</v>
      </c>
      <c r="I482" s="1" t="s">
        <v>22</v>
      </c>
      <c r="J482" s="1" t="s">
        <v>0</v>
      </c>
    </row>
    <row r="483" spans="1:10" x14ac:dyDescent="0.3">
      <c r="A483" s="1">
        <v>1968124</v>
      </c>
      <c r="B483" s="1" t="s">
        <v>952</v>
      </c>
      <c r="C483" s="1" t="s">
        <v>22</v>
      </c>
      <c r="D483" s="1" t="s">
        <v>953</v>
      </c>
      <c r="E483" s="2">
        <v>0</v>
      </c>
      <c r="F483" s="1">
        <v>9</v>
      </c>
      <c r="G483" s="1" t="s">
        <v>118</v>
      </c>
      <c r="H483" s="1">
        <f t="shared" si="7"/>
        <v>0</v>
      </c>
      <c r="I483" s="1" t="s">
        <v>22</v>
      </c>
      <c r="J483" s="1" t="s">
        <v>0</v>
      </c>
    </row>
    <row r="484" spans="1:10" ht="28.8" x14ac:dyDescent="0.3">
      <c r="A484" s="1">
        <v>1968125</v>
      </c>
      <c r="B484" s="1" t="s">
        <v>954</v>
      </c>
      <c r="C484" s="1" t="s">
        <v>22</v>
      </c>
      <c r="D484" s="1" t="s">
        <v>675</v>
      </c>
      <c r="E484" s="2">
        <v>0</v>
      </c>
      <c r="F484" s="1">
        <v>1</v>
      </c>
      <c r="G484" s="1" t="s">
        <v>404</v>
      </c>
      <c r="H484" s="1">
        <f t="shared" si="7"/>
        <v>0</v>
      </c>
      <c r="I484" s="1" t="s">
        <v>22</v>
      </c>
      <c r="J484" s="1" t="s">
        <v>0</v>
      </c>
    </row>
    <row r="485" spans="1:10" x14ac:dyDescent="0.3">
      <c r="A485" s="1">
        <v>1968126</v>
      </c>
      <c r="B485" s="1" t="s">
        <v>955</v>
      </c>
      <c r="C485" s="1">
        <v>731</v>
      </c>
      <c r="D485" s="1" t="s">
        <v>956</v>
      </c>
      <c r="E485" s="1">
        <f>ROUND(H486,2)</f>
        <v>0</v>
      </c>
      <c r="F485" s="1">
        <v>1</v>
      </c>
      <c r="G485" s="1" t="s">
        <v>0</v>
      </c>
      <c r="H485" s="1">
        <f t="shared" si="7"/>
        <v>0</v>
      </c>
      <c r="I485" s="1" t="s">
        <v>22</v>
      </c>
      <c r="J485" s="1" t="s">
        <v>0</v>
      </c>
    </row>
    <row r="486" spans="1:10" x14ac:dyDescent="0.3">
      <c r="A486" s="1">
        <v>1968127</v>
      </c>
      <c r="B486" s="1" t="s">
        <v>957</v>
      </c>
      <c r="C486" s="1" t="s">
        <v>379</v>
      </c>
      <c r="D486" s="1" t="s">
        <v>380</v>
      </c>
      <c r="E486" s="1">
        <f>ROUND(H487+H502+H526+H553,2)</f>
        <v>0</v>
      </c>
      <c r="F486" s="1">
        <v>1</v>
      </c>
      <c r="G486" s="1" t="s">
        <v>0</v>
      </c>
      <c r="H486" s="1">
        <f t="shared" si="7"/>
        <v>0</v>
      </c>
      <c r="I486" s="1" t="s">
        <v>22</v>
      </c>
      <c r="J486" s="1" t="s">
        <v>0</v>
      </c>
    </row>
    <row r="487" spans="1:10" x14ac:dyDescent="0.3">
      <c r="A487" s="1">
        <v>1968128</v>
      </c>
      <c r="B487" s="1" t="s">
        <v>958</v>
      </c>
      <c r="C487" s="1">
        <v>731</v>
      </c>
      <c r="D487" s="1" t="s">
        <v>956</v>
      </c>
      <c r="E487" s="1">
        <f>ROUND(H488+H489+H490+H491+H492+H493+H494+H495+H496+H497+H498+H499+H500+H501,2)</f>
        <v>0</v>
      </c>
      <c r="F487" s="1">
        <v>1</v>
      </c>
      <c r="G487" s="1" t="s">
        <v>0</v>
      </c>
      <c r="H487" s="1">
        <f t="shared" si="7"/>
        <v>0</v>
      </c>
      <c r="I487" s="1" t="s">
        <v>22</v>
      </c>
      <c r="J487" s="1" t="s">
        <v>0</v>
      </c>
    </row>
    <row r="488" spans="1:10" ht="43.2" x14ac:dyDescent="0.3">
      <c r="A488" s="1">
        <v>1968129</v>
      </c>
      <c r="B488" s="1" t="s">
        <v>959</v>
      </c>
      <c r="C488" s="1" t="s">
        <v>22</v>
      </c>
      <c r="D488" s="1" t="s">
        <v>960</v>
      </c>
      <c r="E488" s="2">
        <v>0</v>
      </c>
      <c r="F488" s="1">
        <v>1</v>
      </c>
      <c r="G488" s="1" t="s">
        <v>118</v>
      </c>
      <c r="H488" s="1">
        <f t="shared" si="7"/>
        <v>0</v>
      </c>
      <c r="I488" s="1" t="s">
        <v>22</v>
      </c>
      <c r="J488" s="1" t="s">
        <v>0</v>
      </c>
    </row>
    <row r="489" spans="1:10" x14ac:dyDescent="0.3">
      <c r="A489" s="1">
        <v>1968130</v>
      </c>
      <c r="B489" s="1" t="s">
        <v>961</v>
      </c>
      <c r="C489" s="1" t="s">
        <v>22</v>
      </c>
      <c r="D489" s="1" t="s">
        <v>962</v>
      </c>
      <c r="E489" s="2">
        <v>0</v>
      </c>
      <c r="F489" s="1">
        <v>1</v>
      </c>
      <c r="G489" s="1" t="s">
        <v>118</v>
      </c>
      <c r="H489" s="1">
        <f t="shared" si="7"/>
        <v>0</v>
      </c>
      <c r="I489" s="1" t="s">
        <v>22</v>
      </c>
      <c r="J489" s="1" t="s">
        <v>0</v>
      </c>
    </row>
    <row r="490" spans="1:10" ht="43.2" x14ac:dyDescent="0.3">
      <c r="A490" s="1">
        <v>1968131</v>
      </c>
      <c r="B490" s="1" t="s">
        <v>963</v>
      </c>
      <c r="C490" s="1" t="s">
        <v>22</v>
      </c>
      <c r="D490" s="1" t="s">
        <v>964</v>
      </c>
      <c r="E490" s="2">
        <v>0</v>
      </c>
      <c r="F490" s="1">
        <v>1</v>
      </c>
      <c r="G490" s="1" t="s">
        <v>118</v>
      </c>
      <c r="H490" s="1">
        <f t="shared" si="7"/>
        <v>0</v>
      </c>
      <c r="I490" s="1" t="s">
        <v>22</v>
      </c>
      <c r="J490" s="1" t="s">
        <v>0</v>
      </c>
    </row>
    <row r="491" spans="1:10" ht="43.2" x14ac:dyDescent="0.3">
      <c r="A491" s="1">
        <v>1968132</v>
      </c>
      <c r="B491" s="1" t="s">
        <v>965</v>
      </c>
      <c r="C491" s="1" t="s">
        <v>22</v>
      </c>
      <c r="D491" s="1" t="s">
        <v>966</v>
      </c>
      <c r="E491" s="2">
        <v>0</v>
      </c>
      <c r="F491" s="1">
        <v>1</v>
      </c>
      <c r="G491" s="1" t="s">
        <v>118</v>
      </c>
      <c r="H491" s="1">
        <f t="shared" si="7"/>
        <v>0</v>
      </c>
      <c r="I491" s="1" t="s">
        <v>22</v>
      </c>
      <c r="J491" s="1" t="s">
        <v>0</v>
      </c>
    </row>
    <row r="492" spans="1:10" ht="28.8" x14ac:dyDescent="0.3">
      <c r="A492" s="1">
        <v>1968133</v>
      </c>
      <c r="B492" s="1" t="s">
        <v>967</v>
      </c>
      <c r="C492" s="1" t="s">
        <v>22</v>
      </c>
      <c r="D492" s="1" t="s">
        <v>968</v>
      </c>
      <c r="E492" s="2">
        <v>0</v>
      </c>
      <c r="F492" s="1">
        <v>1</v>
      </c>
      <c r="G492" s="1" t="s">
        <v>118</v>
      </c>
      <c r="H492" s="1">
        <f t="shared" si="7"/>
        <v>0</v>
      </c>
      <c r="I492" s="1" t="s">
        <v>22</v>
      </c>
      <c r="J492" s="1" t="s">
        <v>0</v>
      </c>
    </row>
    <row r="493" spans="1:10" x14ac:dyDescent="0.3">
      <c r="A493" s="1">
        <v>1968134</v>
      </c>
      <c r="B493" s="1" t="s">
        <v>969</v>
      </c>
      <c r="C493" s="1" t="s">
        <v>22</v>
      </c>
      <c r="D493" s="1" t="s">
        <v>970</v>
      </c>
      <c r="E493" s="2">
        <v>0</v>
      </c>
      <c r="F493" s="1">
        <v>1</v>
      </c>
      <c r="G493" s="1" t="s">
        <v>118</v>
      </c>
      <c r="H493" s="1">
        <f t="shared" si="7"/>
        <v>0</v>
      </c>
      <c r="I493" s="1" t="s">
        <v>22</v>
      </c>
      <c r="J493" s="1" t="s">
        <v>0</v>
      </c>
    </row>
    <row r="494" spans="1:10" x14ac:dyDescent="0.3">
      <c r="A494" s="1">
        <v>1968135</v>
      </c>
      <c r="B494" s="1" t="s">
        <v>971</v>
      </c>
      <c r="C494" s="1" t="s">
        <v>22</v>
      </c>
      <c r="D494" s="1" t="s">
        <v>972</v>
      </c>
      <c r="E494" s="2">
        <v>0</v>
      </c>
      <c r="F494" s="1">
        <v>1</v>
      </c>
      <c r="G494" s="1" t="s">
        <v>118</v>
      </c>
      <c r="H494" s="1">
        <f t="shared" si="7"/>
        <v>0</v>
      </c>
      <c r="I494" s="1" t="s">
        <v>22</v>
      </c>
      <c r="J494" s="1" t="s">
        <v>0</v>
      </c>
    </row>
    <row r="495" spans="1:10" x14ac:dyDescent="0.3">
      <c r="A495" s="1">
        <v>1968136</v>
      </c>
      <c r="B495" s="1" t="s">
        <v>973</v>
      </c>
      <c r="C495" s="1" t="s">
        <v>22</v>
      </c>
      <c r="D495" s="1" t="s">
        <v>974</v>
      </c>
      <c r="E495" s="2">
        <v>0</v>
      </c>
      <c r="F495" s="1">
        <v>1</v>
      </c>
      <c r="G495" s="1" t="s">
        <v>118</v>
      </c>
      <c r="H495" s="1">
        <f t="shared" si="7"/>
        <v>0</v>
      </c>
      <c r="I495" s="1" t="s">
        <v>22</v>
      </c>
      <c r="J495" s="1" t="s">
        <v>0</v>
      </c>
    </row>
    <row r="496" spans="1:10" ht="43.2" x14ac:dyDescent="0.3">
      <c r="A496" s="1">
        <v>1968137</v>
      </c>
      <c r="B496" s="1" t="s">
        <v>975</v>
      </c>
      <c r="C496" s="1" t="s">
        <v>22</v>
      </c>
      <c r="D496" s="1" t="s">
        <v>976</v>
      </c>
      <c r="E496" s="2">
        <v>0</v>
      </c>
      <c r="F496" s="1">
        <v>1</v>
      </c>
      <c r="G496" s="1" t="s">
        <v>118</v>
      </c>
      <c r="H496" s="1">
        <f t="shared" si="7"/>
        <v>0</v>
      </c>
      <c r="I496" s="1" t="s">
        <v>22</v>
      </c>
      <c r="J496" s="1" t="s">
        <v>0</v>
      </c>
    </row>
    <row r="497" spans="1:10" ht="28.8" x14ac:dyDescent="0.3">
      <c r="A497" s="1">
        <v>1968138</v>
      </c>
      <c r="B497" s="1" t="s">
        <v>977</v>
      </c>
      <c r="C497" s="1" t="s">
        <v>22</v>
      </c>
      <c r="D497" s="1" t="s">
        <v>978</v>
      </c>
      <c r="E497" s="2">
        <v>0</v>
      </c>
      <c r="F497" s="1">
        <v>1</v>
      </c>
      <c r="G497" s="1" t="s">
        <v>897</v>
      </c>
      <c r="H497" s="1">
        <f t="shared" si="7"/>
        <v>0</v>
      </c>
      <c r="I497" s="1" t="s">
        <v>22</v>
      </c>
      <c r="J497" s="1" t="s">
        <v>0</v>
      </c>
    </row>
    <row r="498" spans="1:10" ht="28.8" x14ac:dyDescent="0.3">
      <c r="A498" s="1">
        <v>1968139</v>
      </c>
      <c r="B498" s="1" t="s">
        <v>979</v>
      </c>
      <c r="C498" s="1" t="s">
        <v>22</v>
      </c>
      <c r="D498" s="1" t="s">
        <v>980</v>
      </c>
      <c r="E498" s="2">
        <v>0</v>
      </c>
      <c r="F498" s="1">
        <v>1</v>
      </c>
      <c r="G498" s="1" t="s">
        <v>118</v>
      </c>
      <c r="H498" s="1">
        <f t="shared" si="7"/>
        <v>0</v>
      </c>
      <c r="I498" s="1" t="s">
        <v>22</v>
      </c>
      <c r="J498" s="1" t="s">
        <v>0</v>
      </c>
    </row>
    <row r="499" spans="1:10" x14ac:dyDescent="0.3">
      <c r="A499" s="1">
        <v>1968140</v>
      </c>
      <c r="B499" s="1" t="s">
        <v>981</v>
      </c>
      <c r="C499" s="1" t="s">
        <v>22</v>
      </c>
      <c r="D499" s="1" t="s">
        <v>982</v>
      </c>
      <c r="E499" s="2">
        <v>0</v>
      </c>
      <c r="F499" s="1">
        <v>1</v>
      </c>
      <c r="G499" s="1" t="s">
        <v>118</v>
      </c>
      <c r="H499" s="1">
        <f t="shared" si="7"/>
        <v>0</v>
      </c>
      <c r="I499" s="1" t="s">
        <v>22</v>
      </c>
      <c r="J499" s="1" t="s">
        <v>0</v>
      </c>
    </row>
    <row r="500" spans="1:10" ht="28.8" x14ac:dyDescent="0.3">
      <c r="A500" s="1">
        <v>1968141</v>
      </c>
      <c r="B500" s="1" t="s">
        <v>983</v>
      </c>
      <c r="C500" s="1" t="s">
        <v>22</v>
      </c>
      <c r="D500" s="1" t="s">
        <v>984</v>
      </c>
      <c r="E500" s="2">
        <v>0</v>
      </c>
      <c r="F500" s="1">
        <v>1</v>
      </c>
      <c r="G500" s="1" t="s">
        <v>404</v>
      </c>
      <c r="H500" s="1">
        <f t="shared" si="7"/>
        <v>0</v>
      </c>
      <c r="I500" s="1" t="s">
        <v>22</v>
      </c>
      <c r="J500" s="1" t="s">
        <v>0</v>
      </c>
    </row>
    <row r="501" spans="1:10" ht="43.2" x14ac:dyDescent="0.3">
      <c r="A501" s="1">
        <v>1968142</v>
      </c>
      <c r="B501" s="1" t="s">
        <v>985</v>
      </c>
      <c r="C501" s="1" t="s">
        <v>22</v>
      </c>
      <c r="D501" s="1" t="s">
        <v>986</v>
      </c>
      <c r="E501" s="2">
        <v>0</v>
      </c>
      <c r="F501" s="1">
        <v>8</v>
      </c>
      <c r="G501" s="1" t="s">
        <v>39</v>
      </c>
      <c r="H501" s="1">
        <f t="shared" si="7"/>
        <v>0</v>
      </c>
      <c r="I501" s="1" t="s">
        <v>22</v>
      </c>
      <c r="J501" s="1" t="s">
        <v>0</v>
      </c>
    </row>
    <row r="502" spans="1:10" x14ac:dyDescent="0.3">
      <c r="A502" s="1">
        <v>1968143</v>
      </c>
      <c r="B502" s="1" t="s">
        <v>987</v>
      </c>
      <c r="C502" s="1">
        <v>733</v>
      </c>
      <c r="D502" s="1" t="s">
        <v>988</v>
      </c>
      <c r="E502" s="1">
        <f>ROUND(H503+H504+H505+H506+H507+H508+H509+H510+H511+H512+H513+H514+H515+H516+H517+H518+H519+H520+H521+H522+H523+H524+H525,2)</f>
        <v>0</v>
      </c>
      <c r="F502" s="1">
        <v>1</v>
      </c>
      <c r="G502" s="1" t="s">
        <v>0</v>
      </c>
      <c r="H502" s="1">
        <f t="shared" si="7"/>
        <v>0</v>
      </c>
      <c r="I502" s="1" t="s">
        <v>22</v>
      </c>
      <c r="J502" s="1" t="s">
        <v>0</v>
      </c>
    </row>
    <row r="503" spans="1:10" x14ac:dyDescent="0.3">
      <c r="A503" s="1">
        <v>1968144</v>
      </c>
      <c r="B503" s="1" t="s">
        <v>989</v>
      </c>
      <c r="C503" s="1" t="s">
        <v>22</v>
      </c>
      <c r="D503" s="1" t="s">
        <v>990</v>
      </c>
      <c r="E503" s="2">
        <v>0</v>
      </c>
      <c r="F503" s="1">
        <v>204</v>
      </c>
      <c r="G503" s="1" t="s">
        <v>36</v>
      </c>
      <c r="H503" s="1">
        <f t="shared" si="7"/>
        <v>0</v>
      </c>
      <c r="I503" s="1" t="s">
        <v>22</v>
      </c>
      <c r="J503" s="1" t="s">
        <v>0</v>
      </c>
    </row>
    <row r="504" spans="1:10" x14ac:dyDescent="0.3">
      <c r="A504" s="1">
        <v>1968145</v>
      </c>
      <c r="B504" s="1" t="s">
        <v>991</v>
      </c>
      <c r="C504" s="1" t="s">
        <v>22</v>
      </c>
      <c r="D504" s="1" t="s">
        <v>992</v>
      </c>
      <c r="E504" s="2">
        <v>0</v>
      </c>
      <c r="F504" s="1">
        <v>174</v>
      </c>
      <c r="G504" s="1" t="s">
        <v>36</v>
      </c>
      <c r="H504" s="1">
        <f t="shared" si="7"/>
        <v>0</v>
      </c>
      <c r="I504" s="1" t="s">
        <v>22</v>
      </c>
      <c r="J504" s="1" t="s">
        <v>0</v>
      </c>
    </row>
    <row r="505" spans="1:10" x14ac:dyDescent="0.3">
      <c r="A505" s="1">
        <v>1968146</v>
      </c>
      <c r="B505" s="1" t="s">
        <v>993</v>
      </c>
      <c r="C505" s="1" t="s">
        <v>22</v>
      </c>
      <c r="D505" s="1" t="s">
        <v>994</v>
      </c>
      <c r="E505" s="2">
        <v>0</v>
      </c>
      <c r="F505" s="1">
        <v>124</v>
      </c>
      <c r="G505" s="1" t="s">
        <v>36</v>
      </c>
      <c r="H505" s="1">
        <f t="shared" si="7"/>
        <v>0</v>
      </c>
      <c r="I505" s="1" t="s">
        <v>22</v>
      </c>
      <c r="J505" s="1" t="s">
        <v>0</v>
      </c>
    </row>
    <row r="506" spans="1:10" x14ac:dyDescent="0.3">
      <c r="A506" s="1">
        <v>1968147</v>
      </c>
      <c r="B506" s="1" t="s">
        <v>995</v>
      </c>
      <c r="C506" s="1" t="s">
        <v>22</v>
      </c>
      <c r="D506" s="1" t="s">
        <v>996</v>
      </c>
      <c r="E506" s="2">
        <v>0</v>
      </c>
      <c r="F506" s="1">
        <v>62</v>
      </c>
      <c r="G506" s="1" t="s">
        <v>36</v>
      </c>
      <c r="H506" s="1">
        <f t="shared" si="7"/>
        <v>0</v>
      </c>
      <c r="I506" s="1" t="s">
        <v>22</v>
      </c>
      <c r="J506" s="1" t="s">
        <v>0</v>
      </c>
    </row>
    <row r="507" spans="1:10" x14ac:dyDescent="0.3">
      <c r="A507" s="1">
        <v>1968148</v>
      </c>
      <c r="B507" s="1" t="s">
        <v>997</v>
      </c>
      <c r="C507" s="1" t="s">
        <v>22</v>
      </c>
      <c r="D507" s="1" t="s">
        <v>998</v>
      </c>
      <c r="E507" s="2">
        <v>0</v>
      </c>
      <c r="F507" s="1">
        <v>86</v>
      </c>
      <c r="G507" s="1" t="s">
        <v>36</v>
      </c>
      <c r="H507" s="1">
        <f t="shared" si="7"/>
        <v>0</v>
      </c>
      <c r="I507" s="1" t="s">
        <v>22</v>
      </c>
      <c r="J507" s="1" t="s">
        <v>0</v>
      </c>
    </row>
    <row r="508" spans="1:10" x14ac:dyDescent="0.3">
      <c r="A508" s="1">
        <v>1968149</v>
      </c>
      <c r="B508" s="1" t="s">
        <v>999</v>
      </c>
      <c r="C508" s="1" t="s">
        <v>22</v>
      </c>
      <c r="D508" s="1" t="s">
        <v>1000</v>
      </c>
      <c r="E508" s="2">
        <v>0</v>
      </c>
      <c r="F508" s="1">
        <v>22</v>
      </c>
      <c r="G508" s="1" t="s">
        <v>36</v>
      </c>
      <c r="H508" s="1">
        <f t="shared" si="7"/>
        <v>0</v>
      </c>
      <c r="I508" s="1" t="s">
        <v>22</v>
      </c>
      <c r="J508" s="1" t="s">
        <v>0</v>
      </c>
    </row>
    <row r="509" spans="1:10" x14ac:dyDescent="0.3">
      <c r="A509" s="1">
        <v>1968150</v>
      </c>
      <c r="B509" s="1" t="s">
        <v>1001</v>
      </c>
      <c r="C509" s="1" t="s">
        <v>22</v>
      </c>
      <c r="D509" s="1" t="s">
        <v>1002</v>
      </c>
      <c r="E509" s="2">
        <v>0</v>
      </c>
      <c r="F509" s="1">
        <v>564</v>
      </c>
      <c r="G509" s="1" t="s">
        <v>36</v>
      </c>
      <c r="H509" s="1">
        <f t="shared" si="7"/>
        <v>0</v>
      </c>
      <c r="I509" s="1" t="s">
        <v>22</v>
      </c>
      <c r="J509" s="1" t="s">
        <v>0</v>
      </c>
    </row>
    <row r="510" spans="1:10" x14ac:dyDescent="0.3">
      <c r="A510" s="1">
        <v>1968151</v>
      </c>
      <c r="B510" s="1" t="s">
        <v>1003</v>
      </c>
      <c r="C510" s="1" t="s">
        <v>22</v>
      </c>
      <c r="D510" s="1" t="s">
        <v>1004</v>
      </c>
      <c r="E510" s="2">
        <v>0</v>
      </c>
      <c r="F510" s="1">
        <v>108</v>
      </c>
      <c r="G510" s="1" t="s">
        <v>36</v>
      </c>
      <c r="H510" s="1">
        <f t="shared" si="7"/>
        <v>0</v>
      </c>
      <c r="I510" s="1" t="s">
        <v>22</v>
      </c>
      <c r="J510" s="1" t="s">
        <v>0</v>
      </c>
    </row>
    <row r="511" spans="1:10" x14ac:dyDescent="0.3">
      <c r="A511" s="1">
        <v>1968152</v>
      </c>
      <c r="B511" s="1" t="s">
        <v>1005</v>
      </c>
      <c r="C511" s="1" t="s">
        <v>22</v>
      </c>
      <c r="D511" s="1" t="s">
        <v>1006</v>
      </c>
      <c r="E511" s="2">
        <v>0</v>
      </c>
      <c r="F511" s="1">
        <v>204</v>
      </c>
      <c r="G511" s="1" t="s">
        <v>36</v>
      </c>
      <c r="H511" s="1">
        <f t="shared" si="7"/>
        <v>0</v>
      </c>
      <c r="I511" s="1" t="s">
        <v>22</v>
      </c>
      <c r="J511" s="1" t="s">
        <v>0</v>
      </c>
    </row>
    <row r="512" spans="1:10" x14ac:dyDescent="0.3">
      <c r="A512" s="1">
        <v>1968153</v>
      </c>
      <c r="B512" s="1" t="s">
        <v>1007</v>
      </c>
      <c r="C512" s="1" t="s">
        <v>22</v>
      </c>
      <c r="D512" s="1" t="s">
        <v>1008</v>
      </c>
      <c r="E512" s="2">
        <v>0</v>
      </c>
      <c r="F512" s="1">
        <v>298</v>
      </c>
      <c r="G512" s="1" t="s">
        <v>36</v>
      </c>
      <c r="H512" s="1">
        <f t="shared" si="7"/>
        <v>0</v>
      </c>
      <c r="I512" s="1" t="s">
        <v>22</v>
      </c>
      <c r="J512" s="1" t="s">
        <v>0</v>
      </c>
    </row>
    <row r="513" spans="1:10" x14ac:dyDescent="0.3">
      <c r="A513" s="1">
        <v>1968154</v>
      </c>
      <c r="B513" s="1" t="s">
        <v>1009</v>
      </c>
      <c r="C513" s="1" t="s">
        <v>22</v>
      </c>
      <c r="D513" s="1" t="s">
        <v>1010</v>
      </c>
      <c r="E513" s="2">
        <v>0</v>
      </c>
      <c r="F513" s="1">
        <v>62</v>
      </c>
      <c r="G513" s="1" t="s">
        <v>36</v>
      </c>
      <c r="H513" s="1">
        <f t="shared" si="7"/>
        <v>0</v>
      </c>
      <c r="I513" s="1" t="s">
        <v>22</v>
      </c>
      <c r="J513" s="1" t="s">
        <v>0</v>
      </c>
    </row>
    <row r="514" spans="1:10" x14ac:dyDescent="0.3">
      <c r="A514" s="1">
        <v>1968155</v>
      </c>
      <c r="B514" s="1" t="s">
        <v>1011</v>
      </c>
      <c r="C514" s="1" t="s">
        <v>22</v>
      </c>
      <c r="D514" s="1" t="s">
        <v>1012</v>
      </c>
      <c r="E514" s="2">
        <v>0</v>
      </c>
      <c r="F514" s="1">
        <v>86</v>
      </c>
      <c r="G514" s="1" t="s">
        <v>36</v>
      </c>
      <c r="H514" s="1">
        <f t="shared" si="7"/>
        <v>0</v>
      </c>
      <c r="I514" s="1" t="s">
        <v>22</v>
      </c>
      <c r="J514" s="1" t="s">
        <v>0</v>
      </c>
    </row>
    <row r="515" spans="1:10" x14ac:dyDescent="0.3">
      <c r="A515" s="1">
        <v>1968156</v>
      </c>
      <c r="B515" s="1" t="s">
        <v>1013</v>
      </c>
      <c r="C515" s="1" t="s">
        <v>22</v>
      </c>
      <c r="D515" s="1" t="s">
        <v>1014</v>
      </c>
      <c r="E515" s="2">
        <v>0</v>
      </c>
      <c r="F515" s="1">
        <v>22</v>
      </c>
      <c r="G515" s="1" t="s">
        <v>36</v>
      </c>
      <c r="H515" s="1">
        <f t="shared" ref="H515:H578" si="8">IF(ISNUMBER(VALUE(E515)),ROUND(SUM(ROUND(E515,2)*F515),2),"N")</f>
        <v>0</v>
      </c>
      <c r="I515" s="1" t="s">
        <v>22</v>
      </c>
      <c r="J515" s="1" t="s">
        <v>0</v>
      </c>
    </row>
    <row r="516" spans="1:10" ht="28.8" x14ac:dyDescent="0.3">
      <c r="A516" s="1">
        <v>1968157</v>
      </c>
      <c r="B516" s="1" t="s">
        <v>1015</v>
      </c>
      <c r="C516" s="1" t="s">
        <v>22</v>
      </c>
      <c r="D516" s="1" t="s">
        <v>1016</v>
      </c>
      <c r="E516" s="2">
        <v>0</v>
      </c>
      <c r="F516" s="1">
        <v>388</v>
      </c>
      <c r="G516" s="1" t="s">
        <v>36</v>
      </c>
      <c r="H516" s="1">
        <f t="shared" si="8"/>
        <v>0</v>
      </c>
      <c r="I516" s="1" t="s">
        <v>22</v>
      </c>
      <c r="J516" s="1" t="s">
        <v>0</v>
      </c>
    </row>
    <row r="517" spans="1:10" ht="28.8" x14ac:dyDescent="0.3">
      <c r="A517" s="1">
        <v>1968158</v>
      </c>
      <c r="B517" s="1" t="s">
        <v>1017</v>
      </c>
      <c r="C517" s="1" t="s">
        <v>22</v>
      </c>
      <c r="D517" s="1" t="s">
        <v>1018</v>
      </c>
      <c r="E517" s="2">
        <v>0</v>
      </c>
      <c r="F517" s="1">
        <v>124</v>
      </c>
      <c r="G517" s="1" t="s">
        <v>36</v>
      </c>
      <c r="H517" s="1">
        <f t="shared" si="8"/>
        <v>0</v>
      </c>
      <c r="I517" s="1" t="s">
        <v>22</v>
      </c>
      <c r="J517" s="1" t="s">
        <v>0</v>
      </c>
    </row>
    <row r="518" spans="1:10" ht="28.8" x14ac:dyDescent="0.3">
      <c r="A518" s="1">
        <v>1968159</v>
      </c>
      <c r="B518" s="1" t="s">
        <v>1019</v>
      </c>
      <c r="C518" s="1" t="s">
        <v>22</v>
      </c>
      <c r="D518" s="1" t="s">
        <v>1020</v>
      </c>
      <c r="E518" s="2">
        <v>0</v>
      </c>
      <c r="F518" s="1">
        <v>62</v>
      </c>
      <c r="G518" s="1" t="s">
        <v>36</v>
      </c>
      <c r="H518" s="1">
        <f t="shared" si="8"/>
        <v>0</v>
      </c>
      <c r="I518" s="1" t="s">
        <v>22</v>
      </c>
      <c r="J518" s="1" t="s">
        <v>0</v>
      </c>
    </row>
    <row r="519" spans="1:10" ht="28.8" x14ac:dyDescent="0.3">
      <c r="A519" s="1">
        <v>1968160</v>
      </c>
      <c r="B519" s="1" t="s">
        <v>1021</v>
      </c>
      <c r="C519" s="1" t="s">
        <v>22</v>
      </c>
      <c r="D519" s="1" t="s">
        <v>1022</v>
      </c>
      <c r="E519" s="2">
        <v>0</v>
      </c>
      <c r="F519" s="1">
        <v>86</v>
      </c>
      <c r="G519" s="1" t="s">
        <v>36</v>
      </c>
      <c r="H519" s="1">
        <f t="shared" si="8"/>
        <v>0</v>
      </c>
      <c r="I519" s="1" t="s">
        <v>22</v>
      </c>
      <c r="J519" s="1" t="s">
        <v>0</v>
      </c>
    </row>
    <row r="520" spans="1:10" ht="28.8" x14ac:dyDescent="0.3">
      <c r="A520" s="1">
        <v>1968161</v>
      </c>
      <c r="B520" s="1" t="s">
        <v>1023</v>
      </c>
      <c r="C520" s="1" t="s">
        <v>22</v>
      </c>
      <c r="D520" s="1" t="s">
        <v>1024</v>
      </c>
      <c r="E520" s="2">
        <v>0</v>
      </c>
      <c r="F520" s="1">
        <v>22</v>
      </c>
      <c r="G520" s="1" t="s">
        <v>36</v>
      </c>
      <c r="H520" s="1">
        <f t="shared" si="8"/>
        <v>0</v>
      </c>
      <c r="I520" s="1" t="s">
        <v>22</v>
      </c>
      <c r="J520" s="1" t="s">
        <v>0</v>
      </c>
    </row>
    <row r="521" spans="1:10" x14ac:dyDescent="0.3">
      <c r="A521" s="1">
        <v>1968162</v>
      </c>
      <c r="B521" s="1" t="s">
        <v>1025</v>
      </c>
      <c r="C521" s="1" t="s">
        <v>22</v>
      </c>
      <c r="D521" s="1" t="s">
        <v>1026</v>
      </c>
      <c r="E521" s="2">
        <v>0</v>
      </c>
      <c r="F521" s="1">
        <v>564</v>
      </c>
      <c r="G521" s="1" t="s">
        <v>36</v>
      </c>
      <c r="H521" s="1">
        <f t="shared" si="8"/>
        <v>0</v>
      </c>
      <c r="I521" s="1" t="s">
        <v>22</v>
      </c>
      <c r="J521" s="1" t="s">
        <v>0</v>
      </c>
    </row>
    <row r="522" spans="1:10" x14ac:dyDescent="0.3">
      <c r="A522" s="1">
        <v>1968163</v>
      </c>
      <c r="B522" s="1" t="s">
        <v>1027</v>
      </c>
      <c r="C522" s="1" t="s">
        <v>22</v>
      </c>
      <c r="D522" s="1" t="s">
        <v>1028</v>
      </c>
      <c r="E522" s="2">
        <v>0</v>
      </c>
      <c r="F522" s="1">
        <v>108</v>
      </c>
      <c r="G522" s="1" t="s">
        <v>36</v>
      </c>
      <c r="H522" s="1">
        <f t="shared" si="8"/>
        <v>0</v>
      </c>
      <c r="I522" s="1" t="s">
        <v>22</v>
      </c>
      <c r="J522" s="1" t="s">
        <v>0</v>
      </c>
    </row>
    <row r="523" spans="1:10" ht="28.8" x14ac:dyDescent="0.3">
      <c r="A523" s="1">
        <v>1968164</v>
      </c>
      <c r="B523" s="1" t="s">
        <v>1029</v>
      </c>
      <c r="C523" s="1" t="s">
        <v>22</v>
      </c>
      <c r="D523" s="1" t="s">
        <v>1030</v>
      </c>
      <c r="E523" s="2">
        <v>0</v>
      </c>
      <c r="F523" s="1">
        <v>1</v>
      </c>
      <c r="G523" s="1" t="s">
        <v>404</v>
      </c>
      <c r="H523" s="1">
        <f t="shared" si="8"/>
        <v>0</v>
      </c>
      <c r="I523" s="1" t="s">
        <v>22</v>
      </c>
      <c r="J523" s="1" t="s">
        <v>0</v>
      </c>
    </row>
    <row r="524" spans="1:10" ht="43.2" x14ac:dyDescent="0.3">
      <c r="A524" s="1">
        <v>1968165</v>
      </c>
      <c r="B524" s="1" t="s">
        <v>1031</v>
      </c>
      <c r="C524" s="1" t="s">
        <v>22</v>
      </c>
      <c r="D524" s="1" t="s">
        <v>1032</v>
      </c>
      <c r="E524" s="2">
        <v>0</v>
      </c>
      <c r="F524" s="1">
        <v>24</v>
      </c>
      <c r="G524" s="1" t="s">
        <v>39</v>
      </c>
      <c r="H524" s="1">
        <f t="shared" si="8"/>
        <v>0</v>
      </c>
      <c r="I524" s="1" t="s">
        <v>22</v>
      </c>
      <c r="J524" s="1" t="s">
        <v>0</v>
      </c>
    </row>
    <row r="525" spans="1:10" ht="28.8" x14ac:dyDescent="0.3">
      <c r="A525" s="1">
        <v>1968166</v>
      </c>
      <c r="B525" s="1" t="s">
        <v>1033</v>
      </c>
      <c r="C525" s="1" t="s">
        <v>22</v>
      </c>
      <c r="D525" s="1" t="s">
        <v>1034</v>
      </c>
      <c r="E525" s="2">
        <v>0</v>
      </c>
      <c r="F525" s="1">
        <v>10</v>
      </c>
      <c r="G525" s="1" t="s">
        <v>39</v>
      </c>
      <c r="H525" s="1">
        <f t="shared" si="8"/>
        <v>0</v>
      </c>
      <c r="I525" s="1" t="s">
        <v>22</v>
      </c>
      <c r="J525" s="1" t="s">
        <v>0</v>
      </c>
    </row>
    <row r="526" spans="1:10" x14ac:dyDescent="0.3">
      <c r="A526" s="1">
        <v>1968167</v>
      </c>
      <c r="B526" s="1" t="s">
        <v>1035</v>
      </c>
      <c r="C526" s="1">
        <v>734</v>
      </c>
      <c r="D526" s="1" t="s">
        <v>1036</v>
      </c>
      <c r="E526" s="1">
        <f>ROUND(H527+H528+H529+H530+H531+H532+H533+H534+H535+H536+H537+H538+H539+H540+H541+H542+H543+H544+H545+H546+H547+H548+H549+H550+H551+H552,2)</f>
        <v>0</v>
      </c>
      <c r="F526" s="1">
        <v>1</v>
      </c>
      <c r="G526" s="1" t="s">
        <v>0</v>
      </c>
      <c r="H526" s="1">
        <f t="shared" si="8"/>
        <v>0</v>
      </c>
      <c r="I526" s="1" t="s">
        <v>22</v>
      </c>
      <c r="J526" s="1" t="s">
        <v>0</v>
      </c>
    </row>
    <row r="527" spans="1:10" x14ac:dyDescent="0.3">
      <c r="A527" s="1">
        <v>1968168</v>
      </c>
      <c r="B527" s="1" t="s">
        <v>1037</v>
      </c>
      <c r="C527" s="1" t="s">
        <v>22</v>
      </c>
      <c r="D527" s="1" t="s">
        <v>1038</v>
      </c>
      <c r="E527" s="2">
        <v>0</v>
      </c>
      <c r="F527" s="1">
        <v>206</v>
      </c>
      <c r="G527" s="1" t="s">
        <v>118</v>
      </c>
      <c r="H527" s="1">
        <f t="shared" si="8"/>
        <v>0</v>
      </c>
      <c r="I527" s="1" t="s">
        <v>22</v>
      </c>
      <c r="J527" s="1" t="s">
        <v>0</v>
      </c>
    </row>
    <row r="528" spans="1:10" x14ac:dyDescent="0.3">
      <c r="A528" s="1">
        <v>1968169</v>
      </c>
      <c r="B528" s="1" t="s">
        <v>1039</v>
      </c>
      <c r="C528" s="1" t="s">
        <v>22</v>
      </c>
      <c r="D528" s="1" t="s">
        <v>1040</v>
      </c>
      <c r="E528" s="2">
        <v>0</v>
      </c>
      <c r="F528" s="1">
        <v>65</v>
      </c>
      <c r="G528" s="1" t="s">
        <v>118</v>
      </c>
      <c r="H528" s="1">
        <f t="shared" si="8"/>
        <v>0</v>
      </c>
      <c r="I528" s="1" t="s">
        <v>22</v>
      </c>
      <c r="J528" s="1" t="s">
        <v>0</v>
      </c>
    </row>
    <row r="529" spans="1:10" x14ac:dyDescent="0.3">
      <c r="A529" s="1">
        <v>1968170</v>
      </c>
      <c r="B529" s="1" t="s">
        <v>1041</v>
      </c>
      <c r="C529" s="1" t="s">
        <v>22</v>
      </c>
      <c r="D529" s="1" t="s">
        <v>1042</v>
      </c>
      <c r="E529" s="2">
        <v>0</v>
      </c>
      <c r="F529" s="1">
        <v>3</v>
      </c>
      <c r="G529" s="1" t="s">
        <v>118</v>
      </c>
      <c r="H529" s="1">
        <f t="shared" si="8"/>
        <v>0</v>
      </c>
      <c r="I529" s="1" t="s">
        <v>22</v>
      </c>
      <c r="J529" s="1" t="s">
        <v>0</v>
      </c>
    </row>
    <row r="530" spans="1:10" x14ac:dyDescent="0.3">
      <c r="A530" s="1">
        <v>1968171</v>
      </c>
      <c r="B530" s="1" t="s">
        <v>1043</v>
      </c>
      <c r="C530" s="1" t="s">
        <v>22</v>
      </c>
      <c r="D530" s="1" t="s">
        <v>1044</v>
      </c>
      <c r="E530" s="2">
        <v>0</v>
      </c>
      <c r="F530" s="1">
        <v>2</v>
      </c>
      <c r="G530" s="1" t="s">
        <v>118</v>
      </c>
      <c r="H530" s="1">
        <f t="shared" si="8"/>
        <v>0</v>
      </c>
      <c r="I530" s="1" t="s">
        <v>22</v>
      </c>
      <c r="J530" s="1" t="s">
        <v>0</v>
      </c>
    </row>
    <row r="531" spans="1:10" x14ac:dyDescent="0.3">
      <c r="A531" s="1">
        <v>1968172</v>
      </c>
      <c r="B531" s="1" t="s">
        <v>1045</v>
      </c>
      <c r="C531" s="1" t="s">
        <v>22</v>
      </c>
      <c r="D531" s="1" t="s">
        <v>1046</v>
      </c>
      <c r="E531" s="2">
        <v>0</v>
      </c>
      <c r="F531" s="1">
        <v>10</v>
      </c>
      <c r="G531" s="1" t="s">
        <v>118</v>
      </c>
      <c r="H531" s="1">
        <f t="shared" si="8"/>
        <v>0</v>
      </c>
      <c r="I531" s="1" t="s">
        <v>22</v>
      </c>
      <c r="J531" s="1" t="s">
        <v>0</v>
      </c>
    </row>
    <row r="532" spans="1:10" x14ac:dyDescent="0.3">
      <c r="A532" s="1">
        <v>1968173</v>
      </c>
      <c r="B532" s="1" t="s">
        <v>1047</v>
      </c>
      <c r="C532" s="1" t="s">
        <v>22</v>
      </c>
      <c r="D532" s="1" t="s">
        <v>1048</v>
      </c>
      <c r="E532" s="2">
        <v>0</v>
      </c>
      <c r="F532" s="1">
        <v>8</v>
      </c>
      <c r="G532" s="1" t="s">
        <v>118</v>
      </c>
      <c r="H532" s="1">
        <f t="shared" si="8"/>
        <v>0</v>
      </c>
      <c r="I532" s="1" t="s">
        <v>22</v>
      </c>
      <c r="J532" s="1" t="s">
        <v>0</v>
      </c>
    </row>
    <row r="533" spans="1:10" x14ac:dyDescent="0.3">
      <c r="A533" s="1">
        <v>1968174</v>
      </c>
      <c r="B533" s="1" t="s">
        <v>1049</v>
      </c>
      <c r="C533" s="1" t="s">
        <v>22</v>
      </c>
      <c r="D533" s="1" t="s">
        <v>1050</v>
      </c>
      <c r="E533" s="2">
        <v>0</v>
      </c>
      <c r="F533" s="1">
        <v>2</v>
      </c>
      <c r="G533" s="1" t="s">
        <v>118</v>
      </c>
      <c r="H533" s="1">
        <f t="shared" si="8"/>
        <v>0</v>
      </c>
      <c r="I533" s="1" t="s">
        <v>22</v>
      </c>
      <c r="J533" s="1" t="s">
        <v>0</v>
      </c>
    </row>
    <row r="534" spans="1:10" x14ac:dyDescent="0.3">
      <c r="A534" s="1">
        <v>1968175</v>
      </c>
      <c r="B534" s="1" t="s">
        <v>1051</v>
      </c>
      <c r="C534" s="1" t="s">
        <v>22</v>
      </c>
      <c r="D534" s="1" t="s">
        <v>1052</v>
      </c>
      <c r="E534" s="2">
        <v>0</v>
      </c>
      <c r="F534" s="1">
        <v>6</v>
      </c>
      <c r="G534" s="1" t="s">
        <v>118</v>
      </c>
      <c r="H534" s="1">
        <f t="shared" si="8"/>
        <v>0</v>
      </c>
      <c r="I534" s="1" t="s">
        <v>22</v>
      </c>
      <c r="J534" s="1" t="s">
        <v>0</v>
      </c>
    </row>
    <row r="535" spans="1:10" x14ac:dyDescent="0.3">
      <c r="A535" s="1">
        <v>1968176</v>
      </c>
      <c r="B535" s="1" t="s">
        <v>1053</v>
      </c>
      <c r="C535" s="1" t="s">
        <v>22</v>
      </c>
      <c r="D535" s="1" t="s">
        <v>1054</v>
      </c>
      <c r="E535" s="2">
        <v>0</v>
      </c>
      <c r="F535" s="1">
        <v>8</v>
      </c>
      <c r="G535" s="1" t="s">
        <v>118</v>
      </c>
      <c r="H535" s="1">
        <f t="shared" si="8"/>
        <v>0</v>
      </c>
      <c r="I535" s="1" t="s">
        <v>22</v>
      </c>
      <c r="J535" s="1" t="s">
        <v>0</v>
      </c>
    </row>
    <row r="536" spans="1:10" x14ac:dyDescent="0.3">
      <c r="A536" s="1">
        <v>1968177</v>
      </c>
      <c r="B536" s="1" t="s">
        <v>1055</v>
      </c>
      <c r="C536" s="1" t="s">
        <v>22</v>
      </c>
      <c r="D536" s="1" t="s">
        <v>1056</v>
      </c>
      <c r="E536" s="2">
        <v>0</v>
      </c>
      <c r="F536" s="1">
        <v>65</v>
      </c>
      <c r="G536" s="1" t="s">
        <v>118</v>
      </c>
      <c r="H536" s="1">
        <f t="shared" si="8"/>
        <v>0</v>
      </c>
      <c r="I536" s="1" t="s">
        <v>22</v>
      </c>
      <c r="J536" s="1" t="s">
        <v>0</v>
      </c>
    </row>
    <row r="537" spans="1:10" x14ac:dyDescent="0.3">
      <c r="A537" s="1">
        <v>1968178</v>
      </c>
      <c r="B537" s="1" t="s">
        <v>1057</v>
      </c>
      <c r="C537" s="1" t="s">
        <v>22</v>
      </c>
      <c r="D537" s="1" t="s">
        <v>1058</v>
      </c>
      <c r="E537" s="2">
        <v>0</v>
      </c>
      <c r="F537" s="1">
        <v>65</v>
      </c>
      <c r="G537" s="1" t="s">
        <v>118</v>
      </c>
      <c r="H537" s="1">
        <f t="shared" si="8"/>
        <v>0</v>
      </c>
      <c r="I537" s="1" t="s">
        <v>22</v>
      </c>
      <c r="J537" s="1" t="s">
        <v>0</v>
      </c>
    </row>
    <row r="538" spans="1:10" ht="28.8" x14ac:dyDescent="0.3">
      <c r="A538" s="1">
        <v>1968179</v>
      </c>
      <c r="B538" s="1" t="s">
        <v>1059</v>
      </c>
      <c r="C538" s="1" t="s">
        <v>22</v>
      </c>
      <c r="D538" s="1" t="s">
        <v>1060</v>
      </c>
      <c r="E538" s="2">
        <v>0</v>
      </c>
      <c r="F538" s="1">
        <v>1</v>
      </c>
      <c r="G538" s="1" t="s">
        <v>118</v>
      </c>
      <c r="H538" s="1">
        <f t="shared" si="8"/>
        <v>0</v>
      </c>
      <c r="I538" s="1" t="s">
        <v>22</v>
      </c>
      <c r="J538" s="1" t="s">
        <v>0</v>
      </c>
    </row>
    <row r="539" spans="1:10" ht="28.8" x14ac:dyDescent="0.3">
      <c r="A539" s="1">
        <v>1968180</v>
      </c>
      <c r="B539" s="1" t="s">
        <v>1061</v>
      </c>
      <c r="C539" s="1" t="s">
        <v>22</v>
      </c>
      <c r="D539" s="1" t="s">
        <v>1062</v>
      </c>
      <c r="E539" s="2">
        <v>0</v>
      </c>
      <c r="F539" s="1">
        <v>2</v>
      </c>
      <c r="G539" s="1" t="s">
        <v>118</v>
      </c>
      <c r="H539" s="1">
        <f t="shared" si="8"/>
        <v>0</v>
      </c>
      <c r="I539" s="1" t="s">
        <v>22</v>
      </c>
      <c r="J539" s="1" t="s">
        <v>0</v>
      </c>
    </row>
    <row r="540" spans="1:10" x14ac:dyDescent="0.3">
      <c r="A540" s="1">
        <v>1968181</v>
      </c>
      <c r="B540" s="1" t="s">
        <v>1063</v>
      </c>
      <c r="C540" s="1" t="s">
        <v>22</v>
      </c>
      <c r="D540" s="1" t="s">
        <v>1064</v>
      </c>
      <c r="E540" s="2">
        <v>0</v>
      </c>
      <c r="F540" s="1">
        <v>2</v>
      </c>
      <c r="G540" s="1" t="s">
        <v>118</v>
      </c>
      <c r="H540" s="1">
        <f t="shared" si="8"/>
        <v>0</v>
      </c>
      <c r="I540" s="1" t="s">
        <v>22</v>
      </c>
      <c r="J540" s="1" t="s">
        <v>0</v>
      </c>
    </row>
    <row r="541" spans="1:10" ht="28.8" x14ac:dyDescent="0.3">
      <c r="A541" s="1">
        <v>1968182</v>
      </c>
      <c r="B541" s="1" t="s">
        <v>1065</v>
      </c>
      <c r="C541" s="1" t="s">
        <v>22</v>
      </c>
      <c r="D541" s="1" t="s">
        <v>1066</v>
      </c>
      <c r="E541" s="2">
        <v>0</v>
      </c>
      <c r="F541" s="1">
        <v>2</v>
      </c>
      <c r="G541" s="1" t="s">
        <v>118</v>
      </c>
      <c r="H541" s="1">
        <f t="shared" si="8"/>
        <v>0</v>
      </c>
      <c r="I541" s="1" t="s">
        <v>22</v>
      </c>
      <c r="J541" s="1" t="s">
        <v>0</v>
      </c>
    </row>
    <row r="542" spans="1:10" x14ac:dyDescent="0.3">
      <c r="A542" s="1">
        <v>1968183</v>
      </c>
      <c r="B542" s="1" t="s">
        <v>1067</v>
      </c>
      <c r="C542" s="1" t="s">
        <v>22</v>
      </c>
      <c r="D542" s="1" t="s">
        <v>1069</v>
      </c>
      <c r="E542" s="2">
        <v>0</v>
      </c>
      <c r="F542" s="1">
        <v>2</v>
      </c>
      <c r="G542" s="1" t="s">
        <v>1068</v>
      </c>
      <c r="H542" s="1">
        <f t="shared" si="8"/>
        <v>0</v>
      </c>
      <c r="I542" s="1" t="s">
        <v>22</v>
      </c>
      <c r="J542" s="1" t="s">
        <v>0</v>
      </c>
    </row>
    <row r="543" spans="1:10" x14ac:dyDescent="0.3">
      <c r="A543" s="1">
        <v>1968184</v>
      </c>
      <c r="B543" s="1" t="s">
        <v>1070</v>
      </c>
      <c r="C543" s="1" t="s">
        <v>22</v>
      </c>
      <c r="D543" s="1" t="s">
        <v>1071</v>
      </c>
      <c r="E543" s="2">
        <v>0</v>
      </c>
      <c r="F543" s="1">
        <v>5</v>
      </c>
      <c r="G543" s="1" t="s">
        <v>118</v>
      </c>
      <c r="H543" s="1">
        <f t="shared" si="8"/>
        <v>0</v>
      </c>
      <c r="I543" s="1" t="s">
        <v>22</v>
      </c>
      <c r="J543" s="1" t="s">
        <v>0</v>
      </c>
    </row>
    <row r="544" spans="1:10" x14ac:dyDescent="0.3">
      <c r="A544" s="1">
        <v>1968185</v>
      </c>
      <c r="B544" s="1" t="s">
        <v>1072</v>
      </c>
      <c r="C544" s="1" t="s">
        <v>22</v>
      </c>
      <c r="D544" s="1" t="s">
        <v>1073</v>
      </c>
      <c r="E544" s="2">
        <v>0</v>
      </c>
      <c r="F544" s="1">
        <v>8</v>
      </c>
      <c r="G544" s="1" t="s">
        <v>118</v>
      </c>
      <c r="H544" s="1">
        <f t="shared" si="8"/>
        <v>0</v>
      </c>
      <c r="I544" s="1" t="s">
        <v>22</v>
      </c>
      <c r="J544" s="1" t="s">
        <v>0</v>
      </c>
    </row>
    <row r="545" spans="1:10" ht="28.8" x14ac:dyDescent="0.3">
      <c r="A545" s="1">
        <v>1968186</v>
      </c>
      <c r="B545" s="1" t="s">
        <v>1074</v>
      </c>
      <c r="C545" s="1" t="s">
        <v>22</v>
      </c>
      <c r="D545" s="1" t="s">
        <v>1075</v>
      </c>
      <c r="E545" s="2">
        <v>0</v>
      </c>
      <c r="F545" s="1">
        <v>65</v>
      </c>
      <c r="G545" s="1" t="s">
        <v>897</v>
      </c>
      <c r="H545" s="1">
        <f t="shared" si="8"/>
        <v>0</v>
      </c>
      <c r="I545" s="1" t="s">
        <v>22</v>
      </c>
      <c r="J545" s="1" t="s">
        <v>0</v>
      </c>
    </row>
    <row r="546" spans="1:10" x14ac:dyDescent="0.3">
      <c r="A546" s="1">
        <v>1968187</v>
      </c>
      <c r="B546" s="1" t="s">
        <v>1076</v>
      </c>
      <c r="C546" s="1" t="s">
        <v>22</v>
      </c>
      <c r="D546" s="1" t="s">
        <v>1077</v>
      </c>
      <c r="E546" s="2">
        <v>0</v>
      </c>
      <c r="F546" s="1">
        <v>130</v>
      </c>
      <c r="G546" s="1" t="s">
        <v>118</v>
      </c>
      <c r="H546" s="1">
        <f t="shared" si="8"/>
        <v>0</v>
      </c>
      <c r="I546" s="1" t="s">
        <v>22</v>
      </c>
      <c r="J546" s="1" t="s">
        <v>0</v>
      </c>
    </row>
    <row r="547" spans="1:10" x14ac:dyDescent="0.3">
      <c r="A547" s="1">
        <v>1968188</v>
      </c>
      <c r="B547" s="1" t="s">
        <v>1078</v>
      </c>
      <c r="C547" s="1" t="s">
        <v>22</v>
      </c>
      <c r="D547" s="1" t="s">
        <v>1079</v>
      </c>
      <c r="E547" s="2">
        <v>0</v>
      </c>
      <c r="F547" s="1">
        <v>4</v>
      </c>
      <c r="G547" s="1" t="s">
        <v>118</v>
      </c>
      <c r="H547" s="1">
        <f t="shared" si="8"/>
        <v>0</v>
      </c>
      <c r="I547" s="1" t="s">
        <v>22</v>
      </c>
      <c r="J547" s="1" t="s">
        <v>0</v>
      </c>
    </row>
    <row r="548" spans="1:10" ht="28.8" x14ac:dyDescent="0.3">
      <c r="A548" s="1">
        <v>1968189</v>
      </c>
      <c r="B548" s="1" t="s">
        <v>1080</v>
      </c>
      <c r="C548" s="1" t="s">
        <v>22</v>
      </c>
      <c r="D548" s="1" t="s">
        <v>1081</v>
      </c>
      <c r="E548" s="2">
        <v>0</v>
      </c>
      <c r="F548" s="1">
        <v>3</v>
      </c>
      <c r="G548" s="1" t="s">
        <v>118</v>
      </c>
      <c r="H548" s="1">
        <f t="shared" si="8"/>
        <v>0</v>
      </c>
      <c r="I548" s="1" t="s">
        <v>22</v>
      </c>
      <c r="J548" s="1" t="s">
        <v>0</v>
      </c>
    </row>
    <row r="549" spans="1:10" ht="28.8" x14ac:dyDescent="0.3">
      <c r="A549" s="1">
        <v>1968190</v>
      </c>
      <c r="B549" s="1" t="s">
        <v>1082</v>
      </c>
      <c r="C549" s="1" t="s">
        <v>22</v>
      </c>
      <c r="D549" s="1" t="s">
        <v>1083</v>
      </c>
      <c r="E549" s="2">
        <v>0</v>
      </c>
      <c r="F549" s="1">
        <v>4</v>
      </c>
      <c r="G549" s="1" t="s">
        <v>118</v>
      </c>
      <c r="H549" s="1">
        <f t="shared" si="8"/>
        <v>0</v>
      </c>
      <c r="I549" s="1" t="s">
        <v>22</v>
      </c>
      <c r="J549" s="1" t="s">
        <v>0</v>
      </c>
    </row>
    <row r="550" spans="1:10" ht="28.8" x14ac:dyDescent="0.3">
      <c r="A550" s="1">
        <v>1968191</v>
      </c>
      <c r="B550" s="1" t="s">
        <v>1084</v>
      </c>
      <c r="C550" s="1" t="s">
        <v>22</v>
      </c>
      <c r="D550" s="1" t="s">
        <v>1085</v>
      </c>
      <c r="E550" s="2">
        <v>0</v>
      </c>
      <c r="F550" s="1">
        <v>1</v>
      </c>
      <c r="G550" s="1" t="s">
        <v>118</v>
      </c>
      <c r="H550" s="1">
        <f t="shared" si="8"/>
        <v>0</v>
      </c>
      <c r="I550" s="1" t="s">
        <v>22</v>
      </c>
      <c r="J550" s="1" t="s">
        <v>0</v>
      </c>
    </row>
    <row r="551" spans="1:10" ht="28.8" x14ac:dyDescent="0.3">
      <c r="A551" s="1">
        <v>1968192</v>
      </c>
      <c r="B551" s="1" t="s">
        <v>1086</v>
      </c>
      <c r="C551" s="1" t="s">
        <v>22</v>
      </c>
      <c r="D551" s="1" t="s">
        <v>1087</v>
      </c>
      <c r="E551" s="2">
        <v>0</v>
      </c>
      <c r="F551" s="1">
        <v>1</v>
      </c>
      <c r="G551" s="1" t="s">
        <v>118</v>
      </c>
      <c r="H551" s="1">
        <f t="shared" si="8"/>
        <v>0</v>
      </c>
      <c r="I551" s="1" t="s">
        <v>22</v>
      </c>
      <c r="J551" s="1" t="s">
        <v>0</v>
      </c>
    </row>
    <row r="552" spans="1:10" x14ac:dyDescent="0.3">
      <c r="A552" s="1">
        <v>1968193</v>
      </c>
      <c r="B552" s="1" t="s">
        <v>1088</v>
      </c>
      <c r="C552" s="1" t="s">
        <v>22</v>
      </c>
      <c r="D552" s="1" t="s">
        <v>1089</v>
      </c>
      <c r="E552" s="2">
        <v>0</v>
      </c>
      <c r="F552" s="1">
        <v>1</v>
      </c>
      <c r="G552" s="1" t="s">
        <v>404</v>
      </c>
      <c r="H552" s="1">
        <f t="shared" si="8"/>
        <v>0</v>
      </c>
      <c r="I552" s="1" t="s">
        <v>22</v>
      </c>
      <c r="J552" s="1" t="s">
        <v>0</v>
      </c>
    </row>
    <row r="553" spans="1:10" x14ac:dyDescent="0.3">
      <c r="A553" s="1">
        <v>1968194</v>
      </c>
      <c r="B553" s="1" t="s">
        <v>1090</v>
      </c>
      <c r="C553" s="1">
        <v>735</v>
      </c>
      <c r="D553" s="1" t="s">
        <v>1091</v>
      </c>
      <c r="E553" s="1">
        <f>ROUND(H554+H555+H556+H557+H558+H559+H560+H561+H562+H563+H564+H565+H566+H567+H568+H569+H570+H571+H572+H573+H574,2)</f>
        <v>0</v>
      </c>
      <c r="F553" s="1">
        <v>1</v>
      </c>
      <c r="G553" s="1" t="s">
        <v>0</v>
      </c>
      <c r="H553" s="1">
        <f t="shared" si="8"/>
        <v>0</v>
      </c>
      <c r="I553" s="1" t="s">
        <v>22</v>
      </c>
      <c r="J553" s="1" t="s">
        <v>0</v>
      </c>
    </row>
    <row r="554" spans="1:10" ht="28.8" x14ac:dyDescent="0.3">
      <c r="A554" s="1">
        <v>1968195</v>
      </c>
      <c r="B554" s="1" t="s">
        <v>1092</v>
      </c>
      <c r="C554" s="1" t="s">
        <v>22</v>
      </c>
      <c r="D554" s="1" t="s">
        <v>1093</v>
      </c>
      <c r="E554" s="2">
        <v>0</v>
      </c>
      <c r="F554" s="1">
        <v>2</v>
      </c>
      <c r="G554" s="1" t="s">
        <v>118</v>
      </c>
      <c r="H554" s="1">
        <f t="shared" si="8"/>
        <v>0</v>
      </c>
      <c r="I554" s="1" t="s">
        <v>22</v>
      </c>
      <c r="J554" s="1" t="s">
        <v>0</v>
      </c>
    </row>
    <row r="555" spans="1:10" ht="28.8" x14ac:dyDescent="0.3">
      <c r="A555" s="1">
        <v>1968196</v>
      </c>
      <c r="B555" s="1" t="s">
        <v>1094</v>
      </c>
      <c r="C555" s="1" t="s">
        <v>22</v>
      </c>
      <c r="D555" s="1" t="s">
        <v>1095</v>
      </c>
      <c r="E555" s="2">
        <v>0</v>
      </c>
      <c r="F555" s="1">
        <v>12</v>
      </c>
      <c r="G555" s="1" t="s">
        <v>118</v>
      </c>
      <c r="H555" s="1">
        <f t="shared" si="8"/>
        <v>0</v>
      </c>
      <c r="I555" s="1" t="s">
        <v>22</v>
      </c>
      <c r="J555" s="1" t="s">
        <v>0</v>
      </c>
    </row>
    <row r="556" spans="1:10" ht="28.8" x14ac:dyDescent="0.3">
      <c r="A556" s="1">
        <v>1968197</v>
      </c>
      <c r="B556" s="1" t="s">
        <v>1096</v>
      </c>
      <c r="C556" s="1" t="s">
        <v>22</v>
      </c>
      <c r="D556" s="1" t="s">
        <v>1097</v>
      </c>
      <c r="E556" s="2">
        <v>0</v>
      </c>
      <c r="F556" s="1">
        <v>2</v>
      </c>
      <c r="G556" s="1" t="s">
        <v>118</v>
      </c>
      <c r="H556" s="1">
        <f t="shared" si="8"/>
        <v>0</v>
      </c>
      <c r="I556" s="1" t="s">
        <v>22</v>
      </c>
      <c r="J556" s="1" t="s">
        <v>0</v>
      </c>
    </row>
    <row r="557" spans="1:10" ht="28.8" x14ac:dyDescent="0.3">
      <c r="A557" s="1">
        <v>1968198</v>
      </c>
      <c r="B557" s="1" t="s">
        <v>1098</v>
      </c>
      <c r="C557" s="1" t="s">
        <v>22</v>
      </c>
      <c r="D557" s="1" t="s">
        <v>1099</v>
      </c>
      <c r="E557" s="2">
        <v>0</v>
      </c>
      <c r="F557" s="1">
        <v>7</v>
      </c>
      <c r="G557" s="1" t="s">
        <v>118</v>
      </c>
      <c r="H557" s="1">
        <f t="shared" si="8"/>
        <v>0</v>
      </c>
      <c r="I557" s="1" t="s">
        <v>22</v>
      </c>
      <c r="J557" s="1" t="s">
        <v>0</v>
      </c>
    </row>
    <row r="558" spans="1:10" ht="28.8" x14ac:dyDescent="0.3">
      <c r="A558" s="1">
        <v>1968199</v>
      </c>
      <c r="B558" s="1" t="s">
        <v>1100</v>
      </c>
      <c r="C558" s="1" t="s">
        <v>22</v>
      </c>
      <c r="D558" s="1" t="s">
        <v>1101</v>
      </c>
      <c r="E558" s="2">
        <v>0</v>
      </c>
      <c r="F558" s="1">
        <v>7</v>
      </c>
      <c r="G558" s="1" t="s">
        <v>118</v>
      </c>
      <c r="H558" s="1">
        <f t="shared" si="8"/>
        <v>0</v>
      </c>
      <c r="I558" s="1" t="s">
        <v>22</v>
      </c>
      <c r="J558" s="1" t="s">
        <v>0</v>
      </c>
    </row>
    <row r="559" spans="1:10" ht="28.8" x14ac:dyDescent="0.3">
      <c r="A559" s="1">
        <v>1968200</v>
      </c>
      <c r="B559" s="1" t="s">
        <v>1102</v>
      </c>
      <c r="C559" s="1" t="s">
        <v>22</v>
      </c>
      <c r="D559" s="1" t="s">
        <v>1103</v>
      </c>
      <c r="E559" s="2">
        <v>0</v>
      </c>
      <c r="F559" s="1">
        <v>13</v>
      </c>
      <c r="G559" s="1" t="s">
        <v>118</v>
      </c>
      <c r="H559" s="1">
        <f t="shared" si="8"/>
        <v>0</v>
      </c>
      <c r="I559" s="1" t="s">
        <v>22</v>
      </c>
      <c r="J559" s="1" t="s">
        <v>0</v>
      </c>
    </row>
    <row r="560" spans="1:10" ht="28.8" x14ac:dyDescent="0.3">
      <c r="A560" s="1">
        <v>1968201</v>
      </c>
      <c r="B560" s="1" t="s">
        <v>1104</v>
      </c>
      <c r="C560" s="1" t="s">
        <v>22</v>
      </c>
      <c r="D560" s="1" t="s">
        <v>1105</v>
      </c>
      <c r="E560" s="2">
        <v>0</v>
      </c>
      <c r="F560" s="1">
        <v>12</v>
      </c>
      <c r="G560" s="1" t="s">
        <v>118</v>
      </c>
      <c r="H560" s="1">
        <f t="shared" si="8"/>
        <v>0</v>
      </c>
      <c r="I560" s="1" t="s">
        <v>22</v>
      </c>
      <c r="J560" s="1" t="s">
        <v>0</v>
      </c>
    </row>
    <row r="561" spans="1:10" ht="28.8" x14ac:dyDescent="0.3">
      <c r="A561" s="1">
        <v>1968202</v>
      </c>
      <c r="B561" s="1" t="s">
        <v>1106</v>
      </c>
      <c r="C561" s="1" t="s">
        <v>22</v>
      </c>
      <c r="D561" s="1" t="s">
        <v>1107</v>
      </c>
      <c r="E561" s="2">
        <v>0</v>
      </c>
      <c r="F561" s="1">
        <v>4</v>
      </c>
      <c r="G561" s="1" t="s">
        <v>118</v>
      </c>
      <c r="H561" s="1">
        <f t="shared" si="8"/>
        <v>0</v>
      </c>
      <c r="I561" s="1" t="s">
        <v>22</v>
      </c>
      <c r="J561" s="1" t="s">
        <v>0</v>
      </c>
    </row>
    <row r="562" spans="1:10" ht="28.8" x14ac:dyDescent="0.3">
      <c r="A562" s="1">
        <v>1968203</v>
      </c>
      <c r="B562" s="1" t="s">
        <v>1108</v>
      </c>
      <c r="C562" s="1" t="s">
        <v>22</v>
      </c>
      <c r="D562" s="1" t="s">
        <v>1109</v>
      </c>
      <c r="E562" s="2">
        <v>0</v>
      </c>
      <c r="F562" s="1">
        <v>1</v>
      </c>
      <c r="G562" s="1" t="s">
        <v>118</v>
      </c>
      <c r="H562" s="1">
        <f t="shared" si="8"/>
        <v>0</v>
      </c>
      <c r="I562" s="1" t="s">
        <v>22</v>
      </c>
      <c r="J562" s="1" t="s">
        <v>0</v>
      </c>
    </row>
    <row r="563" spans="1:10" ht="28.8" x14ac:dyDescent="0.3">
      <c r="A563" s="1">
        <v>1968204</v>
      </c>
      <c r="B563" s="1" t="s">
        <v>1110</v>
      </c>
      <c r="C563" s="1" t="s">
        <v>22</v>
      </c>
      <c r="D563" s="1" t="s">
        <v>1111</v>
      </c>
      <c r="E563" s="2">
        <v>0</v>
      </c>
      <c r="F563" s="1">
        <v>2</v>
      </c>
      <c r="G563" s="1" t="s">
        <v>118</v>
      </c>
      <c r="H563" s="1">
        <f t="shared" si="8"/>
        <v>0</v>
      </c>
      <c r="I563" s="1" t="s">
        <v>22</v>
      </c>
      <c r="J563" s="1" t="s">
        <v>0</v>
      </c>
    </row>
    <row r="564" spans="1:10" ht="28.8" x14ac:dyDescent="0.3">
      <c r="A564" s="1">
        <v>1968205</v>
      </c>
      <c r="B564" s="1" t="s">
        <v>1112</v>
      </c>
      <c r="C564" s="1" t="s">
        <v>22</v>
      </c>
      <c r="D564" s="1" t="s">
        <v>1113</v>
      </c>
      <c r="E564" s="2">
        <v>0</v>
      </c>
      <c r="F564" s="1">
        <v>3</v>
      </c>
      <c r="G564" s="1" t="s">
        <v>118</v>
      </c>
      <c r="H564" s="1">
        <f t="shared" si="8"/>
        <v>0</v>
      </c>
      <c r="I564" s="1" t="s">
        <v>22</v>
      </c>
      <c r="J564" s="1" t="s">
        <v>0</v>
      </c>
    </row>
    <row r="565" spans="1:10" ht="28.8" x14ac:dyDescent="0.3">
      <c r="A565" s="1">
        <v>1968206</v>
      </c>
      <c r="B565" s="1" t="s">
        <v>1114</v>
      </c>
      <c r="C565" s="1" t="s">
        <v>22</v>
      </c>
      <c r="D565" s="1" t="s">
        <v>1115</v>
      </c>
      <c r="E565" s="2">
        <v>0</v>
      </c>
      <c r="F565" s="1">
        <v>2</v>
      </c>
      <c r="G565" s="1" t="s">
        <v>118</v>
      </c>
      <c r="H565" s="1">
        <f t="shared" si="8"/>
        <v>0</v>
      </c>
      <c r="I565" s="1" t="s">
        <v>22</v>
      </c>
      <c r="J565" s="1" t="s">
        <v>0</v>
      </c>
    </row>
    <row r="566" spans="1:10" ht="28.8" x14ac:dyDescent="0.3">
      <c r="A566" s="1">
        <v>1968207</v>
      </c>
      <c r="B566" s="1" t="s">
        <v>1116</v>
      </c>
      <c r="C566" s="1" t="s">
        <v>22</v>
      </c>
      <c r="D566" s="1" t="s">
        <v>1117</v>
      </c>
      <c r="E566" s="2">
        <v>0</v>
      </c>
      <c r="F566" s="1">
        <v>14</v>
      </c>
      <c r="G566" s="1" t="s">
        <v>118</v>
      </c>
      <c r="H566" s="1">
        <f t="shared" si="8"/>
        <v>0</v>
      </c>
      <c r="I566" s="1" t="s">
        <v>22</v>
      </c>
      <c r="J566" s="1" t="s">
        <v>0</v>
      </c>
    </row>
    <row r="567" spans="1:10" ht="28.8" x14ac:dyDescent="0.3">
      <c r="A567" s="1">
        <v>1968208</v>
      </c>
      <c r="B567" s="1" t="s">
        <v>1118</v>
      </c>
      <c r="C567" s="1" t="s">
        <v>22</v>
      </c>
      <c r="D567" s="1" t="s">
        <v>1119</v>
      </c>
      <c r="E567" s="2">
        <v>0</v>
      </c>
      <c r="F567" s="1">
        <v>27</v>
      </c>
      <c r="G567" s="1" t="s">
        <v>118</v>
      </c>
      <c r="H567" s="1">
        <f t="shared" si="8"/>
        <v>0</v>
      </c>
      <c r="I567" s="1" t="s">
        <v>22</v>
      </c>
      <c r="J567" s="1" t="s">
        <v>0</v>
      </c>
    </row>
    <row r="568" spans="1:10" ht="28.8" x14ac:dyDescent="0.3">
      <c r="A568" s="1">
        <v>1968209</v>
      </c>
      <c r="B568" s="1" t="s">
        <v>1120</v>
      </c>
      <c r="C568" s="1" t="s">
        <v>22</v>
      </c>
      <c r="D568" s="1" t="s">
        <v>1121</v>
      </c>
      <c r="E568" s="2">
        <v>0</v>
      </c>
      <c r="F568" s="1">
        <v>16</v>
      </c>
      <c r="G568" s="1" t="s">
        <v>118</v>
      </c>
      <c r="H568" s="1">
        <f t="shared" si="8"/>
        <v>0</v>
      </c>
      <c r="I568" s="1" t="s">
        <v>22</v>
      </c>
      <c r="J568" s="1" t="s">
        <v>0</v>
      </c>
    </row>
    <row r="569" spans="1:10" ht="28.8" x14ac:dyDescent="0.3">
      <c r="A569" s="1">
        <v>1968210</v>
      </c>
      <c r="B569" s="1" t="s">
        <v>1122</v>
      </c>
      <c r="C569" s="1" t="s">
        <v>22</v>
      </c>
      <c r="D569" s="1" t="s">
        <v>1123</v>
      </c>
      <c r="E569" s="2">
        <v>0</v>
      </c>
      <c r="F569" s="1">
        <v>3</v>
      </c>
      <c r="G569" s="1" t="s">
        <v>118</v>
      </c>
      <c r="H569" s="1">
        <f t="shared" si="8"/>
        <v>0</v>
      </c>
      <c r="I569" s="1" t="s">
        <v>22</v>
      </c>
      <c r="J569" s="1" t="s">
        <v>0</v>
      </c>
    </row>
    <row r="570" spans="1:10" ht="28.8" x14ac:dyDescent="0.3">
      <c r="A570" s="1">
        <v>1968211</v>
      </c>
      <c r="B570" s="1" t="s">
        <v>1124</v>
      </c>
      <c r="C570" s="1" t="s">
        <v>22</v>
      </c>
      <c r="D570" s="1" t="s">
        <v>1125</v>
      </c>
      <c r="E570" s="2">
        <v>0</v>
      </c>
      <c r="F570" s="1">
        <v>3</v>
      </c>
      <c r="G570" s="1" t="s">
        <v>118</v>
      </c>
      <c r="H570" s="1">
        <f t="shared" si="8"/>
        <v>0</v>
      </c>
      <c r="I570" s="1" t="s">
        <v>22</v>
      </c>
      <c r="J570" s="1" t="s">
        <v>0</v>
      </c>
    </row>
    <row r="571" spans="1:10" ht="28.8" x14ac:dyDescent="0.3">
      <c r="A571" s="1">
        <v>1968212</v>
      </c>
      <c r="B571" s="1" t="s">
        <v>1126</v>
      </c>
      <c r="C571" s="1" t="s">
        <v>22</v>
      </c>
      <c r="D571" s="1" t="s">
        <v>1127</v>
      </c>
      <c r="E571" s="2">
        <v>0</v>
      </c>
      <c r="F571" s="1">
        <v>2</v>
      </c>
      <c r="G571" s="1" t="s">
        <v>118</v>
      </c>
      <c r="H571" s="1">
        <f t="shared" si="8"/>
        <v>0</v>
      </c>
      <c r="I571" s="1" t="s">
        <v>22</v>
      </c>
      <c r="J571" s="1" t="s">
        <v>0</v>
      </c>
    </row>
    <row r="572" spans="1:10" ht="28.8" x14ac:dyDescent="0.3">
      <c r="A572" s="1">
        <v>1968213</v>
      </c>
      <c r="B572" s="1" t="s">
        <v>1128</v>
      </c>
      <c r="C572" s="1" t="s">
        <v>22</v>
      </c>
      <c r="D572" s="1" t="s">
        <v>1129</v>
      </c>
      <c r="E572" s="2">
        <v>0</v>
      </c>
      <c r="F572" s="1">
        <v>63</v>
      </c>
      <c r="G572" s="1" t="s">
        <v>118</v>
      </c>
      <c r="H572" s="1">
        <f t="shared" si="8"/>
        <v>0</v>
      </c>
      <c r="I572" s="1" t="s">
        <v>22</v>
      </c>
      <c r="J572" s="1" t="s">
        <v>0</v>
      </c>
    </row>
    <row r="573" spans="1:10" ht="28.8" x14ac:dyDescent="0.3">
      <c r="A573" s="1">
        <v>1968214</v>
      </c>
      <c r="B573" s="1" t="s">
        <v>1130</v>
      </c>
      <c r="C573" s="1" t="s">
        <v>22</v>
      </c>
      <c r="D573" s="1" t="s">
        <v>1131</v>
      </c>
      <c r="E573" s="2">
        <v>0</v>
      </c>
      <c r="F573" s="1">
        <v>12</v>
      </c>
      <c r="G573" s="1" t="s">
        <v>897</v>
      </c>
      <c r="H573" s="1">
        <f t="shared" si="8"/>
        <v>0</v>
      </c>
      <c r="I573" s="1" t="s">
        <v>22</v>
      </c>
      <c r="J573" s="1" t="s">
        <v>0</v>
      </c>
    </row>
    <row r="574" spans="1:10" ht="28.8" x14ac:dyDescent="0.3">
      <c r="A574" s="1">
        <v>1968215</v>
      </c>
      <c r="B574" s="1" t="s">
        <v>1132</v>
      </c>
      <c r="C574" s="1" t="s">
        <v>22</v>
      </c>
      <c r="D574" s="1" t="s">
        <v>1133</v>
      </c>
      <c r="E574" s="2">
        <v>0</v>
      </c>
      <c r="F574" s="1">
        <v>1</v>
      </c>
      <c r="G574" s="1" t="s">
        <v>404</v>
      </c>
      <c r="H574" s="1">
        <f t="shared" si="8"/>
        <v>0</v>
      </c>
      <c r="I574" s="1" t="s">
        <v>22</v>
      </c>
      <c r="J574" s="1" t="s">
        <v>0</v>
      </c>
    </row>
    <row r="575" spans="1:10" x14ac:dyDescent="0.3">
      <c r="A575" s="1">
        <v>1968216</v>
      </c>
      <c r="B575" s="1" t="s">
        <v>1134</v>
      </c>
      <c r="C575" s="1">
        <v>762</v>
      </c>
      <c r="D575" s="1" t="s">
        <v>1135</v>
      </c>
      <c r="E575" s="1">
        <f>ROUND(H576+H577+H578+H579+H580+H581+H582+H583+H584+H585+H586+H587+H588+H589+H590,2)</f>
        <v>0</v>
      </c>
      <c r="F575" s="1">
        <v>1</v>
      </c>
      <c r="G575" s="1" t="s">
        <v>0</v>
      </c>
      <c r="H575" s="1">
        <f t="shared" si="8"/>
        <v>0</v>
      </c>
      <c r="I575" s="1" t="s">
        <v>22</v>
      </c>
      <c r="J575" s="1" t="s">
        <v>0</v>
      </c>
    </row>
    <row r="576" spans="1:10" ht="28.8" x14ac:dyDescent="0.3">
      <c r="A576" s="1">
        <v>1968217</v>
      </c>
      <c r="B576" s="1" t="s">
        <v>1136</v>
      </c>
      <c r="C576" s="1" t="s">
        <v>22</v>
      </c>
      <c r="D576" s="1" t="s">
        <v>1137</v>
      </c>
      <c r="E576" s="2">
        <v>0</v>
      </c>
      <c r="F576" s="1">
        <v>140</v>
      </c>
      <c r="G576" s="1" t="s">
        <v>118</v>
      </c>
      <c r="H576" s="1">
        <f t="shared" si="8"/>
        <v>0</v>
      </c>
      <c r="I576" s="1" t="s">
        <v>22</v>
      </c>
      <c r="J576" s="1" t="s">
        <v>0</v>
      </c>
    </row>
    <row r="577" spans="1:10" x14ac:dyDescent="0.3">
      <c r="A577" s="1">
        <v>1968218</v>
      </c>
      <c r="B577" s="1" t="s">
        <v>1138</v>
      </c>
      <c r="C577" s="1" t="s">
        <v>22</v>
      </c>
      <c r="D577" s="1" t="s">
        <v>1139</v>
      </c>
      <c r="E577" s="2">
        <v>0</v>
      </c>
      <c r="F577" s="1">
        <v>140</v>
      </c>
      <c r="G577" s="1" t="s">
        <v>118</v>
      </c>
      <c r="H577" s="1">
        <f t="shared" si="8"/>
        <v>0</v>
      </c>
      <c r="I577" s="1" t="s">
        <v>22</v>
      </c>
      <c r="J577" s="1" t="s">
        <v>0</v>
      </c>
    </row>
    <row r="578" spans="1:10" ht="28.8" x14ac:dyDescent="0.3">
      <c r="A578" s="1">
        <v>1968219</v>
      </c>
      <c r="B578" s="1" t="s">
        <v>1140</v>
      </c>
      <c r="C578" s="1" t="s">
        <v>22</v>
      </c>
      <c r="D578" s="1" t="s">
        <v>1141</v>
      </c>
      <c r="E578" s="2">
        <v>0</v>
      </c>
      <c r="F578" s="1">
        <v>562.02200000000005</v>
      </c>
      <c r="G578" s="1" t="s">
        <v>81</v>
      </c>
      <c r="H578" s="1">
        <f t="shared" si="8"/>
        <v>0</v>
      </c>
      <c r="I578" s="1" t="s">
        <v>22</v>
      </c>
      <c r="J578" s="1" t="s">
        <v>0</v>
      </c>
    </row>
    <row r="579" spans="1:10" ht="28.8" x14ac:dyDescent="0.3">
      <c r="A579" s="1">
        <v>1968220</v>
      </c>
      <c r="B579" s="1" t="s">
        <v>1142</v>
      </c>
      <c r="C579" s="1" t="s">
        <v>22</v>
      </c>
      <c r="D579" s="1" t="s">
        <v>1143</v>
      </c>
      <c r="E579" s="2">
        <v>0</v>
      </c>
      <c r="F579" s="1">
        <v>14.051</v>
      </c>
      <c r="G579" s="1" t="s">
        <v>45</v>
      </c>
      <c r="H579" s="1">
        <f t="shared" ref="H579:H642" si="9">IF(ISNUMBER(VALUE(E579)),ROUND(SUM(ROUND(E579,2)*F579),2),"N")</f>
        <v>0</v>
      </c>
      <c r="I579" s="1" t="s">
        <v>22</v>
      </c>
      <c r="J579" s="1" t="s">
        <v>0</v>
      </c>
    </row>
    <row r="580" spans="1:10" ht="28.8" x14ac:dyDescent="0.3">
      <c r="A580" s="1">
        <v>1968221</v>
      </c>
      <c r="B580" s="1" t="s">
        <v>1144</v>
      </c>
      <c r="C580" s="1" t="s">
        <v>22</v>
      </c>
      <c r="D580" s="1" t="s">
        <v>1145</v>
      </c>
      <c r="E580" s="2">
        <v>0</v>
      </c>
      <c r="F580" s="1">
        <v>60.645000000000003</v>
      </c>
      <c r="G580" s="1" t="s">
        <v>81</v>
      </c>
      <c r="H580" s="1">
        <f t="shared" si="9"/>
        <v>0</v>
      </c>
      <c r="I580" s="1" t="s">
        <v>22</v>
      </c>
      <c r="J580" s="1" t="s">
        <v>0</v>
      </c>
    </row>
    <row r="581" spans="1:10" x14ac:dyDescent="0.3">
      <c r="A581" s="1">
        <v>1968222</v>
      </c>
      <c r="B581" s="1" t="s">
        <v>1146</v>
      </c>
      <c r="C581" s="1" t="s">
        <v>22</v>
      </c>
      <c r="D581" s="1" t="s">
        <v>1147</v>
      </c>
      <c r="E581" s="2">
        <v>0</v>
      </c>
      <c r="F581" s="1">
        <v>63.677</v>
      </c>
      <c r="G581" s="1" t="s">
        <v>81</v>
      </c>
      <c r="H581" s="1">
        <f t="shared" si="9"/>
        <v>0</v>
      </c>
      <c r="I581" s="1" t="s">
        <v>22</v>
      </c>
      <c r="J581" s="1" t="s">
        <v>0</v>
      </c>
    </row>
    <row r="582" spans="1:10" x14ac:dyDescent="0.3">
      <c r="A582" s="1">
        <v>1968223</v>
      </c>
      <c r="B582" s="1" t="s">
        <v>1148</v>
      </c>
      <c r="C582" s="1" t="s">
        <v>22</v>
      </c>
      <c r="D582" s="1" t="s">
        <v>1149</v>
      </c>
      <c r="E582" s="2">
        <v>0</v>
      </c>
      <c r="F582" s="1">
        <v>1187.867</v>
      </c>
      <c r="G582" s="1" t="s">
        <v>36</v>
      </c>
      <c r="H582" s="1">
        <f t="shared" si="9"/>
        <v>0</v>
      </c>
      <c r="I582" s="1" t="s">
        <v>22</v>
      </c>
      <c r="J582" s="1" t="s">
        <v>0</v>
      </c>
    </row>
    <row r="583" spans="1:10" ht="28.8" x14ac:dyDescent="0.3">
      <c r="A583" s="1">
        <v>1968224</v>
      </c>
      <c r="B583" s="1" t="s">
        <v>1150</v>
      </c>
      <c r="C583" s="1" t="s">
        <v>22</v>
      </c>
      <c r="D583" s="1" t="s">
        <v>1151</v>
      </c>
      <c r="E583" s="2">
        <v>0</v>
      </c>
      <c r="F583" s="1">
        <v>3.2669999999999999</v>
      </c>
      <c r="G583" s="1" t="s">
        <v>45</v>
      </c>
      <c r="H583" s="1">
        <f t="shared" si="9"/>
        <v>0</v>
      </c>
      <c r="I583" s="1" t="s">
        <v>22</v>
      </c>
      <c r="J583" s="1" t="s">
        <v>0</v>
      </c>
    </row>
    <row r="584" spans="1:10" ht="43.2" x14ac:dyDescent="0.3">
      <c r="A584" s="1">
        <v>1968225</v>
      </c>
      <c r="B584" s="1" t="s">
        <v>1152</v>
      </c>
      <c r="C584" s="1" t="s">
        <v>22</v>
      </c>
      <c r="D584" s="1" t="s">
        <v>1153</v>
      </c>
      <c r="E584" s="2">
        <v>0</v>
      </c>
      <c r="F584" s="1">
        <v>17.318000000000001</v>
      </c>
      <c r="G584" s="1" t="s">
        <v>45</v>
      </c>
      <c r="H584" s="1">
        <f t="shared" si="9"/>
        <v>0</v>
      </c>
      <c r="I584" s="1" t="s">
        <v>22</v>
      </c>
      <c r="J584" s="1" t="s">
        <v>0</v>
      </c>
    </row>
    <row r="585" spans="1:10" ht="28.8" x14ac:dyDescent="0.3">
      <c r="A585" s="1">
        <v>1968226</v>
      </c>
      <c r="B585" s="1" t="s">
        <v>1154</v>
      </c>
      <c r="C585" s="1" t="s">
        <v>22</v>
      </c>
      <c r="D585" s="1" t="s">
        <v>1155</v>
      </c>
      <c r="E585" s="2">
        <v>0</v>
      </c>
      <c r="F585" s="1">
        <v>60.4</v>
      </c>
      <c r="G585" s="1" t="s">
        <v>81</v>
      </c>
      <c r="H585" s="1">
        <f t="shared" si="9"/>
        <v>0</v>
      </c>
      <c r="I585" s="1" t="s">
        <v>22</v>
      </c>
      <c r="J585" s="1" t="s">
        <v>0</v>
      </c>
    </row>
    <row r="586" spans="1:10" ht="28.8" x14ac:dyDescent="0.3">
      <c r="A586" s="1">
        <v>1968227</v>
      </c>
      <c r="B586" s="1" t="s">
        <v>1156</v>
      </c>
      <c r="C586" s="1" t="s">
        <v>22</v>
      </c>
      <c r="D586" s="1" t="s">
        <v>1143</v>
      </c>
      <c r="E586" s="2">
        <v>0</v>
      </c>
      <c r="F586" s="1">
        <v>3.02</v>
      </c>
      <c r="G586" s="1" t="s">
        <v>45</v>
      </c>
      <c r="H586" s="1">
        <f t="shared" si="9"/>
        <v>0</v>
      </c>
      <c r="I586" s="1" t="s">
        <v>22</v>
      </c>
      <c r="J586" s="1" t="s">
        <v>0</v>
      </c>
    </row>
    <row r="587" spans="1:10" ht="28.8" x14ac:dyDescent="0.3">
      <c r="A587" s="1">
        <v>1968228</v>
      </c>
      <c r="B587" s="1" t="s">
        <v>1157</v>
      </c>
      <c r="C587" s="1" t="s">
        <v>22</v>
      </c>
      <c r="D587" s="1" t="s">
        <v>1158</v>
      </c>
      <c r="E587" s="2">
        <v>0</v>
      </c>
      <c r="F587" s="1">
        <v>64</v>
      </c>
      <c r="G587" s="1" t="s">
        <v>81</v>
      </c>
      <c r="H587" s="1">
        <f t="shared" si="9"/>
        <v>0</v>
      </c>
      <c r="I587" s="1" t="s">
        <v>22</v>
      </c>
      <c r="J587" s="1" t="s">
        <v>0</v>
      </c>
    </row>
    <row r="588" spans="1:10" ht="28.8" x14ac:dyDescent="0.3">
      <c r="A588" s="1">
        <v>1968229</v>
      </c>
      <c r="B588" s="1" t="s">
        <v>1159</v>
      </c>
      <c r="C588" s="1" t="s">
        <v>22</v>
      </c>
      <c r="D588" s="1" t="s">
        <v>1160</v>
      </c>
      <c r="E588" s="2">
        <v>0</v>
      </c>
      <c r="F588" s="1">
        <v>5.2190000000000003</v>
      </c>
      <c r="G588" s="1" t="s">
        <v>45</v>
      </c>
      <c r="H588" s="1">
        <f t="shared" si="9"/>
        <v>0</v>
      </c>
      <c r="I588" s="1" t="s">
        <v>22</v>
      </c>
      <c r="J588" s="1" t="s">
        <v>0</v>
      </c>
    </row>
    <row r="589" spans="1:10" ht="28.8" x14ac:dyDescent="0.3">
      <c r="A589" s="1">
        <v>1968230</v>
      </c>
      <c r="B589" s="1" t="s">
        <v>1161</v>
      </c>
      <c r="C589" s="1" t="s">
        <v>22</v>
      </c>
      <c r="D589" s="1" t="s">
        <v>1162</v>
      </c>
      <c r="E589" s="2">
        <v>0</v>
      </c>
      <c r="F589" s="1">
        <v>5.2190000000000003</v>
      </c>
      <c r="G589" s="1" t="s">
        <v>45</v>
      </c>
      <c r="H589" s="1">
        <f t="shared" si="9"/>
        <v>0</v>
      </c>
      <c r="I589" s="1" t="s">
        <v>22</v>
      </c>
      <c r="J589" s="1" t="s">
        <v>0</v>
      </c>
    </row>
    <row r="590" spans="1:10" ht="28.8" x14ac:dyDescent="0.3">
      <c r="A590" s="1">
        <v>1968231</v>
      </c>
      <c r="B590" s="1" t="s">
        <v>1163</v>
      </c>
      <c r="C590" s="1" t="s">
        <v>22</v>
      </c>
      <c r="D590" s="1" t="s">
        <v>1164</v>
      </c>
      <c r="E590" s="2">
        <v>0</v>
      </c>
      <c r="F590" s="1">
        <v>1</v>
      </c>
      <c r="G590" s="1" t="s">
        <v>404</v>
      </c>
      <c r="H590" s="1">
        <f t="shared" si="9"/>
        <v>0</v>
      </c>
      <c r="I590" s="1" t="s">
        <v>22</v>
      </c>
      <c r="J590" s="1" t="s">
        <v>0</v>
      </c>
    </row>
    <row r="591" spans="1:10" x14ac:dyDescent="0.3">
      <c r="A591" s="1">
        <v>1968232</v>
      </c>
      <c r="B591" s="1" t="s">
        <v>1165</v>
      </c>
      <c r="C591" s="1">
        <v>763</v>
      </c>
      <c r="D591" s="1" t="s">
        <v>1166</v>
      </c>
      <c r="E591" s="1">
        <f>ROUND(H592+H593+H594+H595+H596+H597+H598+H599+H600,2)</f>
        <v>0</v>
      </c>
      <c r="F591" s="1">
        <v>1</v>
      </c>
      <c r="G591" s="1" t="s">
        <v>0</v>
      </c>
      <c r="H591" s="1">
        <f t="shared" si="9"/>
        <v>0</v>
      </c>
      <c r="I591" s="1" t="s">
        <v>22</v>
      </c>
      <c r="J591" s="1" t="s">
        <v>0</v>
      </c>
    </row>
    <row r="592" spans="1:10" ht="28.8" x14ac:dyDescent="0.3">
      <c r="A592" s="1">
        <v>1968233</v>
      </c>
      <c r="B592" s="1" t="s">
        <v>1167</v>
      </c>
      <c r="C592" s="1" t="s">
        <v>22</v>
      </c>
      <c r="D592" s="1" t="s">
        <v>1168</v>
      </c>
      <c r="E592" s="2">
        <v>0</v>
      </c>
      <c r="F592" s="1">
        <v>282.33999999999997</v>
      </c>
      <c r="G592" s="1" t="s">
        <v>81</v>
      </c>
      <c r="H592" s="1">
        <f t="shared" si="9"/>
        <v>0</v>
      </c>
      <c r="I592" s="1" t="s">
        <v>22</v>
      </c>
      <c r="J592" s="1" t="s">
        <v>0</v>
      </c>
    </row>
    <row r="593" spans="1:10" ht="43.2" x14ac:dyDescent="0.3">
      <c r="A593" s="1">
        <v>1968234</v>
      </c>
      <c r="B593" s="1" t="s">
        <v>1169</v>
      </c>
      <c r="C593" s="1" t="s">
        <v>22</v>
      </c>
      <c r="D593" s="1" t="s">
        <v>1170</v>
      </c>
      <c r="E593" s="2">
        <v>0</v>
      </c>
      <c r="F593" s="1">
        <v>65.739999999999995</v>
      </c>
      <c r="G593" s="1" t="s">
        <v>81</v>
      </c>
      <c r="H593" s="1">
        <f t="shared" si="9"/>
        <v>0</v>
      </c>
      <c r="I593" s="1" t="s">
        <v>22</v>
      </c>
      <c r="J593" s="1" t="s">
        <v>0</v>
      </c>
    </row>
    <row r="594" spans="1:10" ht="28.8" x14ac:dyDescent="0.3">
      <c r="A594" s="1">
        <v>1968235</v>
      </c>
      <c r="B594" s="1" t="s">
        <v>1171</v>
      </c>
      <c r="C594" s="1" t="s">
        <v>22</v>
      </c>
      <c r="D594" s="1" t="s">
        <v>1172</v>
      </c>
      <c r="E594" s="2">
        <v>0</v>
      </c>
      <c r="F594" s="1">
        <v>529.20000000000005</v>
      </c>
      <c r="G594" s="1" t="s">
        <v>36</v>
      </c>
      <c r="H594" s="1">
        <f t="shared" si="9"/>
        <v>0</v>
      </c>
      <c r="I594" s="1" t="s">
        <v>22</v>
      </c>
      <c r="J594" s="1" t="s">
        <v>0</v>
      </c>
    </row>
    <row r="595" spans="1:10" ht="28.8" x14ac:dyDescent="0.3">
      <c r="A595" s="1">
        <v>1968236</v>
      </c>
      <c r="B595" s="1" t="s">
        <v>1173</v>
      </c>
      <c r="C595" s="1" t="s">
        <v>22</v>
      </c>
      <c r="D595" s="1" t="s">
        <v>1174</v>
      </c>
      <c r="E595" s="2">
        <v>0</v>
      </c>
      <c r="F595" s="1">
        <v>782.81299999999999</v>
      </c>
      <c r="G595" s="1" t="s">
        <v>81</v>
      </c>
      <c r="H595" s="1">
        <f t="shared" si="9"/>
        <v>0</v>
      </c>
      <c r="I595" s="1" t="s">
        <v>22</v>
      </c>
      <c r="J595" s="1" t="s">
        <v>0</v>
      </c>
    </row>
    <row r="596" spans="1:10" ht="28.8" x14ac:dyDescent="0.3">
      <c r="A596" s="1">
        <v>1968237</v>
      </c>
      <c r="B596" s="1" t="s">
        <v>1175</v>
      </c>
      <c r="C596" s="1" t="s">
        <v>22</v>
      </c>
      <c r="D596" s="1" t="s">
        <v>1176</v>
      </c>
      <c r="E596" s="2">
        <v>0</v>
      </c>
      <c r="F596" s="1">
        <v>232</v>
      </c>
      <c r="G596" s="1" t="s">
        <v>36</v>
      </c>
      <c r="H596" s="1">
        <f t="shared" si="9"/>
        <v>0</v>
      </c>
      <c r="I596" s="1" t="s">
        <v>22</v>
      </c>
      <c r="J596" s="1" t="s">
        <v>0</v>
      </c>
    </row>
    <row r="597" spans="1:10" ht="28.8" x14ac:dyDescent="0.3">
      <c r="A597" s="1">
        <v>1968238</v>
      </c>
      <c r="B597" s="1" t="s">
        <v>1177</v>
      </c>
      <c r="C597" s="1" t="s">
        <v>22</v>
      </c>
      <c r="D597" s="1" t="s">
        <v>1178</v>
      </c>
      <c r="E597" s="2">
        <v>0</v>
      </c>
      <c r="F597" s="1">
        <v>0.91900000000000004</v>
      </c>
      <c r="G597" s="1" t="s">
        <v>45</v>
      </c>
      <c r="H597" s="1">
        <f t="shared" si="9"/>
        <v>0</v>
      </c>
      <c r="I597" s="1" t="s">
        <v>22</v>
      </c>
      <c r="J597" s="1" t="s">
        <v>0</v>
      </c>
    </row>
    <row r="598" spans="1:10" ht="28.8" x14ac:dyDescent="0.3">
      <c r="A598" s="1">
        <v>1968239</v>
      </c>
      <c r="B598" s="1" t="s">
        <v>1179</v>
      </c>
      <c r="C598" s="1" t="s">
        <v>22</v>
      </c>
      <c r="D598" s="1" t="s">
        <v>1180</v>
      </c>
      <c r="E598" s="2">
        <v>0</v>
      </c>
      <c r="F598" s="1">
        <v>135</v>
      </c>
      <c r="G598" s="1" t="s">
        <v>36</v>
      </c>
      <c r="H598" s="1">
        <f t="shared" si="9"/>
        <v>0</v>
      </c>
      <c r="I598" s="1" t="s">
        <v>22</v>
      </c>
      <c r="J598" s="1" t="s">
        <v>0</v>
      </c>
    </row>
    <row r="599" spans="1:10" ht="28.8" x14ac:dyDescent="0.3">
      <c r="A599" s="1">
        <v>1968240</v>
      </c>
      <c r="B599" s="1" t="s">
        <v>1181</v>
      </c>
      <c r="C599" s="1" t="s">
        <v>22</v>
      </c>
      <c r="D599" s="1" t="s">
        <v>1182</v>
      </c>
      <c r="E599" s="2">
        <v>0</v>
      </c>
      <c r="F599" s="1">
        <v>2.2280000000000002</v>
      </c>
      <c r="G599" s="1" t="s">
        <v>45</v>
      </c>
      <c r="H599" s="1">
        <f t="shared" si="9"/>
        <v>0</v>
      </c>
      <c r="I599" s="1" t="s">
        <v>22</v>
      </c>
      <c r="J599" s="1" t="s">
        <v>0</v>
      </c>
    </row>
    <row r="600" spans="1:10" x14ac:dyDescent="0.3">
      <c r="A600" s="1">
        <v>1968241</v>
      </c>
      <c r="B600" s="1" t="s">
        <v>1183</v>
      </c>
      <c r="C600" s="1" t="s">
        <v>22</v>
      </c>
      <c r="D600" s="1" t="s">
        <v>1184</v>
      </c>
      <c r="E600" s="2">
        <v>0</v>
      </c>
      <c r="F600" s="1">
        <v>1</v>
      </c>
      <c r="G600" s="1" t="s">
        <v>404</v>
      </c>
      <c r="H600" s="1">
        <f t="shared" si="9"/>
        <v>0</v>
      </c>
      <c r="I600" s="1" t="s">
        <v>22</v>
      </c>
      <c r="J600" s="1" t="s">
        <v>0</v>
      </c>
    </row>
    <row r="601" spans="1:10" x14ac:dyDescent="0.3">
      <c r="A601" s="1">
        <v>1968242</v>
      </c>
      <c r="B601" s="1" t="s">
        <v>1185</v>
      </c>
      <c r="C601" s="1">
        <v>764</v>
      </c>
      <c r="D601" s="1" t="s">
        <v>1186</v>
      </c>
      <c r="E601" s="1">
        <f>ROUND(H602+H603+H604+H605+H606+H607+H608+H609+H610+H611+H612+H613+H614+H615+H616+H617+H618+H619+H620+H621,2)</f>
        <v>0</v>
      </c>
      <c r="F601" s="1">
        <v>1</v>
      </c>
      <c r="G601" s="1" t="s">
        <v>0</v>
      </c>
      <c r="H601" s="1">
        <f t="shared" si="9"/>
        <v>0</v>
      </c>
      <c r="I601" s="1" t="s">
        <v>22</v>
      </c>
      <c r="J601" s="1" t="s">
        <v>0</v>
      </c>
    </row>
    <row r="602" spans="1:10" ht="28.8" x14ac:dyDescent="0.3">
      <c r="A602" s="1">
        <v>1968243</v>
      </c>
      <c r="B602" s="1" t="s">
        <v>1187</v>
      </c>
      <c r="C602" s="1" t="s">
        <v>22</v>
      </c>
      <c r="D602" s="1" t="s">
        <v>1188</v>
      </c>
      <c r="E602" s="2">
        <v>0</v>
      </c>
      <c r="F602" s="1">
        <v>3.2</v>
      </c>
      <c r="G602" s="1" t="s">
        <v>36</v>
      </c>
      <c r="H602" s="1">
        <f t="shared" si="9"/>
        <v>0</v>
      </c>
      <c r="I602" s="1" t="s">
        <v>22</v>
      </c>
      <c r="J602" s="1" t="s">
        <v>0</v>
      </c>
    </row>
    <row r="603" spans="1:10" ht="28.8" x14ac:dyDescent="0.3">
      <c r="A603" s="1">
        <v>1968244</v>
      </c>
      <c r="B603" s="1" t="s">
        <v>1189</v>
      </c>
      <c r="C603" s="1" t="s">
        <v>22</v>
      </c>
      <c r="D603" s="1" t="s">
        <v>1190</v>
      </c>
      <c r="E603" s="2">
        <v>0</v>
      </c>
      <c r="F603" s="1">
        <v>37.222999999999999</v>
      </c>
      <c r="G603" s="1" t="s">
        <v>36</v>
      </c>
      <c r="H603" s="1">
        <f t="shared" si="9"/>
        <v>0</v>
      </c>
      <c r="I603" s="1" t="s">
        <v>22</v>
      </c>
      <c r="J603" s="1" t="s">
        <v>0</v>
      </c>
    </row>
    <row r="604" spans="1:10" x14ac:dyDescent="0.3">
      <c r="A604" s="1">
        <v>1968245</v>
      </c>
      <c r="B604" s="1" t="s">
        <v>1191</v>
      </c>
      <c r="C604" s="1" t="s">
        <v>22</v>
      </c>
      <c r="D604" s="1" t="s">
        <v>1192</v>
      </c>
      <c r="E604" s="2">
        <v>0</v>
      </c>
      <c r="F604" s="1">
        <v>2</v>
      </c>
      <c r="G604" s="1" t="s">
        <v>118</v>
      </c>
      <c r="H604" s="1">
        <f t="shared" si="9"/>
        <v>0</v>
      </c>
      <c r="I604" s="1" t="s">
        <v>22</v>
      </c>
      <c r="J604" s="1" t="s">
        <v>0</v>
      </c>
    </row>
    <row r="605" spans="1:10" ht="28.8" x14ac:dyDescent="0.3">
      <c r="A605" s="1">
        <v>1968246</v>
      </c>
      <c r="B605" s="1" t="s">
        <v>1193</v>
      </c>
      <c r="C605" s="1" t="s">
        <v>22</v>
      </c>
      <c r="D605" s="1" t="s">
        <v>1194</v>
      </c>
      <c r="E605" s="2">
        <v>0</v>
      </c>
      <c r="F605" s="1">
        <v>77.7</v>
      </c>
      <c r="G605" s="1" t="s">
        <v>36</v>
      </c>
      <c r="H605" s="1">
        <f t="shared" si="9"/>
        <v>0</v>
      </c>
      <c r="I605" s="1" t="s">
        <v>22</v>
      </c>
      <c r="J605" s="1" t="s">
        <v>0</v>
      </c>
    </row>
    <row r="606" spans="1:10" x14ac:dyDescent="0.3">
      <c r="A606" s="1">
        <v>1968247</v>
      </c>
      <c r="B606" s="1" t="s">
        <v>1195</v>
      </c>
      <c r="C606" s="1" t="s">
        <v>22</v>
      </c>
      <c r="D606" s="1" t="s">
        <v>1196</v>
      </c>
      <c r="E606" s="2">
        <v>0</v>
      </c>
      <c r="F606" s="1">
        <v>0.49</v>
      </c>
      <c r="G606" s="1" t="s">
        <v>81</v>
      </c>
      <c r="H606" s="1">
        <f t="shared" si="9"/>
        <v>0</v>
      </c>
      <c r="I606" s="1" t="s">
        <v>22</v>
      </c>
      <c r="J606" s="1" t="s">
        <v>0</v>
      </c>
    </row>
    <row r="607" spans="1:10" x14ac:dyDescent="0.3">
      <c r="A607" s="1">
        <v>1968248</v>
      </c>
      <c r="B607" s="1" t="s">
        <v>1197</v>
      </c>
      <c r="C607" s="1" t="s">
        <v>22</v>
      </c>
      <c r="D607" s="1" t="s">
        <v>1198</v>
      </c>
      <c r="E607" s="2">
        <v>0</v>
      </c>
      <c r="F607" s="1">
        <v>7</v>
      </c>
      <c r="G607" s="1" t="s">
        <v>81</v>
      </c>
      <c r="H607" s="1">
        <f t="shared" si="9"/>
        <v>0</v>
      </c>
      <c r="I607" s="1" t="s">
        <v>22</v>
      </c>
      <c r="J607" s="1" t="s">
        <v>0</v>
      </c>
    </row>
    <row r="608" spans="1:10" x14ac:dyDescent="0.3">
      <c r="A608" s="1">
        <v>1968249</v>
      </c>
      <c r="B608" s="1" t="s">
        <v>1199</v>
      </c>
      <c r="C608" s="1" t="s">
        <v>22</v>
      </c>
      <c r="D608" s="1" t="s">
        <v>1200</v>
      </c>
      <c r="E608" s="2">
        <v>0</v>
      </c>
      <c r="F608" s="1">
        <v>562.02200000000005</v>
      </c>
      <c r="G608" s="1" t="s">
        <v>81</v>
      </c>
      <c r="H608" s="1">
        <f t="shared" si="9"/>
        <v>0</v>
      </c>
      <c r="I608" s="1" t="s">
        <v>22</v>
      </c>
      <c r="J608" s="1" t="s">
        <v>0</v>
      </c>
    </row>
    <row r="609" spans="1:10" ht="28.8" x14ac:dyDescent="0.3">
      <c r="A609" s="1">
        <v>1968250</v>
      </c>
      <c r="B609" s="1" t="s">
        <v>1201</v>
      </c>
      <c r="C609" s="1" t="s">
        <v>22</v>
      </c>
      <c r="D609" s="1" t="s">
        <v>1202</v>
      </c>
      <c r="E609" s="2">
        <v>0</v>
      </c>
      <c r="F609" s="1">
        <v>36</v>
      </c>
      <c r="G609" s="1" t="s">
        <v>36</v>
      </c>
      <c r="H609" s="1">
        <f t="shared" si="9"/>
        <v>0</v>
      </c>
      <c r="I609" s="1" t="s">
        <v>22</v>
      </c>
      <c r="J609" s="1" t="s">
        <v>0</v>
      </c>
    </row>
    <row r="610" spans="1:10" ht="28.8" x14ac:dyDescent="0.3">
      <c r="A610" s="1">
        <v>1968251</v>
      </c>
      <c r="B610" s="1" t="s">
        <v>1203</v>
      </c>
      <c r="C610" s="1" t="s">
        <v>22</v>
      </c>
      <c r="D610" s="1" t="s">
        <v>1204</v>
      </c>
      <c r="E610" s="2">
        <v>0</v>
      </c>
      <c r="F610" s="1">
        <v>60</v>
      </c>
      <c r="G610" s="1" t="s">
        <v>118</v>
      </c>
      <c r="H610" s="1">
        <f t="shared" si="9"/>
        <v>0</v>
      </c>
      <c r="I610" s="1" t="s">
        <v>22</v>
      </c>
      <c r="J610" s="1" t="s">
        <v>0</v>
      </c>
    </row>
    <row r="611" spans="1:10" ht="28.8" x14ac:dyDescent="0.3">
      <c r="A611" s="1">
        <v>1968252</v>
      </c>
      <c r="B611" s="1" t="s">
        <v>1205</v>
      </c>
      <c r="C611" s="1" t="s">
        <v>22</v>
      </c>
      <c r="D611" s="1" t="s">
        <v>1206</v>
      </c>
      <c r="E611" s="2">
        <v>0</v>
      </c>
      <c r="F611" s="1">
        <v>2</v>
      </c>
      <c r="G611" s="1" t="s">
        <v>118</v>
      </c>
      <c r="H611" s="1">
        <f t="shared" si="9"/>
        <v>0</v>
      </c>
      <c r="I611" s="1" t="s">
        <v>22</v>
      </c>
      <c r="J611" s="1" t="s">
        <v>0</v>
      </c>
    </row>
    <row r="612" spans="1:10" ht="28.8" x14ac:dyDescent="0.3">
      <c r="A612" s="1">
        <v>1968253</v>
      </c>
      <c r="B612" s="1" t="s">
        <v>1207</v>
      </c>
      <c r="C612" s="1" t="s">
        <v>22</v>
      </c>
      <c r="D612" s="1" t="s">
        <v>1208</v>
      </c>
      <c r="E612" s="2">
        <v>0</v>
      </c>
      <c r="F612" s="1">
        <v>3.5</v>
      </c>
      <c r="G612" s="1" t="s">
        <v>36</v>
      </c>
      <c r="H612" s="1">
        <f t="shared" si="9"/>
        <v>0</v>
      </c>
      <c r="I612" s="1" t="s">
        <v>22</v>
      </c>
      <c r="J612" s="1" t="s">
        <v>0</v>
      </c>
    </row>
    <row r="613" spans="1:10" ht="28.8" x14ac:dyDescent="0.3">
      <c r="A613" s="1">
        <v>1968254</v>
      </c>
      <c r="B613" s="1" t="s">
        <v>1209</v>
      </c>
      <c r="C613" s="1" t="s">
        <v>22</v>
      </c>
      <c r="D613" s="1" t="s">
        <v>1210</v>
      </c>
      <c r="E613" s="2">
        <v>0</v>
      </c>
      <c r="F613" s="1">
        <v>7</v>
      </c>
      <c r="G613" s="1" t="s">
        <v>118</v>
      </c>
      <c r="H613" s="1">
        <f t="shared" si="9"/>
        <v>0</v>
      </c>
      <c r="I613" s="1" t="s">
        <v>22</v>
      </c>
      <c r="J613" s="1" t="s">
        <v>0</v>
      </c>
    </row>
    <row r="614" spans="1:10" x14ac:dyDescent="0.3">
      <c r="A614" s="1">
        <v>1968255</v>
      </c>
      <c r="B614" s="1" t="s">
        <v>1211</v>
      </c>
      <c r="C614" s="1" t="s">
        <v>22</v>
      </c>
      <c r="D614" s="1" t="s">
        <v>1212</v>
      </c>
      <c r="E614" s="2">
        <v>0</v>
      </c>
      <c r="F614" s="1">
        <v>7</v>
      </c>
      <c r="G614" s="1" t="s">
        <v>118</v>
      </c>
      <c r="H614" s="1">
        <f t="shared" si="9"/>
        <v>0</v>
      </c>
      <c r="I614" s="1" t="s">
        <v>22</v>
      </c>
      <c r="J614" s="1" t="s">
        <v>0</v>
      </c>
    </row>
    <row r="615" spans="1:10" ht="28.8" x14ac:dyDescent="0.3">
      <c r="A615" s="1">
        <v>1968256</v>
      </c>
      <c r="B615" s="1" t="s">
        <v>1213</v>
      </c>
      <c r="C615" s="1" t="s">
        <v>22</v>
      </c>
      <c r="D615" s="1" t="s">
        <v>1214</v>
      </c>
      <c r="E615" s="2">
        <v>0</v>
      </c>
      <c r="F615" s="1">
        <v>70</v>
      </c>
      <c r="G615" s="1" t="s">
        <v>36</v>
      </c>
      <c r="H615" s="1">
        <f t="shared" si="9"/>
        <v>0</v>
      </c>
      <c r="I615" s="1" t="s">
        <v>22</v>
      </c>
      <c r="J615" s="1" t="s">
        <v>0</v>
      </c>
    </row>
    <row r="616" spans="1:10" ht="28.8" x14ac:dyDescent="0.3">
      <c r="A616" s="1">
        <v>1968257</v>
      </c>
      <c r="B616" s="1" t="s">
        <v>1215</v>
      </c>
      <c r="C616" s="1" t="s">
        <v>22</v>
      </c>
      <c r="D616" s="1" t="s">
        <v>1216</v>
      </c>
      <c r="E616" s="2">
        <v>0</v>
      </c>
      <c r="F616" s="1">
        <v>7</v>
      </c>
      <c r="G616" s="1" t="s">
        <v>118</v>
      </c>
      <c r="H616" s="1">
        <f t="shared" si="9"/>
        <v>0</v>
      </c>
      <c r="I616" s="1" t="s">
        <v>22</v>
      </c>
      <c r="J616" s="1" t="s">
        <v>0</v>
      </c>
    </row>
    <row r="617" spans="1:10" ht="28.8" x14ac:dyDescent="0.3">
      <c r="A617" s="1">
        <v>1968258</v>
      </c>
      <c r="B617" s="1" t="s">
        <v>1217</v>
      </c>
      <c r="C617" s="1" t="s">
        <v>22</v>
      </c>
      <c r="D617" s="1" t="s">
        <v>1218</v>
      </c>
      <c r="E617" s="2">
        <v>0</v>
      </c>
      <c r="F617" s="1">
        <v>7</v>
      </c>
      <c r="G617" s="1" t="s">
        <v>118</v>
      </c>
      <c r="H617" s="1">
        <f t="shared" si="9"/>
        <v>0</v>
      </c>
      <c r="I617" s="1" t="s">
        <v>22</v>
      </c>
      <c r="J617" s="1" t="s">
        <v>0</v>
      </c>
    </row>
    <row r="618" spans="1:10" ht="28.8" x14ac:dyDescent="0.3">
      <c r="A618" s="1">
        <v>1968259</v>
      </c>
      <c r="B618" s="1" t="s">
        <v>1219</v>
      </c>
      <c r="C618" s="1" t="s">
        <v>22</v>
      </c>
      <c r="D618" s="1" t="s">
        <v>1220</v>
      </c>
      <c r="E618" s="2">
        <v>0</v>
      </c>
      <c r="F618" s="1">
        <v>7</v>
      </c>
      <c r="G618" s="1" t="s">
        <v>118</v>
      </c>
      <c r="H618" s="1">
        <f t="shared" si="9"/>
        <v>0</v>
      </c>
      <c r="I618" s="1" t="s">
        <v>22</v>
      </c>
      <c r="J618" s="1" t="s">
        <v>0</v>
      </c>
    </row>
    <row r="619" spans="1:10" ht="28.8" x14ac:dyDescent="0.3">
      <c r="A619" s="1">
        <v>1968260</v>
      </c>
      <c r="B619" s="1" t="s">
        <v>1221</v>
      </c>
      <c r="C619" s="1" t="s">
        <v>22</v>
      </c>
      <c r="D619" s="1" t="s">
        <v>1222</v>
      </c>
      <c r="E619" s="2">
        <v>0</v>
      </c>
      <c r="F619" s="1">
        <v>63.42</v>
      </c>
      <c r="G619" s="1" t="s">
        <v>36</v>
      </c>
      <c r="H619" s="1">
        <f t="shared" si="9"/>
        <v>0</v>
      </c>
      <c r="I619" s="1" t="s">
        <v>22</v>
      </c>
      <c r="J619" s="1" t="s">
        <v>0</v>
      </c>
    </row>
    <row r="620" spans="1:10" ht="28.8" x14ac:dyDescent="0.3">
      <c r="A620" s="1">
        <v>1968261</v>
      </c>
      <c r="B620" s="1" t="s">
        <v>1223</v>
      </c>
      <c r="C620" s="1" t="s">
        <v>22</v>
      </c>
      <c r="D620" s="1" t="s">
        <v>1224</v>
      </c>
      <c r="E620" s="2">
        <v>0</v>
      </c>
      <c r="F620" s="1">
        <v>7</v>
      </c>
      <c r="G620" s="1" t="s">
        <v>118</v>
      </c>
      <c r="H620" s="1">
        <f t="shared" si="9"/>
        <v>0</v>
      </c>
      <c r="I620" s="1" t="s">
        <v>22</v>
      </c>
      <c r="J620" s="1" t="s">
        <v>0</v>
      </c>
    </row>
    <row r="621" spans="1:10" ht="28.8" x14ac:dyDescent="0.3">
      <c r="A621" s="1">
        <v>1968262</v>
      </c>
      <c r="B621" s="1" t="s">
        <v>1225</v>
      </c>
      <c r="C621" s="1" t="s">
        <v>22</v>
      </c>
      <c r="D621" s="1" t="s">
        <v>1226</v>
      </c>
      <c r="E621" s="2">
        <v>0</v>
      </c>
      <c r="F621" s="1">
        <v>1</v>
      </c>
      <c r="G621" s="1" t="s">
        <v>404</v>
      </c>
      <c r="H621" s="1">
        <f t="shared" si="9"/>
        <v>0</v>
      </c>
      <c r="I621" s="1" t="s">
        <v>22</v>
      </c>
      <c r="J621" s="1" t="s">
        <v>0</v>
      </c>
    </row>
    <row r="622" spans="1:10" x14ac:dyDescent="0.3">
      <c r="A622" s="1">
        <v>1968263</v>
      </c>
      <c r="B622" s="1" t="s">
        <v>1227</v>
      </c>
      <c r="C622" s="1">
        <v>765</v>
      </c>
      <c r="D622" s="1" t="s">
        <v>1228</v>
      </c>
      <c r="E622" s="1">
        <f>ROUND(H623+H624+H625,2)</f>
        <v>0</v>
      </c>
      <c r="F622" s="1">
        <v>1</v>
      </c>
      <c r="G622" s="1" t="s">
        <v>0</v>
      </c>
      <c r="H622" s="1">
        <f t="shared" si="9"/>
        <v>0</v>
      </c>
      <c r="I622" s="1" t="s">
        <v>22</v>
      </c>
      <c r="J622" s="1" t="s">
        <v>0</v>
      </c>
    </row>
    <row r="623" spans="1:10" ht="28.8" x14ac:dyDescent="0.3">
      <c r="A623" s="1">
        <v>1968264</v>
      </c>
      <c r="B623" s="1" t="s">
        <v>1229</v>
      </c>
      <c r="C623" s="1" t="s">
        <v>22</v>
      </c>
      <c r="D623" s="1" t="s">
        <v>1230</v>
      </c>
      <c r="E623" s="2">
        <v>0</v>
      </c>
      <c r="F623" s="1">
        <v>562.02200000000005</v>
      </c>
      <c r="G623" s="1" t="s">
        <v>81</v>
      </c>
      <c r="H623" s="1">
        <f t="shared" si="9"/>
        <v>0</v>
      </c>
      <c r="I623" s="1" t="s">
        <v>22</v>
      </c>
      <c r="J623" s="1" t="s">
        <v>0</v>
      </c>
    </row>
    <row r="624" spans="1:10" ht="28.8" x14ac:dyDescent="0.3">
      <c r="A624" s="1">
        <v>1968265</v>
      </c>
      <c r="B624" s="1" t="s">
        <v>1231</v>
      </c>
      <c r="C624" s="1" t="s">
        <v>22</v>
      </c>
      <c r="D624" s="1" t="s">
        <v>1232</v>
      </c>
      <c r="E624" s="2">
        <v>0</v>
      </c>
      <c r="F624" s="1">
        <v>562.02200000000005</v>
      </c>
      <c r="G624" s="1" t="s">
        <v>81</v>
      </c>
      <c r="H624" s="1">
        <f t="shared" si="9"/>
        <v>0</v>
      </c>
      <c r="I624" s="1" t="s">
        <v>22</v>
      </c>
      <c r="J624" s="1" t="s">
        <v>0</v>
      </c>
    </row>
    <row r="625" spans="1:10" ht="28.8" x14ac:dyDescent="0.3">
      <c r="A625" s="1">
        <v>1968266</v>
      </c>
      <c r="B625" s="1" t="s">
        <v>1233</v>
      </c>
      <c r="C625" s="1" t="s">
        <v>22</v>
      </c>
      <c r="D625" s="1" t="s">
        <v>1234</v>
      </c>
      <c r="E625" s="2">
        <v>0</v>
      </c>
      <c r="F625" s="1">
        <v>1</v>
      </c>
      <c r="G625" s="1" t="s">
        <v>404</v>
      </c>
      <c r="H625" s="1">
        <f t="shared" si="9"/>
        <v>0</v>
      </c>
      <c r="I625" s="1" t="s">
        <v>22</v>
      </c>
      <c r="J625" s="1" t="s">
        <v>0</v>
      </c>
    </row>
    <row r="626" spans="1:10" x14ac:dyDescent="0.3">
      <c r="A626" s="1">
        <v>1968267</v>
      </c>
      <c r="B626" s="1" t="s">
        <v>1235</v>
      </c>
      <c r="C626" s="1">
        <v>766</v>
      </c>
      <c r="D626" s="1" t="s">
        <v>1236</v>
      </c>
      <c r="E626" s="1">
        <f>ROUND(H627+H628+H629+H630+H631+H632+H633+H634+H635+H636+H637+H638+H639+H640+H641+H642+H643+H644+H645+H646+H647+H648+H649+H650+H651+H652+H653+H654+H655+H656+H657+H658+H659+H660+H661+H662+H663+H664+H665+H666,2)</f>
        <v>0</v>
      </c>
      <c r="F626" s="1">
        <v>1</v>
      </c>
      <c r="G626" s="1" t="s">
        <v>0</v>
      </c>
      <c r="H626" s="1">
        <f t="shared" si="9"/>
        <v>0</v>
      </c>
      <c r="I626" s="1" t="s">
        <v>22</v>
      </c>
      <c r="J626" s="1" t="s">
        <v>0</v>
      </c>
    </row>
    <row r="627" spans="1:10" ht="28.8" x14ac:dyDescent="0.3">
      <c r="A627" s="1">
        <v>1968268</v>
      </c>
      <c r="B627" s="1" t="s">
        <v>1237</v>
      </c>
      <c r="C627" s="1" t="s">
        <v>22</v>
      </c>
      <c r="D627" s="1" t="s">
        <v>1238</v>
      </c>
      <c r="E627" s="2">
        <v>0</v>
      </c>
      <c r="F627" s="1">
        <v>139.19999999999999</v>
      </c>
      <c r="G627" s="1" t="s">
        <v>36</v>
      </c>
      <c r="H627" s="1">
        <f t="shared" si="9"/>
        <v>0</v>
      </c>
      <c r="I627" s="1" t="s">
        <v>22</v>
      </c>
      <c r="J627" s="1" t="s">
        <v>0</v>
      </c>
    </row>
    <row r="628" spans="1:10" ht="43.2" x14ac:dyDescent="0.3">
      <c r="A628" s="1">
        <v>1968269</v>
      </c>
      <c r="B628" s="1" t="s">
        <v>1239</v>
      </c>
      <c r="C628" s="1" t="s">
        <v>22</v>
      </c>
      <c r="D628" s="1" t="s">
        <v>1240</v>
      </c>
      <c r="E628" s="2">
        <v>0</v>
      </c>
      <c r="F628" s="1">
        <v>69.599999999999994</v>
      </c>
      <c r="G628" s="1" t="s">
        <v>36</v>
      </c>
      <c r="H628" s="1">
        <f t="shared" si="9"/>
        <v>0</v>
      </c>
      <c r="I628" s="1" t="s">
        <v>22</v>
      </c>
      <c r="J628" s="1" t="s">
        <v>0</v>
      </c>
    </row>
    <row r="629" spans="1:10" ht="43.2" x14ac:dyDescent="0.3">
      <c r="A629" s="1">
        <v>1968270</v>
      </c>
      <c r="B629" s="1" t="s">
        <v>1241</v>
      </c>
      <c r="C629" s="1" t="s">
        <v>22</v>
      </c>
      <c r="D629" s="1" t="s">
        <v>1242</v>
      </c>
      <c r="E629" s="2">
        <v>0</v>
      </c>
      <c r="F629" s="1">
        <v>69.599999999999994</v>
      </c>
      <c r="G629" s="1" t="s">
        <v>36</v>
      </c>
      <c r="H629" s="1">
        <f t="shared" si="9"/>
        <v>0</v>
      </c>
      <c r="I629" s="1" t="s">
        <v>22</v>
      </c>
      <c r="J629" s="1" t="s">
        <v>0</v>
      </c>
    </row>
    <row r="630" spans="1:10" ht="57.6" x14ac:dyDescent="0.3">
      <c r="A630" s="1">
        <v>1968271</v>
      </c>
      <c r="B630" s="1" t="s">
        <v>1243</v>
      </c>
      <c r="C630" s="1" t="s">
        <v>22</v>
      </c>
      <c r="D630" s="1" t="s">
        <v>1244</v>
      </c>
      <c r="E630" s="2">
        <v>0</v>
      </c>
      <c r="F630" s="1">
        <v>1</v>
      </c>
      <c r="G630" s="1" t="s">
        <v>118</v>
      </c>
      <c r="H630" s="1">
        <f t="shared" si="9"/>
        <v>0</v>
      </c>
      <c r="I630" s="1" t="s">
        <v>22</v>
      </c>
      <c r="J630" s="1" t="s">
        <v>0</v>
      </c>
    </row>
    <row r="631" spans="1:10" ht="43.2" x14ac:dyDescent="0.3">
      <c r="A631" s="1">
        <v>1968272</v>
      </c>
      <c r="B631" s="1" t="s">
        <v>1245</v>
      </c>
      <c r="C631" s="1" t="s">
        <v>22</v>
      </c>
      <c r="D631" s="1" t="s">
        <v>1246</v>
      </c>
      <c r="E631" s="2">
        <v>0</v>
      </c>
      <c r="F631" s="1">
        <v>4</v>
      </c>
      <c r="G631" s="1" t="s">
        <v>118</v>
      </c>
      <c r="H631" s="1">
        <f t="shared" si="9"/>
        <v>0</v>
      </c>
      <c r="I631" s="1" t="s">
        <v>22</v>
      </c>
      <c r="J631" s="1" t="s">
        <v>0</v>
      </c>
    </row>
    <row r="632" spans="1:10" ht="43.2" x14ac:dyDescent="0.3">
      <c r="A632" s="1">
        <v>1968273</v>
      </c>
      <c r="B632" s="1" t="s">
        <v>1247</v>
      </c>
      <c r="C632" s="1" t="s">
        <v>22</v>
      </c>
      <c r="D632" s="1" t="s">
        <v>1248</v>
      </c>
      <c r="E632" s="2">
        <v>0</v>
      </c>
      <c r="F632" s="1">
        <v>3</v>
      </c>
      <c r="G632" s="1" t="s">
        <v>118</v>
      </c>
      <c r="H632" s="1">
        <f t="shared" si="9"/>
        <v>0</v>
      </c>
      <c r="I632" s="1" t="s">
        <v>22</v>
      </c>
      <c r="J632" s="1" t="s">
        <v>0</v>
      </c>
    </row>
    <row r="633" spans="1:10" ht="28.8" x14ac:dyDescent="0.3">
      <c r="A633" s="1">
        <v>1968274</v>
      </c>
      <c r="B633" s="1" t="s">
        <v>1249</v>
      </c>
      <c r="C633" s="1" t="s">
        <v>22</v>
      </c>
      <c r="D633" s="1" t="s">
        <v>1238</v>
      </c>
      <c r="E633" s="2">
        <v>0</v>
      </c>
      <c r="F633" s="1">
        <v>575.5</v>
      </c>
      <c r="G633" s="1" t="s">
        <v>36</v>
      </c>
      <c r="H633" s="1">
        <f t="shared" si="9"/>
        <v>0</v>
      </c>
      <c r="I633" s="1" t="s">
        <v>22</v>
      </c>
      <c r="J633" s="1" t="s">
        <v>0</v>
      </c>
    </row>
    <row r="634" spans="1:10" ht="43.2" x14ac:dyDescent="0.3">
      <c r="A634" s="1">
        <v>1968275</v>
      </c>
      <c r="B634" s="1" t="s">
        <v>1250</v>
      </c>
      <c r="C634" s="1" t="s">
        <v>22</v>
      </c>
      <c r="D634" s="1" t="s">
        <v>1240</v>
      </c>
      <c r="E634" s="2">
        <v>0</v>
      </c>
      <c r="F634" s="1">
        <v>604.27499999999998</v>
      </c>
      <c r="G634" s="1" t="s">
        <v>36</v>
      </c>
      <c r="H634" s="1">
        <f t="shared" si="9"/>
        <v>0</v>
      </c>
      <c r="I634" s="1" t="s">
        <v>22</v>
      </c>
      <c r="J634" s="1" t="s">
        <v>0</v>
      </c>
    </row>
    <row r="635" spans="1:10" ht="43.2" x14ac:dyDescent="0.3">
      <c r="A635" s="1">
        <v>1968276</v>
      </c>
      <c r="B635" s="1" t="s">
        <v>1251</v>
      </c>
      <c r="C635" s="1" t="s">
        <v>22</v>
      </c>
      <c r="D635" s="1" t="s">
        <v>1242</v>
      </c>
      <c r="E635" s="2">
        <v>0</v>
      </c>
      <c r="F635" s="1">
        <v>604.27499999999998</v>
      </c>
      <c r="G635" s="1" t="s">
        <v>36</v>
      </c>
      <c r="H635" s="1">
        <f t="shared" si="9"/>
        <v>0</v>
      </c>
      <c r="I635" s="1" t="s">
        <v>22</v>
      </c>
      <c r="J635" s="1" t="s">
        <v>0</v>
      </c>
    </row>
    <row r="636" spans="1:10" ht="28.8" x14ac:dyDescent="0.3">
      <c r="A636" s="1">
        <v>1968277</v>
      </c>
      <c r="B636" s="1" t="s">
        <v>1252</v>
      </c>
      <c r="C636" s="1" t="s">
        <v>22</v>
      </c>
      <c r="D636" s="1" t="s">
        <v>1253</v>
      </c>
      <c r="E636" s="2">
        <v>0</v>
      </c>
      <c r="F636" s="1">
        <v>40</v>
      </c>
      <c r="G636" s="1" t="s">
        <v>118</v>
      </c>
      <c r="H636" s="1">
        <f t="shared" si="9"/>
        <v>0</v>
      </c>
      <c r="I636" s="1" t="s">
        <v>22</v>
      </c>
      <c r="J636" s="1" t="s">
        <v>0</v>
      </c>
    </row>
    <row r="637" spans="1:10" ht="28.8" x14ac:dyDescent="0.3">
      <c r="A637" s="1">
        <v>1968278</v>
      </c>
      <c r="B637" s="1" t="s">
        <v>1254</v>
      </c>
      <c r="C637" s="1" t="s">
        <v>22</v>
      </c>
      <c r="D637" s="1" t="s">
        <v>1255</v>
      </c>
      <c r="E637" s="2">
        <v>0</v>
      </c>
      <c r="F637" s="1">
        <v>41</v>
      </c>
      <c r="G637" s="1" t="s">
        <v>118</v>
      </c>
      <c r="H637" s="1">
        <f t="shared" si="9"/>
        <v>0</v>
      </c>
      <c r="I637" s="1" t="s">
        <v>22</v>
      </c>
      <c r="J637" s="1" t="s">
        <v>0</v>
      </c>
    </row>
    <row r="638" spans="1:10" ht="28.8" x14ac:dyDescent="0.3">
      <c r="A638" s="1">
        <v>1968279</v>
      </c>
      <c r="B638" s="1" t="s">
        <v>1256</v>
      </c>
      <c r="C638" s="1" t="s">
        <v>22</v>
      </c>
      <c r="D638" s="1" t="s">
        <v>1257</v>
      </c>
      <c r="E638" s="2">
        <v>0</v>
      </c>
      <c r="F638" s="1">
        <v>1</v>
      </c>
      <c r="G638" s="1" t="s">
        <v>118</v>
      </c>
      <c r="H638" s="1">
        <f t="shared" si="9"/>
        <v>0</v>
      </c>
      <c r="I638" s="1" t="s">
        <v>22</v>
      </c>
      <c r="J638" s="1" t="s">
        <v>0</v>
      </c>
    </row>
    <row r="639" spans="1:10" ht="28.8" x14ac:dyDescent="0.3">
      <c r="A639" s="1">
        <v>1968280</v>
      </c>
      <c r="B639" s="1" t="s">
        <v>1258</v>
      </c>
      <c r="C639" s="1" t="s">
        <v>22</v>
      </c>
      <c r="D639" s="1" t="s">
        <v>1259</v>
      </c>
      <c r="E639" s="2">
        <v>0</v>
      </c>
      <c r="F639" s="1">
        <v>1</v>
      </c>
      <c r="G639" s="1" t="s">
        <v>118</v>
      </c>
      <c r="H639" s="1">
        <f t="shared" si="9"/>
        <v>0</v>
      </c>
      <c r="I639" s="1" t="s">
        <v>22</v>
      </c>
      <c r="J639" s="1" t="s">
        <v>0</v>
      </c>
    </row>
    <row r="640" spans="1:10" ht="43.2" x14ac:dyDescent="0.3">
      <c r="A640" s="1">
        <v>1968281</v>
      </c>
      <c r="B640" s="1" t="s">
        <v>1260</v>
      </c>
      <c r="C640" s="1" t="s">
        <v>22</v>
      </c>
      <c r="D640" s="1" t="s">
        <v>1261</v>
      </c>
      <c r="E640" s="2">
        <v>0</v>
      </c>
      <c r="F640" s="1">
        <v>8</v>
      </c>
      <c r="G640" s="1" t="s">
        <v>118</v>
      </c>
      <c r="H640" s="1">
        <f t="shared" si="9"/>
        <v>0</v>
      </c>
      <c r="I640" s="1" t="s">
        <v>22</v>
      </c>
      <c r="J640" s="1" t="s">
        <v>0</v>
      </c>
    </row>
    <row r="641" spans="1:10" ht="28.8" x14ac:dyDescent="0.3">
      <c r="A641" s="1">
        <v>1968282</v>
      </c>
      <c r="B641" s="1" t="s">
        <v>1262</v>
      </c>
      <c r="C641" s="1" t="s">
        <v>22</v>
      </c>
      <c r="D641" s="1" t="s">
        <v>1263</v>
      </c>
      <c r="E641" s="2">
        <v>0</v>
      </c>
      <c r="F641" s="1">
        <v>2</v>
      </c>
      <c r="G641" s="1" t="s">
        <v>118</v>
      </c>
      <c r="H641" s="1">
        <f t="shared" si="9"/>
        <v>0</v>
      </c>
      <c r="I641" s="1" t="s">
        <v>22</v>
      </c>
      <c r="J641" s="1" t="s">
        <v>0</v>
      </c>
    </row>
    <row r="642" spans="1:10" ht="28.8" x14ac:dyDescent="0.3">
      <c r="A642" s="1">
        <v>1968283</v>
      </c>
      <c r="B642" s="1" t="s">
        <v>1264</v>
      </c>
      <c r="C642" s="1" t="s">
        <v>22</v>
      </c>
      <c r="D642" s="1" t="s">
        <v>1265</v>
      </c>
      <c r="E642" s="2">
        <v>0</v>
      </c>
      <c r="F642" s="1">
        <v>6</v>
      </c>
      <c r="G642" s="1" t="s">
        <v>118</v>
      </c>
      <c r="H642" s="1">
        <f t="shared" si="9"/>
        <v>0</v>
      </c>
      <c r="I642" s="1" t="s">
        <v>22</v>
      </c>
      <c r="J642" s="1" t="s">
        <v>0</v>
      </c>
    </row>
    <row r="643" spans="1:10" ht="28.8" x14ac:dyDescent="0.3">
      <c r="A643" s="1">
        <v>1968284</v>
      </c>
      <c r="B643" s="1" t="s">
        <v>1266</v>
      </c>
      <c r="C643" s="1" t="s">
        <v>22</v>
      </c>
      <c r="D643" s="1" t="s">
        <v>1267</v>
      </c>
      <c r="E643" s="2">
        <v>0</v>
      </c>
      <c r="F643" s="1">
        <v>8</v>
      </c>
      <c r="G643" s="1" t="s">
        <v>897</v>
      </c>
      <c r="H643" s="1">
        <f t="shared" ref="H643:H706" si="10">IF(ISNUMBER(VALUE(E643)),ROUND(SUM(ROUND(E643,2)*F643),2),"N")</f>
        <v>0</v>
      </c>
      <c r="I643" s="1" t="s">
        <v>22</v>
      </c>
      <c r="J643" s="1" t="s">
        <v>0</v>
      </c>
    </row>
    <row r="644" spans="1:10" ht="28.8" x14ac:dyDescent="0.3">
      <c r="A644" s="1">
        <v>1968285</v>
      </c>
      <c r="B644" s="1" t="s">
        <v>1268</v>
      </c>
      <c r="C644" s="1" t="s">
        <v>22</v>
      </c>
      <c r="D644" s="1" t="s">
        <v>1269</v>
      </c>
      <c r="E644" s="2">
        <v>0</v>
      </c>
      <c r="F644" s="1">
        <v>63</v>
      </c>
      <c r="G644" s="1" t="s">
        <v>118</v>
      </c>
      <c r="H644" s="1">
        <f t="shared" si="10"/>
        <v>0</v>
      </c>
      <c r="I644" s="1" t="s">
        <v>22</v>
      </c>
      <c r="J644" s="1" t="s">
        <v>0</v>
      </c>
    </row>
    <row r="645" spans="1:10" ht="28.8" x14ac:dyDescent="0.3">
      <c r="A645" s="1">
        <v>1968286</v>
      </c>
      <c r="B645" s="1" t="s">
        <v>1270</v>
      </c>
      <c r="C645" s="1" t="s">
        <v>22</v>
      </c>
      <c r="D645" s="1" t="s">
        <v>1271</v>
      </c>
      <c r="E645" s="2">
        <v>0</v>
      </c>
      <c r="F645" s="1">
        <v>63</v>
      </c>
      <c r="G645" s="1" t="s">
        <v>118</v>
      </c>
      <c r="H645" s="1">
        <f t="shared" si="10"/>
        <v>0</v>
      </c>
      <c r="I645" s="1" t="s">
        <v>22</v>
      </c>
      <c r="J645" s="1" t="s">
        <v>0</v>
      </c>
    </row>
    <row r="646" spans="1:10" ht="28.8" x14ac:dyDescent="0.3">
      <c r="A646" s="1">
        <v>1968287</v>
      </c>
      <c r="B646" s="1" t="s">
        <v>1272</v>
      </c>
      <c r="C646" s="1" t="s">
        <v>22</v>
      </c>
      <c r="D646" s="1" t="s">
        <v>1273</v>
      </c>
      <c r="E646" s="2">
        <v>0</v>
      </c>
      <c r="F646" s="1">
        <v>45</v>
      </c>
      <c r="G646" s="1" t="s">
        <v>118</v>
      </c>
      <c r="H646" s="1">
        <f t="shared" si="10"/>
        <v>0</v>
      </c>
      <c r="I646" s="1" t="s">
        <v>22</v>
      </c>
      <c r="J646" s="1" t="s">
        <v>0</v>
      </c>
    </row>
    <row r="647" spans="1:10" ht="28.8" x14ac:dyDescent="0.3">
      <c r="A647" s="1">
        <v>1968288</v>
      </c>
      <c r="B647" s="1" t="s">
        <v>1274</v>
      </c>
      <c r="C647" s="1" t="s">
        <v>22</v>
      </c>
      <c r="D647" s="1" t="s">
        <v>1275</v>
      </c>
      <c r="E647" s="2">
        <v>0</v>
      </c>
      <c r="F647" s="1">
        <v>12</v>
      </c>
      <c r="G647" s="1" t="s">
        <v>118</v>
      </c>
      <c r="H647" s="1">
        <f t="shared" si="10"/>
        <v>0</v>
      </c>
      <c r="I647" s="1" t="s">
        <v>22</v>
      </c>
      <c r="J647" s="1" t="s">
        <v>0</v>
      </c>
    </row>
    <row r="648" spans="1:10" ht="43.2" x14ac:dyDescent="0.3">
      <c r="A648" s="1">
        <v>1968289</v>
      </c>
      <c r="B648" s="1" t="s">
        <v>1276</v>
      </c>
      <c r="C648" s="1" t="s">
        <v>22</v>
      </c>
      <c r="D648" s="1" t="s">
        <v>1277</v>
      </c>
      <c r="E648" s="2">
        <v>0</v>
      </c>
      <c r="F648" s="1">
        <v>3</v>
      </c>
      <c r="G648" s="1" t="s">
        <v>118</v>
      </c>
      <c r="H648" s="1">
        <f t="shared" si="10"/>
        <v>0</v>
      </c>
      <c r="I648" s="1" t="s">
        <v>22</v>
      </c>
      <c r="J648" s="1" t="s">
        <v>0</v>
      </c>
    </row>
    <row r="649" spans="1:10" ht="43.2" x14ac:dyDescent="0.3">
      <c r="A649" s="1">
        <v>1968290</v>
      </c>
      <c r="B649" s="1" t="s">
        <v>1278</v>
      </c>
      <c r="C649" s="1" t="s">
        <v>22</v>
      </c>
      <c r="D649" s="1" t="s">
        <v>1279</v>
      </c>
      <c r="E649" s="2">
        <v>0</v>
      </c>
      <c r="F649" s="1">
        <v>3</v>
      </c>
      <c r="G649" s="1" t="s">
        <v>118</v>
      </c>
      <c r="H649" s="1">
        <f t="shared" si="10"/>
        <v>0</v>
      </c>
      <c r="I649" s="1" t="s">
        <v>22</v>
      </c>
      <c r="J649" s="1" t="s">
        <v>0</v>
      </c>
    </row>
    <row r="650" spans="1:10" x14ac:dyDescent="0.3">
      <c r="A650" s="1">
        <v>1968291</v>
      </c>
      <c r="B650" s="1" t="s">
        <v>1280</v>
      </c>
      <c r="C650" s="1" t="s">
        <v>22</v>
      </c>
      <c r="D650" s="1" t="s">
        <v>1281</v>
      </c>
      <c r="E650" s="2">
        <v>0</v>
      </c>
      <c r="F650" s="1">
        <v>5.74</v>
      </c>
      <c r="G650" s="1" t="s">
        <v>36</v>
      </c>
      <c r="H650" s="1">
        <f t="shared" si="10"/>
        <v>0</v>
      </c>
      <c r="I650" s="1" t="s">
        <v>22</v>
      </c>
      <c r="J650" s="1" t="s">
        <v>0</v>
      </c>
    </row>
    <row r="651" spans="1:10" ht="28.8" x14ac:dyDescent="0.3">
      <c r="A651" s="1">
        <v>1968292</v>
      </c>
      <c r="B651" s="1" t="s">
        <v>1282</v>
      </c>
      <c r="C651" s="1" t="s">
        <v>22</v>
      </c>
      <c r="D651" s="1" t="s">
        <v>1283</v>
      </c>
      <c r="E651" s="2">
        <v>0</v>
      </c>
      <c r="F651" s="1">
        <v>1</v>
      </c>
      <c r="G651" s="1" t="s">
        <v>118</v>
      </c>
      <c r="H651" s="1">
        <f t="shared" si="10"/>
        <v>0</v>
      </c>
      <c r="I651" s="1" t="s">
        <v>22</v>
      </c>
      <c r="J651" s="1" t="s">
        <v>0</v>
      </c>
    </row>
    <row r="652" spans="1:10" ht="28.8" x14ac:dyDescent="0.3">
      <c r="A652" s="1">
        <v>1968293</v>
      </c>
      <c r="B652" s="1" t="s">
        <v>1284</v>
      </c>
      <c r="C652" s="1" t="s">
        <v>22</v>
      </c>
      <c r="D652" s="1" t="s">
        <v>1285</v>
      </c>
      <c r="E652" s="2">
        <v>0</v>
      </c>
      <c r="F652" s="1">
        <v>1</v>
      </c>
      <c r="G652" s="1" t="s">
        <v>118</v>
      </c>
      <c r="H652" s="1">
        <f t="shared" si="10"/>
        <v>0</v>
      </c>
      <c r="I652" s="1" t="s">
        <v>22</v>
      </c>
      <c r="J652" s="1" t="s">
        <v>0</v>
      </c>
    </row>
    <row r="653" spans="1:10" ht="57.6" x14ac:dyDescent="0.3">
      <c r="A653" s="1">
        <v>1968294</v>
      </c>
      <c r="B653" s="1" t="s">
        <v>1286</v>
      </c>
      <c r="C653" s="1" t="s">
        <v>22</v>
      </c>
      <c r="D653" s="1" t="s">
        <v>1287</v>
      </c>
      <c r="E653" s="2">
        <v>0</v>
      </c>
      <c r="F653" s="1">
        <v>1</v>
      </c>
      <c r="G653" s="1" t="s">
        <v>118</v>
      </c>
      <c r="H653" s="1">
        <f t="shared" si="10"/>
        <v>0</v>
      </c>
      <c r="I653" s="1" t="s">
        <v>22</v>
      </c>
      <c r="J653" s="1" t="s">
        <v>0</v>
      </c>
    </row>
    <row r="654" spans="1:10" x14ac:dyDescent="0.3">
      <c r="A654" s="1">
        <v>1968295</v>
      </c>
      <c r="B654" s="1" t="s">
        <v>1288</v>
      </c>
      <c r="C654" s="1" t="s">
        <v>22</v>
      </c>
      <c r="D654" s="1" t="s">
        <v>1290</v>
      </c>
      <c r="E654" s="2">
        <v>0</v>
      </c>
      <c r="F654" s="1">
        <v>1035</v>
      </c>
      <c r="G654" s="1" t="s">
        <v>1289</v>
      </c>
      <c r="H654" s="1">
        <f t="shared" si="10"/>
        <v>0</v>
      </c>
      <c r="I654" s="1" t="s">
        <v>22</v>
      </c>
      <c r="J654" s="1" t="s">
        <v>0</v>
      </c>
    </row>
    <row r="655" spans="1:10" ht="28.8" x14ac:dyDescent="0.3">
      <c r="A655" s="1">
        <v>1968296</v>
      </c>
      <c r="B655" s="1" t="s">
        <v>1291</v>
      </c>
      <c r="C655" s="1" t="s">
        <v>22</v>
      </c>
      <c r="D655" s="1" t="s">
        <v>1292</v>
      </c>
      <c r="E655" s="2">
        <v>0</v>
      </c>
      <c r="F655" s="1">
        <v>6</v>
      </c>
      <c r="G655" s="1" t="s">
        <v>118</v>
      </c>
      <c r="H655" s="1">
        <f t="shared" si="10"/>
        <v>0</v>
      </c>
      <c r="I655" s="1" t="s">
        <v>22</v>
      </c>
      <c r="J655" s="1" t="s">
        <v>0</v>
      </c>
    </row>
    <row r="656" spans="1:10" ht="28.8" x14ac:dyDescent="0.3">
      <c r="A656" s="1">
        <v>1968297</v>
      </c>
      <c r="B656" s="1" t="s">
        <v>1293</v>
      </c>
      <c r="C656" s="1" t="s">
        <v>22</v>
      </c>
      <c r="D656" s="1" t="s">
        <v>1294</v>
      </c>
      <c r="E656" s="2">
        <v>0</v>
      </c>
      <c r="F656" s="1">
        <v>6</v>
      </c>
      <c r="G656" s="1" t="s">
        <v>36</v>
      </c>
      <c r="H656" s="1">
        <f t="shared" si="10"/>
        <v>0</v>
      </c>
      <c r="I656" s="1" t="s">
        <v>22</v>
      </c>
      <c r="J656" s="1" t="s">
        <v>0</v>
      </c>
    </row>
    <row r="657" spans="1:10" ht="28.8" x14ac:dyDescent="0.3">
      <c r="A657" s="1">
        <v>1968298</v>
      </c>
      <c r="B657" s="1" t="s">
        <v>1295</v>
      </c>
      <c r="C657" s="1" t="s">
        <v>22</v>
      </c>
      <c r="D657" s="1" t="s">
        <v>1296</v>
      </c>
      <c r="E657" s="2">
        <v>0</v>
      </c>
      <c r="F657" s="1">
        <v>41</v>
      </c>
      <c r="G657" s="1" t="s">
        <v>118</v>
      </c>
      <c r="H657" s="1">
        <f t="shared" si="10"/>
        <v>0</v>
      </c>
      <c r="I657" s="1" t="s">
        <v>22</v>
      </c>
      <c r="J657" s="1" t="s">
        <v>0</v>
      </c>
    </row>
    <row r="658" spans="1:10" ht="28.8" x14ac:dyDescent="0.3">
      <c r="A658" s="1">
        <v>1968299</v>
      </c>
      <c r="B658" s="1" t="s">
        <v>1297</v>
      </c>
      <c r="C658" s="1" t="s">
        <v>22</v>
      </c>
      <c r="D658" s="1" t="s">
        <v>1298</v>
      </c>
      <c r="E658" s="2">
        <v>0</v>
      </c>
      <c r="F658" s="1">
        <v>113</v>
      </c>
      <c r="G658" s="1" t="s">
        <v>36</v>
      </c>
      <c r="H658" s="1">
        <f t="shared" si="10"/>
        <v>0</v>
      </c>
      <c r="I658" s="1" t="s">
        <v>22</v>
      </c>
      <c r="J658" s="1" t="s">
        <v>0</v>
      </c>
    </row>
    <row r="659" spans="1:10" ht="28.8" x14ac:dyDescent="0.3">
      <c r="A659" s="1">
        <v>1968300</v>
      </c>
      <c r="B659" s="1" t="s">
        <v>1299</v>
      </c>
      <c r="C659" s="1" t="s">
        <v>22</v>
      </c>
      <c r="D659" s="1" t="s">
        <v>1300</v>
      </c>
      <c r="E659" s="2">
        <v>0</v>
      </c>
      <c r="F659" s="1">
        <v>41</v>
      </c>
      <c r="G659" s="1" t="s">
        <v>118</v>
      </c>
      <c r="H659" s="1">
        <f t="shared" si="10"/>
        <v>0</v>
      </c>
      <c r="I659" s="1" t="s">
        <v>22</v>
      </c>
      <c r="J659" s="1" t="s">
        <v>0</v>
      </c>
    </row>
    <row r="660" spans="1:10" ht="28.8" x14ac:dyDescent="0.3">
      <c r="A660" s="1">
        <v>1968301</v>
      </c>
      <c r="B660" s="1" t="s">
        <v>1301</v>
      </c>
      <c r="C660" s="1" t="s">
        <v>22</v>
      </c>
      <c r="D660" s="1" t="s">
        <v>1302</v>
      </c>
      <c r="E660" s="2">
        <v>0</v>
      </c>
      <c r="F660" s="1">
        <v>10</v>
      </c>
      <c r="G660" s="1" t="s">
        <v>36</v>
      </c>
      <c r="H660" s="1">
        <f t="shared" si="10"/>
        <v>0</v>
      </c>
      <c r="I660" s="1" t="s">
        <v>22</v>
      </c>
      <c r="J660" s="1" t="s">
        <v>0</v>
      </c>
    </row>
    <row r="661" spans="1:10" x14ac:dyDescent="0.3">
      <c r="A661" s="1">
        <v>1968302</v>
      </c>
      <c r="B661" s="1" t="s">
        <v>1303</v>
      </c>
      <c r="C661" s="1" t="s">
        <v>22</v>
      </c>
      <c r="D661" s="1" t="s">
        <v>1304</v>
      </c>
      <c r="E661" s="2">
        <v>0</v>
      </c>
      <c r="F661" s="1">
        <v>21</v>
      </c>
      <c r="G661" s="1" t="s">
        <v>118</v>
      </c>
      <c r="H661" s="1">
        <f t="shared" si="10"/>
        <v>0</v>
      </c>
      <c r="I661" s="1" t="s">
        <v>22</v>
      </c>
      <c r="J661" s="1" t="s">
        <v>0</v>
      </c>
    </row>
    <row r="662" spans="1:10" x14ac:dyDescent="0.3">
      <c r="A662" s="1">
        <v>1968303</v>
      </c>
      <c r="B662" s="1" t="s">
        <v>1305</v>
      </c>
      <c r="C662" s="1" t="s">
        <v>22</v>
      </c>
      <c r="D662" s="1" t="s">
        <v>1306</v>
      </c>
      <c r="E662" s="2">
        <v>0</v>
      </c>
      <c r="F662" s="1">
        <v>6</v>
      </c>
      <c r="G662" s="1" t="s">
        <v>118</v>
      </c>
      <c r="H662" s="1">
        <f t="shared" si="10"/>
        <v>0</v>
      </c>
      <c r="I662" s="1" t="s">
        <v>22</v>
      </c>
      <c r="J662" s="1" t="s">
        <v>0</v>
      </c>
    </row>
    <row r="663" spans="1:10" x14ac:dyDescent="0.3">
      <c r="A663" s="1">
        <v>1968304</v>
      </c>
      <c r="B663" s="1" t="s">
        <v>1307</v>
      </c>
      <c r="C663" s="1" t="s">
        <v>22</v>
      </c>
      <c r="D663" s="1" t="s">
        <v>1308</v>
      </c>
      <c r="E663" s="2">
        <v>0</v>
      </c>
      <c r="F663" s="1">
        <v>12</v>
      </c>
      <c r="G663" s="1" t="s">
        <v>118</v>
      </c>
      <c r="H663" s="1">
        <f t="shared" si="10"/>
        <v>0</v>
      </c>
      <c r="I663" s="1" t="s">
        <v>22</v>
      </c>
      <c r="J663" s="1" t="s">
        <v>0</v>
      </c>
    </row>
    <row r="664" spans="1:10" x14ac:dyDescent="0.3">
      <c r="A664" s="1">
        <v>1968305</v>
      </c>
      <c r="B664" s="1" t="s">
        <v>1309</v>
      </c>
      <c r="C664" s="1" t="s">
        <v>22</v>
      </c>
      <c r="D664" s="1" t="s">
        <v>1310</v>
      </c>
      <c r="E664" s="2">
        <v>0</v>
      </c>
      <c r="F664" s="1">
        <v>3</v>
      </c>
      <c r="G664" s="1" t="s">
        <v>118</v>
      </c>
      <c r="H664" s="1">
        <f t="shared" si="10"/>
        <v>0</v>
      </c>
      <c r="I664" s="1" t="s">
        <v>22</v>
      </c>
      <c r="J664" s="1" t="s">
        <v>0</v>
      </c>
    </row>
    <row r="665" spans="1:10" x14ac:dyDescent="0.3">
      <c r="A665" s="1">
        <v>1968306</v>
      </c>
      <c r="B665" s="1" t="s">
        <v>1311</v>
      </c>
      <c r="C665" s="1" t="s">
        <v>22</v>
      </c>
      <c r="D665" s="1" t="s">
        <v>1312</v>
      </c>
      <c r="E665" s="2">
        <v>0</v>
      </c>
      <c r="F665" s="1">
        <v>15.6</v>
      </c>
      <c r="G665" s="1" t="s">
        <v>36</v>
      </c>
      <c r="H665" s="1">
        <f t="shared" si="10"/>
        <v>0</v>
      </c>
      <c r="I665" s="1" t="s">
        <v>22</v>
      </c>
      <c r="J665" s="1" t="s">
        <v>0</v>
      </c>
    </row>
    <row r="666" spans="1:10" ht="28.8" x14ac:dyDescent="0.3">
      <c r="A666" s="1">
        <v>1968307</v>
      </c>
      <c r="B666" s="1" t="s">
        <v>1313</v>
      </c>
      <c r="C666" s="1" t="s">
        <v>22</v>
      </c>
      <c r="D666" s="1" t="s">
        <v>1314</v>
      </c>
      <c r="E666" s="2">
        <v>0</v>
      </c>
      <c r="F666" s="1">
        <v>1</v>
      </c>
      <c r="G666" s="1" t="s">
        <v>404</v>
      </c>
      <c r="H666" s="1">
        <f t="shared" si="10"/>
        <v>0</v>
      </c>
      <c r="I666" s="1" t="s">
        <v>22</v>
      </c>
      <c r="J666" s="1" t="s">
        <v>0</v>
      </c>
    </row>
    <row r="667" spans="1:10" x14ac:dyDescent="0.3">
      <c r="A667" s="1">
        <v>1968308</v>
      </c>
      <c r="B667" s="1" t="s">
        <v>1315</v>
      </c>
      <c r="C667" s="1">
        <v>767</v>
      </c>
      <c r="D667" s="1" t="s">
        <v>1316</v>
      </c>
      <c r="E667" s="1">
        <f>ROUND(H668+H669+H670+H671+H672+H673+H674+H675+H676+H677+H678+H679+H680+H681+H682+H683+H684+H685+H686+H687,2)</f>
        <v>0</v>
      </c>
      <c r="F667" s="1">
        <v>1</v>
      </c>
      <c r="G667" s="1" t="s">
        <v>0</v>
      </c>
      <c r="H667" s="1">
        <f t="shared" si="10"/>
        <v>0</v>
      </c>
      <c r="I667" s="1" t="s">
        <v>22</v>
      </c>
      <c r="J667" s="1" t="s">
        <v>0</v>
      </c>
    </row>
    <row r="668" spans="1:10" x14ac:dyDescent="0.3">
      <c r="A668" s="1">
        <v>1968309</v>
      </c>
      <c r="B668" s="1" t="s">
        <v>1317</v>
      </c>
      <c r="C668" s="1" t="s">
        <v>22</v>
      </c>
      <c r="D668" s="1" t="s">
        <v>1318</v>
      </c>
      <c r="E668" s="2">
        <v>0</v>
      </c>
      <c r="F668" s="1">
        <v>64.5</v>
      </c>
      <c r="G668" s="1" t="s">
        <v>36</v>
      </c>
      <c r="H668" s="1">
        <f t="shared" si="10"/>
        <v>0</v>
      </c>
      <c r="I668" s="1" t="s">
        <v>22</v>
      </c>
      <c r="J668" s="1" t="s">
        <v>0</v>
      </c>
    </row>
    <row r="669" spans="1:10" x14ac:dyDescent="0.3">
      <c r="A669" s="1">
        <v>1968310</v>
      </c>
      <c r="B669" s="1" t="s">
        <v>1319</v>
      </c>
      <c r="C669" s="1" t="s">
        <v>22</v>
      </c>
      <c r="D669" s="1" t="s">
        <v>1320</v>
      </c>
      <c r="E669" s="2">
        <v>0</v>
      </c>
      <c r="F669" s="1">
        <v>44.9</v>
      </c>
      <c r="G669" s="1" t="s">
        <v>36</v>
      </c>
      <c r="H669" s="1">
        <f t="shared" si="10"/>
        <v>0</v>
      </c>
      <c r="I669" s="1" t="s">
        <v>22</v>
      </c>
      <c r="J669" s="1" t="s">
        <v>0</v>
      </c>
    </row>
    <row r="670" spans="1:10" ht="28.8" x14ac:dyDescent="0.3">
      <c r="A670" s="1">
        <v>1968311</v>
      </c>
      <c r="B670" s="1" t="s">
        <v>1321</v>
      </c>
      <c r="C670" s="1" t="s">
        <v>22</v>
      </c>
      <c r="D670" s="1" t="s">
        <v>1322</v>
      </c>
      <c r="E670" s="2">
        <v>0</v>
      </c>
      <c r="F670" s="1">
        <v>6</v>
      </c>
      <c r="G670" s="1" t="s">
        <v>118</v>
      </c>
      <c r="H670" s="1">
        <f t="shared" si="10"/>
        <v>0</v>
      </c>
      <c r="I670" s="1" t="s">
        <v>22</v>
      </c>
      <c r="J670" s="1" t="s">
        <v>0</v>
      </c>
    </row>
    <row r="671" spans="1:10" ht="28.8" x14ac:dyDescent="0.3">
      <c r="A671" s="1">
        <v>1968312</v>
      </c>
      <c r="B671" s="1" t="s">
        <v>1323</v>
      </c>
      <c r="C671" s="1" t="s">
        <v>22</v>
      </c>
      <c r="D671" s="1" t="s">
        <v>1324</v>
      </c>
      <c r="E671" s="2">
        <v>0</v>
      </c>
      <c r="F671" s="1">
        <v>3</v>
      </c>
      <c r="G671" s="1" t="s">
        <v>118</v>
      </c>
      <c r="H671" s="1">
        <f t="shared" si="10"/>
        <v>0</v>
      </c>
      <c r="I671" s="1" t="s">
        <v>22</v>
      </c>
      <c r="J671" s="1" t="s">
        <v>0</v>
      </c>
    </row>
    <row r="672" spans="1:10" ht="28.8" x14ac:dyDescent="0.3">
      <c r="A672" s="1">
        <v>1968313</v>
      </c>
      <c r="B672" s="1" t="s">
        <v>1325</v>
      </c>
      <c r="C672" s="1" t="s">
        <v>22</v>
      </c>
      <c r="D672" s="1" t="s">
        <v>1326</v>
      </c>
      <c r="E672" s="2">
        <v>0</v>
      </c>
      <c r="F672" s="1">
        <v>10.5</v>
      </c>
      <c r="G672" s="1" t="s">
        <v>36</v>
      </c>
      <c r="H672" s="1">
        <f t="shared" si="10"/>
        <v>0</v>
      </c>
      <c r="I672" s="1" t="s">
        <v>22</v>
      </c>
      <c r="J672" s="1" t="s">
        <v>0</v>
      </c>
    </row>
    <row r="673" spans="1:10" ht="28.8" x14ac:dyDescent="0.3">
      <c r="A673" s="1">
        <v>1968314</v>
      </c>
      <c r="B673" s="1" t="s">
        <v>1327</v>
      </c>
      <c r="C673" s="1" t="s">
        <v>22</v>
      </c>
      <c r="D673" s="1" t="s">
        <v>1328</v>
      </c>
      <c r="E673" s="2">
        <v>0</v>
      </c>
      <c r="F673" s="1">
        <v>11.025</v>
      </c>
      <c r="G673" s="1" t="s">
        <v>36</v>
      </c>
      <c r="H673" s="1">
        <f t="shared" si="10"/>
        <v>0</v>
      </c>
      <c r="I673" s="1" t="s">
        <v>22</v>
      </c>
      <c r="J673" s="1" t="s">
        <v>0</v>
      </c>
    </row>
    <row r="674" spans="1:10" ht="28.8" x14ac:dyDescent="0.3">
      <c r="A674" s="1">
        <v>1968315</v>
      </c>
      <c r="B674" s="1" t="s">
        <v>1329</v>
      </c>
      <c r="C674" s="1" t="s">
        <v>22</v>
      </c>
      <c r="D674" s="1" t="s">
        <v>1330</v>
      </c>
      <c r="E674" s="2">
        <v>0</v>
      </c>
      <c r="F674" s="1">
        <v>27</v>
      </c>
      <c r="G674" s="1" t="s">
        <v>36</v>
      </c>
      <c r="H674" s="1">
        <f t="shared" si="10"/>
        <v>0</v>
      </c>
      <c r="I674" s="1" t="s">
        <v>22</v>
      </c>
      <c r="J674" s="1" t="s">
        <v>0</v>
      </c>
    </row>
    <row r="675" spans="1:10" ht="57.6" x14ac:dyDescent="0.3">
      <c r="A675" s="1">
        <v>1968316</v>
      </c>
      <c r="B675" s="1" t="s">
        <v>1331</v>
      </c>
      <c r="C675" s="1" t="s">
        <v>22</v>
      </c>
      <c r="D675" s="1" t="s">
        <v>1332</v>
      </c>
      <c r="E675" s="2">
        <v>0</v>
      </c>
      <c r="F675" s="1">
        <v>56.7</v>
      </c>
      <c r="G675" s="1" t="s">
        <v>36</v>
      </c>
      <c r="H675" s="1">
        <f t="shared" si="10"/>
        <v>0</v>
      </c>
      <c r="I675" s="1" t="s">
        <v>22</v>
      </c>
      <c r="J675" s="1" t="s">
        <v>0</v>
      </c>
    </row>
    <row r="676" spans="1:10" ht="28.8" x14ac:dyDescent="0.3">
      <c r="A676" s="1">
        <v>1968317</v>
      </c>
      <c r="B676" s="1" t="s">
        <v>1333</v>
      </c>
      <c r="C676" s="1" t="s">
        <v>22</v>
      </c>
      <c r="D676" s="1" t="s">
        <v>1334</v>
      </c>
      <c r="E676" s="2">
        <v>0</v>
      </c>
      <c r="F676" s="1">
        <v>6</v>
      </c>
      <c r="G676" s="1" t="s">
        <v>36</v>
      </c>
      <c r="H676" s="1">
        <f t="shared" si="10"/>
        <v>0</v>
      </c>
      <c r="I676" s="1" t="s">
        <v>22</v>
      </c>
      <c r="J676" s="1" t="s">
        <v>0</v>
      </c>
    </row>
    <row r="677" spans="1:10" ht="28.8" x14ac:dyDescent="0.3">
      <c r="A677" s="1">
        <v>1968318</v>
      </c>
      <c r="B677" s="1" t="s">
        <v>1335</v>
      </c>
      <c r="C677" s="1" t="s">
        <v>22</v>
      </c>
      <c r="D677" s="1" t="s">
        <v>1336</v>
      </c>
      <c r="E677" s="2">
        <v>0</v>
      </c>
      <c r="F677" s="1">
        <v>2</v>
      </c>
      <c r="G677" s="1" t="s">
        <v>118</v>
      </c>
      <c r="H677" s="1">
        <f t="shared" si="10"/>
        <v>0</v>
      </c>
      <c r="I677" s="1" t="s">
        <v>22</v>
      </c>
      <c r="J677" s="1" t="s">
        <v>0</v>
      </c>
    </row>
    <row r="678" spans="1:10" ht="28.8" x14ac:dyDescent="0.3">
      <c r="A678" s="1">
        <v>1968319</v>
      </c>
      <c r="B678" s="1" t="s">
        <v>1337</v>
      </c>
      <c r="C678" s="1" t="s">
        <v>22</v>
      </c>
      <c r="D678" s="1" t="s">
        <v>1338</v>
      </c>
      <c r="E678" s="2">
        <v>0</v>
      </c>
      <c r="F678" s="1">
        <v>10</v>
      </c>
      <c r="G678" s="1" t="s">
        <v>271</v>
      </c>
      <c r="H678" s="1">
        <f t="shared" si="10"/>
        <v>0</v>
      </c>
      <c r="I678" s="1" t="s">
        <v>22</v>
      </c>
      <c r="J678" s="1" t="s">
        <v>0</v>
      </c>
    </row>
    <row r="679" spans="1:10" x14ac:dyDescent="0.3">
      <c r="A679" s="1">
        <v>1968320</v>
      </c>
      <c r="B679" s="1" t="s">
        <v>1339</v>
      </c>
      <c r="C679" s="1" t="s">
        <v>22</v>
      </c>
      <c r="D679" s="1" t="s">
        <v>1340</v>
      </c>
      <c r="E679" s="2">
        <v>0</v>
      </c>
      <c r="F679" s="1">
        <v>1</v>
      </c>
      <c r="G679" s="1" t="s">
        <v>118</v>
      </c>
      <c r="H679" s="1">
        <f t="shared" si="10"/>
        <v>0</v>
      </c>
      <c r="I679" s="1" t="s">
        <v>22</v>
      </c>
      <c r="J679" s="1" t="s">
        <v>0</v>
      </c>
    </row>
    <row r="680" spans="1:10" ht="28.8" x14ac:dyDescent="0.3">
      <c r="A680" s="1">
        <v>1968321</v>
      </c>
      <c r="B680" s="1" t="s">
        <v>1341</v>
      </c>
      <c r="C680" s="1" t="s">
        <v>22</v>
      </c>
      <c r="D680" s="1" t="s">
        <v>1342</v>
      </c>
      <c r="E680" s="2">
        <v>0</v>
      </c>
      <c r="F680" s="1">
        <v>34.200000000000003</v>
      </c>
      <c r="G680" s="1" t="s">
        <v>81</v>
      </c>
      <c r="H680" s="1">
        <f t="shared" si="10"/>
        <v>0</v>
      </c>
      <c r="I680" s="1" t="s">
        <v>22</v>
      </c>
      <c r="J680" s="1" t="s">
        <v>0</v>
      </c>
    </row>
    <row r="681" spans="1:10" ht="28.8" x14ac:dyDescent="0.3">
      <c r="A681" s="1">
        <v>1968322</v>
      </c>
      <c r="B681" s="1" t="s">
        <v>1343</v>
      </c>
      <c r="C681" s="1" t="s">
        <v>22</v>
      </c>
      <c r="D681" s="1" t="s">
        <v>1344</v>
      </c>
      <c r="E681" s="2">
        <v>0</v>
      </c>
      <c r="F681" s="1">
        <v>8</v>
      </c>
      <c r="G681" s="1" t="s">
        <v>118</v>
      </c>
      <c r="H681" s="1">
        <f t="shared" si="10"/>
        <v>0</v>
      </c>
      <c r="I681" s="1" t="s">
        <v>22</v>
      </c>
      <c r="J681" s="1" t="s">
        <v>0</v>
      </c>
    </row>
    <row r="682" spans="1:10" ht="28.8" x14ac:dyDescent="0.3">
      <c r="A682" s="1">
        <v>1968323</v>
      </c>
      <c r="B682" s="1" t="s">
        <v>1345</v>
      </c>
      <c r="C682" s="1" t="s">
        <v>22</v>
      </c>
      <c r="D682" s="1" t="s">
        <v>1346</v>
      </c>
      <c r="E682" s="2">
        <v>0</v>
      </c>
      <c r="F682" s="1">
        <v>36</v>
      </c>
      <c r="G682" s="1" t="s">
        <v>81</v>
      </c>
      <c r="H682" s="1">
        <f t="shared" si="10"/>
        <v>0</v>
      </c>
      <c r="I682" s="1" t="s">
        <v>22</v>
      </c>
      <c r="J682" s="1" t="s">
        <v>0</v>
      </c>
    </row>
    <row r="683" spans="1:10" x14ac:dyDescent="0.3">
      <c r="A683" s="1">
        <v>1968324</v>
      </c>
      <c r="B683" s="1" t="s">
        <v>1347</v>
      </c>
      <c r="C683" s="1" t="s">
        <v>22</v>
      </c>
      <c r="D683" s="1" t="s">
        <v>1348</v>
      </c>
      <c r="E683" s="2">
        <v>0</v>
      </c>
      <c r="F683" s="1">
        <v>9</v>
      </c>
      <c r="G683" s="1" t="s">
        <v>118</v>
      </c>
      <c r="H683" s="1">
        <f t="shared" si="10"/>
        <v>0</v>
      </c>
      <c r="I683" s="1" t="s">
        <v>22</v>
      </c>
      <c r="J683" s="1" t="s">
        <v>0</v>
      </c>
    </row>
    <row r="684" spans="1:10" ht="28.8" x14ac:dyDescent="0.3">
      <c r="A684" s="1">
        <v>1968325</v>
      </c>
      <c r="B684" s="1" t="s">
        <v>1349</v>
      </c>
      <c r="C684" s="1" t="s">
        <v>22</v>
      </c>
      <c r="D684" s="1" t="s">
        <v>1350</v>
      </c>
      <c r="E684" s="2">
        <v>0</v>
      </c>
      <c r="F684" s="1">
        <v>26</v>
      </c>
      <c r="G684" s="1" t="s">
        <v>81</v>
      </c>
      <c r="H684" s="1">
        <f t="shared" si="10"/>
        <v>0</v>
      </c>
      <c r="I684" s="1" t="s">
        <v>22</v>
      </c>
      <c r="J684" s="1" t="s">
        <v>0</v>
      </c>
    </row>
    <row r="685" spans="1:10" x14ac:dyDescent="0.3">
      <c r="A685" s="1">
        <v>1968326</v>
      </c>
      <c r="B685" s="1" t="s">
        <v>1351</v>
      </c>
      <c r="C685" s="1" t="s">
        <v>22</v>
      </c>
      <c r="D685" s="1" t="s">
        <v>1352</v>
      </c>
      <c r="E685" s="2">
        <v>0</v>
      </c>
      <c r="F685" s="1">
        <v>13</v>
      </c>
      <c r="G685" s="1" t="s">
        <v>118</v>
      </c>
      <c r="H685" s="1">
        <f t="shared" si="10"/>
        <v>0</v>
      </c>
      <c r="I685" s="1" t="s">
        <v>22</v>
      </c>
      <c r="J685" s="1" t="s">
        <v>0</v>
      </c>
    </row>
    <row r="686" spans="1:10" ht="28.8" x14ac:dyDescent="0.3">
      <c r="A686" s="1">
        <v>1968327</v>
      </c>
      <c r="B686" s="1" t="s">
        <v>1353</v>
      </c>
      <c r="C686" s="1" t="s">
        <v>22</v>
      </c>
      <c r="D686" s="1" t="s">
        <v>1354</v>
      </c>
      <c r="E686" s="2">
        <v>0</v>
      </c>
      <c r="F686" s="1">
        <v>5.5</v>
      </c>
      <c r="G686" s="1" t="s">
        <v>81</v>
      </c>
      <c r="H686" s="1">
        <f t="shared" si="10"/>
        <v>0</v>
      </c>
      <c r="I686" s="1" t="s">
        <v>22</v>
      </c>
      <c r="J686" s="1" t="s">
        <v>0</v>
      </c>
    </row>
    <row r="687" spans="1:10" x14ac:dyDescent="0.3">
      <c r="A687" s="1">
        <v>1968328</v>
      </c>
      <c r="B687" s="1" t="s">
        <v>1355</v>
      </c>
      <c r="C687" s="1" t="s">
        <v>22</v>
      </c>
      <c r="D687" s="1" t="s">
        <v>1356</v>
      </c>
      <c r="E687" s="2">
        <v>0</v>
      </c>
      <c r="F687" s="1">
        <v>1</v>
      </c>
      <c r="G687" s="1" t="s">
        <v>118</v>
      </c>
      <c r="H687" s="1">
        <f t="shared" si="10"/>
        <v>0</v>
      </c>
      <c r="I687" s="1" t="s">
        <v>22</v>
      </c>
      <c r="J687" s="1" t="s">
        <v>0</v>
      </c>
    </row>
    <row r="688" spans="1:10" x14ac:dyDescent="0.3">
      <c r="A688" s="1">
        <v>1968329</v>
      </c>
      <c r="B688" s="1" t="s">
        <v>1357</v>
      </c>
      <c r="C688" s="1">
        <v>771</v>
      </c>
      <c r="D688" s="1" t="s">
        <v>1358</v>
      </c>
      <c r="E688" s="1">
        <f>ROUND(H689+H690+H691+H692+H693+H694+H695+H696+H697,2)</f>
        <v>0</v>
      </c>
      <c r="F688" s="1">
        <v>1</v>
      </c>
      <c r="G688" s="1" t="s">
        <v>0</v>
      </c>
      <c r="H688" s="1">
        <f t="shared" si="10"/>
        <v>0</v>
      </c>
      <c r="I688" s="1" t="s">
        <v>22</v>
      </c>
      <c r="J688" s="1" t="s">
        <v>0</v>
      </c>
    </row>
    <row r="689" spans="1:10" ht="28.8" x14ac:dyDescent="0.3">
      <c r="A689" s="1">
        <v>1968330</v>
      </c>
      <c r="B689" s="1" t="s">
        <v>1359</v>
      </c>
      <c r="C689" s="1" t="s">
        <v>22</v>
      </c>
      <c r="D689" s="1" t="s">
        <v>1360</v>
      </c>
      <c r="E689" s="2">
        <v>0</v>
      </c>
      <c r="F689" s="1">
        <v>12.6</v>
      </c>
      <c r="G689" s="1" t="s">
        <v>81</v>
      </c>
      <c r="H689" s="1">
        <f t="shared" si="10"/>
        <v>0</v>
      </c>
      <c r="I689" s="1" t="s">
        <v>22</v>
      </c>
      <c r="J689" s="1" t="s">
        <v>0</v>
      </c>
    </row>
    <row r="690" spans="1:10" x14ac:dyDescent="0.3">
      <c r="A690" s="1">
        <v>1968331</v>
      </c>
      <c r="B690" s="1" t="s">
        <v>1361</v>
      </c>
      <c r="C690" s="1" t="s">
        <v>22</v>
      </c>
      <c r="D690" s="1" t="s">
        <v>1362</v>
      </c>
      <c r="E690" s="2">
        <v>0</v>
      </c>
      <c r="F690" s="1">
        <v>44.744999999999997</v>
      </c>
      <c r="G690" s="1" t="s">
        <v>36</v>
      </c>
      <c r="H690" s="1">
        <f t="shared" si="10"/>
        <v>0</v>
      </c>
      <c r="I690" s="1" t="s">
        <v>22</v>
      </c>
      <c r="J690" s="1" t="s">
        <v>0</v>
      </c>
    </row>
    <row r="691" spans="1:10" ht="28.8" x14ac:dyDescent="0.3">
      <c r="A691" s="1">
        <v>1968332</v>
      </c>
      <c r="B691" s="1" t="s">
        <v>1363</v>
      </c>
      <c r="C691" s="1" t="s">
        <v>22</v>
      </c>
      <c r="D691" s="1" t="s">
        <v>1364</v>
      </c>
      <c r="E691" s="2">
        <v>0</v>
      </c>
      <c r="F691" s="1">
        <v>3.0249999999999999</v>
      </c>
      <c r="G691" s="1" t="s">
        <v>81</v>
      </c>
      <c r="H691" s="1">
        <f t="shared" si="10"/>
        <v>0</v>
      </c>
      <c r="I691" s="1" t="s">
        <v>22</v>
      </c>
      <c r="J691" s="1" t="s">
        <v>0</v>
      </c>
    </row>
    <row r="692" spans="1:10" ht="28.8" x14ac:dyDescent="0.3">
      <c r="A692" s="1">
        <v>1968333</v>
      </c>
      <c r="B692" s="1" t="s">
        <v>1365</v>
      </c>
      <c r="C692" s="1" t="s">
        <v>22</v>
      </c>
      <c r="D692" s="1" t="s">
        <v>1366</v>
      </c>
      <c r="E692" s="2">
        <v>0</v>
      </c>
      <c r="F692" s="1">
        <v>43.2</v>
      </c>
      <c r="G692" s="1" t="s">
        <v>36</v>
      </c>
      <c r="H692" s="1">
        <f t="shared" si="10"/>
        <v>0</v>
      </c>
      <c r="I692" s="1" t="s">
        <v>22</v>
      </c>
      <c r="J692" s="1" t="s">
        <v>0</v>
      </c>
    </row>
    <row r="693" spans="1:10" ht="28.8" x14ac:dyDescent="0.3">
      <c r="A693" s="1">
        <v>1968334</v>
      </c>
      <c r="B693" s="1" t="s">
        <v>1367</v>
      </c>
      <c r="C693" s="1" t="s">
        <v>22</v>
      </c>
      <c r="D693" s="1" t="s">
        <v>1364</v>
      </c>
      <c r="E693" s="2">
        <v>0</v>
      </c>
      <c r="F693" s="1">
        <v>2.92</v>
      </c>
      <c r="G693" s="1" t="s">
        <v>81</v>
      </c>
      <c r="H693" s="1">
        <f t="shared" si="10"/>
        <v>0</v>
      </c>
      <c r="I693" s="1" t="s">
        <v>22</v>
      </c>
      <c r="J693" s="1" t="s">
        <v>0</v>
      </c>
    </row>
    <row r="694" spans="1:10" ht="28.8" x14ac:dyDescent="0.3">
      <c r="A694" s="1">
        <v>1968335</v>
      </c>
      <c r="B694" s="1" t="s">
        <v>1368</v>
      </c>
      <c r="C694" s="1" t="s">
        <v>22</v>
      </c>
      <c r="D694" s="1" t="s">
        <v>1369</v>
      </c>
      <c r="E694" s="2">
        <v>0</v>
      </c>
      <c r="F694" s="1">
        <v>421.63</v>
      </c>
      <c r="G694" s="1" t="s">
        <v>81</v>
      </c>
      <c r="H694" s="1">
        <f t="shared" si="10"/>
        <v>0</v>
      </c>
      <c r="I694" s="1" t="s">
        <v>22</v>
      </c>
      <c r="J694" s="1" t="s">
        <v>0</v>
      </c>
    </row>
    <row r="695" spans="1:10" ht="28.8" x14ac:dyDescent="0.3">
      <c r="A695" s="1">
        <v>1968336</v>
      </c>
      <c r="B695" s="1" t="s">
        <v>1370</v>
      </c>
      <c r="C695" s="1" t="s">
        <v>22</v>
      </c>
      <c r="D695" s="1" t="s">
        <v>1371</v>
      </c>
      <c r="E695" s="2">
        <v>0</v>
      </c>
      <c r="F695" s="1">
        <v>452.60399999999998</v>
      </c>
      <c r="G695" s="1" t="s">
        <v>81</v>
      </c>
      <c r="H695" s="1">
        <f t="shared" si="10"/>
        <v>0</v>
      </c>
      <c r="I695" s="1" t="s">
        <v>22</v>
      </c>
      <c r="J695" s="1" t="s">
        <v>0</v>
      </c>
    </row>
    <row r="696" spans="1:10" ht="43.2" x14ac:dyDescent="0.3">
      <c r="A696" s="1">
        <v>1968337</v>
      </c>
      <c r="B696" s="1" t="s">
        <v>1372</v>
      </c>
      <c r="C696" s="1" t="s">
        <v>22</v>
      </c>
      <c r="D696" s="1" t="s">
        <v>1373</v>
      </c>
      <c r="E696" s="2">
        <v>0</v>
      </c>
      <c r="F696" s="1">
        <v>6.37</v>
      </c>
      <c r="G696" s="1" t="s">
        <v>81</v>
      </c>
      <c r="H696" s="1">
        <f t="shared" si="10"/>
        <v>0</v>
      </c>
      <c r="I696" s="1" t="s">
        <v>22</v>
      </c>
      <c r="J696" s="1" t="s">
        <v>0</v>
      </c>
    </row>
    <row r="697" spans="1:10" ht="28.8" x14ac:dyDescent="0.3">
      <c r="A697" s="1">
        <v>1968338</v>
      </c>
      <c r="B697" s="1" t="s">
        <v>1374</v>
      </c>
      <c r="C697" s="1" t="s">
        <v>22</v>
      </c>
      <c r="D697" s="1" t="s">
        <v>1375</v>
      </c>
      <c r="E697" s="2">
        <v>0</v>
      </c>
      <c r="F697" s="1">
        <v>1</v>
      </c>
      <c r="G697" s="1" t="s">
        <v>404</v>
      </c>
      <c r="H697" s="1">
        <f t="shared" si="10"/>
        <v>0</v>
      </c>
      <c r="I697" s="1" t="s">
        <v>22</v>
      </c>
      <c r="J697" s="1" t="s">
        <v>0</v>
      </c>
    </row>
    <row r="698" spans="1:10" x14ac:dyDescent="0.3">
      <c r="A698" s="1">
        <v>1968339</v>
      </c>
      <c r="B698" s="1" t="s">
        <v>1376</v>
      </c>
      <c r="C698" s="1">
        <v>776</v>
      </c>
      <c r="D698" s="1" t="s">
        <v>1377</v>
      </c>
      <c r="E698" s="1">
        <f>ROUND(H699+H700+H701+H702+H703+H704+H705+H706+H707+H708,2)</f>
        <v>0</v>
      </c>
      <c r="F698" s="1">
        <v>1</v>
      </c>
      <c r="G698" s="1" t="s">
        <v>0</v>
      </c>
      <c r="H698" s="1">
        <f t="shared" si="10"/>
        <v>0</v>
      </c>
      <c r="I698" s="1" t="s">
        <v>22</v>
      </c>
      <c r="J698" s="1" t="s">
        <v>0</v>
      </c>
    </row>
    <row r="699" spans="1:10" ht="28.8" x14ac:dyDescent="0.3">
      <c r="A699" s="1">
        <v>1968340</v>
      </c>
      <c r="B699" s="1" t="s">
        <v>1378</v>
      </c>
      <c r="C699" s="1" t="s">
        <v>22</v>
      </c>
      <c r="D699" s="1" t="s">
        <v>1379</v>
      </c>
      <c r="E699" s="2">
        <v>0</v>
      </c>
      <c r="F699" s="1">
        <v>39.6</v>
      </c>
      <c r="G699" s="1" t="s">
        <v>36</v>
      </c>
      <c r="H699" s="1">
        <f t="shared" si="10"/>
        <v>0</v>
      </c>
      <c r="I699" s="1" t="s">
        <v>22</v>
      </c>
      <c r="J699" s="1" t="s">
        <v>0</v>
      </c>
    </row>
    <row r="700" spans="1:10" ht="28.8" x14ac:dyDescent="0.3">
      <c r="A700" s="1">
        <v>1968341</v>
      </c>
      <c r="B700" s="1" t="s">
        <v>1380</v>
      </c>
      <c r="C700" s="1" t="s">
        <v>22</v>
      </c>
      <c r="D700" s="1" t="s">
        <v>1381</v>
      </c>
      <c r="E700" s="2">
        <v>0</v>
      </c>
      <c r="F700" s="1">
        <v>61.512</v>
      </c>
      <c r="G700" s="1" t="s">
        <v>81</v>
      </c>
      <c r="H700" s="1">
        <f t="shared" si="10"/>
        <v>0</v>
      </c>
      <c r="I700" s="1" t="s">
        <v>22</v>
      </c>
      <c r="J700" s="1" t="s">
        <v>0</v>
      </c>
    </row>
    <row r="701" spans="1:10" ht="28.8" x14ac:dyDescent="0.3">
      <c r="A701" s="1">
        <v>1968342</v>
      </c>
      <c r="B701" s="1" t="s">
        <v>1382</v>
      </c>
      <c r="C701" s="1" t="s">
        <v>22</v>
      </c>
      <c r="D701" s="1" t="s">
        <v>1383</v>
      </c>
      <c r="E701" s="2">
        <v>0</v>
      </c>
      <c r="F701" s="1">
        <v>21.911999999999999</v>
      </c>
      <c r="G701" s="1" t="s">
        <v>36</v>
      </c>
      <c r="H701" s="1">
        <f t="shared" si="10"/>
        <v>0</v>
      </c>
      <c r="I701" s="1" t="s">
        <v>22</v>
      </c>
      <c r="J701" s="1" t="s">
        <v>0</v>
      </c>
    </row>
    <row r="702" spans="1:10" x14ac:dyDescent="0.3">
      <c r="A702" s="1">
        <v>1968343</v>
      </c>
      <c r="B702" s="1" t="s">
        <v>1384</v>
      </c>
      <c r="C702" s="1" t="s">
        <v>22</v>
      </c>
      <c r="D702" s="1" t="s">
        <v>1385</v>
      </c>
      <c r="E702" s="2">
        <v>0</v>
      </c>
      <c r="F702" s="1">
        <v>132</v>
      </c>
      <c r="G702" s="1" t="s">
        <v>36</v>
      </c>
      <c r="H702" s="1">
        <f t="shared" si="10"/>
        <v>0</v>
      </c>
      <c r="I702" s="1" t="s">
        <v>22</v>
      </c>
      <c r="J702" s="1" t="s">
        <v>0</v>
      </c>
    </row>
    <row r="703" spans="1:10" x14ac:dyDescent="0.3">
      <c r="A703" s="1">
        <v>1968344</v>
      </c>
      <c r="B703" s="1" t="s">
        <v>1386</v>
      </c>
      <c r="C703" s="1" t="s">
        <v>22</v>
      </c>
      <c r="D703" s="1" t="s">
        <v>1387</v>
      </c>
      <c r="E703" s="2">
        <v>0</v>
      </c>
      <c r="F703" s="1">
        <v>134.63999999999999</v>
      </c>
      <c r="G703" s="1" t="s">
        <v>36</v>
      </c>
      <c r="H703" s="1">
        <f t="shared" si="10"/>
        <v>0</v>
      </c>
      <c r="I703" s="1" t="s">
        <v>22</v>
      </c>
      <c r="J703" s="1" t="s">
        <v>0</v>
      </c>
    </row>
    <row r="704" spans="1:10" x14ac:dyDescent="0.3">
      <c r="A704" s="1">
        <v>1968345</v>
      </c>
      <c r="B704" s="1" t="s">
        <v>1388</v>
      </c>
      <c r="C704" s="1" t="s">
        <v>22</v>
      </c>
      <c r="D704" s="1" t="s">
        <v>1389</v>
      </c>
      <c r="E704" s="2">
        <v>0</v>
      </c>
      <c r="F704" s="1">
        <v>467.86</v>
      </c>
      <c r="G704" s="1" t="s">
        <v>36</v>
      </c>
      <c r="H704" s="1">
        <f t="shared" si="10"/>
        <v>0</v>
      </c>
      <c r="I704" s="1" t="s">
        <v>22</v>
      </c>
      <c r="J704" s="1" t="s">
        <v>0</v>
      </c>
    </row>
    <row r="705" spans="1:10" ht="28.8" x14ac:dyDescent="0.3">
      <c r="A705" s="1">
        <v>1968346</v>
      </c>
      <c r="B705" s="1" t="s">
        <v>1390</v>
      </c>
      <c r="C705" s="1" t="s">
        <v>22</v>
      </c>
      <c r="D705" s="1" t="s">
        <v>1391</v>
      </c>
      <c r="E705" s="2">
        <v>0</v>
      </c>
      <c r="F705" s="1">
        <v>472.53899999999999</v>
      </c>
      <c r="G705" s="1" t="s">
        <v>36</v>
      </c>
      <c r="H705" s="1">
        <f t="shared" si="10"/>
        <v>0</v>
      </c>
      <c r="I705" s="1" t="s">
        <v>22</v>
      </c>
      <c r="J705" s="1" t="s">
        <v>0</v>
      </c>
    </row>
    <row r="706" spans="1:10" x14ac:dyDescent="0.3">
      <c r="A706" s="1">
        <v>1968347</v>
      </c>
      <c r="B706" s="1" t="s">
        <v>1392</v>
      </c>
      <c r="C706" s="1" t="s">
        <v>22</v>
      </c>
      <c r="D706" s="1" t="s">
        <v>1393</v>
      </c>
      <c r="E706" s="2">
        <v>0</v>
      </c>
      <c r="F706" s="1">
        <v>962.09500000000003</v>
      </c>
      <c r="G706" s="1" t="s">
        <v>81</v>
      </c>
      <c r="H706" s="1">
        <f t="shared" si="10"/>
        <v>0</v>
      </c>
      <c r="I706" s="1" t="s">
        <v>22</v>
      </c>
      <c r="J706" s="1" t="s">
        <v>0</v>
      </c>
    </row>
    <row r="707" spans="1:10" ht="28.8" x14ac:dyDescent="0.3">
      <c r="A707" s="1">
        <v>1968348</v>
      </c>
      <c r="B707" s="1" t="s">
        <v>1394</v>
      </c>
      <c r="C707" s="1" t="s">
        <v>22</v>
      </c>
      <c r="D707" s="1" t="s">
        <v>1395</v>
      </c>
      <c r="E707" s="2">
        <v>0</v>
      </c>
      <c r="F707" s="1">
        <v>990.95799999999997</v>
      </c>
      <c r="G707" s="1" t="s">
        <v>81</v>
      </c>
      <c r="H707" s="1">
        <f t="shared" ref="H707:H770" si="11">IF(ISNUMBER(VALUE(E707)),ROUND(SUM(ROUND(E707,2)*F707),2),"N")</f>
        <v>0</v>
      </c>
      <c r="I707" s="1" t="s">
        <v>22</v>
      </c>
      <c r="J707" s="1" t="s">
        <v>0</v>
      </c>
    </row>
    <row r="708" spans="1:10" ht="28.8" x14ac:dyDescent="0.3">
      <c r="A708" s="1">
        <v>1968349</v>
      </c>
      <c r="B708" s="1" t="s">
        <v>1396</v>
      </c>
      <c r="C708" s="1" t="s">
        <v>22</v>
      </c>
      <c r="D708" s="1" t="s">
        <v>1397</v>
      </c>
      <c r="E708" s="2">
        <v>0</v>
      </c>
      <c r="F708" s="1">
        <v>1</v>
      </c>
      <c r="G708" s="1" t="s">
        <v>404</v>
      </c>
      <c r="H708" s="1">
        <f t="shared" si="11"/>
        <v>0</v>
      </c>
      <c r="I708" s="1" t="s">
        <v>22</v>
      </c>
      <c r="J708" s="1" t="s">
        <v>0</v>
      </c>
    </row>
    <row r="709" spans="1:10" x14ac:dyDescent="0.3">
      <c r="A709" s="1">
        <v>1968350</v>
      </c>
      <c r="B709" s="1" t="s">
        <v>1398</v>
      </c>
      <c r="C709" s="1">
        <v>781</v>
      </c>
      <c r="D709" s="1" t="s">
        <v>1399</v>
      </c>
      <c r="E709" s="1">
        <f>ROUND(H710+H711+H712,2)</f>
        <v>0</v>
      </c>
      <c r="F709" s="1">
        <v>1</v>
      </c>
      <c r="G709" s="1" t="s">
        <v>0</v>
      </c>
      <c r="H709" s="1">
        <f t="shared" si="11"/>
        <v>0</v>
      </c>
      <c r="I709" s="1" t="s">
        <v>22</v>
      </c>
      <c r="J709" s="1" t="s">
        <v>0</v>
      </c>
    </row>
    <row r="710" spans="1:10" ht="28.8" x14ac:dyDescent="0.3">
      <c r="A710" s="1">
        <v>1968351</v>
      </c>
      <c r="B710" s="1" t="s">
        <v>1400</v>
      </c>
      <c r="C710" s="1" t="s">
        <v>22</v>
      </c>
      <c r="D710" s="1" t="s">
        <v>1401</v>
      </c>
      <c r="E710" s="2">
        <v>0</v>
      </c>
      <c r="F710" s="1">
        <v>558.91700000000003</v>
      </c>
      <c r="G710" s="1" t="s">
        <v>81</v>
      </c>
      <c r="H710" s="1">
        <f t="shared" si="11"/>
        <v>0</v>
      </c>
      <c r="I710" s="1" t="s">
        <v>22</v>
      </c>
      <c r="J710" s="1" t="s">
        <v>0</v>
      </c>
    </row>
    <row r="711" spans="1:10" x14ac:dyDescent="0.3">
      <c r="A711" s="1">
        <v>1968352</v>
      </c>
      <c r="B711" s="1" t="s">
        <v>1402</v>
      </c>
      <c r="C711" s="1" t="s">
        <v>22</v>
      </c>
      <c r="D711" s="1" t="s">
        <v>1403</v>
      </c>
      <c r="E711" s="2">
        <v>0</v>
      </c>
      <c r="F711" s="1">
        <v>581.274</v>
      </c>
      <c r="G711" s="1" t="s">
        <v>81</v>
      </c>
      <c r="H711" s="1">
        <f t="shared" si="11"/>
        <v>0</v>
      </c>
      <c r="I711" s="1" t="s">
        <v>22</v>
      </c>
      <c r="J711" s="1" t="s">
        <v>0</v>
      </c>
    </row>
    <row r="712" spans="1:10" ht="28.8" x14ac:dyDescent="0.3">
      <c r="A712" s="1">
        <v>1968353</v>
      </c>
      <c r="B712" s="1" t="s">
        <v>1404</v>
      </c>
      <c r="C712" s="1" t="s">
        <v>22</v>
      </c>
      <c r="D712" s="1" t="s">
        <v>1405</v>
      </c>
      <c r="E712" s="2">
        <v>0</v>
      </c>
      <c r="F712" s="1">
        <v>1</v>
      </c>
      <c r="G712" s="1" t="s">
        <v>404</v>
      </c>
      <c r="H712" s="1">
        <f t="shared" si="11"/>
        <v>0</v>
      </c>
      <c r="I712" s="1" t="s">
        <v>22</v>
      </c>
      <c r="J712" s="1" t="s">
        <v>0</v>
      </c>
    </row>
    <row r="713" spans="1:10" x14ac:dyDescent="0.3">
      <c r="A713" s="1">
        <v>1968354</v>
      </c>
      <c r="B713" s="1" t="s">
        <v>1406</v>
      </c>
      <c r="C713" s="1">
        <v>783</v>
      </c>
      <c r="D713" s="1" t="s">
        <v>1407</v>
      </c>
      <c r="E713" s="1">
        <f>ROUND(H714+H715+H716+H717+H718+H719,2)</f>
        <v>0</v>
      </c>
      <c r="F713" s="1">
        <v>1</v>
      </c>
      <c r="G713" s="1" t="s">
        <v>0</v>
      </c>
      <c r="H713" s="1">
        <f t="shared" si="11"/>
        <v>0</v>
      </c>
      <c r="I713" s="1" t="s">
        <v>22</v>
      </c>
      <c r="J713" s="1" t="s">
        <v>0</v>
      </c>
    </row>
    <row r="714" spans="1:10" ht="28.8" x14ac:dyDescent="0.3">
      <c r="A714" s="1">
        <v>1968355</v>
      </c>
      <c r="B714" s="1" t="s">
        <v>1408</v>
      </c>
      <c r="C714" s="1" t="s">
        <v>22</v>
      </c>
      <c r="D714" s="1" t="s">
        <v>1409</v>
      </c>
      <c r="E714" s="2">
        <v>0</v>
      </c>
      <c r="F714" s="1">
        <v>48.258000000000003</v>
      </c>
      <c r="G714" s="1" t="s">
        <v>81</v>
      </c>
      <c r="H714" s="1">
        <f t="shared" si="11"/>
        <v>0</v>
      </c>
      <c r="I714" s="1" t="s">
        <v>22</v>
      </c>
      <c r="J714" s="1" t="s">
        <v>0</v>
      </c>
    </row>
    <row r="715" spans="1:10" ht="28.8" x14ac:dyDescent="0.3">
      <c r="A715" s="1">
        <v>1968356</v>
      </c>
      <c r="B715" s="1" t="s">
        <v>1410</v>
      </c>
      <c r="C715" s="1" t="s">
        <v>22</v>
      </c>
      <c r="D715" s="1" t="s">
        <v>1411</v>
      </c>
      <c r="E715" s="2">
        <v>0</v>
      </c>
      <c r="F715" s="1">
        <v>850.31299999999999</v>
      </c>
      <c r="G715" s="1" t="s">
        <v>81</v>
      </c>
      <c r="H715" s="1">
        <f t="shared" si="11"/>
        <v>0</v>
      </c>
      <c r="I715" s="1" t="s">
        <v>22</v>
      </c>
      <c r="J715" s="1" t="s">
        <v>0</v>
      </c>
    </row>
    <row r="716" spans="1:10" ht="28.8" x14ac:dyDescent="0.3">
      <c r="A716" s="1">
        <v>1968357</v>
      </c>
      <c r="B716" s="1" t="s">
        <v>1412</v>
      </c>
      <c r="C716" s="1" t="s">
        <v>22</v>
      </c>
      <c r="D716" s="1" t="s">
        <v>1413</v>
      </c>
      <c r="E716" s="2">
        <v>0</v>
      </c>
      <c r="F716" s="1">
        <v>793.41</v>
      </c>
      <c r="G716" s="1" t="s">
        <v>81</v>
      </c>
      <c r="H716" s="1">
        <f t="shared" si="11"/>
        <v>0</v>
      </c>
      <c r="I716" s="1" t="s">
        <v>22</v>
      </c>
      <c r="J716" s="1" t="s">
        <v>0</v>
      </c>
    </row>
    <row r="717" spans="1:10" ht="28.8" x14ac:dyDescent="0.3">
      <c r="A717" s="1">
        <v>1968358</v>
      </c>
      <c r="B717" s="1" t="s">
        <v>1414</v>
      </c>
      <c r="C717" s="1" t="s">
        <v>22</v>
      </c>
      <c r="D717" s="1" t="s">
        <v>1415</v>
      </c>
      <c r="E717" s="2">
        <v>0</v>
      </c>
      <c r="F717" s="1">
        <v>1327.65</v>
      </c>
      <c r="G717" s="1" t="s">
        <v>81</v>
      </c>
      <c r="H717" s="1">
        <f t="shared" si="11"/>
        <v>0</v>
      </c>
      <c r="I717" s="1" t="s">
        <v>22</v>
      </c>
      <c r="J717" s="1" t="s">
        <v>0</v>
      </c>
    </row>
    <row r="718" spans="1:10" ht="28.8" x14ac:dyDescent="0.3">
      <c r="A718" s="1">
        <v>1968359</v>
      </c>
      <c r="B718" s="1" t="s">
        <v>1416</v>
      </c>
      <c r="C718" s="1" t="s">
        <v>22</v>
      </c>
      <c r="D718" s="1" t="s">
        <v>1417</v>
      </c>
      <c r="E718" s="2">
        <v>0</v>
      </c>
      <c r="F718" s="1">
        <v>1418.9829999999999</v>
      </c>
      <c r="G718" s="1" t="s">
        <v>81</v>
      </c>
      <c r="H718" s="1">
        <f t="shared" si="11"/>
        <v>0</v>
      </c>
      <c r="I718" s="1" t="s">
        <v>22</v>
      </c>
      <c r="J718" s="1" t="s">
        <v>0</v>
      </c>
    </row>
    <row r="719" spans="1:10" ht="28.8" x14ac:dyDescent="0.3">
      <c r="A719" s="1">
        <v>1968360</v>
      </c>
      <c r="B719" s="1" t="s">
        <v>1418</v>
      </c>
      <c r="C719" s="1" t="s">
        <v>22</v>
      </c>
      <c r="D719" s="1" t="s">
        <v>1419</v>
      </c>
      <c r="E719" s="2">
        <v>0</v>
      </c>
      <c r="F719" s="1">
        <v>1327.65</v>
      </c>
      <c r="G719" s="1" t="s">
        <v>81</v>
      </c>
      <c r="H719" s="1">
        <f t="shared" si="11"/>
        <v>0</v>
      </c>
      <c r="I719" s="1" t="s">
        <v>22</v>
      </c>
      <c r="J719" s="1" t="s">
        <v>0</v>
      </c>
    </row>
    <row r="720" spans="1:10" x14ac:dyDescent="0.3">
      <c r="A720" s="1">
        <v>1968361</v>
      </c>
      <c r="B720" s="1" t="s">
        <v>1420</v>
      </c>
      <c r="C720" s="1">
        <v>9</v>
      </c>
      <c r="D720" s="1" t="s">
        <v>249</v>
      </c>
      <c r="E720" s="1">
        <f>ROUND(H721,2)</f>
        <v>0</v>
      </c>
      <c r="F720" s="1">
        <v>1</v>
      </c>
      <c r="G720" s="1" t="s">
        <v>0</v>
      </c>
      <c r="H720" s="1">
        <f t="shared" si="11"/>
        <v>0</v>
      </c>
      <c r="I720" s="1" t="s">
        <v>22</v>
      </c>
      <c r="J720" s="1" t="s">
        <v>0</v>
      </c>
    </row>
    <row r="721" spans="1:10" x14ac:dyDescent="0.3">
      <c r="A721" s="1">
        <v>1968362</v>
      </c>
      <c r="B721" s="1" t="s">
        <v>1421</v>
      </c>
      <c r="C721" s="1" t="s">
        <v>31</v>
      </c>
      <c r="D721" s="1" t="s">
        <v>32</v>
      </c>
      <c r="E721" s="1">
        <f>ROUND(H722,2)</f>
        <v>0</v>
      </c>
      <c r="F721" s="1">
        <v>1</v>
      </c>
      <c r="G721" s="1" t="s">
        <v>0</v>
      </c>
      <c r="H721" s="1">
        <f t="shared" si="11"/>
        <v>0</v>
      </c>
      <c r="I721" s="1" t="s">
        <v>22</v>
      </c>
      <c r="J721" s="1" t="s">
        <v>0</v>
      </c>
    </row>
    <row r="722" spans="1:10" x14ac:dyDescent="0.3">
      <c r="A722" s="1">
        <v>1968363</v>
      </c>
      <c r="B722" s="1" t="s">
        <v>1422</v>
      </c>
      <c r="C722" s="1">
        <v>9</v>
      </c>
      <c r="D722" s="1" t="s">
        <v>358</v>
      </c>
      <c r="E722" s="1">
        <f>ROUND(H723+H724+H725+H726,2)</f>
        <v>0</v>
      </c>
      <c r="F722" s="1">
        <v>1</v>
      </c>
      <c r="G722" s="1" t="s">
        <v>0</v>
      </c>
      <c r="H722" s="1">
        <f t="shared" si="11"/>
        <v>0</v>
      </c>
      <c r="I722" s="1" t="s">
        <v>22</v>
      </c>
      <c r="J722" s="1" t="s">
        <v>0</v>
      </c>
    </row>
    <row r="723" spans="1:10" ht="43.2" x14ac:dyDescent="0.3">
      <c r="A723" s="1">
        <v>1968364</v>
      </c>
      <c r="B723" s="1" t="s">
        <v>1423</v>
      </c>
      <c r="C723" s="1" t="s">
        <v>22</v>
      </c>
      <c r="D723" s="1" t="s">
        <v>1424</v>
      </c>
      <c r="E723" s="2">
        <v>0</v>
      </c>
      <c r="F723" s="1">
        <v>447.97899999999998</v>
      </c>
      <c r="G723" s="1" t="s">
        <v>45</v>
      </c>
      <c r="H723" s="1">
        <f t="shared" si="11"/>
        <v>0</v>
      </c>
      <c r="I723" s="1" t="s">
        <v>22</v>
      </c>
      <c r="J723" s="1" t="s">
        <v>0</v>
      </c>
    </row>
    <row r="724" spans="1:10" ht="28.8" x14ac:dyDescent="0.3">
      <c r="A724" s="1">
        <v>1968365</v>
      </c>
      <c r="B724" s="1" t="s">
        <v>1425</v>
      </c>
      <c r="C724" s="1" t="s">
        <v>22</v>
      </c>
      <c r="D724" s="1" t="s">
        <v>1426</v>
      </c>
      <c r="E724" s="2">
        <v>0</v>
      </c>
      <c r="F724" s="1">
        <v>304.62599999999998</v>
      </c>
      <c r="G724" s="1" t="s">
        <v>76</v>
      </c>
      <c r="H724" s="1">
        <f t="shared" si="11"/>
        <v>0</v>
      </c>
      <c r="I724" s="1" t="s">
        <v>22</v>
      </c>
      <c r="J724" s="1" t="s">
        <v>0</v>
      </c>
    </row>
    <row r="725" spans="1:10" ht="43.2" x14ac:dyDescent="0.3">
      <c r="A725" s="1">
        <v>1968366</v>
      </c>
      <c r="B725" s="1" t="s">
        <v>1427</v>
      </c>
      <c r="C725" s="1" t="s">
        <v>22</v>
      </c>
      <c r="D725" s="1" t="s">
        <v>1428</v>
      </c>
      <c r="E725" s="2">
        <v>0</v>
      </c>
      <c r="F725" s="1">
        <v>19191.437999999998</v>
      </c>
      <c r="G725" s="1" t="s">
        <v>76</v>
      </c>
      <c r="H725" s="1">
        <f t="shared" si="11"/>
        <v>0</v>
      </c>
      <c r="I725" s="1" t="s">
        <v>22</v>
      </c>
      <c r="J725" s="1" t="s">
        <v>0</v>
      </c>
    </row>
    <row r="726" spans="1:10" ht="28.8" x14ac:dyDescent="0.3">
      <c r="A726" s="1">
        <v>1968367</v>
      </c>
      <c r="B726" s="1" t="s">
        <v>1429</v>
      </c>
      <c r="C726" s="1" t="s">
        <v>22</v>
      </c>
      <c r="D726" s="1" t="s">
        <v>1430</v>
      </c>
      <c r="E726" s="2">
        <v>0</v>
      </c>
      <c r="F726" s="1">
        <v>304.62599999999998</v>
      </c>
      <c r="G726" s="1" t="s">
        <v>76</v>
      </c>
      <c r="H726" s="1">
        <f t="shared" si="11"/>
        <v>0</v>
      </c>
      <c r="I726" s="1" t="s">
        <v>22</v>
      </c>
      <c r="J726" s="1" t="s">
        <v>0</v>
      </c>
    </row>
    <row r="727" spans="1:10" x14ac:dyDescent="0.3">
      <c r="A727" s="1">
        <v>1968368</v>
      </c>
      <c r="B727" s="1" t="s">
        <v>1431</v>
      </c>
      <c r="C727" s="1" t="s">
        <v>1432</v>
      </c>
      <c r="D727" s="1" t="s">
        <v>1433</v>
      </c>
      <c r="E727" s="1">
        <f>ROUND(H728+H871,2)</f>
        <v>0</v>
      </c>
      <c r="F727" s="1">
        <v>1</v>
      </c>
      <c r="G727" s="1" t="s">
        <v>0</v>
      </c>
      <c r="H727" s="1">
        <f t="shared" si="11"/>
        <v>0</v>
      </c>
      <c r="I727" s="1" t="s">
        <v>22</v>
      </c>
      <c r="J727" s="1" t="s">
        <v>0</v>
      </c>
    </row>
    <row r="728" spans="1:10" x14ac:dyDescent="0.3">
      <c r="A728" s="1">
        <v>1968369</v>
      </c>
      <c r="B728" s="1" t="s">
        <v>1434</v>
      </c>
      <c r="C728" s="1" t="s">
        <v>1435</v>
      </c>
      <c r="D728" s="1" t="s">
        <v>1436</v>
      </c>
      <c r="E728" s="1">
        <f>ROUND(H729+H735+H864+H868,2)</f>
        <v>0</v>
      </c>
      <c r="F728" s="1">
        <v>1</v>
      </c>
      <c r="G728" s="1" t="s">
        <v>0</v>
      </c>
      <c r="H728" s="1">
        <f t="shared" si="11"/>
        <v>0</v>
      </c>
      <c r="I728" s="1" t="s">
        <v>22</v>
      </c>
      <c r="J728" s="1" t="s">
        <v>0</v>
      </c>
    </row>
    <row r="729" spans="1:10" x14ac:dyDescent="0.3">
      <c r="A729" s="1">
        <v>1968370</v>
      </c>
      <c r="B729" s="1" t="s">
        <v>1437</v>
      </c>
      <c r="C729" s="1" t="s">
        <v>31</v>
      </c>
      <c r="D729" s="1" t="s">
        <v>32</v>
      </c>
      <c r="E729" s="1">
        <f>ROUND(H730,2)</f>
        <v>0</v>
      </c>
      <c r="F729" s="1">
        <v>1</v>
      </c>
      <c r="G729" s="1" t="s">
        <v>0</v>
      </c>
      <c r="H729" s="1">
        <f t="shared" si="11"/>
        <v>0</v>
      </c>
      <c r="I729" s="1" t="s">
        <v>22</v>
      </c>
      <c r="J729" s="1" t="s">
        <v>0</v>
      </c>
    </row>
    <row r="730" spans="1:10" x14ac:dyDescent="0.3">
      <c r="A730" s="1">
        <v>1968371</v>
      </c>
      <c r="B730" s="1" t="s">
        <v>1438</v>
      </c>
      <c r="C730" s="1">
        <v>9</v>
      </c>
      <c r="D730" s="1" t="s">
        <v>358</v>
      </c>
      <c r="E730" s="1">
        <f>ROUND(H731+H732+H733+H734,2)</f>
        <v>0</v>
      </c>
      <c r="F730" s="1">
        <v>1</v>
      </c>
      <c r="G730" s="1" t="s">
        <v>0</v>
      </c>
      <c r="H730" s="1">
        <f t="shared" si="11"/>
        <v>0</v>
      </c>
      <c r="I730" s="1" t="s">
        <v>22</v>
      </c>
      <c r="J730" s="1" t="s">
        <v>0</v>
      </c>
    </row>
    <row r="731" spans="1:10" x14ac:dyDescent="0.3">
      <c r="A731" s="1">
        <v>1968372</v>
      </c>
      <c r="B731" s="1" t="s">
        <v>1439</v>
      </c>
      <c r="C731" s="1" t="s">
        <v>22</v>
      </c>
      <c r="D731" s="1" t="s">
        <v>1440</v>
      </c>
      <c r="E731" s="2">
        <v>0</v>
      </c>
      <c r="F731" s="1">
        <v>1850</v>
      </c>
      <c r="G731" s="1" t="s">
        <v>36</v>
      </c>
      <c r="H731" s="1">
        <f t="shared" si="11"/>
        <v>0</v>
      </c>
      <c r="I731" s="1" t="s">
        <v>22</v>
      </c>
      <c r="J731" s="1" t="s">
        <v>0</v>
      </c>
    </row>
    <row r="732" spans="1:10" x14ac:dyDescent="0.3">
      <c r="A732" s="1">
        <v>1968373</v>
      </c>
      <c r="B732" s="1" t="s">
        <v>1441</v>
      </c>
      <c r="C732" s="1" t="s">
        <v>22</v>
      </c>
      <c r="D732" s="1" t="s">
        <v>1442</v>
      </c>
      <c r="E732" s="2">
        <v>0</v>
      </c>
      <c r="F732" s="1">
        <v>800</v>
      </c>
      <c r="G732" s="1" t="s">
        <v>36</v>
      </c>
      <c r="H732" s="1">
        <f t="shared" si="11"/>
        <v>0</v>
      </c>
      <c r="I732" s="1" t="s">
        <v>22</v>
      </c>
      <c r="J732" s="1" t="s">
        <v>0</v>
      </c>
    </row>
    <row r="733" spans="1:10" x14ac:dyDescent="0.3">
      <c r="A733" s="1">
        <v>1968374</v>
      </c>
      <c r="B733" s="1" t="s">
        <v>1443</v>
      </c>
      <c r="C733" s="1" t="s">
        <v>22</v>
      </c>
      <c r="D733" s="1" t="s">
        <v>1444</v>
      </c>
      <c r="E733" s="2">
        <v>0</v>
      </c>
      <c r="F733" s="1">
        <v>3</v>
      </c>
      <c r="G733" s="1" t="s">
        <v>45</v>
      </c>
      <c r="H733" s="1">
        <f t="shared" si="11"/>
        <v>0</v>
      </c>
      <c r="I733" s="1" t="s">
        <v>22</v>
      </c>
      <c r="J733" s="1" t="s">
        <v>0</v>
      </c>
    </row>
    <row r="734" spans="1:10" ht="28.8" x14ac:dyDescent="0.3">
      <c r="A734" s="1">
        <v>1968375</v>
      </c>
      <c r="B734" s="1" t="s">
        <v>1445</v>
      </c>
      <c r="C734" s="1" t="s">
        <v>22</v>
      </c>
      <c r="D734" s="1" t="s">
        <v>1446</v>
      </c>
      <c r="E734" s="2">
        <v>0</v>
      </c>
      <c r="F734" s="1">
        <v>318</v>
      </c>
      <c r="G734" s="1" t="s">
        <v>118</v>
      </c>
      <c r="H734" s="1">
        <f t="shared" si="11"/>
        <v>0</v>
      </c>
      <c r="I734" s="1" t="s">
        <v>22</v>
      </c>
      <c r="J734" s="1" t="s">
        <v>0</v>
      </c>
    </row>
    <row r="735" spans="1:10" x14ac:dyDescent="0.3">
      <c r="A735" s="1">
        <v>1968376</v>
      </c>
      <c r="B735" s="1" t="s">
        <v>1447</v>
      </c>
      <c r="C735" s="1" t="s">
        <v>1432</v>
      </c>
      <c r="D735" s="1" t="s">
        <v>1433</v>
      </c>
      <c r="E735" s="1">
        <f>ROUND(H736+H854,2)</f>
        <v>0</v>
      </c>
      <c r="F735" s="1">
        <v>1</v>
      </c>
      <c r="G735" s="1" t="s">
        <v>0</v>
      </c>
      <c r="H735" s="1">
        <f t="shared" si="11"/>
        <v>0</v>
      </c>
      <c r="I735" s="1" t="s">
        <v>22</v>
      </c>
      <c r="J735" s="1" t="s">
        <v>0</v>
      </c>
    </row>
    <row r="736" spans="1:10" x14ac:dyDescent="0.3">
      <c r="A736" s="1">
        <v>1968377</v>
      </c>
      <c r="B736" s="1" t="s">
        <v>1448</v>
      </c>
      <c r="C736" s="1" t="s">
        <v>1435</v>
      </c>
      <c r="D736" s="1" t="s">
        <v>1436</v>
      </c>
      <c r="E736" s="1">
        <f>ROUND(H737+H738+H739+H740+H741+H742+H743+H744+H745+H746+H747+H748+H749+H750+H751+H752+H753+H754+H755+H756+H757+H758+H759+H760+H761+H762+H763+H764+H765+H766+H767+H768+H769+H770+H771+H772+H773+H774+H775+H776+H777+H778+H779+H780+H781+H782+H783+H784+H785+H786+H787+H788+H789+H790+H791+H792+H793+H794+H795+H796+H797+H798+H799+H800+H801+H802+H803+H804+H805+H806+H807+H808+H809+H810+H811+H812+H813+H814+H815+H816+H817+H818+H819+H820+H821+H822+H823+H824+H825+H826+H827+H828+H829+H830+H831+H832+H833+H834+H835+H836+H837+H838+H839+H840+H841+H842+H843+H844+H845+H846+H847+H848+H849+H850+H851+H852+H853,2)</f>
        <v>0</v>
      </c>
      <c r="F736" s="1">
        <v>1</v>
      </c>
      <c r="G736" s="1" t="s">
        <v>0</v>
      </c>
      <c r="H736" s="1">
        <f t="shared" si="11"/>
        <v>0</v>
      </c>
      <c r="I736" s="1" t="s">
        <v>22</v>
      </c>
      <c r="J736" s="1" t="s">
        <v>0</v>
      </c>
    </row>
    <row r="737" spans="1:10" ht="28.8" x14ac:dyDescent="0.3">
      <c r="A737" s="1">
        <v>1968378</v>
      </c>
      <c r="B737" s="1" t="s">
        <v>1449</v>
      </c>
      <c r="C737" s="1" t="s">
        <v>22</v>
      </c>
      <c r="D737" s="1" t="s">
        <v>1450</v>
      </c>
      <c r="E737" s="2">
        <v>0</v>
      </c>
      <c r="F737" s="1">
        <v>200</v>
      </c>
      <c r="G737" s="1" t="s">
        <v>36</v>
      </c>
      <c r="H737" s="1">
        <f t="shared" si="11"/>
        <v>0</v>
      </c>
      <c r="I737" s="1" t="s">
        <v>22</v>
      </c>
      <c r="J737" s="1" t="s">
        <v>0</v>
      </c>
    </row>
    <row r="738" spans="1:10" x14ac:dyDescent="0.3">
      <c r="A738" s="1">
        <v>1968379</v>
      </c>
      <c r="B738" s="1" t="s">
        <v>1451</v>
      </c>
      <c r="C738" s="1" t="s">
        <v>22</v>
      </c>
      <c r="D738" s="1" t="s">
        <v>1452</v>
      </c>
      <c r="E738" s="2">
        <v>0</v>
      </c>
      <c r="F738" s="1">
        <v>200</v>
      </c>
      <c r="G738" s="1" t="s">
        <v>36</v>
      </c>
      <c r="H738" s="1">
        <f t="shared" si="11"/>
        <v>0</v>
      </c>
      <c r="I738" s="1" t="s">
        <v>22</v>
      </c>
      <c r="J738" s="1" t="s">
        <v>0</v>
      </c>
    </row>
    <row r="739" spans="1:10" x14ac:dyDescent="0.3">
      <c r="A739" s="1">
        <v>1968380</v>
      </c>
      <c r="B739" s="1" t="s">
        <v>1453</v>
      </c>
      <c r="C739" s="1" t="s">
        <v>22</v>
      </c>
      <c r="D739" s="1" t="s">
        <v>1454</v>
      </c>
      <c r="E739" s="2">
        <v>0</v>
      </c>
      <c r="F739" s="1">
        <v>318</v>
      </c>
      <c r="G739" s="1" t="s">
        <v>118</v>
      </c>
      <c r="H739" s="1">
        <f t="shared" si="11"/>
        <v>0</v>
      </c>
      <c r="I739" s="1" t="s">
        <v>22</v>
      </c>
      <c r="J739" s="1" t="s">
        <v>0</v>
      </c>
    </row>
    <row r="740" spans="1:10" x14ac:dyDescent="0.3">
      <c r="A740" s="1">
        <v>1968381</v>
      </c>
      <c r="B740" s="1" t="s">
        <v>1455</v>
      </c>
      <c r="C740" s="1" t="s">
        <v>22</v>
      </c>
      <c r="D740" s="1" t="s">
        <v>1456</v>
      </c>
      <c r="E740" s="2">
        <v>0</v>
      </c>
      <c r="F740" s="1">
        <v>318</v>
      </c>
      <c r="G740" s="1" t="s">
        <v>118</v>
      </c>
      <c r="H740" s="1">
        <f t="shared" si="11"/>
        <v>0</v>
      </c>
      <c r="I740" s="1" t="s">
        <v>22</v>
      </c>
      <c r="J740" s="1" t="s">
        <v>0</v>
      </c>
    </row>
    <row r="741" spans="1:10" x14ac:dyDescent="0.3">
      <c r="A741" s="1">
        <v>1968382</v>
      </c>
      <c r="B741" s="1" t="s">
        <v>1457</v>
      </c>
      <c r="C741" s="1" t="s">
        <v>22</v>
      </c>
      <c r="D741" s="1" t="s">
        <v>1458</v>
      </c>
      <c r="E741" s="2">
        <v>0</v>
      </c>
      <c r="F741" s="1">
        <v>860</v>
      </c>
      <c r="G741" s="1" t="s">
        <v>118</v>
      </c>
      <c r="H741" s="1">
        <f t="shared" si="11"/>
        <v>0</v>
      </c>
      <c r="I741" s="1" t="s">
        <v>22</v>
      </c>
      <c r="J741" s="1" t="s">
        <v>0</v>
      </c>
    </row>
    <row r="742" spans="1:10" ht="28.8" x14ac:dyDescent="0.3">
      <c r="A742" s="1">
        <v>1968383</v>
      </c>
      <c r="B742" s="1" t="s">
        <v>1459</v>
      </c>
      <c r="C742" s="1" t="s">
        <v>22</v>
      </c>
      <c r="D742" s="1" t="s">
        <v>1460</v>
      </c>
      <c r="E742" s="2">
        <v>0</v>
      </c>
      <c r="F742" s="1">
        <v>30</v>
      </c>
      <c r="G742" s="1" t="s">
        <v>118</v>
      </c>
      <c r="H742" s="1">
        <f t="shared" si="11"/>
        <v>0</v>
      </c>
      <c r="I742" s="1" t="s">
        <v>22</v>
      </c>
      <c r="J742" s="1" t="s">
        <v>0</v>
      </c>
    </row>
    <row r="743" spans="1:10" x14ac:dyDescent="0.3">
      <c r="A743" s="1">
        <v>1968384</v>
      </c>
      <c r="B743" s="1" t="s">
        <v>1461</v>
      </c>
      <c r="C743" s="1" t="s">
        <v>22</v>
      </c>
      <c r="D743" s="1" t="s">
        <v>1462</v>
      </c>
      <c r="E743" s="2">
        <v>0</v>
      </c>
      <c r="F743" s="1">
        <v>30</v>
      </c>
      <c r="G743" s="1" t="s">
        <v>118</v>
      </c>
      <c r="H743" s="1">
        <f t="shared" si="11"/>
        <v>0</v>
      </c>
      <c r="I743" s="1" t="s">
        <v>22</v>
      </c>
      <c r="J743" s="1" t="s">
        <v>0</v>
      </c>
    </row>
    <row r="744" spans="1:10" ht="28.8" x14ac:dyDescent="0.3">
      <c r="A744" s="1">
        <v>1968385</v>
      </c>
      <c r="B744" s="1" t="s">
        <v>1463</v>
      </c>
      <c r="C744" s="1" t="s">
        <v>22</v>
      </c>
      <c r="D744" s="1" t="s">
        <v>1464</v>
      </c>
      <c r="E744" s="2">
        <v>0</v>
      </c>
      <c r="F744" s="1">
        <v>84</v>
      </c>
      <c r="G744" s="1" t="s">
        <v>118</v>
      </c>
      <c r="H744" s="1">
        <f t="shared" si="11"/>
        <v>0</v>
      </c>
      <c r="I744" s="1" t="s">
        <v>22</v>
      </c>
      <c r="J744" s="1" t="s">
        <v>0</v>
      </c>
    </row>
    <row r="745" spans="1:10" ht="28.8" x14ac:dyDescent="0.3">
      <c r="A745" s="1">
        <v>1968386</v>
      </c>
      <c r="B745" s="1" t="s">
        <v>1465</v>
      </c>
      <c r="C745" s="1" t="s">
        <v>22</v>
      </c>
      <c r="D745" s="1" t="s">
        <v>1466</v>
      </c>
      <c r="E745" s="2">
        <v>0</v>
      </c>
      <c r="F745" s="1">
        <v>2</v>
      </c>
      <c r="G745" s="1" t="s">
        <v>118</v>
      </c>
      <c r="H745" s="1">
        <f t="shared" si="11"/>
        <v>0</v>
      </c>
      <c r="I745" s="1" t="s">
        <v>22</v>
      </c>
      <c r="J745" s="1" t="s">
        <v>0</v>
      </c>
    </row>
    <row r="746" spans="1:10" ht="28.8" x14ac:dyDescent="0.3">
      <c r="A746" s="1">
        <v>1968387</v>
      </c>
      <c r="B746" s="1" t="s">
        <v>1467</v>
      </c>
      <c r="C746" s="1" t="s">
        <v>22</v>
      </c>
      <c r="D746" s="1" t="s">
        <v>1468</v>
      </c>
      <c r="E746" s="2">
        <v>0</v>
      </c>
      <c r="F746" s="1">
        <v>4</v>
      </c>
      <c r="G746" s="1" t="s">
        <v>118</v>
      </c>
      <c r="H746" s="1">
        <f t="shared" si="11"/>
        <v>0</v>
      </c>
      <c r="I746" s="1" t="s">
        <v>22</v>
      </c>
      <c r="J746" s="1" t="s">
        <v>0</v>
      </c>
    </row>
    <row r="747" spans="1:10" ht="28.8" x14ac:dyDescent="0.3">
      <c r="A747" s="1">
        <v>1968388</v>
      </c>
      <c r="B747" s="1" t="s">
        <v>1469</v>
      </c>
      <c r="C747" s="1" t="s">
        <v>22</v>
      </c>
      <c r="D747" s="1" t="s">
        <v>1470</v>
      </c>
      <c r="E747" s="2">
        <v>0</v>
      </c>
      <c r="F747" s="1">
        <v>52</v>
      </c>
      <c r="G747" s="1" t="s">
        <v>118</v>
      </c>
      <c r="H747" s="1">
        <f t="shared" si="11"/>
        <v>0</v>
      </c>
      <c r="I747" s="1" t="s">
        <v>22</v>
      </c>
      <c r="J747" s="1" t="s">
        <v>0</v>
      </c>
    </row>
    <row r="748" spans="1:10" x14ac:dyDescent="0.3">
      <c r="A748" s="1">
        <v>1968389</v>
      </c>
      <c r="B748" s="1" t="s">
        <v>1471</v>
      </c>
      <c r="C748" s="1" t="s">
        <v>22</v>
      </c>
      <c r="D748" s="1" t="s">
        <v>1472</v>
      </c>
      <c r="E748" s="2">
        <v>0</v>
      </c>
      <c r="F748" s="1">
        <v>52</v>
      </c>
      <c r="G748" s="1" t="s">
        <v>118</v>
      </c>
      <c r="H748" s="1">
        <f t="shared" si="11"/>
        <v>0</v>
      </c>
      <c r="I748" s="1" t="s">
        <v>22</v>
      </c>
      <c r="J748" s="1" t="s">
        <v>0</v>
      </c>
    </row>
    <row r="749" spans="1:10" ht="28.8" x14ac:dyDescent="0.3">
      <c r="A749" s="1">
        <v>1968390</v>
      </c>
      <c r="B749" s="1" t="s">
        <v>1473</v>
      </c>
      <c r="C749" s="1" t="s">
        <v>22</v>
      </c>
      <c r="D749" s="1" t="s">
        <v>1474</v>
      </c>
      <c r="E749" s="2">
        <v>0</v>
      </c>
      <c r="F749" s="1">
        <v>1</v>
      </c>
      <c r="G749" s="1" t="s">
        <v>118</v>
      </c>
      <c r="H749" s="1">
        <f t="shared" si="11"/>
        <v>0</v>
      </c>
      <c r="I749" s="1" t="s">
        <v>22</v>
      </c>
      <c r="J749" s="1" t="s">
        <v>0</v>
      </c>
    </row>
    <row r="750" spans="1:10" x14ac:dyDescent="0.3">
      <c r="A750" s="1">
        <v>1968391</v>
      </c>
      <c r="B750" s="1" t="s">
        <v>1475</v>
      </c>
      <c r="C750" s="1" t="s">
        <v>22</v>
      </c>
      <c r="D750" s="1" t="s">
        <v>1476</v>
      </c>
      <c r="E750" s="2">
        <v>0</v>
      </c>
      <c r="F750" s="1">
        <v>1</v>
      </c>
      <c r="G750" s="1" t="s">
        <v>118</v>
      </c>
      <c r="H750" s="1">
        <f t="shared" si="11"/>
        <v>0</v>
      </c>
      <c r="I750" s="1" t="s">
        <v>22</v>
      </c>
      <c r="J750" s="1" t="s">
        <v>0</v>
      </c>
    </row>
    <row r="751" spans="1:10" ht="28.8" x14ac:dyDescent="0.3">
      <c r="A751" s="1">
        <v>1968392</v>
      </c>
      <c r="B751" s="1" t="s">
        <v>1477</v>
      </c>
      <c r="C751" s="1" t="s">
        <v>22</v>
      </c>
      <c r="D751" s="1" t="s">
        <v>1478</v>
      </c>
      <c r="E751" s="2">
        <v>0</v>
      </c>
      <c r="F751" s="1">
        <v>22</v>
      </c>
      <c r="G751" s="1" t="s">
        <v>118</v>
      </c>
      <c r="H751" s="1">
        <f t="shared" si="11"/>
        <v>0</v>
      </c>
      <c r="I751" s="1" t="s">
        <v>22</v>
      </c>
      <c r="J751" s="1" t="s">
        <v>0</v>
      </c>
    </row>
    <row r="752" spans="1:10" x14ac:dyDescent="0.3">
      <c r="A752" s="1">
        <v>1968393</v>
      </c>
      <c r="B752" s="1" t="s">
        <v>1479</v>
      </c>
      <c r="C752" s="1" t="s">
        <v>22</v>
      </c>
      <c r="D752" s="1" t="s">
        <v>1480</v>
      </c>
      <c r="E752" s="2">
        <v>0</v>
      </c>
      <c r="F752" s="1">
        <v>22</v>
      </c>
      <c r="G752" s="1" t="s">
        <v>118</v>
      </c>
      <c r="H752" s="1">
        <f t="shared" si="11"/>
        <v>0</v>
      </c>
      <c r="I752" s="1" t="s">
        <v>22</v>
      </c>
      <c r="J752" s="1" t="s">
        <v>0</v>
      </c>
    </row>
    <row r="753" spans="1:10" ht="28.8" x14ac:dyDescent="0.3">
      <c r="A753" s="1">
        <v>1968394</v>
      </c>
      <c r="B753" s="1" t="s">
        <v>1481</v>
      </c>
      <c r="C753" s="1" t="s">
        <v>22</v>
      </c>
      <c r="D753" s="1" t="s">
        <v>1482</v>
      </c>
      <c r="E753" s="2">
        <v>0</v>
      </c>
      <c r="F753" s="1">
        <v>22</v>
      </c>
      <c r="G753" s="1" t="s">
        <v>118</v>
      </c>
      <c r="H753" s="1">
        <f t="shared" si="11"/>
        <v>0</v>
      </c>
      <c r="I753" s="1" t="s">
        <v>22</v>
      </c>
      <c r="J753" s="1" t="s">
        <v>0</v>
      </c>
    </row>
    <row r="754" spans="1:10" x14ac:dyDescent="0.3">
      <c r="A754" s="1">
        <v>1968395</v>
      </c>
      <c r="B754" s="1" t="s">
        <v>1483</v>
      </c>
      <c r="C754" s="1" t="s">
        <v>22</v>
      </c>
      <c r="D754" s="1" t="s">
        <v>1484</v>
      </c>
      <c r="E754" s="2">
        <v>0</v>
      </c>
      <c r="F754" s="1">
        <v>22</v>
      </c>
      <c r="G754" s="1" t="s">
        <v>118</v>
      </c>
      <c r="H754" s="1">
        <f t="shared" si="11"/>
        <v>0</v>
      </c>
      <c r="I754" s="1" t="s">
        <v>22</v>
      </c>
      <c r="J754" s="1" t="s">
        <v>0</v>
      </c>
    </row>
    <row r="755" spans="1:10" ht="28.8" x14ac:dyDescent="0.3">
      <c r="A755" s="1">
        <v>1968396</v>
      </c>
      <c r="B755" s="1" t="s">
        <v>1485</v>
      </c>
      <c r="C755" s="1" t="s">
        <v>22</v>
      </c>
      <c r="D755" s="1" t="s">
        <v>1486</v>
      </c>
      <c r="E755" s="2">
        <v>0</v>
      </c>
      <c r="F755" s="1">
        <v>9</v>
      </c>
      <c r="G755" s="1" t="s">
        <v>118</v>
      </c>
      <c r="H755" s="1">
        <f t="shared" si="11"/>
        <v>0</v>
      </c>
      <c r="I755" s="1" t="s">
        <v>22</v>
      </c>
      <c r="J755" s="1" t="s">
        <v>0</v>
      </c>
    </row>
    <row r="756" spans="1:10" x14ac:dyDescent="0.3">
      <c r="A756" s="1">
        <v>1968397</v>
      </c>
      <c r="B756" s="1" t="s">
        <v>1487</v>
      </c>
      <c r="C756" s="1" t="s">
        <v>22</v>
      </c>
      <c r="D756" s="1" t="s">
        <v>1488</v>
      </c>
      <c r="E756" s="2">
        <v>0</v>
      </c>
      <c r="F756" s="1">
        <v>9</v>
      </c>
      <c r="G756" s="1" t="s">
        <v>118</v>
      </c>
      <c r="H756" s="1">
        <f t="shared" si="11"/>
        <v>0</v>
      </c>
      <c r="I756" s="1" t="s">
        <v>22</v>
      </c>
      <c r="J756" s="1" t="s">
        <v>0</v>
      </c>
    </row>
    <row r="757" spans="1:10" ht="28.8" x14ac:dyDescent="0.3">
      <c r="A757" s="1">
        <v>1968398</v>
      </c>
      <c r="B757" s="1" t="s">
        <v>1489</v>
      </c>
      <c r="C757" s="1" t="s">
        <v>22</v>
      </c>
      <c r="D757" s="1" t="s">
        <v>1490</v>
      </c>
      <c r="E757" s="2">
        <v>0</v>
      </c>
      <c r="F757" s="1">
        <v>2</v>
      </c>
      <c r="G757" s="1" t="s">
        <v>118</v>
      </c>
      <c r="H757" s="1">
        <f t="shared" si="11"/>
        <v>0</v>
      </c>
      <c r="I757" s="1" t="s">
        <v>22</v>
      </c>
      <c r="J757" s="1" t="s">
        <v>0</v>
      </c>
    </row>
    <row r="758" spans="1:10" x14ac:dyDescent="0.3">
      <c r="A758" s="1">
        <v>1968399</v>
      </c>
      <c r="B758" s="1" t="s">
        <v>1491</v>
      </c>
      <c r="C758" s="1" t="s">
        <v>22</v>
      </c>
      <c r="D758" s="1" t="s">
        <v>1492</v>
      </c>
      <c r="E758" s="2">
        <v>0</v>
      </c>
      <c r="F758" s="1">
        <v>2</v>
      </c>
      <c r="G758" s="1" t="s">
        <v>118</v>
      </c>
      <c r="H758" s="1">
        <f t="shared" si="11"/>
        <v>0</v>
      </c>
      <c r="I758" s="1" t="s">
        <v>22</v>
      </c>
      <c r="J758" s="1" t="s">
        <v>0</v>
      </c>
    </row>
    <row r="759" spans="1:10" ht="28.8" x14ac:dyDescent="0.3">
      <c r="A759" s="1">
        <v>1968400</v>
      </c>
      <c r="B759" s="1" t="s">
        <v>1493</v>
      </c>
      <c r="C759" s="1" t="s">
        <v>22</v>
      </c>
      <c r="D759" s="1" t="s">
        <v>1494</v>
      </c>
      <c r="E759" s="2">
        <v>0</v>
      </c>
      <c r="F759" s="1">
        <v>12</v>
      </c>
      <c r="G759" s="1" t="s">
        <v>118</v>
      </c>
      <c r="H759" s="1">
        <f t="shared" si="11"/>
        <v>0</v>
      </c>
      <c r="I759" s="1" t="s">
        <v>22</v>
      </c>
      <c r="J759" s="1" t="s">
        <v>0</v>
      </c>
    </row>
    <row r="760" spans="1:10" x14ac:dyDescent="0.3">
      <c r="A760" s="1">
        <v>1968401</v>
      </c>
      <c r="B760" s="1" t="s">
        <v>1495</v>
      </c>
      <c r="C760" s="1" t="s">
        <v>22</v>
      </c>
      <c r="D760" s="1" t="s">
        <v>1496</v>
      </c>
      <c r="E760" s="2">
        <v>0</v>
      </c>
      <c r="F760" s="1">
        <v>12</v>
      </c>
      <c r="G760" s="1" t="s">
        <v>118</v>
      </c>
      <c r="H760" s="1">
        <f t="shared" si="11"/>
        <v>0</v>
      </c>
      <c r="I760" s="1" t="s">
        <v>22</v>
      </c>
      <c r="J760" s="1" t="s">
        <v>0</v>
      </c>
    </row>
    <row r="761" spans="1:10" ht="28.8" x14ac:dyDescent="0.3">
      <c r="A761" s="1">
        <v>1968402</v>
      </c>
      <c r="B761" s="1" t="s">
        <v>1497</v>
      </c>
      <c r="C761" s="1" t="s">
        <v>22</v>
      </c>
      <c r="D761" s="1" t="s">
        <v>1498</v>
      </c>
      <c r="E761" s="2">
        <v>0</v>
      </c>
      <c r="F761" s="1">
        <v>161</v>
      </c>
      <c r="G761" s="1" t="s">
        <v>118</v>
      </c>
      <c r="H761" s="1">
        <f t="shared" si="11"/>
        <v>0</v>
      </c>
      <c r="I761" s="1" t="s">
        <v>22</v>
      </c>
      <c r="J761" s="1" t="s">
        <v>0</v>
      </c>
    </row>
    <row r="762" spans="1:10" x14ac:dyDescent="0.3">
      <c r="A762" s="1">
        <v>1968403</v>
      </c>
      <c r="B762" s="1" t="s">
        <v>1499</v>
      </c>
      <c r="C762" s="1" t="s">
        <v>22</v>
      </c>
      <c r="D762" s="1" t="s">
        <v>1500</v>
      </c>
      <c r="E762" s="2">
        <v>0</v>
      </c>
      <c r="F762" s="1">
        <v>161</v>
      </c>
      <c r="G762" s="1" t="s">
        <v>118</v>
      </c>
      <c r="H762" s="1">
        <f t="shared" si="11"/>
        <v>0</v>
      </c>
      <c r="I762" s="1" t="s">
        <v>22</v>
      </c>
      <c r="J762" s="1" t="s">
        <v>0</v>
      </c>
    </row>
    <row r="763" spans="1:10" x14ac:dyDescent="0.3">
      <c r="A763" s="1">
        <v>1968404</v>
      </c>
      <c r="B763" s="1" t="s">
        <v>1501</v>
      </c>
      <c r="C763" s="1" t="s">
        <v>22</v>
      </c>
      <c r="D763" s="1" t="s">
        <v>1502</v>
      </c>
      <c r="E763" s="2">
        <v>0</v>
      </c>
      <c r="F763" s="1">
        <v>12</v>
      </c>
      <c r="G763" s="1" t="s">
        <v>118</v>
      </c>
      <c r="H763" s="1">
        <f t="shared" si="11"/>
        <v>0</v>
      </c>
      <c r="I763" s="1" t="s">
        <v>22</v>
      </c>
      <c r="J763" s="1" t="s">
        <v>0</v>
      </c>
    </row>
    <row r="764" spans="1:10" ht="28.8" x14ac:dyDescent="0.3">
      <c r="A764" s="1">
        <v>1968405</v>
      </c>
      <c r="B764" s="1" t="s">
        <v>1503</v>
      </c>
      <c r="C764" s="1" t="s">
        <v>22</v>
      </c>
      <c r="D764" s="1" t="s">
        <v>1504</v>
      </c>
      <c r="E764" s="2">
        <v>0</v>
      </c>
      <c r="F764" s="1">
        <v>40</v>
      </c>
      <c r="G764" s="1" t="s">
        <v>118</v>
      </c>
      <c r="H764" s="1">
        <f t="shared" si="11"/>
        <v>0</v>
      </c>
      <c r="I764" s="1" t="s">
        <v>22</v>
      </c>
      <c r="J764" s="1" t="s">
        <v>0</v>
      </c>
    </row>
    <row r="765" spans="1:10" x14ac:dyDescent="0.3">
      <c r="A765" s="1">
        <v>1968406</v>
      </c>
      <c r="B765" s="1" t="s">
        <v>1505</v>
      </c>
      <c r="C765" s="1" t="s">
        <v>22</v>
      </c>
      <c r="D765" s="1" t="s">
        <v>1506</v>
      </c>
      <c r="E765" s="2">
        <v>0</v>
      </c>
      <c r="F765" s="1">
        <v>40</v>
      </c>
      <c r="G765" s="1" t="s">
        <v>118</v>
      </c>
      <c r="H765" s="1">
        <f t="shared" si="11"/>
        <v>0</v>
      </c>
      <c r="I765" s="1" t="s">
        <v>22</v>
      </c>
      <c r="J765" s="1" t="s">
        <v>0</v>
      </c>
    </row>
    <row r="766" spans="1:10" x14ac:dyDescent="0.3">
      <c r="A766" s="1">
        <v>1968407</v>
      </c>
      <c r="B766" s="1" t="s">
        <v>1507</v>
      </c>
      <c r="C766" s="1" t="s">
        <v>22</v>
      </c>
      <c r="D766" s="1" t="s">
        <v>1508</v>
      </c>
      <c r="E766" s="2">
        <v>0</v>
      </c>
      <c r="F766" s="1">
        <v>73</v>
      </c>
      <c r="G766" s="1" t="s">
        <v>118</v>
      </c>
      <c r="H766" s="1">
        <f t="shared" si="11"/>
        <v>0</v>
      </c>
      <c r="I766" s="1" t="s">
        <v>22</v>
      </c>
      <c r="J766" s="1" t="s">
        <v>0</v>
      </c>
    </row>
    <row r="767" spans="1:10" x14ac:dyDescent="0.3">
      <c r="A767" s="1">
        <v>1968408</v>
      </c>
      <c r="B767" s="1" t="s">
        <v>1509</v>
      </c>
      <c r="C767" s="1" t="s">
        <v>22</v>
      </c>
      <c r="D767" s="1" t="s">
        <v>1510</v>
      </c>
      <c r="E767" s="2">
        <v>0</v>
      </c>
      <c r="F767" s="1">
        <v>38</v>
      </c>
      <c r="G767" s="1" t="s">
        <v>118</v>
      </c>
      <c r="H767" s="1">
        <f t="shared" si="11"/>
        <v>0</v>
      </c>
      <c r="I767" s="1" t="s">
        <v>22</v>
      </c>
      <c r="J767" s="1" t="s">
        <v>0</v>
      </c>
    </row>
    <row r="768" spans="1:10" x14ac:dyDescent="0.3">
      <c r="A768" s="1">
        <v>1968409</v>
      </c>
      <c r="B768" s="1" t="s">
        <v>1511</v>
      </c>
      <c r="C768" s="1" t="s">
        <v>22</v>
      </c>
      <c r="D768" s="1" t="s">
        <v>1512</v>
      </c>
      <c r="E768" s="2">
        <v>0</v>
      </c>
      <c r="F768" s="1">
        <v>2</v>
      </c>
      <c r="G768" s="1" t="s">
        <v>118</v>
      </c>
      <c r="H768" s="1">
        <f t="shared" si="11"/>
        <v>0</v>
      </c>
      <c r="I768" s="1" t="s">
        <v>22</v>
      </c>
      <c r="J768" s="1" t="s">
        <v>0</v>
      </c>
    </row>
    <row r="769" spans="1:10" x14ac:dyDescent="0.3">
      <c r="A769" s="1">
        <v>1968410</v>
      </c>
      <c r="B769" s="1" t="s">
        <v>1513</v>
      </c>
      <c r="C769" s="1" t="s">
        <v>22</v>
      </c>
      <c r="D769" s="1" t="s">
        <v>1514</v>
      </c>
      <c r="E769" s="2">
        <v>0</v>
      </c>
      <c r="F769" s="1">
        <v>32</v>
      </c>
      <c r="G769" s="1" t="s">
        <v>118</v>
      </c>
      <c r="H769" s="1">
        <f t="shared" si="11"/>
        <v>0</v>
      </c>
      <c r="I769" s="1" t="s">
        <v>22</v>
      </c>
      <c r="J769" s="1" t="s">
        <v>0</v>
      </c>
    </row>
    <row r="770" spans="1:10" ht="28.8" x14ac:dyDescent="0.3">
      <c r="A770" s="1">
        <v>1968411</v>
      </c>
      <c r="B770" s="1" t="s">
        <v>1515</v>
      </c>
      <c r="C770" s="1" t="s">
        <v>22</v>
      </c>
      <c r="D770" s="1" t="s">
        <v>1516</v>
      </c>
      <c r="E770" s="2">
        <v>0</v>
      </c>
      <c r="F770" s="1">
        <v>1</v>
      </c>
      <c r="G770" s="1" t="s">
        <v>118</v>
      </c>
      <c r="H770" s="1">
        <f t="shared" si="11"/>
        <v>0</v>
      </c>
      <c r="I770" s="1" t="s">
        <v>22</v>
      </c>
      <c r="J770" s="1" t="s">
        <v>0</v>
      </c>
    </row>
    <row r="771" spans="1:10" x14ac:dyDescent="0.3">
      <c r="A771" s="1">
        <v>1968412</v>
      </c>
      <c r="B771" s="1" t="s">
        <v>1517</v>
      </c>
      <c r="C771" s="1" t="s">
        <v>22</v>
      </c>
      <c r="D771" s="1" t="s">
        <v>1518</v>
      </c>
      <c r="E771" s="2">
        <v>0</v>
      </c>
      <c r="F771" s="1">
        <v>38</v>
      </c>
      <c r="G771" s="1" t="s">
        <v>118</v>
      </c>
      <c r="H771" s="1">
        <f t="shared" ref="H771:H834" si="12">IF(ISNUMBER(VALUE(E771)),ROUND(SUM(ROUND(E771,2)*F771),2),"N")</f>
        <v>0</v>
      </c>
      <c r="I771" s="1" t="s">
        <v>22</v>
      </c>
      <c r="J771" s="1" t="s">
        <v>0</v>
      </c>
    </row>
    <row r="772" spans="1:10" ht="28.8" x14ac:dyDescent="0.3">
      <c r="A772" s="1">
        <v>1968413</v>
      </c>
      <c r="B772" s="1" t="s">
        <v>1519</v>
      </c>
      <c r="C772" s="1" t="s">
        <v>22</v>
      </c>
      <c r="D772" s="1" t="s">
        <v>1520</v>
      </c>
      <c r="E772" s="2">
        <v>0</v>
      </c>
      <c r="F772" s="1">
        <v>2</v>
      </c>
      <c r="G772" s="1" t="s">
        <v>118</v>
      </c>
      <c r="H772" s="1">
        <f t="shared" si="12"/>
        <v>0</v>
      </c>
      <c r="I772" s="1" t="s">
        <v>22</v>
      </c>
      <c r="J772" s="1" t="s">
        <v>0</v>
      </c>
    </row>
    <row r="773" spans="1:10" ht="28.8" x14ac:dyDescent="0.3">
      <c r="A773" s="1">
        <v>1968414</v>
      </c>
      <c r="B773" s="1" t="s">
        <v>1521</v>
      </c>
      <c r="C773" s="1" t="s">
        <v>22</v>
      </c>
      <c r="D773" s="1" t="s">
        <v>1522</v>
      </c>
      <c r="E773" s="2">
        <v>0</v>
      </c>
      <c r="F773" s="1">
        <v>1</v>
      </c>
      <c r="G773" s="1" t="s">
        <v>118</v>
      </c>
      <c r="H773" s="1">
        <f t="shared" si="12"/>
        <v>0</v>
      </c>
      <c r="I773" s="1" t="s">
        <v>22</v>
      </c>
      <c r="J773" s="1" t="s">
        <v>0</v>
      </c>
    </row>
    <row r="774" spans="1:10" ht="43.2" x14ac:dyDescent="0.3">
      <c r="A774" s="1">
        <v>1968415</v>
      </c>
      <c r="B774" s="1" t="s">
        <v>1523</v>
      </c>
      <c r="C774" s="1" t="s">
        <v>22</v>
      </c>
      <c r="D774" s="1" t="s">
        <v>1524</v>
      </c>
      <c r="E774" s="2">
        <v>0</v>
      </c>
      <c r="F774" s="1">
        <v>1</v>
      </c>
      <c r="G774" s="1" t="s">
        <v>118</v>
      </c>
      <c r="H774" s="1">
        <f t="shared" si="12"/>
        <v>0</v>
      </c>
      <c r="I774" s="1" t="s">
        <v>22</v>
      </c>
      <c r="J774" s="1" t="s">
        <v>0</v>
      </c>
    </row>
    <row r="775" spans="1:10" ht="43.2" x14ac:dyDescent="0.3">
      <c r="A775" s="1">
        <v>1968416</v>
      </c>
      <c r="B775" s="1" t="s">
        <v>1525</v>
      </c>
      <c r="C775" s="1" t="s">
        <v>22</v>
      </c>
      <c r="D775" s="1" t="s">
        <v>1526</v>
      </c>
      <c r="E775" s="2">
        <v>0</v>
      </c>
      <c r="F775" s="1">
        <v>2</v>
      </c>
      <c r="G775" s="1" t="s">
        <v>118</v>
      </c>
      <c r="H775" s="1">
        <f t="shared" si="12"/>
        <v>0</v>
      </c>
      <c r="I775" s="1" t="s">
        <v>22</v>
      </c>
      <c r="J775" s="1" t="s">
        <v>0</v>
      </c>
    </row>
    <row r="776" spans="1:10" x14ac:dyDescent="0.3">
      <c r="A776" s="1">
        <v>1968417</v>
      </c>
      <c r="B776" s="1" t="s">
        <v>1527</v>
      </c>
      <c r="C776" s="1" t="s">
        <v>22</v>
      </c>
      <c r="D776" s="1" t="s">
        <v>1528</v>
      </c>
      <c r="E776" s="2">
        <v>0</v>
      </c>
      <c r="F776" s="1">
        <v>1</v>
      </c>
      <c r="G776" s="1" t="s">
        <v>118</v>
      </c>
      <c r="H776" s="1">
        <f t="shared" si="12"/>
        <v>0</v>
      </c>
      <c r="I776" s="1" t="s">
        <v>22</v>
      </c>
      <c r="J776" s="1" t="s">
        <v>0</v>
      </c>
    </row>
    <row r="777" spans="1:10" x14ac:dyDescent="0.3">
      <c r="A777" s="1">
        <v>1968418</v>
      </c>
      <c r="B777" s="1" t="s">
        <v>1529</v>
      </c>
      <c r="C777" s="1" t="s">
        <v>22</v>
      </c>
      <c r="D777" s="1" t="s">
        <v>1530</v>
      </c>
      <c r="E777" s="2">
        <v>0</v>
      </c>
      <c r="F777" s="1">
        <v>3</v>
      </c>
      <c r="G777" s="1" t="s">
        <v>118</v>
      </c>
      <c r="H777" s="1">
        <f t="shared" si="12"/>
        <v>0</v>
      </c>
      <c r="I777" s="1" t="s">
        <v>22</v>
      </c>
      <c r="J777" s="1" t="s">
        <v>0</v>
      </c>
    </row>
    <row r="778" spans="1:10" x14ac:dyDescent="0.3">
      <c r="A778" s="1">
        <v>1968419</v>
      </c>
      <c r="B778" s="1" t="s">
        <v>1531</v>
      </c>
      <c r="C778" s="1" t="s">
        <v>22</v>
      </c>
      <c r="D778" s="1" t="s">
        <v>1532</v>
      </c>
      <c r="E778" s="2">
        <v>0</v>
      </c>
      <c r="F778" s="1">
        <v>2</v>
      </c>
      <c r="G778" s="1" t="s">
        <v>118</v>
      </c>
      <c r="H778" s="1">
        <f t="shared" si="12"/>
        <v>0</v>
      </c>
      <c r="I778" s="1" t="s">
        <v>22</v>
      </c>
      <c r="J778" s="1" t="s">
        <v>0</v>
      </c>
    </row>
    <row r="779" spans="1:10" x14ac:dyDescent="0.3">
      <c r="A779" s="1">
        <v>1968420</v>
      </c>
      <c r="B779" s="1" t="s">
        <v>1533</v>
      </c>
      <c r="C779" s="1" t="s">
        <v>22</v>
      </c>
      <c r="D779" s="1" t="s">
        <v>1534</v>
      </c>
      <c r="E779" s="2">
        <v>0</v>
      </c>
      <c r="F779" s="1">
        <v>12</v>
      </c>
      <c r="G779" s="1" t="s">
        <v>118</v>
      </c>
      <c r="H779" s="1">
        <f t="shared" si="12"/>
        <v>0</v>
      </c>
      <c r="I779" s="1" t="s">
        <v>22</v>
      </c>
      <c r="J779" s="1" t="s">
        <v>0</v>
      </c>
    </row>
    <row r="780" spans="1:10" x14ac:dyDescent="0.3">
      <c r="A780" s="1">
        <v>1968421</v>
      </c>
      <c r="B780" s="1" t="s">
        <v>1535</v>
      </c>
      <c r="C780" s="1" t="s">
        <v>22</v>
      </c>
      <c r="D780" s="1" t="s">
        <v>1536</v>
      </c>
      <c r="E780" s="2">
        <v>0</v>
      </c>
      <c r="F780" s="1">
        <v>14</v>
      </c>
      <c r="G780" s="1" t="s">
        <v>118</v>
      </c>
      <c r="H780" s="1">
        <f t="shared" si="12"/>
        <v>0</v>
      </c>
      <c r="I780" s="1" t="s">
        <v>22</v>
      </c>
      <c r="J780" s="1" t="s">
        <v>0</v>
      </c>
    </row>
    <row r="781" spans="1:10" x14ac:dyDescent="0.3">
      <c r="A781" s="1">
        <v>1968422</v>
      </c>
      <c r="B781" s="1" t="s">
        <v>1537</v>
      </c>
      <c r="C781" s="1" t="s">
        <v>22</v>
      </c>
      <c r="D781" s="1" t="s">
        <v>1538</v>
      </c>
      <c r="E781" s="2">
        <v>0</v>
      </c>
      <c r="F781" s="1">
        <v>3</v>
      </c>
      <c r="G781" s="1" t="s">
        <v>118</v>
      </c>
      <c r="H781" s="1">
        <f t="shared" si="12"/>
        <v>0</v>
      </c>
      <c r="I781" s="1" t="s">
        <v>22</v>
      </c>
      <c r="J781" s="1" t="s">
        <v>0</v>
      </c>
    </row>
    <row r="782" spans="1:10" x14ac:dyDescent="0.3">
      <c r="A782" s="1">
        <v>1968423</v>
      </c>
      <c r="B782" s="1" t="s">
        <v>1539</v>
      </c>
      <c r="C782" s="1" t="s">
        <v>22</v>
      </c>
      <c r="D782" s="1" t="s">
        <v>1540</v>
      </c>
      <c r="E782" s="2">
        <v>0</v>
      </c>
      <c r="F782" s="1">
        <v>2</v>
      </c>
      <c r="G782" s="1" t="s">
        <v>118</v>
      </c>
      <c r="H782" s="1">
        <f t="shared" si="12"/>
        <v>0</v>
      </c>
      <c r="I782" s="1" t="s">
        <v>22</v>
      </c>
      <c r="J782" s="1" t="s">
        <v>0</v>
      </c>
    </row>
    <row r="783" spans="1:10" x14ac:dyDescent="0.3">
      <c r="A783" s="1">
        <v>1968424</v>
      </c>
      <c r="B783" s="1" t="s">
        <v>1541</v>
      </c>
      <c r="C783" s="1" t="s">
        <v>22</v>
      </c>
      <c r="D783" s="1" t="s">
        <v>1542</v>
      </c>
      <c r="E783" s="2">
        <v>0</v>
      </c>
      <c r="F783" s="1">
        <v>1</v>
      </c>
      <c r="G783" s="1" t="s">
        <v>118</v>
      </c>
      <c r="H783" s="1">
        <f t="shared" si="12"/>
        <v>0</v>
      </c>
      <c r="I783" s="1" t="s">
        <v>22</v>
      </c>
      <c r="J783" s="1" t="s">
        <v>0</v>
      </c>
    </row>
    <row r="784" spans="1:10" ht="28.8" x14ac:dyDescent="0.3">
      <c r="A784" s="1">
        <v>1968425</v>
      </c>
      <c r="B784" s="1" t="s">
        <v>1543</v>
      </c>
      <c r="C784" s="1" t="s">
        <v>22</v>
      </c>
      <c r="D784" s="1" t="s">
        <v>1544</v>
      </c>
      <c r="E784" s="2">
        <v>0</v>
      </c>
      <c r="F784" s="1">
        <v>10</v>
      </c>
      <c r="G784" s="1" t="s">
        <v>118</v>
      </c>
      <c r="H784" s="1">
        <f t="shared" si="12"/>
        <v>0</v>
      </c>
      <c r="I784" s="1" t="s">
        <v>22</v>
      </c>
      <c r="J784" s="1" t="s">
        <v>0</v>
      </c>
    </row>
    <row r="785" spans="1:10" x14ac:dyDescent="0.3">
      <c r="A785" s="1">
        <v>1968426</v>
      </c>
      <c r="B785" s="1" t="s">
        <v>1545</v>
      </c>
      <c r="C785" s="1" t="s">
        <v>22</v>
      </c>
      <c r="D785" s="1" t="s">
        <v>1546</v>
      </c>
      <c r="E785" s="2">
        <v>0</v>
      </c>
      <c r="F785" s="1">
        <v>10</v>
      </c>
      <c r="G785" s="1" t="s">
        <v>118</v>
      </c>
      <c r="H785" s="1">
        <f t="shared" si="12"/>
        <v>0</v>
      </c>
      <c r="I785" s="1" t="s">
        <v>22</v>
      </c>
      <c r="J785" s="1" t="s">
        <v>0</v>
      </c>
    </row>
    <row r="786" spans="1:10" x14ac:dyDescent="0.3">
      <c r="A786" s="1">
        <v>1968427</v>
      </c>
      <c r="B786" s="1" t="s">
        <v>1547</v>
      </c>
      <c r="C786" s="1" t="s">
        <v>22</v>
      </c>
      <c r="D786" s="1" t="s">
        <v>1548</v>
      </c>
      <c r="E786" s="2">
        <v>0</v>
      </c>
      <c r="F786" s="1">
        <v>218</v>
      </c>
      <c r="G786" s="1" t="s">
        <v>118</v>
      </c>
      <c r="H786" s="1">
        <f t="shared" si="12"/>
        <v>0</v>
      </c>
      <c r="I786" s="1" t="s">
        <v>22</v>
      </c>
      <c r="J786" s="1" t="s">
        <v>0</v>
      </c>
    </row>
    <row r="787" spans="1:10" x14ac:dyDescent="0.3">
      <c r="A787" s="1">
        <v>1968428</v>
      </c>
      <c r="B787" s="1" t="s">
        <v>1549</v>
      </c>
      <c r="C787" s="1" t="s">
        <v>22</v>
      </c>
      <c r="D787" s="1" t="s">
        <v>1550</v>
      </c>
      <c r="E787" s="2">
        <v>0</v>
      </c>
      <c r="F787" s="1">
        <v>120</v>
      </c>
      <c r="G787" s="1" t="s">
        <v>118</v>
      </c>
      <c r="H787" s="1">
        <f t="shared" si="12"/>
        <v>0</v>
      </c>
      <c r="I787" s="1" t="s">
        <v>22</v>
      </c>
      <c r="J787" s="1" t="s">
        <v>0</v>
      </c>
    </row>
    <row r="788" spans="1:10" x14ac:dyDescent="0.3">
      <c r="A788" s="1">
        <v>1968429</v>
      </c>
      <c r="B788" s="1" t="s">
        <v>1551</v>
      </c>
      <c r="C788" s="1" t="s">
        <v>22</v>
      </c>
      <c r="D788" s="1" t="s">
        <v>1552</v>
      </c>
      <c r="E788" s="2">
        <v>0</v>
      </c>
      <c r="F788" s="1">
        <v>15</v>
      </c>
      <c r="G788" s="1" t="s">
        <v>118</v>
      </c>
      <c r="H788" s="1">
        <f t="shared" si="12"/>
        <v>0</v>
      </c>
      <c r="I788" s="1" t="s">
        <v>22</v>
      </c>
      <c r="J788" s="1" t="s">
        <v>0</v>
      </c>
    </row>
    <row r="789" spans="1:10" x14ac:dyDescent="0.3">
      <c r="A789" s="1">
        <v>1968430</v>
      </c>
      <c r="B789" s="1" t="s">
        <v>1553</v>
      </c>
      <c r="C789" s="1" t="s">
        <v>22</v>
      </c>
      <c r="D789" s="1" t="s">
        <v>1554</v>
      </c>
      <c r="E789" s="2">
        <v>0</v>
      </c>
      <c r="F789" s="1">
        <v>112</v>
      </c>
      <c r="G789" s="1" t="s">
        <v>118</v>
      </c>
      <c r="H789" s="1">
        <f t="shared" si="12"/>
        <v>0</v>
      </c>
      <c r="I789" s="1" t="s">
        <v>22</v>
      </c>
      <c r="J789" s="1" t="s">
        <v>0</v>
      </c>
    </row>
    <row r="790" spans="1:10" x14ac:dyDescent="0.3">
      <c r="A790" s="1">
        <v>1968431</v>
      </c>
      <c r="B790" s="1" t="s">
        <v>1555</v>
      </c>
      <c r="C790" s="1" t="s">
        <v>22</v>
      </c>
      <c r="D790" s="1" t="s">
        <v>1556</v>
      </c>
      <c r="E790" s="2">
        <v>0</v>
      </c>
      <c r="F790" s="1">
        <v>16</v>
      </c>
      <c r="G790" s="1" t="s">
        <v>118</v>
      </c>
      <c r="H790" s="1">
        <f t="shared" si="12"/>
        <v>0</v>
      </c>
      <c r="I790" s="1" t="s">
        <v>22</v>
      </c>
      <c r="J790" s="1" t="s">
        <v>0</v>
      </c>
    </row>
    <row r="791" spans="1:10" ht="28.8" x14ac:dyDescent="0.3">
      <c r="A791" s="1">
        <v>1968432</v>
      </c>
      <c r="B791" s="1" t="s">
        <v>1557</v>
      </c>
      <c r="C791" s="1" t="s">
        <v>22</v>
      </c>
      <c r="D791" s="1" t="s">
        <v>1558</v>
      </c>
      <c r="E791" s="2">
        <v>0</v>
      </c>
      <c r="F791" s="1">
        <v>40</v>
      </c>
      <c r="G791" s="1" t="s">
        <v>118</v>
      </c>
      <c r="H791" s="1">
        <f t="shared" si="12"/>
        <v>0</v>
      </c>
      <c r="I791" s="1" t="s">
        <v>22</v>
      </c>
      <c r="J791" s="1" t="s">
        <v>0</v>
      </c>
    </row>
    <row r="792" spans="1:10" ht="28.8" x14ac:dyDescent="0.3">
      <c r="A792" s="1">
        <v>1968433</v>
      </c>
      <c r="B792" s="1" t="s">
        <v>1559</v>
      </c>
      <c r="C792" s="1" t="s">
        <v>22</v>
      </c>
      <c r="D792" s="1" t="s">
        <v>1560</v>
      </c>
      <c r="E792" s="2">
        <v>0</v>
      </c>
      <c r="F792" s="1">
        <v>34</v>
      </c>
      <c r="G792" s="1" t="s">
        <v>118</v>
      </c>
      <c r="H792" s="1">
        <f t="shared" si="12"/>
        <v>0</v>
      </c>
      <c r="I792" s="1" t="s">
        <v>22</v>
      </c>
      <c r="J792" s="1" t="s">
        <v>0</v>
      </c>
    </row>
    <row r="793" spans="1:10" x14ac:dyDescent="0.3">
      <c r="A793" s="1">
        <v>1968434</v>
      </c>
      <c r="B793" s="1" t="s">
        <v>1561</v>
      </c>
      <c r="C793" s="1" t="s">
        <v>22</v>
      </c>
      <c r="D793" s="1" t="s">
        <v>1563</v>
      </c>
      <c r="E793" s="2">
        <v>0</v>
      </c>
      <c r="F793" s="1">
        <v>170</v>
      </c>
      <c r="G793" s="1" t="s">
        <v>1562</v>
      </c>
      <c r="H793" s="1">
        <f t="shared" si="12"/>
        <v>0</v>
      </c>
      <c r="I793" s="1" t="s">
        <v>22</v>
      </c>
      <c r="J793" s="1" t="s">
        <v>0</v>
      </c>
    </row>
    <row r="794" spans="1:10" ht="28.8" x14ac:dyDescent="0.3">
      <c r="A794" s="1">
        <v>1968435</v>
      </c>
      <c r="B794" s="1" t="s">
        <v>1564</v>
      </c>
      <c r="C794" s="1" t="s">
        <v>22</v>
      </c>
      <c r="D794" s="1" t="s">
        <v>1565</v>
      </c>
      <c r="E794" s="2">
        <v>0</v>
      </c>
      <c r="F794" s="1">
        <v>170</v>
      </c>
      <c r="G794" s="1" t="s">
        <v>271</v>
      </c>
      <c r="H794" s="1">
        <f t="shared" si="12"/>
        <v>0</v>
      </c>
      <c r="I794" s="1" t="s">
        <v>22</v>
      </c>
      <c r="J794" s="1" t="s">
        <v>0</v>
      </c>
    </row>
    <row r="795" spans="1:10" ht="28.8" x14ac:dyDescent="0.3">
      <c r="A795" s="1">
        <v>1968436</v>
      </c>
      <c r="B795" s="1" t="s">
        <v>1566</v>
      </c>
      <c r="C795" s="1" t="s">
        <v>22</v>
      </c>
      <c r="D795" s="1" t="s">
        <v>1567</v>
      </c>
      <c r="E795" s="2">
        <v>0</v>
      </c>
      <c r="F795" s="1">
        <v>30</v>
      </c>
      <c r="G795" s="1" t="s">
        <v>1562</v>
      </c>
      <c r="H795" s="1">
        <f t="shared" si="12"/>
        <v>0</v>
      </c>
      <c r="I795" s="1" t="s">
        <v>22</v>
      </c>
      <c r="J795" s="1" t="s">
        <v>0</v>
      </c>
    </row>
    <row r="796" spans="1:10" ht="28.8" x14ac:dyDescent="0.3">
      <c r="A796" s="1">
        <v>1968437</v>
      </c>
      <c r="B796" s="1" t="s">
        <v>1568</v>
      </c>
      <c r="C796" s="1" t="s">
        <v>22</v>
      </c>
      <c r="D796" s="1" t="s">
        <v>1569</v>
      </c>
      <c r="E796" s="2">
        <v>0</v>
      </c>
      <c r="F796" s="1">
        <v>30</v>
      </c>
      <c r="G796" s="1" t="s">
        <v>271</v>
      </c>
      <c r="H796" s="1">
        <f t="shared" si="12"/>
        <v>0</v>
      </c>
      <c r="I796" s="1" t="s">
        <v>22</v>
      </c>
      <c r="J796" s="1" t="s">
        <v>0</v>
      </c>
    </row>
    <row r="797" spans="1:10" ht="28.8" x14ac:dyDescent="0.3">
      <c r="A797" s="1">
        <v>1968438</v>
      </c>
      <c r="B797" s="1" t="s">
        <v>1570</v>
      </c>
      <c r="C797" s="1" t="s">
        <v>22</v>
      </c>
      <c r="D797" s="1" t="s">
        <v>1571</v>
      </c>
      <c r="E797" s="2">
        <v>0</v>
      </c>
      <c r="F797" s="1">
        <v>30</v>
      </c>
      <c r="G797" s="1" t="s">
        <v>36</v>
      </c>
      <c r="H797" s="1">
        <f t="shared" si="12"/>
        <v>0</v>
      </c>
      <c r="I797" s="1" t="s">
        <v>22</v>
      </c>
      <c r="J797" s="1" t="s">
        <v>0</v>
      </c>
    </row>
    <row r="798" spans="1:10" ht="43.2" x14ac:dyDescent="0.3">
      <c r="A798" s="1">
        <v>1968439</v>
      </c>
      <c r="B798" s="1" t="s">
        <v>1572</v>
      </c>
      <c r="C798" s="1" t="s">
        <v>22</v>
      </c>
      <c r="D798" s="1" t="s">
        <v>1573</v>
      </c>
      <c r="E798" s="2">
        <v>0</v>
      </c>
      <c r="F798" s="1">
        <v>18</v>
      </c>
      <c r="G798" s="1" t="s">
        <v>271</v>
      </c>
      <c r="H798" s="1">
        <f t="shared" si="12"/>
        <v>0</v>
      </c>
      <c r="I798" s="1" t="s">
        <v>22</v>
      </c>
      <c r="J798" s="1" t="s">
        <v>0</v>
      </c>
    </row>
    <row r="799" spans="1:10" x14ac:dyDescent="0.3">
      <c r="A799" s="1">
        <v>1968440</v>
      </c>
      <c r="B799" s="1" t="s">
        <v>1574</v>
      </c>
      <c r="C799" s="1" t="s">
        <v>22</v>
      </c>
      <c r="D799" s="1" t="s">
        <v>1575</v>
      </c>
      <c r="E799" s="2">
        <v>0</v>
      </c>
      <c r="F799" s="1">
        <v>40</v>
      </c>
      <c r="G799" s="1" t="s">
        <v>118</v>
      </c>
      <c r="H799" s="1">
        <f t="shared" si="12"/>
        <v>0</v>
      </c>
      <c r="I799" s="1" t="s">
        <v>22</v>
      </c>
      <c r="J799" s="1" t="s">
        <v>0</v>
      </c>
    </row>
    <row r="800" spans="1:10" ht="28.8" x14ac:dyDescent="0.3">
      <c r="A800" s="1">
        <v>1968441</v>
      </c>
      <c r="B800" s="1" t="s">
        <v>1576</v>
      </c>
      <c r="C800" s="1" t="s">
        <v>22</v>
      </c>
      <c r="D800" s="1" t="s">
        <v>1577</v>
      </c>
      <c r="E800" s="2">
        <v>0</v>
      </c>
      <c r="F800" s="1">
        <v>40</v>
      </c>
      <c r="G800" s="1" t="s">
        <v>118</v>
      </c>
      <c r="H800" s="1">
        <f t="shared" si="12"/>
        <v>0</v>
      </c>
      <c r="I800" s="1" t="s">
        <v>22</v>
      </c>
      <c r="J800" s="1" t="s">
        <v>0</v>
      </c>
    </row>
    <row r="801" spans="1:10" ht="28.8" x14ac:dyDescent="0.3">
      <c r="A801" s="1">
        <v>1968442</v>
      </c>
      <c r="B801" s="1" t="s">
        <v>1578</v>
      </c>
      <c r="C801" s="1" t="s">
        <v>22</v>
      </c>
      <c r="D801" s="1" t="s">
        <v>1579</v>
      </c>
      <c r="E801" s="2">
        <v>0</v>
      </c>
      <c r="F801" s="1">
        <v>40</v>
      </c>
      <c r="G801" s="1" t="s">
        <v>118</v>
      </c>
      <c r="H801" s="1">
        <f t="shared" si="12"/>
        <v>0</v>
      </c>
      <c r="I801" s="1" t="s">
        <v>22</v>
      </c>
      <c r="J801" s="1" t="s">
        <v>0</v>
      </c>
    </row>
    <row r="802" spans="1:10" x14ac:dyDescent="0.3">
      <c r="A802" s="1">
        <v>1968443</v>
      </c>
      <c r="B802" s="1" t="s">
        <v>1580</v>
      </c>
      <c r="C802" s="1" t="s">
        <v>22</v>
      </c>
      <c r="D802" s="1" t="s">
        <v>1581</v>
      </c>
      <c r="E802" s="2">
        <v>0</v>
      </c>
      <c r="F802" s="1">
        <v>7</v>
      </c>
      <c r="G802" s="1" t="s">
        <v>118</v>
      </c>
      <c r="H802" s="1">
        <f t="shared" si="12"/>
        <v>0</v>
      </c>
      <c r="I802" s="1" t="s">
        <v>22</v>
      </c>
      <c r="J802" s="1" t="s">
        <v>0</v>
      </c>
    </row>
    <row r="803" spans="1:10" ht="28.8" x14ac:dyDescent="0.3">
      <c r="A803" s="1">
        <v>1968444</v>
      </c>
      <c r="B803" s="1" t="s">
        <v>1582</v>
      </c>
      <c r="C803" s="1" t="s">
        <v>22</v>
      </c>
      <c r="D803" s="1" t="s">
        <v>1583</v>
      </c>
      <c r="E803" s="2">
        <v>0</v>
      </c>
      <c r="F803" s="1">
        <v>7</v>
      </c>
      <c r="G803" s="1" t="s">
        <v>118</v>
      </c>
      <c r="H803" s="1">
        <f t="shared" si="12"/>
        <v>0</v>
      </c>
      <c r="I803" s="1" t="s">
        <v>22</v>
      </c>
      <c r="J803" s="1" t="s">
        <v>0</v>
      </c>
    </row>
    <row r="804" spans="1:10" x14ac:dyDescent="0.3">
      <c r="A804" s="1">
        <v>1968445</v>
      </c>
      <c r="B804" s="1" t="s">
        <v>1584</v>
      </c>
      <c r="C804" s="1" t="s">
        <v>22</v>
      </c>
      <c r="D804" s="1" t="s">
        <v>1585</v>
      </c>
      <c r="E804" s="2">
        <v>0</v>
      </c>
      <c r="F804" s="1">
        <v>2</v>
      </c>
      <c r="G804" s="1" t="s">
        <v>118</v>
      </c>
      <c r="H804" s="1">
        <f t="shared" si="12"/>
        <v>0</v>
      </c>
      <c r="I804" s="1" t="s">
        <v>22</v>
      </c>
      <c r="J804" s="1" t="s">
        <v>0</v>
      </c>
    </row>
    <row r="805" spans="1:10" ht="28.8" x14ac:dyDescent="0.3">
      <c r="A805" s="1">
        <v>1968446</v>
      </c>
      <c r="B805" s="1" t="s">
        <v>1586</v>
      </c>
      <c r="C805" s="1" t="s">
        <v>22</v>
      </c>
      <c r="D805" s="1" t="s">
        <v>1587</v>
      </c>
      <c r="E805" s="2">
        <v>0</v>
      </c>
      <c r="F805" s="1">
        <v>2</v>
      </c>
      <c r="G805" s="1" t="s">
        <v>118</v>
      </c>
      <c r="H805" s="1">
        <f t="shared" si="12"/>
        <v>0</v>
      </c>
      <c r="I805" s="1" t="s">
        <v>22</v>
      </c>
      <c r="J805" s="1" t="s">
        <v>0</v>
      </c>
    </row>
    <row r="806" spans="1:10" ht="28.8" x14ac:dyDescent="0.3">
      <c r="A806" s="1">
        <v>1968447</v>
      </c>
      <c r="B806" s="1" t="s">
        <v>1588</v>
      </c>
      <c r="C806" s="1" t="s">
        <v>22</v>
      </c>
      <c r="D806" s="1" t="s">
        <v>1589</v>
      </c>
      <c r="E806" s="2">
        <v>0</v>
      </c>
      <c r="F806" s="1">
        <v>85</v>
      </c>
      <c r="G806" s="1" t="s">
        <v>118</v>
      </c>
      <c r="H806" s="1">
        <f t="shared" si="12"/>
        <v>0</v>
      </c>
      <c r="I806" s="1" t="s">
        <v>22</v>
      </c>
      <c r="J806" s="1" t="s">
        <v>0</v>
      </c>
    </row>
    <row r="807" spans="1:10" ht="28.8" x14ac:dyDescent="0.3">
      <c r="A807" s="1">
        <v>1968448</v>
      </c>
      <c r="B807" s="1" t="s">
        <v>1590</v>
      </c>
      <c r="C807" s="1" t="s">
        <v>22</v>
      </c>
      <c r="D807" s="1" t="s">
        <v>1591</v>
      </c>
      <c r="E807" s="2">
        <v>0</v>
      </c>
      <c r="F807" s="1">
        <v>85</v>
      </c>
      <c r="G807" s="1" t="s">
        <v>118</v>
      </c>
      <c r="H807" s="1">
        <f t="shared" si="12"/>
        <v>0</v>
      </c>
      <c r="I807" s="1" t="s">
        <v>22</v>
      </c>
      <c r="J807" s="1" t="s">
        <v>0</v>
      </c>
    </row>
    <row r="808" spans="1:10" x14ac:dyDescent="0.3">
      <c r="A808" s="1">
        <v>1968449</v>
      </c>
      <c r="B808" s="1" t="s">
        <v>1592</v>
      </c>
      <c r="C808" s="1" t="s">
        <v>22</v>
      </c>
      <c r="D808" s="1" t="s">
        <v>1593</v>
      </c>
      <c r="E808" s="2">
        <v>0</v>
      </c>
      <c r="F808" s="1">
        <v>23</v>
      </c>
      <c r="G808" s="1" t="s">
        <v>118</v>
      </c>
      <c r="H808" s="1">
        <f t="shared" si="12"/>
        <v>0</v>
      </c>
      <c r="I808" s="1" t="s">
        <v>22</v>
      </c>
      <c r="J808" s="1" t="s">
        <v>0</v>
      </c>
    </row>
    <row r="809" spans="1:10" x14ac:dyDescent="0.3">
      <c r="A809" s="1">
        <v>1968450</v>
      </c>
      <c r="B809" s="1" t="s">
        <v>1594</v>
      </c>
      <c r="C809" s="1" t="s">
        <v>22</v>
      </c>
      <c r="D809" s="1" t="s">
        <v>1595</v>
      </c>
      <c r="E809" s="2">
        <v>0</v>
      </c>
      <c r="F809" s="1">
        <v>23</v>
      </c>
      <c r="G809" s="1" t="s">
        <v>118</v>
      </c>
      <c r="H809" s="1">
        <f t="shared" si="12"/>
        <v>0</v>
      </c>
      <c r="I809" s="1" t="s">
        <v>22</v>
      </c>
      <c r="J809" s="1" t="s">
        <v>0</v>
      </c>
    </row>
    <row r="810" spans="1:10" x14ac:dyDescent="0.3">
      <c r="A810" s="1">
        <v>1968451</v>
      </c>
      <c r="B810" s="1" t="s">
        <v>1596</v>
      </c>
      <c r="C810" s="1" t="s">
        <v>22</v>
      </c>
      <c r="D810" s="1" t="s">
        <v>1597</v>
      </c>
      <c r="E810" s="2">
        <v>0</v>
      </c>
      <c r="F810" s="1">
        <v>250</v>
      </c>
      <c r="G810" s="1" t="s">
        <v>118</v>
      </c>
      <c r="H810" s="1">
        <f t="shared" si="12"/>
        <v>0</v>
      </c>
      <c r="I810" s="1" t="s">
        <v>22</v>
      </c>
      <c r="J810" s="1" t="s">
        <v>0</v>
      </c>
    </row>
    <row r="811" spans="1:10" ht="28.8" x14ac:dyDescent="0.3">
      <c r="A811" s="1">
        <v>1968452</v>
      </c>
      <c r="B811" s="1" t="s">
        <v>1598</v>
      </c>
      <c r="C811" s="1" t="s">
        <v>22</v>
      </c>
      <c r="D811" s="1" t="s">
        <v>1599</v>
      </c>
      <c r="E811" s="2">
        <v>0</v>
      </c>
      <c r="F811" s="1">
        <v>250</v>
      </c>
      <c r="G811" s="1" t="s">
        <v>118</v>
      </c>
      <c r="H811" s="1">
        <f t="shared" si="12"/>
        <v>0</v>
      </c>
      <c r="I811" s="1" t="s">
        <v>22</v>
      </c>
      <c r="J811" s="1" t="s">
        <v>0</v>
      </c>
    </row>
    <row r="812" spans="1:10" x14ac:dyDescent="0.3">
      <c r="A812" s="1">
        <v>1968453</v>
      </c>
      <c r="B812" s="1" t="s">
        <v>1600</v>
      </c>
      <c r="C812" s="1" t="s">
        <v>22</v>
      </c>
      <c r="D812" s="1" t="s">
        <v>1601</v>
      </c>
      <c r="E812" s="2">
        <v>0</v>
      </c>
      <c r="F812" s="1">
        <v>10</v>
      </c>
      <c r="G812" s="1" t="s">
        <v>118</v>
      </c>
      <c r="H812" s="1">
        <f t="shared" si="12"/>
        <v>0</v>
      </c>
      <c r="I812" s="1" t="s">
        <v>22</v>
      </c>
      <c r="J812" s="1" t="s">
        <v>0</v>
      </c>
    </row>
    <row r="813" spans="1:10" x14ac:dyDescent="0.3">
      <c r="A813" s="1">
        <v>1968454</v>
      </c>
      <c r="B813" s="1" t="s">
        <v>1602</v>
      </c>
      <c r="C813" s="1" t="s">
        <v>22</v>
      </c>
      <c r="D813" s="1" t="s">
        <v>1603</v>
      </c>
      <c r="E813" s="2">
        <v>0</v>
      </c>
      <c r="F813" s="1">
        <v>10</v>
      </c>
      <c r="G813" s="1" t="s">
        <v>118</v>
      </c>
      <c r="H813" s="1">
        <f t="shared" si="12"/>
        <v>0</v>
      </c>
      <c r="I813" s="1" t="s">
        <v>22</v>
      </c>
      <c r="J813" s="1" t="s">
        <v>0</v>
      </c>
    </row>
    <row r="814" spans="1:10" x14ac:dyDescent="0.3">
      <c r="A814" s="1">
        <v>1968455</v>
      </c>
      <c r="B814" s="1" t="s">
        <v>1604</v>
      </c>
      <c r="C814" s="1" t="s">
        <v>22</v>
      </c>
      <c r="D814" s="1" t="s">
        <v>1605</v>
      </c>
      <c r="E814" s="2">
        <v>0</v>
      </c>
      <c r="F814" s="1">
        <v>7</v>
      </c>
      <c r="G814" s="1" t="s">
        <v>118</v>
      </c>
      <c r="H814" s="1">
        <f t="shared" si="12"/>
        <v>0</v>
      </c>
      <c r="I814" s="1" t="s">
        <v>22</v>
      </c>
      <c r="J814" s="1" t="s">
        <v>0</v>
      </c>
    </row>
    <row r="815" spans="1:10" x14ac:dyDescent="0.3">
      <c r="A815" s="1">
        <v>1968456</v>
      </c>
      <c r="B815" s="1" t="s">
        <v>1606</v>
      </c>
      <c r="C815" s="1" t="s">
        <v>22</v>
      </c>
      <c r="D815" s="1" t="s">
        <v>1607</v>
      </c>
      <c r="E815" s="2">
        <v>0</v>
      </c>
      <c r="F815" s="1">
        <v>7</v>
      </c>
      <c r="G815" s="1" t="s">
        <v>118</v>
      </c>
      <c r="H815" s="1">
        <f t="shared" si="12"/>
        <v>0</v>
      </c>
      <c r="I815" s="1" t="s">
        <v>22</v>
      </c>
      <c r="J815" s="1" t="s">
        <v>0</v>
      </c>
    </row>
    <row r="816" spans="1:10" x14ac:dyDescent="0.3">
      <c r="A816" s="1">
        <v>1968457</v>
      </c>
      <c r="B816" s="1" t="s">
        <v>1608</v>
      </c>
      <c r="C816" s="1" t="s">
        <v>22</v>
      </c>
      <c r="D816" s="1" t="s">
        <v>1609</v>
      </c>
      <c r="E816" s="2">
        <v>0</v>
      </c>
      <c r="F816" s="1">
        <v>7</v>
      </c>
      <c r="G816" s="1" t="s">
        <v>118</v>
      </c>
      <c r="H816" s="1">
        <f t="shared" si="12"/>
        <v>0</v>
      </c>
      <c r="I816" s="1" t="s">
        <v>22</v>
      </c>
      <c r="J816" s="1" t="s">
        <v>0</v>
      </c>
    </row>
    <row r="817" spans="1:10" ht="28.8" x14ac:dyDescent="0.3">
      <c r="A817" s="1">
        <v>1968458</v>
      </c>
      <c r="B817" s="1" t="s">
        <v>1610</v>
      </c>
      <c r="C817" s="1" t="s">
        <v>22</v>
      </c>
      <c r="D817" s="1" t="s">
        <v>1611</v>
      </c>
      <c r="E817" s="2">
        <v>0</v>
      </c>
      <c r="F817" s="1">
        <v>7</v>
      </c>
      <c r="G817" s="1" t="s">
        <v>118</v>
      </c>
      <c r="H817" s="1">
        <f t="shared" si="12"/>
        <v>0</v>
      </c>
      <c r="I817" s="1" t="s">
        <v>22</v>
      </c>
      <c r="J817" s="1" t="s">
        <v>0</v>
      </c>
    </row>
    <row r="818" spans="1:10" x14ac:dyDescent="0.3">
      <c r="A818" s="1">
        <v>1968459</v>
      </c>
      <c r="B818" s="1" t="s">
        <v>1612</v>
      </c>
      <c r="C818" s="1" t="s">
        <v>22</v>
      </c>
      <c r="D818" s="1" t="s">
        <v>1613</v>
      </c>
      <c r="E818" s="2">
        <v>0</v>
      </c>
      <c r="F818" s="1">
        <v>36</v>
      </c>
      <c r="G818" s="1" t="s">
        <v>118</v>
      </c>
      <c r="H818" s="1">
        <f t="shared" si="12"/>
        <v>0</v>
      </c>
      <c r="I818" s="1" t="s">
        <v>22</v>
      </c>
      <c r="J818" s="1" t="s">
        <v>0</v>
      </c>
    </row>
    <row r="819" spans="1:10" ht="28.8" x14ac:dyDescent="0.3">
      <c r="A819" s="1">
        <v>1968460</v>
      </c>
      <c r="B819" s="1" t="s">
        <v>1614</v>
      </c>
      <c r="C819" s="1" t="s">
        <v>22</v>
      </c>
      <c r="D819" s="1" t="s">
        <v>1615</v>
      </c>
      <c r="E819" s="2">
        <v>0</v>
      </c>
      <c r="F819" s="1">
        <v>36</v>
      </c>
      <c r="G819" s="1" t="s">
        <v>118</v>
      </c>
      <c r="H819" s="1">
        <f t="shared" si="12"/>
        <v>0</v>
      </c>
      <c r="I819" s="1" t="s">
        <v>22</v>
      </c>
      <c r="J819" s="1" t="s">
        <v>0</v>
      </c>
    </row>
    <row r="820" spans="1:10" x14ac:dyDescent="0.3">
      <c r="A820" s="1">
        <v>1968461</v>
      </c>
      <c r="B820" s="1" t="s">
        <v>1616</v>
      </c>
      <c r="C820" s="1" t="s">
        <v>22</v>
      </c>
      <c r="D820" s="1" t="s">
        <v>1617</v>
      </c>
      <c r="E820" s="2">
        <v>0</v>
      </c>
      <c r="F820" s="1">
        <v>7</v>
      </c>
      <c r="G820" s="1" t="s">
        <v>118</v>
      </c>
      <c r="H820" s="1">
        <f t="shared" si="12"/>
        <v>0</v>
      </c>
      <c r="I820" s="1" t="s">
        <v>22</v>
      </c>
      <c r="J820" s="1" t="s">
        <v>0</v>
      </c>
    </row>
    <row r="821" spans="1:10" ht="28.8" x14ac:dyDescent="0.3">
      <c r="A821" s="1">
        <v>1968462</v>
      </c>
      <c r="B821" s="1" t="s">
        <v>1618</v>
      </c>
      <c r="C821" s="1" t="s">
        <v>22</v>
      </c>
      <c r="D821" s="1" t="s">
        <v>1619</v>
      </c>
      <c r="E821" s="2">
        <v>0</v>
      </c>
      <c r="F821" s="1">
        <v>7</v>
      </c>
      <c r="G821" s="1" t="s">
        <v>118</v>
      </c>
      <c r="H821" s="1">
        <f t="shared" si="12"/>
        <v>0</v>
      </c>
      <c r="I821" s="1" t="s">
        <v>22</v>
      </c>
      <c r="J821" s="1" t="s">
        <v>0</v>
      </c>
    </row>
    <row r="822" spans="1:10" x14ac:dyDescent="0.3">
      <c r="A822" s="1">
        <v>1968463</v>
      </c>
      <c r="B822" s="1" t="s">
        <v>1620</v>
      </c>
      <c r="C822" s="1" t="s">
        <v>22</v>
      </c>
      <c r="D822" s="1" t="s">
        <v>1621</v>
      </c>
      <c r="E822" s="2">
        <v>0</v>
      </c>
      <c r="F822" s="1">
        <v>14</v>
      </c>
      <c r="G822" s="1" t="s">
        <v>118</v>
      </c>
      <c r="H822" s="1">
        <f t="shared" si="12"/>
        <v>0</v>
      </c>
      <c r="I822" s="1" t="s">
        <v>22</v>
      </c>
      <c r="J822" s="1" t="s">
        <v>0</v>
      </c>
    </row>
    <row r="823" spans="1:10" ht="28.8" x14ac:dyDescent="0.3">
      <c r="A823" s="1">
        <v>1968464</v>
      </c>
      <c r="B823" s="1" t="s">
        <v>1622</v>
      </c>
      <c r="C823" s="1" t="s">
        <v>22</v>
      </c>
      <c r="D823" s="1" t="s">
        <v>1623</v>
      </c>
      <c r="E823" s="2">
        <v>0</v>
      </c>
      <c r="F823" s="1">
        <v>14</v>
      </c>
      <c r="G823" s="1" t="s">
        <v>118</v>
      </c>
      <c r="H823" s="1">
        <f t="shared" si="12"/>
        <v>0</v>
      </c>
      <c r="I823" s="1" t="s">
        <v>22</v>
      </c>
      <c r="J823" s="1" t="s">
        <v>0</v>
      </c>
    </row>
    <row r="824" spans="1:10" ht="28.8" x14ac:dyDescent="0.3">
      <c r="A824" s="1">
        <v>1968465</v>
      </c>
      <c r="B824" s="1" t="s">
        <v>1624</v>
      </c>
      <c r="C824" s="1" t="s">
        <v>22</v>
      </c>
      <c r="D824" s="1" t="s">
        <v>1625</v>
      </c>
      <c r="E824" s="2">
        <v>0</v>
      </c>
      <c r="F824" s="1">
        <v>410</v>
      </c>
      <c r="G824" s="1" t="s">
        <v>36</v>
      </c>
      <c r="H824" s="1">
        <f t="shared" si="12"/>
        <v>0</v>
      </c>
      <c r="I824" s="1" t="s">
        <v>22</v>
      </c>
      <c r="J824" s="1" t="s">
        <v>0</v>
      </c>
    </row>
    <row r="825" spans="1:10" ht="28.8" x14ac:dyDescent="0.3">
      <c r="A825" s="1">
        <v>1968466</v>
      </c>
      <c r="B825" s="1" t="s">
        <v>1626</v>
      </c>
      <c r="C825" s="1" t="s">
        <v>22</v>
      </c>
      <c r="D825" s="1" t="s">
        <v>1627</v>
      </c>
      <c r="E825" s="2">
        <v>0</v>
      </c>
      <c r="F825" s="1">
        <v>240</v>
      </c>
      <c r="G825" s="1" t="s">
        <v>36</v>
      </c>
      <c r="H825" s="1">
        <f t="shared" si="12"/>
        <v>0</v>
      </c>
      <c r="I825" s="1" t="s">
        <v>22</v>
      </c>
      <c r="J825" s="1" t="s">
        <v>0</v>
      </c>
    </row>
    <row r="826" spans="1:10" ht="28.8" x14ac:dyDescent="0.3">
      <c r="A826" s="1">
        <v>1968467</v>
      </c>
      <c r="B826" s="1" t="s">
        <v>1628</v>
      </c>
      <c r="C826" s="1" t="s">
        <v>22</v>
      </c>
      <c r="D826" s="1" t="s">
        <v>1629</v>
      </c>
      <c r="E826" s="2">
        <v>0</v>
      </c>
      <c r="F826" s="1">
        <v>90</v>
      </c>
      <c r="G826" s="1" t="s">
        <v>36</v>
      </c>
      <c r="H826" s="1">
        <f t="shared" si="12"/>
        <v>0</v>
      </c>
      <c r="I826" s="1" t="s">
        <v>22</v>
      </c>
      <c r="J826" s="1" t="s">
        <v>0</v>
      </c>
    </row>
    <row r="827" spans="1:10" x14ac:dyDescent="0.3">
      <c r="A827" s="1">
        <v>1968468</v>
      </c>
      <c r="B827" s="1" t="s">
        <v>1630</v>
      </c>
      <c r="C827" s="1" t="s">
        <v>22</v>
      </c>
      <c r="D827" s="1" t="s">
        <v>1631</v>
      </c>
      <c r="E827" s="2">
        <v>0</v>
      </c>
      <c r="F827" s="1">
        <v>80</v>
      </c>
      <c r="G827" s="1" t="s">
        <v>36</v>
      </c>
      <c r="H827" s="1">
        <f t="shared" si="12"/>
        <v>0</v>
      </c>
      <c r="I827" s="1" t="s">
        <v>22</v>
      </c>
      <c r="J827" s="1" t="s">
        <v>0</v>
      </c>
    </row>
    <row r="828" spans="1:10" x14ac:dyDescent="0.3">
      <c r="A828" s="1">
        <v>1968469</v>
      </c>
      <c r="B828" s="1" t="s">
        <v>1632</v>
      </c>
      <c r="C828" s="1" t="s">
        <v>22</v>
      </c>
      <c r="D828" s="1" t="s">
        <v>1633</v>
      </c>
      <c r="E828" s="2">
        <v>0</v>
      </c>
      <c r="F828" s="1">
        <v>2</v>
      </c>
      <c r="G828" s="1" t="s">
        <v>118</v>
      </c>
      <c r="H828" s="1">
        <f t="shared" si="12"/>
        <v>0</v>
      </c>
      <c r="I828" s="1" t="s">
        <v>22</v>
      </c>
      <c r="J828" s="1" t="s">
        <v>0</v>
      </c>
    </row>
    <row r="829" spans="1:10" x14ac:dyDescent="0.3">
      <c r="A829" s="1">
        <v>1968470</v>
      </c>
      <c r="B829" s="1" t="s">
        <v>1634</v>
      </c>
      <c r="C829" s="1" t="s">
        <v>22</v>
      </c>
      <c r="D829" s="1" t="s">
        <v>1635</v>
      </c>
      <c r="E829" s="2">
        <v>0</v>
      </c>
      <c r="F829" s="1">
        <v>2</v>
      </c>
      <c r="G829" s="1" t="s">
        <v>118</v>
      </c>
      <c r="H829" s="1">
        <f t="shared" si="12"/>
        <v>0</v>
      </c>
      <c r="I829" s="1" t="s">
        <v>22</v>
      </c>
      <c r="J829" s="1" t="s">
        <v>0</v>
      </c>
    </row>
    <row r="830" spans="1:10" x14ac:dyDescent="0.3">
      <c r="A830" s="1">
        <v>1968471</v>
      </c>
      <c r="B830" s="1" t="s">
        <v>1636</v>
      </c>
      <c r="C830" s="1" t="s">
        <v>22</v>
      </c>
      <c r="D830" s="1" t="s">
        <v>1637</v>
      </c>
      <c r="E830" s="2">
        <v>0</v>
      </c>
      <c r="F830" s="1">
        <v>230</v>
      </c>
      <c r="G830" s="1" t="s">
        <v>36</v>
      </c>
      <c r="H830" s="1">
        <f t="shared" si="12"/>
        <v>0</v>
      </c>
      <c r="I830" s="1" t="s">
        <v>22</v>
      </c>
      <c r="J830" s="1" t="s">
        <v>0</v>
      </c>
    </row>
    <row r="831" spans="1:10" x14ac:dyDescent="0.3">
      <c r="A831" s="1">
        <v>1968472</v>
      </c>
      <c r="B831" s="1" t="s">
        <v>1638</v>
      </c>
      <c r="C831" s="1" t="s">
        <v>22</v>
      </c>
      <c r="D831" s="1" t="s">
        <v>1639</v>
      </c>
      <c r="E831" s="2">
        <v>0</v>
      </c>
      <c r="F831" s="1">
        <v>32.200000000000003</v>
      </c>
      <c r="G831" s="1" t="s">
        <v>271</v>
      </c>
      <c r="H831" s="1">
        <f t="shared" si="12"/>
        <v>0</v>
      </c>
      <c r="I831" s="1" t="s">
        <v>22</v>
      </c>
      <c r="J831" s="1" t="s">
        <v>0</v>
      </c>
    </row>
    <row r="832" spans="1:10" x14ac:dyDescent="0.3">
      <c r="A832" s="1">
        <v>1968473</v>
      </c>
      <c r="B832" s="1" t="s">
        <v>1640</v>
      </c>
      <c r="C832" s="1" t="s">
        <v>22</v>
      </c>
      <c r="D832" s="1" t="s">
        <v>1641</v>
      </c>
      <c r="E832" s="2">
        <v>0</v>
      </c>
      <c r="F832" s="1">
        <v>3</v>
      </c>
      <c r="G832" s="1" t="s">
        <v>118</v>
      </c>
      <c r="H832" s="1">
        <f t="shared" si="12"/>
        <v>0</v>
      </c>
      <c r="I832" s="1" t="s">
        <v>22</v>
      </c>
      <c r="J832" s="1" t="s">
        <v>0</v>
      </c>
    </row>
    <row r="833" spans="1:10" x14ac:dyDescent="0.3">
      <c r="A833" s="1">
        <v>1968474</v>
      </c>
      <c r="B833" s="1" t="s">
        <v>1642</v>
      </c>
      <c r="C833" s="1" t="s">
        <v>22</v>
      </c>
      <c r="D833" s="1" t="s">
        <v>1643</v>
      </c>
      <c r="E833" s="2">
        <v>0</v>
      </c>
      <c r="F833" s="1">
        <v>3</v>
      </c>
      <c r="G833" s="1" t="s">
        <v>118</v>
      </c>
      <c r="H833" s="1">
        <f t="shared" si="12"/>
        <v>0</v>
      </c>
      <c r="I833" s="1" t="s">
        <v>22</v>
      </c>
      <c r="J833" s="1" t="s">
        <v>0</v>
      </c>
    </row>
    <row r="834" spans="1:10" ht="28.8" x14ac:dyDescent="0.3">
      <c r="A834" s="1">
        <v>1968475</v>
      </c>
      <c r="B834" s="1" t="s">
        <v>1644</v>
      </c>
      <c r="C834" s="1" t="s">
        <v>22</v>
      </c>
      <c r="D834" s="1" t="s">
        <v>1645</v>
      </c>
      <c r="E834" s="2">
        <v>0</v>
      </c>
      <c r="F834" s="1">
        <v>20</v>
      </c>
      <c r="G834" s="1" t="s">
        <v>36</v>
      </c>
      <c r="H834" s="1">
        <f t="shared" si="12"/>
        <v>0</v>
      </c>
      <c r="I834" s="1" t="s">
        <v>22</v>
      </c>
      <c r="J834" s="1" t="s">
        <v>0</v>
      </c>
    </row>
    <row r="835" spans="1:10" x14ac:dyDescent="0.3">
      <c r="A835" s="1">
        <v>1968476</v>
      </c>
      <c r="B835" s="1" t="s">
        <v>1646</v>
      </c>
      <c r="C835" s="1" t="s">
        <v>22</v>
      </c>
      <c r="D835" s="1" t="s">
        <v>1647</v>
      </c>
      <c r="E835" s="2">
        <v>0</v>
      </c>
      <c r="F835" s="1">
        <v>20</v>
      </c>
      <c r="G835" s="1" t="s">
        <v>36</v>
      </c>
      <c r="H835" s="1">
        <f t="shared" ref="H835:H898" si="13">IF(ISNUMBER(VALUE(E835)),ROUND(SUM(ROUND(E835,2)*F835),2),"N")</f>
        <v>0</v>
      </c>
      <c r="I835" s="1" t="s">
        <v>22</v>
      </c>
      <c r="J835" s="1" t="s">
        <v>0</v>
      </c>
    </row>
    <row r="836" spans="1:10" ht="28.8" x14ac:dyDescent="0.3">
      <c r="A836" s="1">
        <v>1968477</v>
      </c>
      <c r="B836" s="1" t="s">
        <v>1648</v>
      </c>
      <c r="C836" s="1" t="s">
        <v>22</v>
      </c>
      <c r="D836" s="1" t="s">
        <v>1649</v>
      </c>
      <c r="E836" s="2">
        <v>0</v>
      </c>
      <c r="F836" s="1">
        <v>3000</v>
      </c>
      <c r="G836" s="1" t="s">
        <v>36</v>
      </c>
      <c r="H836" s="1">
        <f t="shared" si="13"/>
        <v>0</v>
      </c>
      <c r="I836" s="1" t="s">
        <v>22</v>
      </c>
      <c r="J836" s="1" t="s">
        <v>0</v>
      </c>
    </row>
    <row r="837" spans="1:10" x14ac:dyDescent="0.3">
      <c r="A837" s="1">
        <v>1968478</v>
      </c>
      <c r="B837" s="1" t="s">
        <v>1650</v>
      </c>
      <c r="C837" s="1" t="s">
        <v>22</v>
      </c>
      <c r="D837" s="1" t="s">
        <v>1651</v>
      </c>
      <c r="E837" s="2">
        <v>0</v>
      </c>
      <c r="F837" s="1">
        <v>3000</v>
      </c>
      <c r="G837" s="1" t="s">
        <v>36</v>
      </c>
      <c r="H837" s="1">
        <f t="shared" si="13"/>
        <v>0</v>
      </c>
      <c r="I837" s="1" t="s">
        <v>22</v>
      </c>
      <c r="J837" s="1" t="s">
        <v>0</v>
      </c>
    </row>
    <row r="838" spans="1:10" ht="28.8" x14ac:dyDescent="0.3">
      <c r="A838" s="1">
        <v>1968479</v>
      </c>
      <c r="B838" s="1" t="s">
        <v>1652</v>
      </c>
      <c r="C838" s="1" t="s">
        <v>22</v>
      </c>
      <c r="D838" s="1" t="s">
        <v>1653</v>
      </c>
      <c r="E838" s="2">
        <v>0</v>
      </c>
      <c r="F838" s="1">
        <v>1900</v>
      </c>
      <c r="G838" s="1" t="s">
        <v>36</v>
      </c>
      <c r="H838" s="1">
        <f t="shared" si="13"/>
        <v>0</v>
      </c>
      <c r="I838" s="1" t="s">
        <v>22</v>
      </c>
      <c r="J838" s="1" t="s">
        <v>0</v>
      </c>
    </row>
    <row r="839" spans="1:10" x14ac:dyDescent="0.3">
      <c r="A839" s="1">
        <v>1968480</v>
      </c>
      <c r="B839" s="1" t="s">
        <v>1654</v>
      </c>
      <c r="C839" s="1" t="s">
        <v>22</v>
      </c>
      <c r="D839" s="1" t="s">
        <v>1655</v>
      </c>
      <c r="E839" s="2">
        <v>0</v>
      </c>
      <c r="F839" s="1">
        <v>1900</v>
      </c>
      <c r="G839" s="1" t="s">
        <v>36</v>
      </c>
      <c r="H839" s="1">
        <f t="shared" si="13"/>
        <v>0</v>
      </c>
      <c r="I839" s="1" t="s">
        <v>22</v>
      </c>
      <c r="J839" s="1" t="s">
        <v>0</v>
      </c>
    </row>
    <row r="840" spans="1:10" x14ac:dyDescent="0.3">
      <c r="A840" s="1">
        <v>1968481</v>
      </c>
      <c r="B840" s="1" t="s">
        <v>1656</v>
      </c>
      <c r="C840" s="1" t="s">
        <v>22</v>
      </c>
      <c r="D840" s="1" t="s">
        <v>1657</v>
      </c>
      <c r="E840" s="2">
        <v>0</v>
      </c>
      <c r="F840" s="1">
        <v>45</v>
      </c>
      <c r="G840" s="1" t="s">
        <v>36</v>
      </c>
      <c r="H840" s="1">
        <f t="shared" si="13"/>
        <v>0</v>
      </c>
      <c r="I840" s="1" t="s">
        <v>22</v>
      </c>
      <c r="J840" s="1" t="s">
        <v>0</v>
      </c>
    </row>
    <row r="841" spans="1:10" x14ac:dyDescent="0.3">
      <c r="A841" s="1">
        <v>1968482</v>
      </c>
      <c r="B841" s="1" t="s">
        <v>1658</v>
      </c>
      <c r="C841" s="1" t="s">
        <v>22</v>
      </c>
      <c r="D841" s="1" t="s">
        <v>1659</v>
      </c>
      <c r="E841" s="2">
        <v>0</v>
      </c>
      <c r="F841" s="1">
        <v>45</v>
      </c>
      <c r="G841" s="1" t="s">
        <v>36</v>
      </c>
      <c r="H841" s="1">
        <f t="shared" si="13"/>
        <v>0</v>
      </c>
      <c r="I841" s="1" t="s">
        <v>22</v>
      </c>
      <c r="J841" s="1" t="s">
        <v>0</v>
      </c>
    </row>
    <row r="842" spans="1:10" x14ac:dyDescent="0.3">
      <c r="A842" s="1">
        <v>1968483</v>
      </c>
      <c r="B842" s="1" t="s">
        <v>1660</v>
      </c>
      <c r="C842" s="1" t="s">
        <v>22</v>
      </c>
      <c r="D842" s="1" t="s">
        <v>1661</v>
      </c>
      <c r="E842" s="2">
        <v>0</v>
      </c>
      <c r="F842" s="1">
        <v>240</v>
      </c>
      <c r="G842" s="1" t="s">
        <v>36</v>
      </c>
      <c r="H842" s="1">
        <f t="shared" si="13"/>
        <v>0</v>
      </c>
      <c r="I842" s="1" t="s">
        <v>22</v>
      </c>
      <c r="J842" s="1" t="s">
        <v>0</v>
      </c>
    </row>
    <row r="843" spans="1:10" x14ac:dyDescent="0.3">
      <c r="A843" s="1">
        <v>1968484</v>
      </c>
      <c r="B843" s="1" t="s">
        <v>1662</v>
      </c>
      <c r="C843" s="1" t="s">
        <v>22</v>
      </c>
      <c r="D843" s="1" t="s">
        <v>1663</v>
      </c>
      <c r="E843" s="2">
        <v>0</v>
      </c>
      <c r="F843" s="1">
        <v>240</v>
      </c>
      <c r="G843" s="1" t="s">
        <v>36</v>
      </c>
      <c r="H843" s="1">
        <f t="shared" si="13"/>
        <v>0</v>
      </c>
      <c r="I843" s="1" t="s">
        <v>22</v>
      </c>
      <c r="J843" s="1" t="s">
        <v>0</v>
      </c>
    </row>
    <row r="844" spans="1:10" x14ac:dyDescent="0.3">
      <c r="A844" s="1">
        <v>1968485</v>
      </c>
      <c r="B844" s="1" t="s">
        <v>1664</v>
      </c>
      <c r="C844" s="1" t="s">
        <v>22</v>
      </c>
      <c r="D844" s="1" t="s">
        <v>1665</v>
      </c>
      <c r="E844" s="2">
        <v>0</v>
      </c>
      <c r="F844" s="1">
        <v>250</v>
      </c>
      <c r="G844" s="1" t="s">
        <v>36</v>
      </c>
      <c r="H844" s="1">
        <f t="shared" si="13"/>
        <v>0</v>
      </c>
      <c r="I844" s="1" t="s">
        <v>22</v>
      </c>
      <c r="J844" s="1" t="s">
        <v>0</v>
      </c>
    </row>
    <row r="845" spans="1:10" x14ac:dyDescent="0.3">
      <c r="A845" s="1">
        <v>1968486</v>
      </c>
      <c r="B845" s="1" t="s">
        <v>1666</v>
      </c>
      <c r="C845" s="1" t="s">
        <v>22</v>
      </c>
      <c r="D845" s="1" t="s">
        <v>1667</v>
      </c>
      <c r="E845" s="2">
        <v>0</v>
      </c>
      <c r="F845" s="1">
        <v>250</v>
      </c>
      <c r="G845" s="1" t="s">
        <v>36</v>
      </c>
      <c r="H845" s="1">
        <f t="shared" si="13"/>
        <v>0</v>
      </c>
      <c r="I845" s="1" t="s">
        <v>22</v>
      </c>
      <c r="J845" s="1" t="s">
        <v>0</v>
      </c>
    </row>
    <row r="846" spans="1:10" x14ac:dyDescent="0.3">
      <c r="A846" s="1">
        <v>1968487</v>
      </c>
      <c r="B846" s="1" t="s">
        <v>1668</v>
      </c>
      <c r="C846" s="1" t="s">
        <v>22</v>
      </c>
      <c r="D846" s="1" t="s">
        <v>1669</v>
      </c>
      <c r="E846" s="2">
        <v>0</v>
      </c>
      <c r="F846" s="1">
        <v>20</v>
      </c>
      <c r="G846" s="1" t="s">
        <v>36</v>
      </c>
      <c r="H846" s="1">
        <f t="shared" si="13"/>
        <v>0</v>
      </c>
      <c r="I846" s="1" t="s">
        <v>22</v>
      </c>
      <c r="J846" s="1" t="s">
        <v>0</v>
      </c>
    </row>
    <row r="847" spans="1:10" x14ac:dyDescent="0.3">
      <c r="A847" s="1">
        <v>1968488</v>
      </c>
      <c r="B847" s="1" t="s">
        <v>1670</v>
      </c>
      <c r="C847" s="1" t="s">
        <v>22</v>
      </c>
      <c r="D847" s="1" t="s">
        <v>1671</v>
      </c>
      <c r="E847" s="2">
        <v>0</v>
      </c>
      <c r="F847" s="1">
        <v>20</v>
      </c>
      <c r="G847" s="1" t="s">
        <v>36</v>
      </c>
      <c r="H847" s="1">
        <f t="shared" si="13"/>
        <v>0</v>
      </c>
      <c r="I847" s="1" t="s">
        <v>22</v>
      </c>
      <c r="J847" s="1" t="s">
        <v>0</v>
      </c>
    </row>
    <row r="848" spans="1:10" ht="28.8" x14ac:dyDescent="0.3">
      <c r="A848" s="1">
        <v>1968489</v>
      </c>
      <c r="B848" s="1" t="s">
        <v>1672</v>
      </c>
      <c r="C848" s="1" t="s">
        <v>22</v>
      </c>
      <c r="D848" s="1" t="s">
        <v>1673</v>
      </c>
      <c r="E848" s="2">
        <v>0</v>
      </c>
      <c r="F848" s="1">
        <v>48</v>
      </c>
      <c r="G848" s="1" t="s">
        <v>36</v>
      </c>
      <c r="H848" s="1">
        <f t="shared" si="13"/>
        <v>0</v>
      </c>
      <c r="I848" s="1" t="s">
        <v>22</v>
      </c>
      <c r="J848" s="1" t="s">
        <v>0</v>
      </c>
    </row>
    <row r="849" spans="1:10" x14ac:dyDescent="0.3">
      <c r="A849" s="1">
        <v>1968490</v>
      </c>
      <c r="B849" s="1" t="s">
        <v>1674</v>
      </c>
      <c r="C849" s="1" t="s">
        <v>22</v>
      </c>
      <c r="D849" s="1" t="s">
        <v>1675</v>
      </c>
      <c r="E849" s="2">
        <v>0</v>
      </c>
      <c r="F849" s="1">
        <v>48</v>
      </c>
      <c r="G849" s="1" t="s">
        <v>36</v>
      </c>
      <c r="H849" s="1">
        <f t="shared" si="13"/>
        <v>0</v>
      </c>
      <c r="I849" s="1" t="s">
        <v>22</v>
      </c>
      <c r="J849" s="1" t="s">
        <v>0</v>
      </c>
    </row>
    <row r="850" spans="1:10" x14ac:dyDescent="0.3">
      <c r="A850" s="1">
        <v>1968491</v>
      </c>
      <c r="B850" s="1" t="s">
        <v>1676</v>
      </c>
      <c r="C850" s="1" t="s">
        <v>22</v>
      </c>
      <c r="D850" s="1" t="s">
        <v>1677</v>
      </c>
      <c r="E850" s="2">
        <v>0</v>
      </c>
      <c r="F850" s="1">
        <v>1</v>
      </c>
      <c r="G850" s="1" t="s">
        <v>404</v>
      </c>
      <c r="H850" s="1">
        <f t="shared" si="13"/>
        <v>0</v>
      </c>
      <c r="I850" s="1" t="s">
        <v>22</v>
      </c>
      <c r="J850" s="1" t="s">
        <v>0</v>
      </c>
    </row>
    <row r="851" spans="1:10" x14ac:dyDescent="0.3">
      <c r="A851" s="1">
        <v>1968492</v>
      </c>
      <c r="B851" s="1" t="s">
        <v>1678</v>
      </c>
      <c r="C851" s="1" t="s">
        <v>22</v>
      </c>
      <c r="D851" s="1" t="s">
        <v>1679</v>
      </c>
      <c r="E851" s="2">
        <v>0</v>
      </c>
      <c r="F851" s="1">
        <v>1</v>
      </c>
      <c r="G851" s="1" t="s">
        <v>404</v>
      </c>
      <c r="H851" s="1">
        <f t="shared" si="13"/>
        <v>0</v>
      </c>
      <c r="I851" s="1" t="s">
        <v>22</v>
      </c>
      <c r="J851" s="1" t="s">
        <v>0</v>
      </c>
    </row>
    <row r="852" spans="1:10" x14ac:dyDescent="0.3">
      <c r="A852" s="1">
        <v>1968493</v>
      </c>
      <c r="B852" s="1" t="s">
        <v>1680</v>
      </c>
      <c r="C852" s="1" t="s">
        <v>22</v>
      </c>
      <c r="D852" s="1" t="s">
        <v>1681</v>
      </c>
      <c r="E852" s="2">
        <v>0</v>
      </c>
      <c r="F852" s="1">
        <v>1</v>
      </c>
      <c r="G852" s="1" t="s">
        <v>404</v>
      </c>
      <c r="H852" s="1">
        <f t="shared" si="13"/>
        <v>0</v>
      </c>
      <c r="I852" s="1" t="s">
        <v>22</v>
      </c>
      <c r="J852" s="1" t="s">
        <v>0</v>
      </c>
    </row>
    <row r="853" spans="1:10" x14ac:dyDescent="0.3">
      <c r="A853" s="1">
        <v>1968494</v>
      </c>
      <c r="B853" s="1" t="s">
        <v>1682</v>
      </c>
      <c r="C853" s="1" t="s">
        <v>22</v>
      </c>
      <c r="D853" s="1" t="s">
        <v>1683</v>
      </c>
      <c r="E853" s="2">
        <v>0</v>
      </c>
      <c r="F853" s="1">
        <v>1</v>
      </c>
      <c r="G853" s="1" t="s">
        <v>404</v>
      </c>
      <c r="H853" s="1">
        <f t="shared" si="13"/>
        <v>0</v>
      </c>
      <c r="I853" s="1" t="s">
        <v>22</v>
      </c>
      <c r="J853" s="1" t="s">
        <v>0</v>
      </c>
    </row>
    <row r="854" spans="1:10" x14ac:dyDescent="0.3">
      <c r="A854" s="1">
        <v>1968495</v>
      </c>
      <c r="B854" s="1" t="s">
        <v>1684</v>
      </c>
      <c r="C854" s="1" t="s">
        <v>1685</v>
      </c>
      <c r="D854" s="1" t="s">
        <v>1686</v>
      </c>
      <c r="E854" s="1">
        <f>ROUND(H855+H856+H857+H858+H859+H860+H861+H862+H863,2)</f>
        <v>0</v>
      </c>
      <c r="F854" s="1">
        <v>1</v>
      </c>
      <c r="G854" s="1" t="s">
        <v>0</v>
      </c>
      <c r="H854" s="1">
        <f t="shared" si="13"/>
        <v>0</v>
      </c>
      <c r="I854" s="1" t="s">
        <v>22</v>
      </c>
      <c r="J854" s="1" t="s">
        <v>0</v>
      </c>
    </row>
    <row r="855" spans="1:10" x14ac:dyDescent="0.3">
      <c r="A855" s="1">
        <v>1968496</v>
      </c>
      <c r="B855" s="1" t="s">
        <v>1687</v>
      </c>
      <c r="C855" s="1" t="s">
        <v>22</v>
      </c>
      <c r="D855" s="1" t="s">
        <v>1689</v>
      </c>
      <c r="E855" s="2">
        <v>0</v>
      </c>
      <c r="F855" s="1">
        <v>0.1</v>
      </c>
      <c r="G855" s="1" t="s">
        <v>1688</v>
      </c>
      <c r="H855" s="1">
        <f t="shared" si="13"/>
        <v>0</v>
      </c>
      <c r="I855" s="1" t="s">
        <v>22</v>
      </c>
      <c r="J855" s="1" t="s">
        <v>0</v>
      </c>
    </row>
    <row r="856" spans="1:10" ht="28.8" x14ac:dyDescent="0.3">
      <c r="A856" s="1">
        <v>1968497</v>
      </c>
      <c r="B856" s="1" t="s">
        <v>1690</v>
      </c>
      <c r="C856" s="1" t="s">
        <v>22</v>
      </c>
      <c r="D856" s="1" t="s">
        <v>1691</v>
      </c>
      <c r="E856" s="2">
        <v>0</v>
      </c>
      <c r="F856" s="1">
        <v>17</v>
      </c>
      <c r="G856" s="1" t="s">
        <v>45</v>
      </c>
      <c r="H856" s="1">
        <f t="shared" si="13"/>
        <v>0</v>
      </c>
      <c r="I856" s="1" t="s">
        <v>22</v>
      </c>
      <c r="J856" s="1" t="s">
        <v>0</v>
      </c>
    </row>
    <row r="857" spans="1:10" ht="28.8" x14ac:dyDescent="0.3">
      <c r="A857" s="1">
        <v>1968498</v>
      </c>
      <c r="B857" s="1" t="s">
        <v>1692</v>
      </c>
      <c r="C857" s="1" t="s">
        <v>22</v>
      </c>
      <c r="D857" s="1" t="s">
        <v>1693</v>
      </c>
      <c r="E857" s="2">
        <v>0</v>
      </c>
      <c r="F857" s="1">
        <v>40</v>
      </c>
      <c r="G857" s="1" t="s">
        <v>36</v>
      </c>
      <c r="H857" s="1">
        <f t="shared" si="13"/>
        <v>0</v>
      </c>
      <c r="I857" s="1" t="s">
        <v>22</v>
      </c>
      <c r="J857" s="1" t="s">
        <v>0</v>
      </c>
    </row>
    <row r="858" spans="1:10" ht="28.8" x14ac:dyDescent="0.3">
      <c r="A858" s="1">
        <v>1968499</v>
      </c>
      <c r="B858" s="1" t="s">
        <v>1694</v>
      </c>
      <c r="C858" s="1" t="s">
        <v>22</v>
      </c>
      <c r="D858" s="1" t="s">
        <v>1695</v>
      </c>
      <c r="E858" s="2">
        <v>0</v>
      </c>
      <c r="F858" s="1">
        <v>80</v>
      </c>
      <c r="G858" s="1" t="s">
        <v>36</v>
      </c>
      <c r="H858" s="1">
        <f t="shared" si="13"/>
        <v>0</v>
      </c>
      <c r="I858" s="1" t="s">
        <v>22</v>
      </c>
      <c r="J858" s="1" t="s">
        <v>0</v>
      </c>
    </row>
    <row r="859" spans="1:10" x14ac:dyDescent="0.3">
      <c r="A859" s="1">
        <v>1968500</v>
      </c>
      <c r="B859" s="1" t="s">
        <v>1696</v>
      </c>
      <c r="C859" s="1" t="s">
        <v>22</v>
      </c>
      <c r="D859" s="1" t="s">
        <v>1697</v>
      </c>
      <c r="E859" s="2">
        <v>0</v>
      </c>
      <c r="F859" s="1">
        <v>15</v>
      </c>
      <c r="G859" s="1" t="s">
        <v>76</v>
      </c>
      <c r="H859" s="1">
        <f t="shared" si="13"/>
        <v>0</v>
      </c>
      <c r="I859" s="1" t="s">
        <v>22</v>
      </c>
      <c r="J859" s="1" t="s">
        <v>0</v>
      </c>
    </row>
    <row r="860" spans="1:10" ht="28.8" x14ac:dyDescent="0.3">
      <c r="A860" s="1">
        <v>1968501</v>
      </c>
      <c r="B860" s="1" t="s">
        <v>1698</v>
      </c>
      <c r="C860" s="1" t="s">
        <v>22</v>
      </c>
      <c r="D860" s="1" t="s">
        <v>1699</v>
      </c>
      <c r="E860" s="2">
        <v>0</v>
      </c>
      <c r="F860" s="1">
        <v>40</v>
      </c>
      <c r="G860" s="1" t="s">
        <v>36</v>
      </c>
      <c r="H860" s="1">
        <f t="shared" si="13"/>
        <v>0</v>
      </c>
      <c r="I860" s="1" t="s">
        <v>22</v>
      </c>
      <c r="J860" s="1" t="s">
        <v>0</v>
      </c>
    </row>
    <row r="861" spans="1:10" x14ac:dyDescent="0.3">
      <c r="A861" s="1">
        <v>1968502</v>
      </c>
      <c r="B861" s="1" t="s">
        <v>1700</v>
      </c>
      <c r="C861" s="1" t="s">
        <v>22</v>
      </c>
      <c r="D861" s="1" t="s">
        <v>1701</v>
      </c>
      <c r="E861" s="2">
        <v>0</v>
      </c>
      <c r="F861" s="1">
        <v>40</v>
      </c>
      <c r="G861" s="1" t="s">
        <v>36</v>
      </c>
      <c r="H861" s="1">
        <f t="shared" si="13"/>
        <v>0</v>
      </c>
      <c r="I861" s="1" t="s">
        <v>22</v>
      </c>
      <c r="J861" s="1" t="s">
        <v>0</v>
      </c>
    </row>
    <row r="862" spans="1:10" ht="28.8" x14ac:dyDescent="0.3">
      <c r="A862" s="1">
        <v>1968503</v>
      </c>
      <c r="B862" s="1" t="s">
        <v>1702</v>
      </c>
      <c r="C862" s="1" t="s">
        <v>22</v>
      </c>
      <c r="D862" s="1" t="s">
        <v>1703</v>
      </c>
      <c r="E862" s="2">
        <v>0</v>
      </c>
      <c r="F862" s="1">
        <v>40</v>
      </c>
      <c r="G862" s="1" t="s">
        <v>36</v>
      </c>
      <c r="H862" s="1">
        <f t="shared" si="13"/>
        <v>0</v>
      </c>
      <c r="I862" s="1" t="s">
        <v>22</v>
      </c>
      <c r="J862" s="1" t="s">
        <v>0</v>
      </c>
    </row>
    <row r="863" spans="1:10" x14ac:dyDescent="0.3">
      <c r="A863" s="1">
        <v>1968504</v>
      </c>
      <c r="B863" s="1" t="s">
        <v>1704</v>
      </c>
      <c r="C863" s="1" t="s">
        <v>22</v>
      </c>
      <c r="D863" s="1" t="s">
        <v>1683</v>
      </c>
      <c r="E863" s="2">
        <v>0</v>
      </c>
      <c r="F863" s="1">
        <v>1</v>
      </c>
      <c r="G863" s="1" t="s">
        <v>404</v>
      </c>
      <c r="H863" s="1">
        <f t="shared" si="13"/>
        <v>0</v>
      </c>
      <c r="I863" s="1" t="s">
        <v>22</v>
      </c>
      <c r="J863" s="1" t="s">
        <v>0</v>
      </c>
    </row>
    <row r="864" spans="1:10" x14ac:dyDescent="0.3">
      <c r="A864" s="1">
        <v>1968505</v>
      </c>
      <c r="B864" s="1" t="s">
        <v>1705</v>
      </c>
      <c r="C864" s="1" t="s">
        <v>1706</v>
      </c>
      <c r="D864" s="1" t="s">
        <v>1707</v>
      </c>
      <c r="E864" s="1">
        <f>ROUND(H865,2)</f>
        <v>0</v>
      </c>
      <c r="F864" s="1">
        <v>1</v>
      </c>
      <c r="G864" s="1" t="s">
        <v>0</v>
      </c>
      <c r="H864" s="1">
        <f t="shared" si="13"/>
        <v>0</v>
      </c>
      <c r="I864" s="1" t="s">
        <v>22</v>
      </c>
      <c r="J864" s="1" t="s">
        <v>0</v>
      </c>
    </row>
    <row r="865" spans="1:10" x14ac:dyDescent="0.3">
      <c r="A865" s="1">
        <v>1968506</v>
      </c>
      <c r="B865" s="1" t="s">
        <v>1708</v>
      </c>
      <c r="C865" s="1" t="s">
        <v>22</v>
      </c>
      <c r="D865" s="1" t="s">
        <v>1707</v>
      </c>
      <c r="E865" s="1">
        <f>ROUND(H866+H867,2)</f>
        <v>0</v>
      </c>
      <c r="F865" s="1">
        <v>1</v>
      </c>
      <c r="G865" s="1" t="s">
        <v>0</v>
      </c>
      <c r="H865" s="1">
        <f t="shared" si="13"/>
        <v>0</v>
      </c>
      <c r="I865" s="1" t="s">
        <v>22</v>
      </c>
      <c r="J865" s="1" t="s">
        <v>0</v>
      </c>
    </row>
    <row r="866" spans="1:10" ht="43.2" x14ac:dyDescent="0.3">
      <c r="A866" s="1">
        <v>1968507</v>
      </c>
      <c r="B866" s="1" t="s">
        <v>1709</v>
      </c>
      <c r="C866" s="1" t="s">
        <v>22</v>
      </c>
      <c r="D866" s="1" t="s">
        <v>1710</v>
      </c>
      <c r="E866" s="2">
        <v>0</v>
      </c>
      <c r="F866" s="1">
        <v>120</v>
      </c>
      <c r="G866" s="1" t="s">
        <v>39</v>
      </c>
      <c r="H866" s="1">
        <f t="shared" si="13"/>
        <v>0</v>
      </c>
      <c r="I866" s="1" t="s">
        <v>22</v>
      </c>
      <c r="J866" s="1" t="s">
        <v>0</v>
      </c>
    </row>
    <row r="867" spans="1:10" ht="43.2" x14ac:dyDescent="0.3">
      <c r="A867" s="1">
        <v>1968508</v>
      </c>
      <c r="B867" s="1" t="s">
        <v>1711</v>
      </c>
      <c r="C867" s="1" t="s">
        <v>22</v>
      </c>
      <c r="D867" s="1" t="s">
        <v>1712</v>
      </c>
      <c r="E867" s="2">
        <v>0</v>
      </c>
      <c r="F867" s="1">
        <v>8</v>
      </c>
      <c r="G867" s="1" t="s">
        <v>39</v>
      </c>
      <c r="H867" s="1">
        <f t="shared" si="13"/>
        <v>0</v>
      </c>
      <c r="I867" s="1" t="s">
        <v>22</v>
      </c>
      <c r="J867" s="1" t="s">
        <v>0</v>
      </c>
    </row>
    <row r="868" spans="1:10" x14ac:dyDescent="0.3">
      <c r="A868" s="1">
        <v>1968509</v>
      </c>
      <c r="B868" s="1" t="s">
        <v>1713</v>
      </c>
      <c r="C868" s="1" t="s">
        <v>1714</v>
      </c>
      <c r="D868" s="1" t="s">
        <v>1715</v>
      </c>
      <c r="E868" s="1">
        <f>ROUND(H869,2)</f>
        <v>0</v>
      </c>
      <c r="F868" s="1">
        <v>1</v>
      </c>
      <c r="G868" s="1" t="s">
        <v>0</v>
      </c>
      <c r="H868" s="1">
        <f t="shared" si="13"/>
        <v>0</v>
      </c>
      <c r="I868" s="1" t="s">
        <v>22</v>
      </c>
      <c r="J868" s="1" t="s">
        <v>0</v>
      </c>
    </row>
    <row r="869" spans="1:10" x14ac:dyDescent="0.3">
      <c r="A869" s="1">
        <v>1968510</v>
      </c>
      <c r="B869" s="1" t="s">
        <v>1716</v>
      </c>
      <c r="C869" s="1" t="s">
        <v>22</v>
      </c>
      <c r="D869" s="1" t="s">
        <v>1715</v>
      </c>
      <c r="E869" s="1">
        <f>ROUND(H870,2)</f>
        <v>0</v>
      </c>
      <c r="F869" s="1">
        <v>1</v>
      </c>
      <c r="G869" s="1" t="s">
        <v>0</v>
      </c>
      <c r="H869" s="1">
        <f t="shared" si="13"/>
        <v>0</v>
      </c>
      <c r="I869" s="1" t="s">
        <v>22</v>
      </c>
      <c r="J869" s="1" t="s">
        <v>0</v>
      </c>
    </row>
    <row r="870" spans="1:10" ht="28.8" x14ac:dyDescent="0.3">
      <c r="A870" s="1">
        <v>1968511</v>
      </c>
      <c r="B870" s="1" t="s">
        <v>1717</v>
      </c>
      <c r="C870" s="1" t="s">
        <v>22</v>
      </c>
      <c r="D870" s="1" t="s">
        <v>1719</v>
      </c>
      <c r="E870" s="2">
        <v>0</v>
      </c>
      <c r="F870" s="1">
        <v>1</v>
      </c>
      <c r="G870" s="1" t="s">
        <v>1718</v>
      </c>
      <c r="H870" s="1">
        <f t="shared" si="13"/>
        <v>0</v>
      </c>
      <c r="I870" s="1" t="s">
        <v>22</v>
      </c>
      <c r="J870" s="1" t="s">
        <v>0</v>
      </c>
    </row>
    <row r="871" spans="1:10" x14ac:dyDescent="0.3">
      <c r="A871" s="1">
        <v>1968512</v>
      </c>
      <c r="B871" s="1" t="s">
        <v>1720</v>
      </c>
      <c r="C871" s="1" t="s">
        <v>1721</v>
      </c>
      <c r="D871" s="1" t="s">
        <v>1722</v>
      </c>
      <c r="E871" s="1">
        <f>ROUND(H872,2)</f>
        <v>0</v>
      </c>
      <c r="F871" s="1">
        <v>1</v>
      </c>
      <c r="G871" s="1" t="s">
        <v>0</v>
      </c>
      <c r="H871" s="1">
        <f t="shared" si="13"/>
        <v>0</v>
      </c>
      <c r="I871" s="1" t="s">
        <v>22</v>
      </c>
      <c r="J871" s="1" t="s">
        <v>0</v>
      </c>
    </row>
    <row r="872" spans="1:10" x14ac:dyDescent="0.3">
      <c r="A872" s="1">
        <v>1968513</v>
      </c>
      <c r="B872" s="1" t="s">
        <v>1723</v>
      </c>
      <c r="C872" s="1" t="s">
        <v>379</v>
      </c>
      <c r="D872" s="1" t="s">
        <v>380</v>
      </c>
      <c r="E872" s="1">
        <f>ROUND(H873+H907+H910,2)</f>
        <v>0</v>
      </c>
      <c r="F872" s="1">
        <v>1</v>
      </c>
      <c r="G872" s="1" t="s">
        <v>0</v>
      </c>
      <c r="H872" s="1">
        <f t="shared" si="13"/>
        <v>0</v>
      </c>
      <c r="I872" s="1" t="s">
        <v>22</v>
      </c>
      <c r="J872" s="1" t="s">
        <v>0</v>
      </c>
    </row>
    <row r="873" spans="1:10" x14ac:dyDescent="0.3">
      <c r="A873" s="1">
        <v>1968514</v>
      </c>
      <c r="B873" s="1" t="s">
        <v>1724</v>
      </c>
      <c r="C873" s="1">
        <v>769</v>
      </c>
      <c r="D873" s="1" t="s">
        <v>1722</v>
      </c>
      <c r="E873" s="1">
        <f>ROUND(H874+H875+H876+H877+H878+H879+H880+H881+H882+H883+H884+H885+H886+H887+H888+H889+H890+H891+H892+H893+H894+H895+H896+H897+H898+H899+H900+H901+H902+H903+H904+H905+H906,2)</f>
        <v>0</v>
      </c>
      <c r="F873" s="1">
        <v>1</v>
      </c>
      <c r="G873" s="1" t="s">
        <v>0</v>
      </c>
      <c r="H873" s="1">
        <f t="shared" si="13"/>
        <v>0</v>
      </c>
      <c r="I873" s="1" t="s">
        <v>22</v>
      </c>
      <c r="J873" s="1" t="s">
        <v>0</v>
      </c>
    </row>
    <row r="874" spans="1:10" x14ac:dyDescent="0.3">
      <c r="A874" s="1">
        <v>1968515</v>
      </c>
      <c r="B874" s="1" t="s">
        <v>1725</v>
      </c>
      <c r="C874" s="1" t="s">
        <v>22</v>
      </c>
      <c r="D874" s="1" t="s">
        <v>1726</v>
      </c>
      <c r="E874" s="2">
        <v>0</v>
      </c>
      <c r="F874" s="1">
        <v>7</v>
      </c>
      <c r="G874" s="1" t="s">
        <v>118</v>
      </c>
      <c r="H874" s="1">
        <f t="shared" si="13"/>
        <v>0</v>
      </c>
      <c r="I874" s="1" t="s">
        <v>22</v>
      </c>
      <c r="J874" s="1" t="s">
        <v>0</v>
      </c>
    </row>
    <row r="875" spans="1:10" ht="28.8" x14ac:dyDescent="0.3">
      <c r="A875" s="1">
        <v>1968516</v>
      </c>
      <c r="B875" s="1" t="s">
        <v>1727</v>
      </c>
      <c r="C875" s="1" t="s">
        <v>22</v>
      </c>
      <c r="D875" s="1" t="s">
        <v>1728</v>
      </c>
      <c r="E875" s="2">
        <v>0</v>
      </c>
      <c r="F875" s="1">
        <v>7</v>
      </c>
      <c r="G875" s="1" t="s">
        <v>118</v>
      </c>
      <c r="H875" s="1">
        <f t="shared" si="13"/>
        <v>0</v>
      </c>
      <c r="I875" s="1" t="s">
        <v>22</v>
      </c>
      <c r="J875" s="1" t="s">
        <v>0</v>
      </c>
    </row>
    <row r="876" spans="1:10" ht="28.8" x14ac:dyDescent="0.3">
      <c r="A876" s="1">
        <v>1968517</v>
      </c>
      <c r="B876" s="1" t="s">
        <v>1729</v>
      </c>
      <c r="C876" s="1" t="s">
        <v>22</v>
      </c>
      <c r="D876" s="1" t="s">
        <v>1730</v>
      </c>
      <c r="E876" s="2">
        <v>0</v>
      </c>
      <c r="F876" s="1">
        <v>13</v>
      </c>
      <c r="G876" s="1" t="s">
        <v>118</v>
      </c>
      <c r="H876" s="1">
        <f t="shared" si="13"/>
        <v>0</v>
      </c>
      <c r="I876" s="1" t="s">
        <v>22</v>
      </c>
      <c r="J876" s="1" t="s">
        <v>0</v>
      </c>
    </row>
    <row r="877" spans="1:10" ht="28.8" x14ac:dyDescent="0.3">
      <c r="A877" s="1">
        <v>1968518</v>
      </c>
      <c r="B877" s="1" t="s">
        <v>1731</v>
      </c>
      <c r="C877" s="1" t="s">
        <v>22</v>
      </c>
      <c r="D877" s="1" t="s">
        <v>1732</v>
      </c>
      <c r="E877" s="2">
        <v>0</v>
      </c>
      <c r="F877" s="1">
        <v>13</v>
      </c>
      <c r="G877" s="1" t="s">
        <v>118</v>
      </c>
      <c r="H877" s="1">
        <f t="shared" si="13"/>
        <v>0</v>
      </c>
      <c r="I877" s="1" t="s">
        <v>22</v>
      </c>
      <c r="J877" s="1" t="s">
        <v>0</v>
      </c>
    </row>
    <row r="878" spans="1:10" ht="28.8" x14ac:dyDescent="0.3">
      <c r="A878" s="1">
        <v>1968519</v>
      </c>
      <c r="B878" s="1" t="s">
        <v>1733</v>
      </c>
      <c r="C878" s="1" t="s">
        <v>22</v>
      </c>
      <c r="D878" s="1" t="s">
        <v>1734</v>
      </c>
      <c r="E878" s="2">
        <v>0</v>
      </c>
      <c r="F878" s="1">
        <v>2</v>
      </c>
      <c r="G878" s="1" t="s">
        <v>118</v>
      </c>
      <c r="H878" s="1">
        <f t="shared" si="13"/>
        <v>0</v>
      </c>
      <c r="I878" s="1" t="s">
        <v>22</v>
      </c>
      <c r="J878" s="1" t="s">
        <v>0</v>
      </c>
    </row>
    <row r="879" spans="1:10" ht="43.2" x14ac:dyDescent="0.3">
      <c r="A879" s="1">
        <v>1968520</v>
      </c>
      <c r="B879" s="1" t="s">
        <v>1735</v>
      </c>
      <c r="C879" s="1" t="s">
        <v>22</v>
      </c>
      <c r="D879" s="1" t="s">
        <v>1736</v>
      </c>
      <c r="E879" s="2">
        <v>0</v>
      </c>
      <c r="F879" s="1">
        <v>2</v>
      </c>
      <c r="G879" s="1" t="s">
        <v>118</v>
      </c>
      <c r="H879" s="1">
        <f t="shared" si="13"/>
        <v>0</v>
      </c>
      <c r="I879" s="1" t="s">
        <v>22</v>
      </c>
      <c r="J879" s="1" t="s">
        <v>0</v>
      </c>
    </row>
    <row r="880" spans="1:10" x14ac:dyDescent="0.3">
      <c r="A880" s="1">
        <v>1968521</v>
      </c>
      <c r="B880" s="1" t="s">
        <v>1737</v>
      </c>
      <c r="C880" s="1" t="s">
        <v>22</v>
      </c>
      <c r="D880" s="1" t="s">
        <v>1738</v>
      </c>
      <c r="E880" s="2">
        <v>0</v>
      </c>
      <c r="F880" s="1">
        <v>6</v>
      </c>
      <c r="G880" s="1" t="s">
        <v>36</v>
      </c>
      <c r="H880" s="1">
        <f t="shared" si="13"/>
        <v>0</v>
      </c>
      <c r="I880" s="1" t="s">
        <v>22</v>
      </c>
      <c r="J880" s="1" t="s">
        <v>0</v>
      </c>
    </row>
    <row r="881" spans="1:10" x14ac:dyDescent="0.3">
      <c r="A881" s="1">
        <v>1968522</v>
      </c>
      <c r="B881" s="1" t="s">
        <v>1739</v>
      </c>
      <c r="C881" s="1" t="s">
        <v>22</v>
      </c>
      <c r="D881" s="1" t="s">
        <v>1740</v>
      </c>
      <c r="E881" s="2">
        <v>0</v>
      </c>
      <c r="F881" s="1">
        <v>6</v>
      </c>
      <c r="G881" s="1" t="s">
        <v>36</v>
      </c>
      <c r="H881" s="1">
        <f t="shared" si="13"/>
        <v>0</v>
      </c>
      <c r="I881" s="1" t="s">
        <v>22</v>
      </c>
      <c r="J881" s="1" t="s">
        <v>0</v>
      </c>
    </row>
    <row r="882" spans="1:10" x14ac:dyDescent="0.3">
      <c r="A882" s="1">
        <v>1968523</v>
      </c>
      <c r="B882" s="1" t="s">
        <v>1741</v>
      </c>
      <c r="C882" s="1" t="s">
        <v>22</v>
      </c>
      <c r="D882" s="1" t="s">
        <v>1742</v>
      </c>
      <c r="E882" s="2">
        <v>0</v>
      </c>
      <c r="F882" s="1">
        <v>16.399999999999999</v>
      </c>
      <c r="G882" s="1" t="s">
        <v>36</v>
      </c>
      <c r="H882" s="1">
        <f t="shared" si="13"/>
        <v>0</v>
      </c>
      <c r="I882" s="1" t="s">
        <v>22</v>
      </c>
      <c r="J882" s="1" t="s">
        <v>0</v>
      </c>
    </row>
    <row r="883" spans="1:10" x14ac:dyDescent="0.3">
      <c r="A883" s="1">
        <v>1968524</v>
      </c>
      <c r="B883" s="1" t="s">
        <v>1743</v>
      </c>
      <c r="C883" s="1" t="s">
        <v>22</v>
      </c>
      <c r="D883" s="1" t="s">
        <v>1744</v>
      </c>
      <c r="E883" s="2">
        <v>0</v>
      </c>
      <c r="F883" s="1">
        <v>16.399999999999999</v>
      </c>
      <c r="G883" s="1" t="s">
        <v>36</v>
      </c>
      <c r="H883" s="1">
        <f t="shared" si="13"/>
        <v>0</v>
      </c>
      <c r="I883" s="1" t="s">
        <v>22</v>
      </c>
      <c r="J883" s="1" t="s">
        <v>0</v>
      </c>
    </row>
    <row r="884" spans="1:10" x14ac:dyDescent="0.3">
      <c r="A884" s="1">
        <v>1968525</v>
      </c>
      <c r="B884" s="1" t="s">
        <v>1745</v>
      </c>
      <c r="C884" s="1" t="s">
        <v>22</v>
      </c>
      <c r="D884" s="1" t="s">
        <v>1746</v>
      </c>
      <c r="E884" s="2">
        <v>0</v>
      </c>
      <c r="F884" s="1">
        <v>2</v>
      </c>
      <c r="G884" s="1" t="s">
        <v>118</v>
      </c>
      <c r="H884" s="1">
        <f t="shared" si="13"/>
        <v>0</v>
      </c>
      <c r="I884" s="1" t="s">
        <v>22</v>
      </c>
      <c r="J884" s="1" t="s">
        <v>0</v>
      </c>
    </row>
    <row r="885" spans="1:10" x14ac:dyDescent="0.3">
      <c r="A885" s="1">
        <v>1968526</v>
      </c>
      <c r="B885" s="1" t="s">
        <v>1747</v>
      </c>
      <c r="C885" s="1" t="s">
        <v>22</v>
      </c>
      <c r="D885" s="1" t="s">
        <v>1748</v>
      </c>
      <c r="E885" s="2">
        <v>0</v>
      </c>
      <c r="F885" s="1">
        <v>2</v>
      </c>
      <c r="G885" s="1" t="s">
        <v>118</v>
      </c>
      <c r="H885" s="1">
        <f t="shared" si="13"/>
        <v>0</v>
      </c>
      <c r="I885" s="1" t="s">
        <v>22</v>
      </c>
      <c r="J885" s="1" t="s">
        <v>0</v>
      </c>
    </row>
    <row r="886" spans="1:10" x14ac:dyDescent="0.3">
      <c r="A886" s="1">
        <v>1968527</v>
      </c>
      <c r="B886" s="1" t="s">
        <v>1749</v>
      </c>
      <c r="C886" s="1" t="s">
        <v>22</v>
      </c>
      <c r="D886" s="1" t="s">
        <v>1750</v>
      </c>
      <c r="E886" s="2">
        <v>0</v>
      </c>
      <c r="F886" s="1">
        <v>2</v>
      </c>
      <c r="G886" s="1" t="s">
        <v>118</v>
      </c>
      <c r="H886" s="1">
        <f t="shared" si="13"/>
        <v>0</v>
      </c>
      <c r="I886" s="1" t="s">
        <v>22</v>
      </c>
      <c r="J886" s="1" t="s">
        <v>0</v>
      </c>
    </row>
    <row r="887" spans="1:10" x14ac:dyDescent="0.3">
      <c r="A887" s="1">
        <v>1968528</v>
      </c>
      <c r="B887" s="1" t="s">
        <v>1751</v>
      </c>
      <c r="C887" s="1" t="s">
        <v>22</v>
      </c>
      <c r="D887" s="1" t="s">
        <v>1752</v>
      </c>
      <c r="E887" s="2">
        <v>0</v>
      </c>
      <c r="F887" s="1">
        <v>2</v>
      </c>
      <c r="G887" s="1" t="s">
        <v>118</v>
      </c>
      <c r="H887" s="1">
        <f t="shared" si="13"/>
        <v>0</v>
      </c>
      <c r="I887" s="1" t="s">
        <v>22</v>
      </c>
      <c r="J887" s="1" t="s">
        <v>0</v>
      </c>
    </row>
    <row r="888" spans="1:10" x14ac:dyDescent="0.3">
      <c r="A888" s="1">
        <v>1968529</v>
      </c>
      <c r="B888" s="1" t="s">
        <v>1753</v>
      </c>
      <c r="C888" s="1" t="s">
        <v>22</v>
      </c>
      <c r="D888" s="1" t="s">
        <v>1754</v>
      </c>
      <c r="E888" s="2">
        <v>0</v>
      </c>
      <c r="F888" s="1">
        <v>5</v>
      </c>
      <c r="G888" s="1" t="s">
        <v>118</v>
      </c>
      <c r="H888" s="1">
        <f t="shared" si="13"/>
        <v>0</v>
      </c>
      <c r="I888" s="1" t="s">
        <v>22</v>
      </c>
      <c r="J888" s="1" t="s">
        <v>0</v>
      </c>
    </row>
    <row r="889" spans="1:10" x14ac:dyDescent="0.3">
      <c r="A889" s="1">
        <v>1968530</v>
      </c>
      <c r="B889" s="1" t="s">
        <v>1755</v>
      </c>
      <c r="C889" s="1" t="s">
        <v>22</v>
      </c>
      <c r="D889" s="1" t="s">
        <v>1756</v>
      </c>
      <c r="E889" s="2">
        <v>0</v>
      </c>
      <c r="F889" s="1">
        <v>5</v>
      </c>
      <c r="G889" s="1" t="s">
        <v>118</v>
      </c>
      <c r="H889" s="1">
        <f t="shared" si="13"/>
        <v>0</v>
      </c>
      <c r="I889" s="1" t="s">
        <v>22</v>
      </c>
      <c r="J889" s="1" t="s">
        <v>0</v>
      </c>
    </row>
    <row r="890" spans="1:10" x14ac:dyDescent="0.3">
      <c r="A890" s="1">
        <v>1968531</v>
      </c>
      <c r="B890" s="1" t="s">
        <v>1757</v>
      </c>
      <c r="C890" s="1" t="s">
        <v>22</v>
      </c>
      <c r="D890" s="1" t="s">
        <v>1758</v>
      </c>
      <c r="E890" s="2">
        <v>0</v>
      </c>
      <c r="F890" s="1">
        <v>7</v>
      </c>
      <c r="G890" s="1" t="s">
        <v>118</v>
      </c>
      <c r="H890" s="1">
        <f t="shared" si="13"/>
        <v>0</v>
      </c>
      <c r="I890" s="1" t="s">
        <v>22</v>
      </c>
      <c r="J890" s="1" t="s">
        <v>0</v>
      </c>
    </row>
    <row r="891" spans="1:10" ht="28.8" x14ac:dyDescent="0.3">
      <c r="A891" s="1">
        <v>1968532</v>
      </c>
      <c r="B891" s="1" t="s">
        <v>1759</v>
      </c>
      <c r="C891" s="1" t="s">
        <v>22</v>
      </c>
      <c r="D891" s="1" t="s">
        <v>1760</v>
      </c>
      <c r="E891" s="2">
        <v>0</v>
      </c>
      <c r="F891" s="1">
        <v>7</v>
      </c>
      <c r="G891" s="1" t="s">
        <v>118</v>
      </c>
      <c r="H891" s="1">
        <f t="shared" si="13"/>
        <v>0</v>
      </c>
      <c r="I891" s="1" t="s">
        <v>22</v>
      </c>
      <c r="J891" s="1" t="s">
        <v>0</v>
      </c>
    </row>
    <row r="892" spans="1:10" ht="28.8" x14ac:dyDescent="0.3">
      <c r="A892" s="1">
        <v>1968533</v>
      </c>
      <c r="B892" s="1" t="s">
        <v>1761</v>
      </c>
      <c r="C892" s="1" t="s">
        <v>22</v>
      </c>
      <c r="D892" s="1" t="s">
        <v>1762</v>
      </c>
      <c r="E892" s="2">
        <v>0</v>
      </c>
      <c r="F892" s="1">
        <v>2</v>
      </c>
      <c r="G892" s="1" t="s">
        <v>118</v>
      </c>
      <c r="H892" s="1">
        <f t="shared" si="13"/>
        <v>0</v>
      </c>
      <c r="I892" s="1" t="s">
        <v>22</v>
      </c>
      <c r="J892" s="1" t="s">
        <v>0</v>
      </c>
    </row>
    <row r="893" spans="1:10" x14ac:dyDescent="0.3">
      <c r="A893" s="1">
        <v>1968534</v>
      </c>
      <c r="B893" s="1" t="s">
        <v>1763</v>
      </c>
      <c r="C893" s="1" t="s">
        <v>22</v>
      </c>
      <c r="D893" s="1" t="s">
        <v>1764</v>
      </c>
      <c r="E893" s="2">
        <v>0</v>
      </c>
      <c r="F893" s="1">
        <v>2</v>
      </c>
      <c r="G893" s="1" t="s">
        <v>118</v>
      </c>
      <c r="H893" s="1">
        <f t="shared" si="13"/>
        <v>0</v>
      </c>
      <c r="I893" s="1" t="s">
        <v>22</v>
      </c>
      <c r="J893" s="1" t="s">
        <v>0</v>
      </c>
    </row>
    <row r="894" spans="1:10" ht="28.8" x14ac:dyDescent="0.3">
      <c r="A894" s="1">
        <v>1968535</v>
      </c>
      <c r="B894" s="1" t="s">
        <v>1765</v>
      </c>
      <c r="C894" s="1" t="s">
        <v>22</v>
      </c>
      <c r="D894" s="1" t="s">
        <v>1766</v>
      </c>
      <c r="E894" s="2">
        <v>0</v>
      </c>
      <c r="F894" s="1">
        <v>2</v>
      </c>
      <c r="G894" s="1" t="s">
        <v>118</v>
      </c>
      <c r="H894" s="1">
        <f t="shared" si="13"/>
        <v>0</v>
      </c>
      <c r="I894" s="1" t="s">
        <v>22</v>
      </c>
      <c r="J894" s="1" t="s">
        <v>0</v>
      </c>
    </row>
    <row r="895" spans="1:10" x14ac:dyDescent="0.3">
      <c r="A895" s="1">
        <v>1968536</v>
      </c>
      <c r="B895" s="1" t="s">
        <v>1767</v>
      </c>
      <c r="C895" s="1" t="s">
        <v>22</v>
      </c>
      <c r="D895" s="1" t="s">
        <v>1768</v>
      </c>
      <c r="E895" s="2">
        <v>0</v>
      </c>
      <c r="F895" s="1">
        <v>2</v>
      </c>
      <c r="G895" s="1" t="s">
        <v>118</v>
      </c>
      <c r="H895" s="1">
        <f t="shared" si="13"/>
        <v>0</v>
      </c>
      <c r="I895" s="1" t="s">
        <v>22</v>
      </c>
      <c r="J895" s="1" t="s">
        <v>0</v>
      </c>
    </row>
    <row r="896" spans="1:10" x14ac:dyDescent="0.3">
      <c r="A896" s="1">
        <v>1968537</v>
      </c>
      <c r="B896" s="1" t="s">
        <v>1769</v>
      </c>
      <c r="C896" s="1" t="s">
        <v>22</v>
      </c>
      <c r="D896" s="1" t="s">
        <v>1770</v>
      </c>
      <c r="E896" s="2">
        <v>0</v>
      </c>
      <c r="F896" s="1">
        <v>1</v>
      </c>
      <c r="G896" s="1" t="s">
        <v>118</v>
      </c>
      <c r="H896" s="1">
        <f t="shared" si="13"/>
        <v>0</v>
      </c>
      <c r="I896" s="1" t="s">
        <v>22</v>
      </c>
      <c r="J896" s="1" t="s">
        <v>0</v>
      </c>
    </row>
    <row r="897" spans="1:10" x14ac:dyDescent="0.3">
      <c r="A897" s="1">
        <v>1968538</v>
      </c>
      <c r="B897" s="1" t="s">
        <v>1771</v>
      </c>
      <c r="C897" s="1" t="s">
        <v>22</v>
      </c>
      <c r="D897" s="1" t="s">
        <v>1772</v>
      </c>
      <c r="E897" s="2">
        <v>0</v>
      </c>
      <c r="F897" s="1">
        <v>1</v>
      </c>
      <c r="G897" s="1" t="s">
        <v>118</v>
      </c>
      <c r="H897" s="1">
        <f t="shared" si="13"/>
        <v>0</v>
      </c>
      <c r="I897" s="1" t="s">
        <v>22</v>
      </c>
      <c r="J897" s="1" t="s">
        <v>0</v>
      </c>
    </row>
    <row r="898" spans="1:10" x14ac:dyDescent="0.3">
      <c r="A898" s="1">
        <v>1968539</v>
      </c>
      <c r="B898" s="1" t="s">
        <v>1773</v>
      </c>
      <c r="C898" s="1" t="s">
        <v>22</v>
      </c>
      <c r="D898" s="1" t="s">
        <v>1774</v>
      </c>
      <c r="E898" s="2">
        <v>0</v>
      </c>
      <c r="F898" s="1">
        <v>1</v>
      </c>
      <c r="G898" s="1" t="s">
        <v>118</v>
      </c>
      <c r="H898" s="1">
        <f t="shared" si="13"/>
        <v>0</v>
      </c>
      <c r="I898" s="1" t="s">
        <v>22</v>
      </c>
      <c r="J898" s="1" t="s">
        <v>0</v>
      </c>
    </row>
    <row r="899" spans="1:10" x14ac:dyDescent="0.3">
      <c r="A899" s="1">
        <v>1968540</v>
      </c>
      <c r="B899" s="1" t="s">
        <v>1775</v>
      </c>
      <c r="C899" s="1" t="s">
        <v>22</v>
      </c>
      <c r="D899" s="1" t="s">
        <v>1776</v>
      </c>
      <c r="E899" s="2">
        <v>0</v>
      </c>
      <c r="F899" s="1">
        <v>1</v>
      </c>
      <c r="G899" s="1" t="s">
        <v>118</v>
      </c>
      <c r="H899" s="1">
        <f t="shared" ref="H899:H962" si="14">IF(ISNUMBER(VALUE(E899)),ROUND(SUM(ROUND(E899,2)*F899),2),"N")</f>
        <v>0</v>
      </c>
      <c r="I899" s="1" t="s">
        <v>22</v>
      </c>
      <c r="J899" s="1" t="s">
        <v>0</v>
      </c>
    </row>
    <row r="900" spans="1:10" ht="28.8" x14ac:dyDescent="0.3">
      <c r="A900" s="1">
        <v>1968541</v>
      </c>
      <c r="B900" s="1" t="s">
        <v>1777</v>
      </c>
      <c r="C900" s="1" t="s">
        <v>22</v>
      </c>
      <c r="D900" s="1" t="s">
        <v>1778</v>
      </c>
      <c r="E900" s="2">
        <v>0</v>
      </c>
      <c r="F900" s="1">
        <v>2</v>
      </c>
      <c r="G900" s="1" t="s">
        <v>118</v>
      </c>
      <c r="H900" s="1">
        <f t="shared" si="14"/>
        <v>0</v>
      </c>
      <c r="I900" s="1" t="s">
        <v>22</v>
      </c>
      <c r="J900" s="1" t="s">
        <v>0</v>
      </c>
    </row>
    <row r="901" spans="1:10" x14ac:dyDescent="0.3">
      <c r="A901" s="1">
        <v>1968542</v>
      </c>
      <c r="B901" s="1" t="s">
        <v>1779</v>
      </c>
      <c r="C901" s="1" t="s">
        <v>22</v>
      </c>
      <c r="D901" s="1" t="s">
        <v>1780</v>
      </c>
      <c r="E901" s="2">
        <v>0</v>
      </c>
      <c r="F901" s="1">
        <v>2</v>
      </c>
      <c r="G901" s="1" t="s">
        <v>118</v>
      </c>
      <c r="H901" s="1">
        <f t="shared" si="14"/>
        <v>0</v>
      </c>
      <c r="I901" s="1" t="s">
        <v>22</v>
      </c>
      <c r="J901" s="1" t="s">
        <v>0</v>
      </c>
    </row>
    <row r="902" spans="1:10" x14ac:dyDescent="0.3">
      <c r="A902" s="1">
        <v>1968543</v>
      </c>
      <c r="B902" s="1" t="s">
        <v>1781</v>
      </c>
      <c r="C902" s="1" t="s">
        <v>22</v>
      </c>
      <c r="D902" s="1" t="s">
        <v>1782</v>
      </c>
      <c r="E902" s="2">
        <v>0</v>
      </c>
      <c r="F902" s="1">
        <v>6</v>
      </c>
      <c r="G902" s="1" t="s">
        <v>118</v>
      </c>
      <c r="H902" s="1">
        <f t="shared" si="14"/>
        <v>0</v>
      </c>
      <c r="I902" s="1" t="s">
        <v>22</v>
      </c>
      <c r="J902" s="1" t="s">
        <v>0</v>
      </c>
    </row>
    <row r="903" spans="1:10" x14ac:dyDescent="0.3">
      <c r="A903" s="1">
        <v>1968544</v>
      </c>
      <c r="B903" s="1" t="s">
        <v>1783</v>
      </c>
      <c r="C903" s="1" t="s">
        <v>22</v>
      </c>
      <c r="D903" s="1" t="s">
        <v>1784</v>
      </c>
      <c r="E903" s="2">
        <v>0</v>
      </c>
      <c r="F903" s="1">
        <v>6</v>
      </c>
      <c r="G903" s="1" t="s">
        <v>118</v>
      </c>
      <c r="H903" s="1">
        <f t="shared" si="14"/>
        <v>0</v>
      </c>
      <c r="I903" s="1" t="s">
        <v>22</v>
      </c>
      <c r="J903" s="1" t="s">
        <v>0</v>
      </c>
    </row>
    <row r="904" spans="1:10" ht="28.8" x14ac:dyDescent="0.3">
      <c r="A904" s="1">
        <v>1968545</v>
      </c>
      <c r="B904" s="1" t="s">
        <v>1785</v>
      </c>
      <c r="C904" s="1" t="s">
        <v>22</v>
      </c>
      <c r="D904" s="1" t="s">
        <v>1786</v>
      </c>
      <c r="E904" s="2">
        <v>0</v>
      </c>
      <c r="F904" s="1">
        <v>6</v>
      </c>
      <c r="G904" s="1" t="s">
        <v>118</v>
      </c>
      <c r="H904" s="1">
        <f t="shared" si="14"/>
        <v>0</v>
      </c>
      <c r="I904" s="1" t="s">
        <v>22</v>
      </c>
      <c r="J904" s="1" t="s">
        <v>0</v>
      </c>
    </row>
    <row r="905" spans="1:10" ht="28.8" x14ac:dyDescent="0.3">
      <c r="A905" s="1">
        <v>1968546</v>
      </c>
      <c r="B905" s="1" t="s">
        <v>1787</v>
      </c>
      <c r="C905" s="1" t="s">
        <v>22</v>
      </c>
      <c r="D905" s="1" t="s">
        <v>1788</v>
      </c>
      <c r="E905" s="2">
        <v>0</v>
      </c>
      <c r="F905" s="1">
        <v>7</v>
      </c>
      <c r="G905" s="1" t="s">
        <v>118</v>
      </c>
      <c r="H905" s="1">
        <f t="shared" si="14"/>
        <v>0</v>
      </c>
      <c r="I905" s="1" t="s">
        <v>22</v>
      </c>
      <c r="J905" s="1" t="s">
        <v>0</v>
      </c>
    </row>
    <row r="906" spans="1:10" ht="28.8" x14ac:dyDescent="0.3">
      <c r="A906" s="1">
        <v>1968547</v>
      </c>
      <c r="B906" s="1" t="s">
        <v>1789</v>
      </c>
      <c r="C906" s="1" t="s">
        <v>22</v>
      </c>
      <c r="D906" s="1" t="s">
        <v>1790</v>
      </c>
      <c r="E906" s="2">
        <v>0</v>
      </c>
      <c r="F906" s="1">
        <v>1</v>
      </c>
      <c r="G906" s="1" t="s">
        <v>404</v>
      </c>
      <c r="H906" s="1">
        <f t="shared" si="14"/>
        <v>0</v>
      </c>
      <c r="I906" s="1" t="s">
        <v>22</v>
      </c>
      <c r="J906" s="1" t="s">
        <v>0</v>
      </c>
    </row>
    <row r="907" spans="1:10" x14ac:dyDescent="0.3">
      <c r="A907" s="1">
        <v>1968548</v>
      </c>
      <c r="B907" s="1" t="s">
        <v>1791</v>
      </c>
      <c r="C907" s="1">
        <v>783</v>
      </c>
      <c r="D907" s="1" t="s">
        <v>1407</v>
      </c>
      <c r="E907" s="1">
        <f>ROUND(H908+H909,2)</f>
        <v>0</v>
      </c>
      <c r="F907" s="1">
        <v>1</v>
      </c>
      <c r="G907" s="1" t="s">
        <v>0</v>
      </c>
      <c r="H907" s="1">
        <f t="shared" si="14"/>
        <v>0</v>
      </c>
      <c r="I907" s="1" t="s">
        <v>22</v>
      </c>
      <c r="J907" s="1" t="s">
        <v>0</v>
      </c>
    </row>
    <row r="908" spans="1:10" ht="28.8" x14ac:dyDescent="0.3">
      <c r="A908" s="1">
        <v>1968549</v>
      </c>
      <c r="B908" s="1" t="s">
        <v>1792</v>
      </c>
      <c r="C908" s="1" t="s">
        <v>22</v>
      </c>
      <c r="D908" s="1" t="s">
        <v>1793</v>
      </c>
      <c r="E908" s="2">
        <v>0</v>
      </c>
      <c r="F908" s="1">
        <v>6.6</v>
      </c>
      <c r="G908" s="1" t="s">
        <v>36</v>
      </c>
      <c r="H908" s="1">
        <f t="shared" si="14"/>
        <v>0</v>
      </c>
      <c r="I908" s="1" t="s">
        <v>22</v>
      </c>
      <c r="J908" s="1" t="s">
        <v>0</v>
      </c>
    </row>
    <row r="909" spans="1:10" ht="28.8" x14ac:dyDescent="0.3">
      <c r="A909" s="1">
        <v>1968550</v>
      </c>
      <c r="B909" s="1" t="s">
        <v>1794</v>
      </c>
      <c r="C909" s="1" t="s">
        <v>22</v>
      </c>
      <c r="D909" s="1" t="s">
        <v>1795</v>
      </c>
      <c r="E909" s="2">
        <v>0</v>
      </c>
      <c r="F909" s="1">
        <v>17.600000000000001</v>
      </c>
      <c r="G909" s="1" t="s">
        <v>36</v>
      </c>
      <c r="H909" s="1">
        <f t="shared" si="14"/>
        <v>0</v>
      </c>
      <c r="I909" s="1" t="s">
        <v>22</v>
      </c>
      <c r="J909" s="1" t="s">
        <v>0</v>
      </c>
    </row>
    <row r="910" spans="1:10" x14ac:dyDescent="0.3">
      <c r="A910" s="1">
        <v>1968551</v>
      </c>
      <c r="B910" s="1" t="s">
        <v>1796</v>
      </c>
      <c r="C910" s="1">
        <v>713</v>
      </c>
      <c r="D910" s="1" t="s">
        <v>415</v>
      </c>
      <c r="E910" s="1">
        <f>ROUND(H911+H912+H913+H914+H915,2)</f>
        <v>0</v>
      </c>
      <c r="F910" s="1">
        <v>1</v>
      </c>
      <c r="G910" s="1" t="s">
        <v>0</v>
      </c>
      <c r="H910" s="1">
        <f t="shared" si="14"/>
        <v>0</v>
      </c>
      <c r="I910" s="1" t="s">
        <v>22</v>
      </c>
      <c r="J910" s="1" t="s">
        <v>0</v>
      </c>
    </row>
    <row r="911" spans="1:10" ht="28.8" x14ac:dyDescent="0.3">
      <c r="A911" s="1">
        <v>1968552</v>
      </c>
      <c r="B911" s="1" t="s">
        <v>1797</v>
      </c>
      <c r="C911" s="1" t="s">
        <v>22</v>
      </c>
      <c r="D911" s="1" t="s">
        <v>1798</v>
      </c>
      <c r="E911" s="2">
        <v>0</v>
      </c>
      <c r="F911" s="1">
        <v>4.069</v>
      </c>
      <c r="G911" s="1" t="s">
        <v>81</v>
      </c>
      <c r="H911" s="1">
        <f t="shared" si="14"/>
        <v>0</v>
      </c>
      <c r="I911" s="1" t="s">
        <v>22</v>
      </c>
      <c r="J911" s="1" t="s">
        <v>0</v>
      </c>
    </row>
    <row r="912" spans="1:10" ht="43.2" x14ac:dyDescent="0.3">
      <c r="A912" s="1">
        <v>1968553</v>
      </c>
      <c r="B912" s="1" t="s">
        <v>1799</v>
      </c>
      <c r="C912" s="1" t="s">
        <v>22</v>
      </c>
      <c r="D912" s="1" t="s">
        <v>1800</v>
      </c>
      <c r="E912" s="2">
        <v>0</v>
      </c>
      <c r="F912" s="1">
        <v>8.1379999999999999</v>
      </c>
      <c r="G912" s="1" t="s">
        <v>81</v>
      </c>
      <c r="H912" s="1">
        <f t="shared" si="14"/>
        <v>0</v>
      </c>
      <c r="I912" s="1" t="s">
        <v>22</v>
      </c>
      <c r="J912" s="1" t="s">
        <v>0</v>
      </c>
    </row>
    <row r="913" spans="1:10" x14ac:dyDescent="0.3">
      <c r="A913" s="1">
        <v>1968554</v>
      </c>
      <c r="B913" s="1" t="s">
        <v>1801</v>
      </c>
      <c r="C913" s="1" t="s">
        <v>22</v>
      </c>
      <c r="D913" s="1" t="s">
        <v>1802</v>
      </c>
      <c r="E913" s="2">
        <v>0</v>
      </c>
      <c r="F913" s="1">
        <v>0.502</v>
      </c>
      <c r="G913" s="1" t="s">
        <v>81</v>
      </c>
      <c r="H913" s="1">
        <f t="shared" si="14"/>
        <v>0</v>
      </c>
      <c r="I913" s="1" t="s">
        <v>22</v>
      </c>
      <c r="J913" s="1" t="s">
        <v>0</v>
      </c>
    </row>
    <row r="914" spans="1:10" x14ac:dyDescent="0.3">
      <c r="A914" s="1">
        <v>1968555</v>
      </c>
      <c r="B914" s="1" t="s">
        <v>1803</v>
      </c>
      <c r="C914" s="1" t="s">
        <v>22</v>
      </c>
      <c r="D914" s="1" t="s">
        <v>1804</v>
      </c>
      <c r="E914" s="2">
        <v>0</v>
      </c>
      <c r="F914" s="1">
        <v>0.504</v>
      </c>
      <c r="G914" s="1" t="s">
        <v>81</v>
      </c>
      <c r="H914" s="1">
        <f t="shared" si="14"/>
        <v>0</v>
      </c>
      <c r="I914" s="1" t="s">
        <v>22</v>
      </c>
      <c r="J914" s="1" t="s">
        <v>0</v>
      </c>
    </row>
    <row r="915" spans="1:10" ht="28.8" x14ac:dyDescent="0.3">
      <c r="A915" s="1">
        <v>1968556</v>
      </c>
      <c r="B915" s="1" t="s">
        <v>1805</v>
      </c>
      <c r="C915" s="1" t="s">
        <v>22</v>
      </c>
      <c r="D915" s="1" t="s">
        <v>450</v>
      </c>
      <c r="E915" s="2">
        <v>0</v>
      </c>
      <c r="F915" s="1">
        <v>1</v>
      </c>
      <c r="G915" s="1" t="s">
        <v>404</v>
      </c>
      <c r="H915" s="1">
        <f t="shared" si="14"/>
        <v>0</v>
      </c>
      <c r="I915" s="1" t="s">
        <v>22</v>
      </c>
      <c r="J915" s="1" t="s">
        <v>0</v>
      </c>
    </row>
    <row r="916" spans="1:10" x14ac:dyDescent="0.3">
      <c r="A916" s="1">
        <v>1968557</v>
      </c>
      <c r="B916" s="1" t="s">
        <v>1806</v>
      </c>
      <c r="C916" s="1" t="s">
        <v>22</v>
      </c>
      <c r="D916" s="1" t="s">
        <v>1807</v>
      </c>
      <c r="E916" s="1">
        <f>ROUND(H917,2)</f>
        <v>0</v>
      </c>
      <c r="F916" s="1">
        <v>1</v>
      </c>
      <c r="G916" s="1" t="s">
        <v>0</v>
      </c>
      <c r="H916" s="1">
        <f t="shared" si="14"/>
        <v>0</v>
      </c>
      <c r="I916" s="1" t="s">
        <v>22</v>
      </c>
      <c r="J916" s="1" t="s">
        <v>0</v>
      </c>
    </row>
    <row r="917" spans="1:10" x14ac:dyDescent="0.3">
      <c r="A917" s="1">
        <v>1968558</v>
      </c>
      <c r="B917" s="1" t="s">
        <v>1808</v>
      </c>
      <c r="C917" s="1" t="s">
        <v>31</v>
      </c>
      <c r="D917" s="1" t="s">
        <v>32</v>
      </c>
      <c r="E917" s="1">
        <f>ROUND(H918+H928+H932+H955,2)</f>
        <v>0</v>
      </c>
      <c r="F917" s="1">
        <v>1</v>
      </c>
      <c r="G917" s="1" t="s">
        <v>0</v>
      </c>
      <c r="H917" s="1">
        <f t="shared" si="14"/>
        <v>0</v>
      </c>
      <c r="I917" s="1" t="s">
        <v>22</v>
      </c>
      <c r="J917" s="1" t="s">
        <v>0</v>
      </c>
    </row>
    <row r="918" spans="1:10" x14ac:dyDescent="0.3">
      <c r="A918" s="1">
        <v>1968559</v>
      </c>
      <c r="B918" s="1" t="s">
        <v>1809</v>
      </c>
      <c r="C918" s="1">
        <v>1</v>
      </c>
      <c r="D918" s="1" t="s">
        <v>34</v>
      </c>
      <c r="E918" s="1">
        <f>ROUND(H919+H920+H921+H922+H923+H924+H925+H926+H927,2)</f>
        <v>0</v>
      </c>
      <c r="F918" s="1">
        <v>1</v>
      </c>
      <c r="G918" s="1" t="s">
        <v>0</v>
      </c>
      <c r="H918" s="1">
        <f t="shared" si="14"/>
        <v>0</v>
      </c>
      <c r="I918" s="1" t="s">
        <v>22</v>
      </c>
      <c r="J918" s="1" t="s">
        <v>0</v>
      </c>
    </row>
    <row r="919" spans="1:10" x14ac:dyDescent="0.3">
      <c r="A919" s="1">
        <v>1968560</v>
      </c>
      <c r="B919" s="1" t="s">
        <v>1810</v>
      </c>
      <c r="C919" s="1" t="s">
        <v>22</v>
      </c>
      <c r="D919" s="1" t="s">
        <v>58</v>
      </c>
      <c r="E919" s="2">
        <v>0</v>
      </c>
      <c r="F919" s="1">
        <v>25.5</v>
      </c>
      <c r="G919" s="1" t="s">
        <v>45</v>
      </c>
      <c r="H919" s="1">
        <f t="shared" si="14"/>
        <v>0</v>
      </c>
      <c r="I919" s="1" t="s">
        <v>22</v>
      </c>
      <c r="J919" s="1" t="s">
        <v>0</v>
      </c>
    </row>
    <row r="920" spans="1:10" ht="43.2" x14ac:dyDescent="0.3">
      <c r="A920" s="1">
        <v>1968561</v>
      </c>
      <c r="B920" s="1" t="s">
        <v>1811</v>
      </c>
      <c r="C920" s="1" t="s">
        <v>22</v>
      </c>
      <c r="D920" s="1" t="s">
        <v>60</v>
      </c>
      <c r="E920" s="2">
        <v>0</v>
      </c>
      <c r="F920" s="1">
        <v>7.65</v>
      </c>
      <c r="G920" s="1" t="s">
        <v>45</v>
      </c>
      <c r="H920" s="1">
        <f t="shared" si="14"/>
        <v>0</v>
      </c>
      <c r="I920" s="1" t="s">
        <v>22</v>
      </c>
      <c r="J920" s="1" t="s">
        <v>0</v>
      </c>
    </row>
    <row r="921" spans="1:10" ht="28.8" x14ac:dyDescent="0.3">
      <c r="A921" s="1">
        <v>1968562</v>
      </c>
      <c r="B921" s="1" t="s">
        <v>1812</v>
      </c>
      <c r="C921" s="1" t="s">
        <v>22</v>
      </c>
      <c r="D921" s="1" t="s">
        <v>458</v>
      </c>
      <c r="E921" s="2">
        <v>0</v>
      </c>
      <c r="F921" s="1">
        <v>9.8000000000000007</v>
      </c>
      <c r="G921" s="1" t="s">
        <v>45</v>
      </c>
      <c r="H921" s="1">
        <f t="shared" si="14"/>
        <v>0</v>
      </c>
      <c r="I921" s="1" t="s">
        <v>22</v>
      </c>
      <c r="J921" s="1" t="s">
        <v>0</v>
      </c>
    </row>
    <row r="922" spans="1:10" ht="43.2" x14ac:dyDescent="0.3">
      <c r="A922" s="1">
        <v>1968563</v>
      </c>
      <c r="B922" s="1" t="s">
        <v>1813</v>
      </c>
      <c r="C922" s="1" t="s">
        <v>22</v>
      </c>
      <c r="D922" s="1" t="s">
        <v>684</v>
      </c>
      <c r="E922" s="2">
        <v>0</v>
      </c>
      <c r="F922" s="1">
        <v>68.599999999999994</v>
      </c>
      <c r="G922" s="1" t="s">
        <v>45</v>
      </c>
      <c r="H922" s="1">
        <f t="shared" si="14"/>
        <v>0</v>
      </c>
      <c r="I922" s="1" t="s">
        <v>22</v>
      </c>
      <c r="J922" s="1" t="s">
        <v>0</v>
      </c>
    </row>
    <row r="923" spans="1:10" x14ac:dyDescent="0.3">
      <c r="A923" s="1">
        <v>1968564</v>
      </c>
      <c r="B923" s="1" t="s">
        <v>1814</v>
      </c>
      <c r="C923" s="1" t="s">
        <v>22</v>
      </c>
      <c r="D923" s="1" t="s">
        <v>460</v>
      </c>
      <c r="E923" s="2">
        <v>0</v>
      </c>
      <c r="F923" s="1">
        <v>9.8000000000000007</v>
      </c>
      <c r="G923" s="1" t="s">
        <v>45</v>
      </c>
      <c r="H923" s="1">
        <f t="shared" si="14"/>
        <v>0</v>
      </c>
      <c r="I923" s="1" t="s">
        <v>22</v>
      </c>
      <c r="J923" s="1" t="s">
        <v>0</v>
      </c>
    </row>
    <row r="924" spans="1:10" ht="28.8" x14ac:dyDescent="0.3">
      <c r="A924" s="1">
        <v>1968565</v>
      </c>
      <c r="B924" s="1" t="s">
        <v>1815</v>
      </c>
      <c r="C924" s="1" t="s">
        <v>22</v>
      </c>
      <c r="D924" s="1" t="s">
        <v>1816</v>
      </c>
      <c r="E924" s="2">
        <v>0</v>
      </c>
      <c r="F924" s="1">
        <v>17.64</v>
      </c>
      <c r="G924" s="1" t="s">
        <v>76</v>
      </c>
      <c r="H924" s="1">
        <f t="shared" si="14"/>
        <v>0</v>
      </c>
      <c r="I924" s="1" t="s">
        <v>22</v>
      </c>
      <c r="J924" s="1" t="s">
        <v>0</v>
      </c>
    </row>
    <row r="925" spans="1:10" ht="28.8" x14ac:dyDescent="0.3">
      <c r="A925" s="1">
        <v>1968566</v>
      </c>
      <c r="B925" s="1" t="s">
        <v>1817</v>
      </c>
      <c r="C925" s="1" t="s">
        <v>22</v>
      </c>
      <c r="D925" s="1" t="s">
        <v>687</v>
      </c>
      <c r="E925" s="2">
        <v>0</v>
      </c>
      <c r="F925" s="1">
        <v>14.8</v>
      </c>
      <c r="G925" s="1" t="s">
        <v>45</v>
      </c>
      <c r="H925" s="1">
        <f t="shared" si="14"/>
        <v>0</v>
      </c>
      <c r="I925" s="1" t="s">
        <v>22</v>
      </c>
      <c r="J925" s="1" t="s">
        <v>0</v>
      </c>
    </row>
    <row r="926" spans="1:10" ht="28.8" x14ac:dyDescent="0.3">
      <c r="A926" s="1">
        <v>1968567</v>
      </c>
      <c r="B926" s="1" t="s">
        <v>1818</v>
      </c>
      <c r="C926" s="1" t="s">
        <v>22</v>
      </c>
      <c r="D926" s="1" t="s">
        <v>464</v>
      </c>
      <c r="E926" s="2">
        <v>0</v>
      </c>
      <c r="F926" s="1">
        <v>8.3000000000000007</v>
      </c>
      <c r="G926" s="1" t="s">
        <v>45</v>
      </c>
      <c r="H926" s="1">
        <f t="shared" si="14"/>
        <v>0</v>
      </c>
      <c r="I926" s="1" t="s">
        <v>22</v>
      </c>
      <c r="J926" s="1" t="s">
        <v>0</v>
      </c>
    </row>
    <row r="927" spans="1:10" x14ac:dyDescent="0.3">
      <c r="A927" s="1">
        <v>1968568</v>
      </c>
      <c r="B927" s="1" t="s">
        <v>1819</v>
      </c>
      <c r="C927" s="1" t="s">
        <v>22</v>
      </c>
      <c r="D927" s="1" t="s">
        <v>1820</v>
      </c>
      <c r="E927" s="2">
        <v>0</v>
      </c>
      <c r="F927" s="1">
        <v>15.355</v>
      </c>
      <c r="G927" s="1" t="s">
        <v>76</v>
      </c>
      <c r="H927" s="1">
        <f t="shared" si="14"/>
        <v>0</v>
      </c>
      <c r="I927" s="1" t="s">
        <v>22</v>
      </c>
      <c r="J927" s="1" t="s">
        <v>0</v>
      </c>
    </row>
    <row r="928" spans="1:10" x14ac:dyDescent="0.3">
      <c r="A928" s="1">
        <v>1968569</v>
      </c>
      <c r="B928" s="1" t="s">
        <v>1821</v>
      </c>
      <c r="C928" s="1">
        <v>4</v>
      </c>
      <c r="D928" s="1" t="s">
        <v>159</v>
      </c>
      <c r="E928" s="1">
        <f>ROUND(H929+H930+H931,2)</f>
        <v>0</v>
      </c>
      <c r="F928" s="1">
        <v>1</v>
      </c>
      <c r="G928" s="1" t="s">
        <v>0</v>
      </c>
      <c r="H928" s="1">
        <f t="shared" si="14"/>
        <v>0</v>
      </c>
      <c r="I928" s="1" t="s">
        <v>22</v>
      </c>
      <c r="J928" s="1" t="s">
        <v>0</v>
      </c>
    </row>
    <row r="929" spans="1:10" ht="28.8" x14ac:dyDescent="0.3">
      <c r="A929" s="1">
        <v>1968570</v>
      </c>
      <c r="B929" s="1" t="s">
        <v>1822</v>
      </c>
      <c r="C929" s="1" t="s">
        <v>22</v>
      </c>
      <c r="D929" s="1" t="s">
        <v>467</v>
      </c>
      <c r="E929" s="2">
        <v>0</v>
      </c>
      <c r="F929" s="1">
        <v>1.9950000000000001</v>
      </c>
      <c r="G929" s="1" t="s">
        <v>45</v>
      </c>
      <c r="H929" s="1">
        <f t="shared" si="14"/>
        <v>0</v>
      </c>
      <c r="I929" s="1" t="s">
        <v>22</v>
      </c>
      <c r="J929" s="1" t="s">
        <v>0</v>
      </c>
    </row>
    <row r="930" spans="1:10" ht="28.8" x14ac:dyDescent="0.3">
      <c r="A930" s="1">
        <v>1968571</v>
      </c>
      <c r="B930" s="1" t="s">
        <v>1823</v>
      </c>
      <c r="C930" s="1" t="s">
        <v>22</v>
      </c>
      <c r="D930" s="1" t="s">
        <v>1824</v>
      </c>
      <c r="E930" s="2">
        <v>0</v>
      </c>
      <c r="F930" s="1">
        <v>0.45</v>
      </c>
      <c r="G930" s="1" t="s">
        <v>45</v>
      </c>
      <c r="H930" s="1">
        <f t="shared" si="14"/>
        <v>0</v>
      </c>
      <c r="I930" s="1" t="s">
        <v>22</v>
      </c>
      <c r="J930" s="1" t="s">
        <v>0</v>
      </c>
    </row>
    <row r="931" spans="1:10" ht="28.8" x14ac:dyDescent="0.3">
      <c r="A931" s="1">
        <v>1968572</v>
      </c>
      <c r="B931" s="1" t="s">
        <v>1825</v>
      </c>
      <c r="C931" s="1" t="s">
        <v>22</v>
      </c>
      <c r="D931" s="1" t="s">
        <v>1826</v>
      </c>
      <c r="E931" s="2">
        <v>0</v>
      </c>
      <c r="F931" s="1">
        <v>1.4E-2</v>
      </c>
      <c r="G931" s="1" t="s">
        <v>76</v>
      </c>
      <c r="H931" s="1">
        <f t="shared" si="14"/>
        <v>0</v>
      </c>
      <c r="I931" s="1" t="s">
        <v>22</v>
      </c>
      <c r="J931" s="1" t="s">
        <v>0</v>
      </c>
    </row>
    <row r="932" spans="1:10" x14ac:dyDescent="0.3">
      <c r="A932" s="1">
        <v>1968573</v>
      </c>
      <c r="B932" s="1" t="s">
        <v>1827</v>
      </c>
      <c r="C932" s="1">
        <v>8</v>
      </c>
      <c r="D932" s="1" t="s">
        <v>469</v>
      </c>
      <c r="E932" s="1">
        <f>ROUND(H933+H934+H935+H936+H937+H938+H939+H940+H941+H942+H943+H944+H945+H946+H947+H948+H949+H950+H951+H952+H953+H954,2)</f>
        <v>0</v>
      </c>
      <c r="F932" s="1">
        <v>1</v>
      </c>
      <c r="G932" s="1" t="s">
        <v>0</v>
      </c>
      <c r="H932" s="1">
        <f t="shared" si="14"/>
        <v>0</v>
      </c>
      <c r="I932" s="1" t="s">
        <v>22</v>
      </c>
      <c r="J932" s="1" t="s">
        <v>0</v>
      </c>
    </row>
    <row r="933" spans="1:10" ht="28.8" x14ac:dyDescent="0.3">
      <c r="A933" s="1">
        <v>1968574</v>
      </c>
      <c r="B933" s="1" t="s">
        <v>1828</v>
      </c>
      <c r="C933" s="1" t="s">
        <v>22</v>
      </c>
      <c r="D933" s="1" t="s">
        <v>1829</v>
      </c>
      <c r="E933" s="2">
        <v>0</v>
      </c>
      <c r="F933" s="1">
        <v>1</v>
      </c>
      <c r="G933" s="1" t="s">
        <v>118</v>
      </c>
      <c r="H933" s="1">
        <f t="shared" si="14"/>
        <v>0</v>
      </c>
      <c r="I933" s="1" t="s">
        <v>22</v>
      </c>
      <c r="J933" s="1" t="s">
        <v>0</v>
      </c>
    </row>
    <row r="934" spans="1:10" ht="28.8" x14ac:dyDescent="0.3">
      <c r="A934" s="1">
        <v>1968575</v>
      </c>
      <c r="B934" s="1" t="s">
        <v>1830</v>
      </c>
      <c r="C934" s="1" t="s">
        <v>22</v>
      </c>
      <c r="D934" s="1" t="s">
        <v>1831</v>
      </c>
      <c r="E934" s="2">
        <v>0</v>
      </c>
      <c r="F934" s="1">
        <v>2</v>
      </c>
      <c r="G934" s="1" t="s">
        <v>118</v>
      </c>
      <c r="H934" s="1">
        <f t="shared" si="14"/>
        <v>0</v>
      </c>
      <c r="I934" s="1" t="s">
        <v>22</v>
      </c>
      <c r="J934" s="1" t="s">
        <v>0</v>
      </c>
    </row>
    <row r="935" spans="1:10" ht="28.8" x14ac:dyDescent="0.3">
      <c r="A935" s="1">
        <v>1968576</v>
      </c>
      <c r="B935" s="1" t="s">
        <v>1832</v>
      </c>
      <c r="C935" s="1" t="s">
        <v>22</v>
      </c>
      <c r="D935" s="1" t="s">
        <v>1833</v>
      </c>
      <c r="E935" s="2">
        <v>0</v>
      </c>
      <c r="F935" s="1">
        <v>2</v>
      </c>
      <c r="G935" s="1" t="s">
        <v>118</v>
      </c>
      <c r="H935" s="1">
        <f t="shared" si="14"/>
        <v>0</v>
      </c>
      <c r="I935" s="1" t="s">
        <v>22</v>
      </c>
      <c r="J935" s="1" t="s">
        <v>0</v>
      </c>
    </row>
    <row r="936" spans="1:10" x14ac:dyDescent="0.3">
      <c r="A936" s="1">
        <v>1968577</v>
      </c>
      <c r="B936" s="1" t="s">
        <v>1834</v>
      </c>
      <c r="C936" s="1" t="s">
        <v>22</v>
      </c>
      <c r="D936" s="1" t="s">
        <v>1835</v>
      </c>
      <c r="E936" s="2">
        <v>0</v>
      </c>
      <c r="F936" s="1">
        <v>1</v>
      </c>
      <c r="G936" s="1" t="s">
        <v>118</v>
      </c>
      <c r="H936" s="1">
        <f t="shared" si="14"/>
        <v>0</v>
      </c>
      <c r="I936" s="1" t="s">
        <v>22</v>
      </c>
      <c r="J936" s="1" t="s">
        <v>0</v>
      </c>
    </row>
    <row r="937" spans="1:10" ht="28.8" x14ac:dyDescent="0.3">
      <c r="A937" s="1">
        <v>1968578</v>
      </c>
      <c r="B937" s="1" t="s">
        <v>1836</v>
      </c>
      <c r="C937" s="1" t="s">
        <v>22</v>
      </c>
      <c r="D937" s="1" t="s">
        <v>1837</v>
      </c>
      <c r="E937" s="2">
        <v>0</v>
      </c>
      <c r="F937" s="1">
        <v>1</v>
      </c>
      <c r="G937" s="1" t="s">
        <v>118</v>
      </c>
      <c r="H937" s="1">
        <f t="shared" si="14"/>
        <v>0</v>
      </c>
      <c r="I937" s="1" t="s">
        <v>22</v>
      </c>
      <c r="J937" s="1" t="s">
        <v>0</v>
      </c>
    </row>
    <row r="938" spans="1:10" ht="28.8" x14ac:dyDescent="0.3">
      <c r="A938" s="1">
        <v>1968579</v>
      </c>
      <c r="B938" s="1" t="s">
        <v>1838</v>
      </c>
      <c r="C938" s="1" t="s">
        <v>22</v>
      </c>
      <c r="D938" s="1" t="s">
        <v>1839</v>
      </c>
      <c r="E938" s="2">
        <v>0</v>
      </c>
      <c r="F938" s="1">
        <v>1</v>
      </c>
      <c r="G938" s="1" t="s">
        <v>118</v>
      </c>
      <c r="H938" s="1">
        <f t="shared" si="14"/>
        <v>0</v>
      </c>
      <c r="I938" s="1" t="s">
        <v>22</v>
      </c>
      <c r="J938" s="1" t="s">
        <v>0</v>
      </c>
    </row>
    <row r="939" spans="1:10" ht="28.8" x14ac:dyDescent="0.3">
      <c r="A939" s="1">
        <v>1968580</v>
      </c>
      <c r="B939" s="1" t="s">
        <v>1840</v>
      </c>
      <c r="C939" s="1" t="s">
        <v>22</v>
      </c>
      <c r="D939" s="1" t="s">
        <v>1841</v>
      </c>
      <c r="E939" s="2">
        <v>0</v>
      </c>
      <c r="F939" s="1">
        <v>5</v>
      </c>
      <c r="G939" s="1" t="s">
        <v>36</v>
      </c>
      <c r="H939" s="1">
        <f t="shared" si="14"/>
        <v>0</v>
      </c>
      <c r="I939" s="1" t="s">
        <v>22</v>
      </c>
      <c r="J939" s="1" t="s">
        <v>0</v>
      </c>
    </row>
    <row r="940" spans="1:10" ht="28.8" x14ac:dyDescent="0.3">
      <c r="A940" s="1">
        <v>1968581</v>
      </c>
      <c r="B940" s="1" t="s">
        <v>1842</v>
      </c>
      <c r="C940" s="1" t="s">
        <v>22</v>
      </c>
      <c r="D940" s="1" t="s">
        <v>471</v>
      </c>
      <c r="E940" s="2">
        <v>0</v>
      </c>
      <c r="F940" s="1">
        <v>5</v>
      </c>
      <c r="G940" s="1" t="s">
        <v>36</v>
      </c>
      <c r="H940" s="1">
        <f t="shared" si="14"/>
        <v>0</v>
      </c>
      <c r="I940" s="1" t="s">
        <v>22</v>
      </c>
      <c r="J940" s="1" t="s">
        <v>0</v>
      </c>
    </row>
    <row r="941" spans="1:10" ht="28.8" x14ac:dyDescent="0.3">
      <c r="A941" s="1">
        <v>1968582</v>
      </c>
      <c r="B941" s="1" t="s">
        <v>1843</v>
      </c>
      <c r="C941" s="1" t="s">
        <v>22</v>
      </c>
      <c r="D941" s="1" t="s">
        <v>1844</v>
      </c>
      <c r="E941" s="2">
        <v>0</v>
      </c>
      <c r="F941" s="1">
        <v>14</v>
      </c>
      <c r="G941" s="1" t="s">
        <v>118</v>
      </c>
      <c r="H941" s="1">
        <f t="shared" si="14"/>
        <v>0</v>
      </c>
      <c r="I941" s="1" t="s">
        <v>22</v>
      </c>
      <c r="J941" s="1" t="s">
        <v>0</v>
      </c>
    </row>
    <row r="942" spans="1:10" ht="28.8" x14ac:dyDescent="0.3">
      <c r="A942" s="1">
        <v>1968583</v>
      </c>
      <c r="B942" s="1" t="s">
        <v>1845</v>
      </c>
      <c r="C942" s="1" t="s">
        <v>22</v>
      </c>
      <c r="D942" s="1" t="s">
        <v>1846</v>
      </c>
      <c r="E942" s="2">
        <v>0</v>
      </c>
      <c r="F942" s="1">
        <v>14</v>
      </c>
      <c r="G942" s="1" t="s">
        <v>36</v>
      </c>
      <c r="H942" s="1">
        <f t="shared" si="14"/>
        <v>0</v>
      </c>
      <c r="I942" s="1" t="s">
        <v>22</v>
      </c>
      <c r="J942" s="1" t="s">
        <v>0</v>
      </c>
    </row>
    <row r="943" spans="1:10" x14ac:dyDescent="0.3">
      <c r="A943" s="1">
        <v>1968584</v>
      </c>
      <c r="B943" s="1" t="s">
        <v>1847</v>
      </c>
      <c r="C943" s="1" t="s">
        <v>22</v>
      </c>
      <c r="D943" s="1" t="s">
        <v>1848</v>
      </c>
      <c r="E943" s="2">
        <v>0</v>
      </c>
      <c r="F943" s="1">
        <v>5</v>
      </c>
      <c r="G943" s="1" t="s">
        <v>36</v>
      </c>
      <c r="H943" s="1">
        <f t="shared" si="14"/>
        <v>0</v>
      </c>
      <c r="I943" s="1" t="s">
        <v>22</v>
      </c>
      <c r="J943" s="1" t="s">
        <v>0</v>
      </c>
    </row>
    <row r="944" spans="1:10" x14ac:dyDescent="0.3">
      <c r="A944" s="1">
        <v>1968585</v>
      </c>
      <c r="B944" s="1" t="s">
        <v>1849</v>
      </c>
      <c r="C944" s="1" t="s">
        <v>22</v>
      </c>
      <c r="D944" s="1" t="s">
        <v>1850</v>
      </c>
      <c r="E944" s="2">
        <v>0</v>
      </c>
      <c r="F944" s="1">
        <v>3</v>
      </c>
      <c r="G944" s="1" t="s">
        <v>118</v>
      </c>
      <c r="H944" s="1">
        <f t="shared" si="14"/>
        <v>0</v>
      </c>
      <c r="I944" s="1" t="s">
        <v>22</v>
      </c>
      <c r="J944" s="1" t="s">
        <v>0</v>
      </c>
    </row>
    <row r="945" spans="1:10" ht="28.8" x14ac:dyDescent="0.3">
      <c r="A945" s="1">
        <v>1968586</v>
      </c>
      <c r="B945" s="1" t="s">
        <v>1851</v>
      </c>
      <c r="C945" s="1" t="s">
        <v>22</v>
      </c>
      <c r="D945" s="1" t="s">
        <v>1852</v>
      </c>
      <c r="E945" s="2">
        <v>0</v>
      </c>
      <c r="F945" s="1">
        <v>1</v>
      </c>
      <c r="G945" s="1" t="s">
        <v>118</v>
      </c>
      <c r="H945" s="1">
        <f t="shared" si="14"/>
        <v>0</v>
      </c>
      <c r="I945" s="1" t="s">
        <v>22</v>
      </c>
      <c r="J945" s="1" t="s">
        <v>0</v>
      </c>
    </row>
    <row r="946" spans="1:10" ht="28.8" x14ac:dyDescent="0.3">
      <c r="A946" s="1">
        <v>1968587</v>
      </c>
      <c r="B946" s="1" t="s">
        <v>1853</v>
      </c>
      <c r="C946" s="1" t="s">
        <v>22</v>
      </c>
      <c r="D946" s="1" t="s">
        <v>1854</v>
      </c>
      <c r="E946" s="2">
        <v>0</v>
      </c>
      <c r="F946" s="1">
        <v>1</v>
      </c>
      <c r="G946" s="1" t="s">
        <v>118</v>
      </c>
      <c r="H946" s="1">
        <f t="shared" si="14"/>
        <v>0</v>
      </c>
      <c r="I946" s="1" t="s">
        <v>22</v>
      </c>
      <c r="J946" s="1" t="s">
        <v>0</v>
      </c>
    </row>
    <row r="947" spans="1:10" x14ac:dyDescent="0.3">
      <c r="A947" s="1">
        <v>1968588</v>
      </c>
      <c r="B947" s="1" t="s">
        <v>1855</v>
      </c>
      <c r="C947" s="1" t="s">
        <v>22</v>
      </c>
      <c r="D947" s="1" t="s">
        <v>1856</v>
      </c>
      <c r="E947" s="2">
        <v>0</v>
      </c>
      <c r="F947" s="1">
        <v>1</v>
      </c>
      <c r="G947" s="1" t="s">
        <v>118</v>
      </c>
      <c r="H947" s="1">
        <f t="shared" si="14"/>
        <v>0</v>
      </c>
      <c r="I947" s="1" t="s">
        <v>22</v>
      </c>
      <c r="J947" s="1" t="s">
        <v>0</v>
      </c>
    </row>
    <row r="948" spans="1:10" x14ac:dyDescent="0.3">
      <c r="A948" s="1">
        <v>1968589</v>
      </c>
      <c r="B948" s="1" t="s">
        <v>1857</v>
      </c>
      <c r="C948" s="1" t="s">
        <v>22</v>
      </c>
      <c r="D948" s="1" t="s">
        <v>1858</v>
      </c>
      <c r="E948" s="2">
        <v>0</v>
      </c>
      <c r="F948" s="1">
        <v>2</v>
      </c>
      <c r="G948" s="1" t="s">
        <v>118</v>
      </c>
      <c r="H948" s="1">
        <f t="shared" si="14"/>
        <v>0</v>
      </c>
      <c r="I948" s="1" t="s">
        <v>22</v>
      </c>
      <c r="J948" s="1" t="s">
        <v>0</v>
      </c>
    </row>
    <row r="949" spans="1:10" x14ac:dyDescent="0.3">
      <c r="A949" s="1">
        <v>1968590</v>
      </c>
      <c r="B949" s="1" t="s">
        <v>1859</v>
      </c>
      <c r="C949" s="1" t="s">
        <v>22</v>
      </c>
      <c r="D949" s="1" t="s">
        <v>1860</v>
      </c>
      <c r="E949" s="2">
        <v>0</v>
      </c>
      <c r="F949" s="1">
        <v>2</v>
      </c>
      <c r="G949" s="1" t="s">
        <v>118</v>
      </c>
      <c r="H949" s="1">
        <f t="shared" si="14"/>
        <v>0</v>
      </c>
      <c r="I949" s="1" t="s">
        <v>22</v>
      </c>
      <c r="J949" s="1" t="s">
        <v>0</v>
      </c>
    </row>
    <row r="950" spans="1:10" x14ac:dyDescent="0.3">
      <c r="A950" s="1">
        <v>1968591</v>
      </c>
      <c r="B950" s="1" t="s">
        <v>1861</v>
      </c>
      <c r="C950" s="1" t="s">
        <v>22</v>
      </c>
      <c r="D950" s="1" t="s">
        <v>1862</v>
      </c>
      <c r="E950" s="2">
        <v>0</v>
      </c>
      <c r="F950" s="1">
        <v>14</v>
      </c>
      <c r="G950" s="1" t="s">
        <v>36</v>
      </c>
      <c r="H950" s="1">
        <f t="shared" si="14"/>
        <v>0</v>
      </c>
      <c r="I950" s="1" t="s">
        <v>22</v>
      </c>
      <c r="J950" s="1" t="s">
        <v>0</v>
      </c>
    </row>
    <row r="951" spans="1:10" ht="28.8" x14ac:dyDescent="0.3">
      <c r="A951" s="1">
        <v>1968592</v>
      </c>
      <c r="B951" s="1" t="s">
        <v>1863</v>
      </c>
      <c r="C951" s="1" t="s">
        <v>22</v>
      </c>
      <c r="D951" s="1" t="s">
        <v>1864</v>
      </c>
      <c r="E951" s="2">
        <v>0</v>
      </c>
      <c r="F951" s="1">
        <v>1</v>
      </c>
      <c r="G951" s="1" t="s">
        <v>118</v>
      </c>
      <c r="H951" s="1">
        <f t="shared" si="14"/>
        <v>0</v>
      </c>
      <c r="I951" s="1" t="s">
        <v>22</v>
      </c>
      <c r="J951" s="1" t="s">
        <v>0</v>
      </c>
    </row>
    <row r="952" spans="1:10" ht="28.8" x14ac:dyDescent="0.3">
      <c r="A952" s="1">
        <v>1968593</v>
      </c>
      <c r="B952" s="1" t="s">
        <v>1865</v>
      </c>
      <c r="C952" s="1" t="s">
        <v>22</v>
      </c>
      <c r="D952" s="1" t="s">
        <v>481</v>
      </c>
      <c r="E952" s="2">
        <v>0</v>
      </c>
      <c r="F952" s="1">
        <v>1</v>
      </c>
      <c r="G952" s="1" t="s">
        <v>118</v>
      </c>
      <c r="H952" s="1">
        <f t="shared" si="14"/>
        <v>0</v>
      </c>
      <c r="I952" s="1" t="s">
        <v>22</v>
      </c>
      <c r="J952" s="1" t="s">
        <v>0</v>
      </c>
    </row>
    <row r="953" spans="1:10" ht="28.8" x14ac:dyDescent="0.3">
      <c r="A953" s="1">
        <v>1968594</v>
      </c>
      <c r="B953" s="1" t="s">
        <v>1866</v>
      </c>
      <c r="C953" s="1" t="s">
        <v>22</v>
      </c>
      <c r="D953" s="1" t="s">
        <v>1867</v>
      </c>
      <c r="E953" s="2">
        <v>0</v>
      </c>
      <c r="F953" s="1">
        <v>1</v>
      </c>
      <c r="G953" s="1" t="s">
        <v>118</v>
      </c>
      <c r="H953" s="1">
        <f t="shared" si="14"/>
        <v>0</v>
      </c>
      <c r="I953" s="1" t="s">
        <v>22</v>
      </c>
      <c r="J953" s="1" t="s">
        <v>0</v>
      </c>
    </row>
    <row r="954" spans="1:10" ht="28.8" x14ac:dyDescent="0.3">
      <c r="A954" s="1">
        <v>1968595</v>
      </c>
      <c r="B954" s="1" t="s">
        <v>1868</v>
      </c>
      <c r="C954" s="1" t="s">
        <v>22</v>
      </c>
      <c r="D954" s="1" t="s">
        <v>491</v>
      </c>
      <c r="E954" s="2">
        <v>0</v>
      </c>
      <c r="F954" s="1">
        <v>14</v>
      </c>
      <c r="G954" s="1" t="s">
        <v>36</v>
      </c>
      <c r="H954" s="1">
        <f t="shared" si="14"/>
        <v>0</v>
      </c>
      <c r="I954" s="1" t="s">
        <v>22</v>
      </c>
      <c r="J954" s="1" t="s">
        <v>0</v>
      </c>
    </row>
    <row r="955" spans="1:10" x14ac:dyDescent="0.3">
      <c r="A955" s="1">
        <v>1968596</v>
      </c>
      <c r="B955" s="1" t="s">
        <v>1869</v>
      </c>
      <c r="C955" s="1">
        <v>99</v>
      </c>
      <c r="D955" s="1" t="s">
        <v>296</v>
      </c>
      <c r="E955" s="1">
        <f>ROUND(H956,2)</f>
        <v>0</v>
      </c>
      <c r="F955" s="1">
        <v>1</v>
      </c>
      <c r="G955" s="1" t="s">
        <v>0</v>
      </c>
      <c r="H955" s="1">
        <f t="shared" si="14"/>
        <v>0</v>
      </c>
      <c r="I955" s="1" t="s">
        <v>22</v>
      </c>
      <c r="J955" s="1" t="s">
        <v>0</v>
      </c>
    </row>
    <row r="956" spans="1:10" ht="28.8" x14ac:dyDescent="0.3">
      <c r="A956" s="1">
        <v>1968597</v>
      </c>
      <c r="B956" s="1" t="s">
        <v>1870</v>
      </c>
      <c r="C956" s="1" t="s">
        <v>22</v>
      </c>
      <c r="D956" s="1" t="s">
        <v>494</v>
      </c>
      <c r="E956" s="2">
        <v>0</v>
      </c>
      <c r="F956" s="1">
        <v>25.58</v>
      </c>
      <c r="G956" s="1" t="s">
        <v>76</v>
      </c>
      <c r="H956" s="1">
        <f t="shared" si="14"/>
        <v>0</v>
      </c>
      <c r="I956" s="1" t="s">
        <v>22</v>
      </c>
      <c r="J956" s="1" t="s">
        <v>0</v>
      </c>
    </row>
    <row r="957" spans="1:10" x14ac:dyDescent="0.3">
      <c r="A957" s="1">
        <v>1968598</v>
      </c>
      <c r="B957" s="1" t="s">
        <v>1871</v>
      </c>
      <c r="C957" s="1" t="s">
        <v>22</v>
      </c>
      <c r="D957" s="1" t="s">
        <v>1872</v>
      </c>
      <c r="E957" s="1">
        <f>ROUND(H958+H1025,2)</f>
        <v>0</v>
      </c>
      <c r="F957" s="1">
        <v>1</v>
      </c>
      <c r="G957" s="1" t="s">
        <v>0</v>
      </c>
      <c r="H957" s="1">
        <f t="shared" si="14"/>
        <v>0</v>
      </c>
      <c r="I957" s="1" t="s">
        <v>22</v>
      </c>
      <c r="J957" s="1" t="s">
        <v>0</v>
      </c>
    </row>
    <row r="958" spans="1:10" x14ac:dyDescent="0.3">
      <c r="A958" s="1">
        <v>1968599</v>
      </c>
      <c r="B958" s="1" t="s">
        <v>1873</v>
      </c>
      <c r="C958" s="1" t="s">
        <v>31</v>
      </c>
      <c r="D958" s="1" t="s">
        <v>32</v>
      </c>
      <c r="E958" s="1">
        <f>ROUND(H959+H974+H977+H1023,2)</f>
        <v>0</v>
      </c>
      <c r="F958" s="1">
        <v>1</v>
      </c>
      <c r="G958" s="1" t="s">
        <v>0</v>
      </c>
      <c r="H958" s="1">
        <f t="shared" si="14"/>
        <v>0</v>
      </c>
      <c r="I958" s="1" t="s">
        <v>22</v>
      </c>
      <c r="J958" s="1" t="s">
        <v>0</v>
      </c>
    </row>
    <row r="959" spans="1:10" x14ac:dyDescent="0.3">
      <c r="A959" s="1">
        <v>1968600</v>
      </c>
      <c r="B959" s="1" t="s">
        <v>1874</v>
      </c>
      <c r="C959" s="1">
        <v>1</v>
      </c>
      <c r="D959" s="1" t="s">
        <v>34</v>
      </c>
      <c r="E959" s="1">
        <f>ROUND(H960+H961+H962+H963+H964+H965+H966+H967+H968+H969+H970+H971+H972+H973,2)</f>
        <v>0</v>
      </c>
      <c r="F959" s="1">
        <v>1</v>
      </c>
      <c r="G959" s="1" t="s">
        <v>0</v>
      </c>
      <c r="H959" s="1">
        <f t="shared" si="14"/>
        <v>0</v>
      </c>
      <c r="I959" s="1" t="s">
        <v>22</v>
      </c>
      <c r="J959" s="1" t="s">
        <v>0</v>
      </c>
    </row>
    <row r="960" spans="1:10" x14ac:dyDescent="0.3">
      <c r="A960" s="1">
        <v>1968601</v>
      </c>
      <c r="B960" s="1" t="s">
        <v>1875</v>
      </c>
      <c r="C960" s="1" t="s">
        <v>22</v>
      </c>
      <c r="D960" s="1" t="s">
        <v>1876</v>
      </c>
      <c r="E960" s="2">
        <v>0</v>
      </c>
      <c r="F960" s="1">
        <v>56.042999999999999</v>
      </c>
      <c r="G960" s="1" t="s">
        <v>45</v>
      </c>
      <c r="H960" s="1">
        <f t="shared" si="14"/>
        <v>0</v>
      </c>
      <c r="I960" s="1" t="s">
        <v>22</v>
      </c>
      <c r="J960" s="1" t="s">
        <v>0</v>
      </c>
    </row>
    <row r="961" spans="1:10" ht="43.2" x14ac:dyDescent="0.3">
      <c r="A961" s="1">
        <v>1968602</v>
      </c>
      <c r="B961" s="1" t="s">
        <v>1877</v>
      </c>
      <c r="C961" s="1" t="s">
        <v>22</v>
      </c>
      <c r="D961" s="1" t="s">
        <v>60</v>
      </c>
      <c r="E961" s="2">
        <v>0</v>
      </c>
      <c r="F961" s="1">
        <v>17.954999999999998</v>
      </c>
      <c r="G961" s="1" t="s">
        <v>45</v>
      </c>
      <c r="H961" s="1">
        <f t="shared" si="14"/>
        <v>0</v>
      </c>
      <c r="I961" s="1" t="s">
        <v>22</v>
      </c>
      <c r="J961" s="1" t="s">
        <v>0</v>
      </c>
    </row>
    <row r="962" spans="1:10" x14ac:dyDescent="0.3">
      <c r="A962" s="1">
        <v>1968603</v>
      </c>
      <c r="B962" s="1" t="s">
        <v>1878</v>
      </c>
      <c r="C962" s="1" t="s">
        <v>22</v>
      </c>
      <c r="D962" s="1" t="s">
        <v>1879</v>
      </c>
      <c r="E962" s="2">
        <v>0</v>
      </c>
      <c r="F962" s="1">
        <v>10.34</v>
      </c>
      <c r="G962" s="1" t="s">
        <v>45</v>
      </c>
      <c r="H962" s="1">
        <f t="shared" si="14"/>
        <v>0</v>
      </c>
      <c r="I962" s="1" t="s">
        <v>22</v>
      </c>
      <c r="J962" s="1" t="s">
        <v>0</v>
      </c>
    </row>
    <row r="963" spans="1:10" ht="28.8" x14ac:dyDescent="0.3">
      <c r="A963" s="1">
        <v>1968604</v>
      </c>
      <c r="B963" s="1" t="s">
        <v>1880</v>
      </c>
      <c r="C963" s="1" t="s">
        <v>22</v>
      </c>
      <c r="D963" s="1" t="s">
        <v>1881</v>
      </c>
      <c r="E963" s="2">
        <v>0</v>
      </c>
      <c r="F963" s="1">
        <v>2.468</v>
      </c>
      <c r="G963" s="1" t="s">
        <v>45</v>
      </c>
      <c r="H963" s="1">
        <f t="shared" ref="H963:H1031" si="15">IF(ISNUMBER(VALUE(E963)),ROUND(SUM(ROUND(E963,2)*F963),2),"N")</f>
        <v>0</v>
      </c>
      <c r="I963" s="1" t="s">
        <v>22</v>
      </c>
      <c r="J963" s="1" t="s">
        <v>0</v>
      </c>
    </row>
    <row r="964" spans="1:10" ht="28.8" x14ac:dyDescent="0.3">
      <c r="A964" s="1">
        <v>1968605</v>
      </c>
      <c r="B964" s="1" t="s">
        <v>1882</v>
      </c>
      <c r="C964" s="1" t="s">
        <v>22</v>
      </c>
      <c r="D964" s="1" t="s">
        <v>1883</v>
      </c>
      <c r="E964" s="2">
        <v>0</v>
      </c>
      <c r="F964" s="1">
        <v>129.51599999999999</v>
      </c>
      <c r="G964" s="1" t="s">
        <v>81</v>
      </c>
      <c r="H964" s="1">
        <f t="shared" si="15"/>
        <v>0</v>
      </c>
      <c r="I964" s="1" t="s">
        <v>22</v>
      </c>
      <c r="J964" s="1" t="s">
        <v>0</v>
      </c>
    </row>
    <row r="965" spans="1:10" ht="28.8" x14ac:dyDescent="0.3">
      <c r="A965" s="1">
        <v>1968606</v>
      </c>
      <c r="B965" s="1" t="s">
        <v>1884</v>
      </c>
      <c r="C965" s="1" t="s">
        <v>22</v>
      </c>
      <c r="D965" s="1" t="s">
        <v>1885</v>
      </c>
      <c r="E965" s="2">
        <v>0</v>
      </c>
      <c r="F965" s="1">
        <v>28.905000000000001</v>
      </c>
      <c r="G965" s="1" t="s">
        <v>81</v>
      </c>
      <c r="H965" s="1">
        <f t="shared" si="15"/>
        <v>0</v>
      </c>
      <c r="I965" s="1" t="s">
        <v>22</v>
      </c>
      <c r="J965" s="1" t="s">
        <v>0</v>
      </c>
    </row>
    <row r="966" spans="1:10" ht="28.8" x14ac:dyDescent="0.3">
      <c r="A966" s="1">
        <v>1968607</v>
      </c>
      <c r="B966" s="1" t="s">
        <v>1886</v>
      </c>
      <c r="C966" s="1" t="s">
        <v>22</v>
      </c>
      <c r="D966" s="1" t="s">
        <v>1887</v>
      </c>
      <c r="E966" s="2">
        <v>0</v>
      </c>
      <c r="F966" s="1">
        <v>129.51599999999999</v>
      </c>
      <c r="G966" s="1" t="s">
        <v>81</v>
      </c>
      <c r="H966" s="1">
        <f t="shared" si="15"/>
        <v>0</v>
      </c>
      <c r="I966" s="1" t="s">
        <v>22</v>
      </c>
      <c r="J966" s="1" t="s">
        <v>0</v>
      </c>
    </row>
    <row r="967" spans="1:10" ht="28.8" x14ac:dyDescent="0.3">
      <c r="A967" s="1">
        <v>1968608</v>
      </c>
      <c r="B967" s="1" t="s">
        <v>1888</v>
      </c>
      <c r="C967" s="1" t="s">
        <v>22</v>
      </c>
      <c r="D967" s="1" t="s">
        <v>1889</v>
      </c>
      <c r="E967" s="2">
        <v>0</v>
      </c>
      <c r="F967" s="1">
        <v>28.905000000000001</v>
      </c>
      <c r="G967" s="1" t="s">
        <v>81</v>
      </c>
      <c r="H967" s="1">
        <f t="shared" si="15"/>
        <v>0</v>
      </c>
      <c r="I967" s="1" t="s">
        <v>22</v>
      </c>
      <c r="J967" s="1" t="s">
        <v>0</v>
      </c>
    </row>
    <row r="968" spans="1:10" ht="28.8" x14ac:dyDescent="0.3">
      <c r="A968" s="1">
        <v>1968609</v>
      </c>
      <c r="B968" s="1" t="s">
        <v>1890</v>
      </c>
      <c r="C968" s="1" t="s">
        <v>22</v>
      </c>
      <c r="D968" s="1" t="s">
        <v>458</v>
      </c>
      <c r="E968" s="2">
        <v>0</v>
      </c>
      <c r="F968" s="1">
        <v>114.699</v>
      </c>
      <c r="G968" s="1" t="s">
        <v>45</v>
      </c>
      <c r="H968" s="1">
        <f t="shared" si="15"/>
        <v>0</v>
      </c>
      <c r="I968" s="1" t="s">
        <v>22</v>
      </c>
      <c r="J968" s="1" t="s">
        <v>0</v>
      </c>
    </row>
    <row r="969" spans="1:10" ht="43.2" x14ac:dyDescent="0.3">
      <c r="A969" s="1">
        <v>1968610</v>
      </c>
      <c r="B969" s="1" t="s">
        <v>1891</v>
      </c>
      <c r="C969" s="1" t="s">
        <v>22</v>
      </c>
      <c r="D969" s="1" t="s">
        <v>684</v>
      </c>
      <c r="E969" s="2">
        <v>0</v>
      </c>
      <c r="F969" s="1">
        <v>90.234999999999999</v>
      </c>
      <c r="G969" s="1" t="s">
        <v>45</v>
      </c>
      <c r="H969" s="1">
        <f t="shared" si="15"/>
        <v>0</v>
      </c>
      <c r="I969" s="1" t="s">
        <v>22</v>
      </c>
      <c r="J969" s="1" t="s">
        <v>0</v>
      </c>
    </row>
    <row r="970" spans="1:10" x14ac:dyDescent="0.3">
      <c r="A970" s="1">
        <v>1968611</v>
      </c>
      <c r="B970" s="1" t="s">
        <v>1892</v>
      </c>
      <c r="C970" s="1" t="s">
        <v>22</v>
      </c>
      <c r="D970" s="1" t="s">
        <v>460</v>
      </c>
      <c r="E970" s="2">
        <v>0</v>
      </c>
      <c r="F970" s="1">
        <v>114.699</v>
      </c>
      <c r="G970" s="1" t="s">
        <v>45</v>
      </c>
      <c r="H970" s="1">
        <f t="shared" si="15"/>
        <v>0</v>
      </c>
      <c r="I970" s="1" t="s">
        <v>22</v>
      </c>
      <c r="J970" s="1" t="s">
        <v>0</v>
      </c>
    </row>
    <row r="971" spans="1:10" ht="28.8" x14ac:dyDescent="0.3">
      <c r="A971" s="1">
        <v>1968612</v>
      </c>
      <c r="B971" s="1" t="s">
        <v>1893</v>
      </c>
      <c r="C971" s="1" t="s">
        <v>22</v>
      </c>
      <c r="D971" s="1" t="s">
        <v>74</v>
      </c>
      <c r="E971" s="2">
        <v>0</v>
      </c>
      <c r="F971" s="1">
        <v>48.335999999999999</v>
      </c>
      <c r="G971" s="1" t="s">
        <v>45</v>
      </c>
      <c r="H971" s="1">
        <f t="shared" si="15"/>
        <v>0</v>
      </c>
      <c r="I971" s="1" t="s">
        <v>22</v>
      </c>
      <c r="J971" s="1" t="s">
        <v>0</v>
      </c>
    </row>
    <row r="972" spans="1:10" ht="28.8" x14ac:dyDescent="0.3">
      <c r="A972" s="1">
        <v>1968613</v>
      </c>
      <c r="B972" s="1" t="s">
        <v>1894</v>
      </c>
      <c r="C972" s="1" t="s">
        <v>22</v>
      </c>
      <c r="D972" s="1" t="s">
        <v>464</v>
      </c>
      <c r="E972" s="2">
        <v>0</v>
      </c>
      <c r="F972" s="1">
        <v>4.5940000000000003</v>
      </c>
      <c r="G972" s="1" t="s">
        <v>45</v>
      </c>
      <c r="H972" s="1">
        <f t="shared" si="15"/>
        <v>0</v>
      </c>
      <c r="I972" s="1" t="s">
        <v>22</v>
      </c>
      <c r="J972" s="1" t="s">
        <v>0</v>
      </c>
    </row>
    <row r="973" spans="1:10" x14ac:dyDescent="0.3">
      <c r="A973" s="1">
        <v>1968614</v>
      </c>
      <c r="B973" s="1" t="s">
        <v>1895</v>
      </c>
      <c r="C973" s="1" t="s">
        <v>22</v>
      </c>
      <c r="D973" s="1" t="s">
        <v>462</v>
      </c>
      <c r="E973" s="2">
        <v>0</v>
      </c>
      <c r="F973" s="1">
        <v>8.4990000000000006</v>
      </c>
      <c r="G973" s="1" t="s">
        <v>76</v>
      </c>
      <c r="H973" s="1">
        <f t="shared" si="15"/>
        <v>0</v>
      </c>
      <c r="I973" s="1" t="s">
        <v>22</v>
      </c>
      <c r="J973" s="1" t="s">
        <v>0</v>
      </c>
    </row>
    <row r="974" spans="1:10" x14ac:dyDescent="0.3">
      <c r="A974" s="1">
        <v>1968615</v>
      </c>
      <c r="B974" s="1" t="s">
        <v>1896</v>
      </c>
      <c r="C974" s="1">
        <v>4</v>
      </c>
      <c r="D974" s="1" t="s">
        <v>159</v>
      </c>
      <c r="E974" s="1">
        <f>ROUND(H975+H976,2)</f>
        <v>0</v>
      </c>
      <c r="F974" s="1">
        <v>1</v>
      </c>
      <c r="G974" s="1" t="s">
        <v>0</v>
      </c>
      <c r="H974" s="1">
        <f t="shared" si="15"/>
        <v>0</v>
      </c>
      <c r="I974" s="1" t="s">
        <v>22</v>
      </c>
      <c r="J974" s="1" t="s">
        <v>0</v>
      </c>
    </row>
    <row r="975" spans="1:10" ht="28.8" x14ac:dyDescent="0.3">
      <c r="A975" s="1">
        <v>1968616</v>
      </c>
      <c r="B975" s="1" t="s">
        <v>1897</v>
      </c>
      <c r="C975" s="1" t="s">
        <v>22</v>
      </c>
      <c r="D975" s="1" t="s">
        <v>467</v>
      </c>
      <c r="E975" s="2">
        <v>0</v>
      </c>
      <c r="F975" s="1">
        <v>5.42</v>
      </c>
      <c r="G975" s="1" t="s">
        <v>45</v>
      </c>
      <c r="H975" s="1">
        <f t="shared" si="15"/>
        <v>0</v>
      </c>
      <c r="I975" s="1" t="s">
        <v>22</v>
      </c>
      <c r="J975" s="1" t="s">
        <v>0</v>
      </c>
    </row>
    <row r="976" spans="1:10" ht="28.8" x14ac:dyDescent="0.3">
      <c r="A976" s="1">
        <v>1968617</v>
      </c>
      <c r="B976" s="1" t="s">
        <v>1898</v>
      </c>
      <c r="C976" s="1" t="s">
        <v>22</v>
      </c>
      <c r="D976" s="1" t="s">
        <v>1899</v>
      </c>
      <c r="E976" s="2">
        <v>0</v>
      </c>
      <c r="F976" s="1">
        <v>2</v>
      </c>
      <c r="G976" s="1" t="s">
        <v>45</v>
      </c>
      <c r="H976" s="1">
        <f t="shared" si="15"/>
        <v>0</v>
      </c>
      <c r="I976" s="1" t="s">
        <v>22</v>
      </c>
      <c r="J976" s="1" t="s">
        <v>0</v>
      </c>
    </row>
    <row r="977" spans="1:10" x14ac:dyDescent="0.3">
      <c r="A977" s="1">
        <v>1968618</v>
      </c>
      <c r="B977" s="1" t="s">
        <v>1900</v>
      </c>
      <c r="C977" s="1">
        <v>8</v>
      </c>
      <c r="D977" s="1" t="s">
        <v>469</v>
      </c>
      <c r="E977" s="1">
        <f>ROUND(H978+H979+H980+H981+H982+H983+H984+H985+H986+H987+H988+H989+H990+H991+H992+H993+H994+H995+H996+H997+H998+H999+H1000+H1001+H1002+H1003+H1004+H1005+H1006+H1007+H1008+H1009+H1010+H1011+H1012+H1013+H1014+H1015+H1016+H1017+H1018+H1019+H1020+H1021+H1022,2)</f>
        <v>0</v>
      </c>
      <c r="F977" s="1">
        <v>1</v>
      </c>
      <c r="G977" s="1" t="s">
        <v>0</v>
      </c>
      <c r="H977" s="1">
        <f t="shared" si="15"/>
        <v>0</v>
      </c>
      <c r="I977" s="1" t="s">
        <v>22</v>
      </c>
      <c r="J977" s="1" t="s">
        <v>0</v>
      </c>
    </row>
    <row r="978" spans="1:10" ht="28.8" x14ac:dyDescent="0.3">
      <c r="A978" s="1">
        <v>1968619</v>
      </c>
      <c r="B978" s="1" t="s">
        <v>1901</v>
      </c>
      <c r="C978" s="1" t="s">
        <v>22</v>
      </c>
      <c r="D978" s="1" t="s">
        <v>1902</v>
      </c>
      <c r="E978" s="2">
        <v>0</v>
      </c>
      <c r="F978" s="1">
        <v>15</v>
      </c>
      <c r="G978" s="1" t="s">
        <v>118</v>
      </c>
      <c r="H978" s="1">
        <f t="shared" si="15"/>
        <v>0</v>
      </c>
      <c r="I978" s="1" t="s">
        <v>22</v>
      </c>
      <c r="J978" s="1" t="s">
        <v>0</v>
      </c>
    </row>
    <row r="979" spans="1:10" ht="28.8" x14ac:dyDescent="0.3">
      <c r="A979" s="1">
        <v>1968620</v>
      </c>
      <c r="B979" s="1" t="s">
        <v>1903</v>
      </c>
      <c r="C979" s="1" t="s">
        <v>22</v>
      </c>
      <c r="D979" s="1" t="s">
        <v>1904</v>
      </c>
      <c r="E979" s="2">
        <v>0</v>
      </c>
      <c r="F979" s="1">
        <v>1</v>
      </c>
      <c r="G979" s="1" t="s">
        <v>118</v>
      </c>
      <c r="H979" s="1">
        <f t="shared" si="15"/>
        <v>0</v>
      </c>
      <c r="I979" s="1" t="s">
        <v>22</v>
      </c>
      <c r="J979" s="1" t="s">
        <v>0</v>
      </c>
    </row>
    <row r="980" spans="1:10" ht="28.8" x14ac:dyDescent="0.3">
      <c r="A980" s="1">
        <v>1968621</v>
      </c>
      <c r="B980" s="1" t="s">
        <v>1905</v>
      </c>
      <c r="C980" s="1" t="s">
        <v>22</v>
      </c>
      <c r="D980" s="1" t="s">
        <v>1906</v>
      </c>
      <c r="E980" s="2">
        <v>0</v>
      </c>
      <c r="F980" s="1">
        <v>1</v>
      </c>
      <c r="G980" s="1" t="s">
        <v>118</v>
      </c>
      <c r="H980" s="1">
        <f t="shared" si="15"/>
        <v>0</v>
      </c>
      <c r="I980" s="1" t="s">
        <v>22</v>
      </c>
      <c r="J980" s="1" t="s">
        <v>0</v>
      </c>
    </row>
    <row r="981" spans="1:10" ht="28.8" x14ac:dyDescent="0.3">
      <c r="A981" s="1">
        <v>1968622</v>
      </c>
      <c r="B981" s="1" t="s">
        <v>1907</v>
      </c>
      <c r="C981" s="1" t="s">
        <v>22</v>
      </c>
      <c r="D981" s="1" t="s">
        <v>1908</v>
      </c>
      <c r="E981" s="2">
        <v>0</v>
      </c>
      <c r="F981" s="1">
        <v>1</v>
      </c>
      <c r="G981" s="1" t="s">
        <v>118</v>
      </c>
      <c r="H981" s="1">
        <f t="shared" si="15"/>
        <v>0</v>
      </c>
      <c r="I981" s="1" t="s">
        <v>22</v>
      </c>
      <c r="J981" s="1" t="s">
        <v>0</v>
      </c>
    </row>
    <row r="982" spans="1:10" ht="28.8" x14ac:dyDescent="0.3">
      <c r="A982" s="1">
        <v>1968623</v>
      </c>
      <c r="B982" s="1" t="s">
        <v>1909</v>
      </c>
      <c r="C982" s="1" t="s">
        <v>22</v>
      </c>
      <c r="D982" s="1" t="s">
        <v>1910</v>
      </c>
      <c r="E982" s="2">
        <v>0</v>
      </c>
      <c r="F982" s="1">
        <v>1</v>
      </c>
      <c r="G982" s="1" t="s">
        <v>118</v>
      </c>
      <c r="H982" s="1">
        <f t="shared" si="15"/>
        <v>0</v>
      </c>
      <c r="I982" s="1" t="s">
        <v>22</v>
      </c>
      <c r="J982" s="1" t="s">
        <v>0</v>
      </c>
    </row>
    <row r="983" spans="1:10" ht="28.8" x14ac:dyDescent="0.3">
      <c r="A983" s="1">
        <v>1968624</v>
      </c>
      <c r="B983" s="1" t="s">
        <v>1911</v>
      </c>
      <c r="C983" s="1" t="s">
        <v>22</v>
      </c>
      <c r="D983" s="1" t="s">
        <v>1912</v>
      </c>
      <c r="E983" s="2">
        <v>0</v>
      </c>
      <c r="F983" s="1">
        <v>1</v>
      </c>
      <c r="G983" s="1" t="s">
        <v>118</v>
      </c>
      <c r="H983" s="1">
        <f t="shared" si="15"/>
        <v>0</v>
      </c>
      <c r="I983" s="1" t="s">
        <v>22</v>
      </c>
      <c r="J983" s="1" t="s">
        <v>0</v>
      </c>
    </row>
    <row r="984" spans="1:10" ht="28.8" x14ac:dyDescent="0.3">
      <c r="A984" s="1">
        <v>1968625</v>
      </c>
      <c r="B984" s="1" t="s">
        <v>1913</v>
      </c>
      <c r="C984" s="1" t="s">
        <v>22</v>
      </c>
      <c r="D984" s="1" t="s">
        <v>1914</v>
      </c>
      <c r="E984" s="2">
        <v>0</v>
      </c>
      <c r="F984" s="1">
        <v>2</v>
      </c>
      <c r="G984" s="1" t="s">
        <v>118</v>
      </c>
      <c r="H984" s="1">
        <f t="shared" si="15"/>
        <v>0</v>
      </c>
      <c r="I984" s="1" t="s">
        <v>22</v>
      </c>
      <c r="J984" s="1" t="s">
        <v>0</v>
      </c>
    </row>
    <row r="985" spans="1:10" ht="28.8" x14ac:dyDescent="0.3">
      <c r="A985" s="1">
        <v>1968626</v>
      </c>
      <c r="B985" s="1" t="s">
        <v>1915</v>
      </c>
      <c r="C985" s="1" t="s">
        <v>22</v>
      </c>
      <c r="D985" s="1" t="s">
        <v>1916</v>
      </c>
      <c r="E985" s="2">
        <v>0</v>
      </c>
      <c r="F985" s="1">
        <v>1</v>
      </c>
      <c r="G985" s="1" t="s">
        <v>118</v>
      </c>
      <c r="H985" s="1">
        <f t="shared" si="15"/>
        <v>0</v>
      </c>
      <c r="I985" s="1" t="s">
        <v>22</v>
      </c>
      <c r="J985" s="1" t="s">
        <v>0</v>
      </c>
    </row>
    <row r="986" spans="1:10" ht="28.8" x14ac:dyDescent="0.3">
      <c r="A986" s="1">
        <v>1968627</v>
      </c>
      <c r="B986" s="1" t="s">
        <v>1917</v>
      </c>
      <c r="C986" s="1" t="s">
        <v>22</v>
      </c>
      <c r="D986" s="1" t="s">
        <v>1918</v>
      </c>
      <c r="E986" s="2">
        <v>0</v>
      </c>
      <c r="F986" s="1">
        <v>6</v>
      </c>
      <c r="G986" s="1" t="s">
        <v>118</v>
      </c>
      <c r="H986" s="1">
        <f t="shared" si="15"/>
        <v>0</v>
      </c>
      <c r="I986" s="1" t="s">
        <v>22</v>
      </c>
      <c r="J986" s="1" t="s">
        <v>0</v>
      </c>
    </row>
    <row r="987" spans="1:10" ht="28.8" x14ac:dyDescent="0.3">
      <c r="A987" s="1">
        <v>1968628</v>
      </c>
      <c r="B987" s="1" t="s">
        <v>1919</v>
      </c>
      <c r="C987" s="1" t="s">
        <v>22</v>
      </c>
      <c r="D987" s="1" t="s">
        <v>1920</v>
      </c>
      <c r="E987" s="2">
        <v>0</v>
      </c>
      <c r="F987" s="1">
        <v>2</v>
      </c>
      <c r="G987" s="1" t="s">
        <v>118</v>
      </c>
      <c r="H987" s="1">
        <f t="shared" si="15"/>
        <v>0</v>
      </c>
      <c r="I987" s="1" t="s">
        <v>22</v>
      </c>
      <c r="J987" s="1" t="s">
        <v>0</v>
      </c>
    </row>
    <row r="988" spans="1:10" ht="28.8" x14ac:dyDescent="0.3">
      <c r="A988" s="1">
        <v>1968629</v>
      </c>
      <c r="B988" s="1" t="s">
        <v>1921</v>
      </c>
      <c r="C988" s="1" t="s">
        <v>22</v>
      </c>
      <c r="D988" s="1" t="s">
        <v>1922</v>
      </c>
      <c r="E988" s="2">
        <v>0</v>
      </c>
      <c r="F988" s="1">
        <v>32.130000000000003</v>
      </c>
      <c r="G988" s="1" t="s">
        <v>36</v>
      </c>
      <c r="H988" s="1">
        <f t="shared" si="15"/>
        <v>0</v>
      </c>
      <c r="I988" s="1" t="s">
        <v>22</v>
      </c>
      <c r="J988" s="1" t="s">
        <v>0</v>
      </c>
    </row>
    <row r="989" spans="1:10" x14ac:dyDescent="0.3">
      <c r="A989" s="1">
        <v>1968630</v>
      </c>
      <c r="B989" s="1" t="s">
        <v>1923</v>
      </c>
      <c r="C989" s="1" t="s">
        <v>22</v>
      </c>
      <c r="D989" s="1" t="s">
        <v>1924</v>
      </c>
      <c r="E989" s="2">
        <v>0</v>
      </c>
      <c r="F989" s="1">
        <v>32.130000000000003</v>
      </c>
      <c r="G989" s="1" t="s">
        <v>36</v>
      </c>
      <c r="H989" s="1">
        <f t="shared" si="15"/>
        <v>0</v>
      </c>
      <c r="I989" s="1" t="s">
        <v>22</v>
      </c>
      <c r="J989" s="1" t="s">
        <v>0</v>
      </c>
    </row>
    <row r="990" spans="1:10" x14ac:dyDescent="0.3">
      <c r="A990" s="1">
        <v>1968631</v>
      </c>
      <c r="B990" s="1" t="s">
        <v>1925</v>
      </c>
      <c r="C990" s="1" t="s">
        <v>22</v>
      </c>
      <c r="D990" s="1" t="s">
        <v>1926</v>
      </c>
      <c r="E990" s="2">
        <v>0</v>
      </c>
      <c r="F990" s="1">
        <v>5</v>
      </c>
      <c r="G990" s="1" t="s">
        <v>118</v>
      </c>
      <c r="H990" s="1">
        <f t="shared" si="15"/>
        <v>0</v>
      </c>
      <c r="I990" s="1" t="s">
        <v>22</v>
      </c>
      <c r="J990" s="1" t="s">
        <v>0</v>
      </c>
    </row>
    <row r="991" spans="1:10" x14ac:dyDescent="0.3">
      <c r="A991" s="1">
        <v>1968632</v>
      </c>
      <c r="B991" s="1" t="s">
        <v>1927</v>
      </c>
      <c r="C991" s="1" t="s">
        <v>22</v>
      </c>
      <c r="D991" s="1" t="s">
        <v>1928</v>
      </c>
      <c r="E991" s="2">
        <v>0</v>
      </c>
      <c r="F991" s="1">
        <v>5</v>
      </c>
      <c r="G991" s="1" t="s">
        <v>118</v>
      </c>
      <c r="H991" s="1">
        <f t="shared" si="15"/>
        <v>0</v>
      </c>
      <c r="I991" s="1" t="s">
        <v>22</v>
      </c>
      <c r="J991" s="1" t="s">
        <v>0</v>
      </c>
    </row>
    <row r="992" spans="1:10" ht="43.2" x14ac:dyDescent="0.3">
      <c r="A992" s="1">
        <v>1968633</v>
      </c>
      <c r="B992" s="1" t="s">
        <v>1929</v>
      </c>
      <c r="C992" s="1" t="s">
        <v>22</v>
      </c>
      <c r="D992" s="1" t="s">
        <v>1930</v>
      </c>
      <c r="E992" s="2">
        <v>0</v>
      </c>
      <c r="F992" s="1">
        <v>8.15</v>
      </c>
      <c r="G992" s="1" t="s">
        <v>36</v>
      </c>
      <c r="H992" s="1">
        <f t="shared" si="15"/>
        <v>0</v>
      </c>
      <c r="I992" s="1" t="s">
        <v>22</v>
      </c>
      <c r="J992" s="1" t="s">
        <v>0</v>
      </c>
    </row>
    <row r="993" spans="1:10" x14ac:dyDescent="0.3">
      <c r="A993" s="1">
        <v>1968634</v>
      </c>
      <c r="B993" s="1" t="s">
        <v>1931</v>
      </c>
      <c r="C993" s="1" t="s">
        <v>22</v>
      </c>
      <c r="D993" s="1" t="s">
        <v>1932</v>
      </c>
      <c r="E993" s="2">
        <v>0</v>
      </c>
      <c r="F993" s="1">
        <v>8.15</v>
      </c>
      <c r="G993" s="1" t="s">
        <v>36</v>
      </c>
      <c r="H993" s="1">
        <f t="shared" si="15"/>
        <v>0</v>
      </c>
      <c r="I993" s="1" t="s">
        <v>22</v>
      </c>
      <c r="J993" s="1" t="s">
        <v>0</v>
      </c>
    </row>
    <row r="994" spans="1:10" ht="28.8" x14ac:dyDescent="0.3">
      <c r="A994" s="1">
        <v>1968635</v>
      </c>
      <c r="B994" s="1" t="s">
        <v>1933</v>
      </c>
      <c r="C994" s="1" t="s">
        <v>22</v>
      </c>
      <c r="D994" s="1" t="s">
        <v>1934</v>
      </c>
      <c r="E994" s="2">
        <v>0</v>
      </c>
      <c r="F994" s="1">
        <v>1</v>
      </c>
      <c r="G994" s="1" t="s">
        <v>118</v>
      </c>
      <c r="H994" s="1">
        <f t="shared" si="15"/>
        <v>0</v>
      </c>
      <c r="I994" s="1" t="s">
        <v>22</v>
      </c>
      <c r="J994" s="1" t="s">
        <v>0</v>
      </c>
    </row>
    <row r="995" spans="1:10" ht="28.8" x14ac:dyDescent="0.3">
      <c r="A995" s="1">
        <v>1968636</v>
      </c>
      <c r="B995" s="1" t="s">
        <v>1935</v>
      </c>
      <c r="C995" s="1" t="s">
        <v>22</v>
      </c>
      <c r="D995" s="1" t="s">
        <v>1936</v>
      </c>
      <c r="E995" s="2">
        <v>0</v>
      </c>
      <c r="F995" s="1">
        <v>2</v>
      </c>
      <c r="G995" s="1" t="s">
        <v>118</v>
      </c>
      <c r="H995" s="1">
        <f t="shared" si="15"/>
        <v>0</v>
      </c>
      <c r="I995" s="1" t="s">
        <v>22</v>
      </c>
      <c r="J995" s="1" t="s">
        <v>0</v>
      </c>
    </row>
    <row r="996" spans="1:10" ht="28.8" x14ac:dyDescent="0.3">
      <c r="A996" s="1">
        <v>1968637</v>
      </c>
      <c r="B996" s="1" t="s">
        <v>1937</v>
      </c>
      <c r="C996" s="1" t="s">
        <v>22</v>
      </c>
      <c r="D996" s="1" t="s">
        <v>1938</v>
      </c>
      <c r="E996" s="2">
        <v>0</v>
      </c>
      <c r="F996" s="1">
        <v>2</v>
      </c>
      <c r="G996" s="1" t="s">
        <v>118</v>
      </c>
      <c r="H996" s="1">
        <f t="shared" si="15"/>
        <v>0</v>
      </c>
      <c r="I996" s="1" t="s">
        <v>22</v>
      </c>
      <c r="J996" s="1" t="s">
        <v>0</v>
      </c>
    </row>
    <row r="997" spans="1:10" ht="28.8" x14ac:dyDescent="0.3">
      <c r="A997" s="1">
        <v>1968638</v>
      </c>
      <c r="B997" s="1" t="s">
        <v>1939</v>
      </c>
      <c r="C997" s="1" t="s">
        <v>22</v>
      </c>
      <c r="D997" s="1" t="s">
        <v>1940</v>
      </c>
      <c r="E997" s="2">
        <v>0</v>
      </c>
      <c r="F997" s="1">
        <v>2</v>
      </c>
      <c r="G997" s="1" t="s">
        <v>118</v>
      </c>
      <c r="H997" s="1">
        <f t="shared" si="15"/>
        <v>0</v>
      </c>
      <c r="I997" s="1" t="s">
        <v>22</v>
      </c>
      <c r="J997" s="1" t="s">
        <v>0</v>
      </c>
    </row>
    <row r="998" spans="1:10" ht="28.8" x14ac:dyDescent="0.3">
      <c r="A998" s="1">
        <v>1968639</v>
      </c>
      <c r="B998" s="1" t="s">
        <v>1941</v>
      </c>
      <c r="C998" s="1" t="s">
        <v>22</v>
      </c>
      <c r="D998" s="1" t="s">
        <v>1942</v>
      </c>
      <c r="E998" s="2">
        <v>0</v>
      </c>
      <c r="F998" s="1">
        <v>1</v>
      </c>
      <c r="G998" s="1" t="s">
        <v>118</v>
      </c>
      <c r="H998" s="1">
        <f t="shared" si="15"/>
        <v>0</v>
      </c>
      <c r="I998" s="1" t="s">
        <v>22</v>
      </c>
      <c r="J998" s="1" t="s">
        <v>0</v>
      </c>
    </row>
    <row r="999" spans="1:10" ht="28.8" x14ac:dyDescent="0.3">
      <c r="A999" s="1">
        <v>1968640</v>
      </c>
      <c r="B999" s="1" t="s">
        <v>1943</v>
      </c>
      <c r="C999" s="1" t="s">
        <v>22</v>
      </c>
      <c r="D999" s="1" t="s">
        <v>1944</v>
      </c>
      <c r="E999" s="2">
        <v>0</v>
      </c>
      <c r="F999" s="1">
        <v>1</v>
      </c>
      <c r="G999" s="1" t="s">
        <v>118</v>
      </c>
      <c r="H999" s="1">
        <f t="shared" si="15"/>
        <v>0</v>
      </c>
      <c r="I999" s="1" t="s">
        <v>22</v>
      </c>
      <c r="J999" s="1" t="s">
        <v>0</v>
      </c>
    </row>
    <row r="1000" spans="1:10" ht="28.8" x14ac:dyDescent="0.3">
      <c r="A1000" s="1">
        <v>1968641</v>
      </c>
      <c r="B1000" s="1" t="s">
        <v>1945</v>
      </c>
      <c r="C1000" s="1" t="s">
        <v>22</v>
      </c>
      <c r="D1000" s="1" t="s">
        <v>1946</v>
      </c>
      <c r="E1000" s="2">
        <v>0</v>
      </c>
      <c r="F1000" s="1">
        <v>3</v>
      </c>
      <c r="G1000" s="1" t="s">
        <v>118</v>
      </c>
      <c r="H1000" s="1">
        <f t="shared" si="15"/>
        <v>0</v>
      </c>
      <c r="I1000" s="1" t="s">
        <v>22</v>
      </c>
      <c r="J1000" s="1" t="s">
        <v>0</v>
      </c>
    </row>
    <row r="1001" spans="1:10" ht="28.8" x14ac:dyDescent="0.3">
      <c r="A1001" s="1">
        <v>1968642</v>
      </c>
      <c r="B1001" s="1" t="s">
        <v>1947</v>
      </c>
      <c r="C1001" s="1" t="s">
        <v>22</v>
      </c>
      <c r="D1001" s="1" t="s">
        <v>1948</v>
      </c>
      <c r="E1001" s="2">
        <v>0</v>
      </c>
      <c r="F1001" s="1">
        <v>2</v>
      </c>
      <c r="G1001" s="1" t="s">
        <v>118</v>
      </c>
      <c r="H1001" s="1">
        <f t="shared" si="15"/>
        <v>0</v>
      </c>
      <c r="I1001" s="1" t="s">
        <v>22</v>
      </c>
      <c r="J1001" s="1" t="s">
        <v>0</v>
      </c>
    </row>
    <row r="1002" spans="1:10" ht="28.8" x14ac:dyDescent="0.3">
      <c r="A1002" s="1">
        <v>1968643</v>
      </c>
      <c r="B1002" s="1" t="s">
        <v>1949</v>
      </c>
      <c r="C1002" s="1" t="s">
        <v>22</v>
      </c>
      <c r="D1002" s="1" t="s">
        <v>1950</v>
      </c>
      <c r="E1002" s="2">
        <v>0</v>
      </c>
      <c r="F1002" s="1">
        <v>1</v>
      </c>
      <c r="G1002" s="1" t="s">
        <v>118</v>
      </c>
      <c r="H1002" s="1">
        <f t="shared" si="15"/>
        <v>0</v>
      </c>
      <c r="I1002" s="1" t="s">
        <v>22</v>
      </c>
      <c r="J1002" s="1" t="s">
        <v>0</v>
      </c>
    </row>
    <row r="1003" spans="1:10" ht="28.8" x14ac:dyDescent="0.3">
      <c r="A1003" s="1">
        <v>1968644</v>
      </c>
      <c r="B1003" s="1" t="s">
        <v>1951</v>
      </c>
      <c r="C1003" s="1" t="s">
        <v>22</v>
      </c>
      <c r="D1003" s="1" t="s">
        <v>1952</v>
      </c>
      <c r="E1003" s="2">
        <v>0</v>
      </c>
      <c r="F1003" s="1">
        <v>1</v>
      </c>
      <c r="G1003" s="1" t="s">
        <v>118</v>
      </c>
      <c r="H1003" s="1">
        <f t="shared" si="15"/>
        <v>0</v>
      </c>
      <c r="I1003" s="1" t="s">
        <v>22</v>
      </c>
      <c r="J1003" s="1" t="s">
        <v>0</v>
      </c>
    </row>
    <row r="1004" spans="1:10" ht="28.8" x14ac:dyDescent="0.3">
      <c r="A1004" s="1">
        <v>1968645</v>
      </c>
      <c r="B1004" s="1" t="s">
        <v>1953</v>
      </c>
      <c r="C1004" s="1" t="s">
        <v>22</v>
      </c>
      <c r="D1004" s="1" t="s">
        <v>1954</v>
      </c>
      <c r="E1004" s="2">
        <v>0</v>
      </c>
      <c r="F1004" s="1">
        <v>1</v>
      </c>
      <c r="G1004" s="1" t="s">
        <v>118</v>
      </c>
      <c r="H1004" s="1">
        <f t="shared" si="15"/>
        <v>0</v>
      </c>
      <c r="I1004" s="1" t="s">
        <v>22</v>
      </c>
      <c r="J1004" s="1" t="s">
        <v>0</v>
      </c>
    </row>
    <row r="1005" spans="1:10" ht="28.8" x14ac:dyDescent="0.3">
      <c r="A1005" s="1">
        <v>1968646</v>
      </c>
      <c r="B1005" s="1" t="s">
        <v>1955</v>
      </c>
      <c r="C1005" s="1" t="s">
        <v>22</v>
      </c>
      <c r="D1005" s="1" t="s">
        <v>1956</v>
      </c>
      <c r="E1005" s="2">
        <v>0</v>
      </c>
      <c r="F1005" s="1">
        <v>1</v>
      </c>
      <c r="G1005" s="1" t="s">
        <v>118</v>
      </c>
      <c r="H1005" s="1">
        <f t="shared" si="15"/>
        <v>0</v>
      </c>
      <c r="I1005" s="1" t="s">
        <v>22</v>
      </c>
      <c r="J1005" s="1" t="s">
        <v>0</v>
      </c>
    </row>
    <row r="1006" spans="1:10" ht="28.8" x14ac:dyDescent="0.3">
      <c r="A1006" s="1">
        <v>1968647</v>
      </c>
      <c r="B1006" s="1" t="s">
        <v>1957</v>
      </c>
      <c r="C1006" s="1" t="s">
        <v>22</v>
      </c>
      <c r="D1006" s="1" t="s">
        <v>1958</v>
      </c>
      <c r="E1006" s="2">
        <v>0</v>
      </c>
      <c r="F1006" s="1">
        <v>1</v>
      </c>
      <c r="G1006" s="1" t="s">
        <v>118</v>
      </c>
      <c r="H1006" s="1">
        <f t="shared" si="15"/>
        <v>0</v>
      </c>
      <c r="I1006" s="1" t="s">
        <v>22</v>
      </c>
      <c r="J1006" s="1" t="s">
        <v>0</v>
      </c>
    </row>
    <row r="1007" spans="1:10" ht="28.8" x14ac:dyDescent="0.3">
      <c r="A1007" s="1">
        <v>1968648</v>
      </c>
      <c r="B1007" s="1" t="s">
        <v>1959</v>
      </c>
      <c r="C1007" s="1" t="s">
        <v>22</v>
      </c>
      <c r="D1007" s="1" t="s">
        <v>1960</v>
      </c>
      <c r="E1007" s="2">
        <v>0</v>
      </c>
      <c r="F1007" s="1">
        <v>1</v>
      </c>
      <c r="G1007" s="1" t="s">
        <v>118</v>
      </c>
      <c r="H1007" s="1">
        <f t="shared" si="15"/>
        <v>0</v>
      </c>
      <c r="I1007" s="1" t="s">
        <v>22</v>
      </c>
      <c r="J1007" s="1" t="s">
        <v>0</v>
      </c>
    </row>
    <row r="1008" spans="1:10" ht="28.8" x14ac:dyDescent="0.3">
      <c r="A1008" s="1">
        <v>1968649</v>
      </c>
      <c r="B1008" s="1" t="s">
        <v>1961</v>
      </c>
      <c r="C1008" s="1" t="s">
        <v>22</v>
      </c>
      <c r="D1008" s="1" t="s">
        <v>1962</v>
      </c>
      <c r="E1008" s="2">
        <v>0</v>
      </c>
      <c r="F1008" s="1">
        <v>1</v>
      </c>
      <c r="G1008" s="1" t="s">
        <v>118</v>
      </c>
      <c r="H1008" s="1">
        <f t="shared" si="15"/>
        <v>0</v>
      </c>
      <c r="I1008" s="1" t="s">
        <v>22</v>
      </c>
      <c r="J1008" s="1" t="s">
        <v>0</v>
      </c>
    </row>
    <row r="1009" spans="1:10" ht="28.8" x14ac:dyDescent="0.3">
      <c r="A1009" s="1">
        <v>1968650</v>
      </c>
      <c r="B1009" s="1" t="s">
        <v>1963</v>
      </c>
      <c r="C1009" s="1" t="s">
        <v>22</v>
      </c>
      <c r="D1009" s="1" t="s">
        <v>1964</v>
      </c>
      <c r="E1009" s="2">
        <v>0</v>
      </c>
      <c r="F1009" s="1">
        <v>1</v>
      </c>
      <c r="G1009" s="1" t="s">
        <v>118</v>
      </c>
      <c r="H1009" s="1">
        <f t="shared" si="15"/>
        <v>0</v>
      </c>
      <c r="I1009" s="1" t="s">
        <v>22</v>
      </c>
      <c r="J1009" s="1" t="s">
        <v>0</v>
      </c>
    </row>
    <row r="1010" spans="1:10" ht="28.8" x14ac:dyDescent="0.3">
      <c r="A1010" s="1">
        <v>1968651</v>
      </c>
      <c r="B1010" s="1" t="s">
        <v>1965</v>
      </c>
      <c r="C1010" s="1" t="s">
        <v>22</v>
      </c>
      <c r="D1010" s="1" t="s">
        <v>706</v>
      </c>
      <c r="E1010" s="2">
        <v>0</v>
      </c>
      <c r="F1010" s="1">
        <v>32.130000000000003</v>
      </c>
      <c r="G1010" s="1" t="s">
        <v>36</v>
      </c>
      <c r="H1010" s="1">
        <f t="shared" si="15"/>
        <v>0</v>
      </c>
      <c r="I1010" s="1" t="s">
        <v>22</v>
      </c>
      <c r="J1010" s="1" t="s">
        <v>0</v>
      </c>
    </row>
    <row r="1011" spans="1:10" ht="28.8" x14ac:dyDescent="0.3">
      <c r="A1011" s="1">
        <v>1968652</v>
      </c>
      <c r="B1011" s="1" t="s">
        <v>1966</v>
      </c>
      <c r="C1011" s="1" t="s">
        <v>22</v>
      </c>
      <c r="D1011" s="1" t="s">
        <v>708</v>
      </c>
      <c r="E1011" s="2">
        <v>0</v>
      </c>
      <c r="F1011" s="1">
        <v>32.130000000000003</v>
      </c>
      <c r="G1011" s="1" t="s">
        <v>36</v>
      </c>
      <c r="H1011" s="1">
        <f t="shared" si="15"/>
        <v>0</v>
      </c>
      <c r="I1011" s="1" t="s">
        <v>22</v>
      </c>
      <c r="J1011" s="1" t="s">
        <v>0</v>
      </c>
    </row>
    <row r="1012" spans="1:10" ht="28.8" x14ac:dyDescent="0.3">
      <c r="A1012" s="1">
        <v>1968653</v>
      </c>
      <c r="B1012" s="1" t="s">
        <v>1967</v>
      </c>
      <c r="C1012" s="1" t="s">
        <v>22</v>
      </c>
      <c r="D1012" s="1" t="s">
        <v>710</v>
      </c>
      <c r="E1012" s="2">
        <v>0</v>
      </c>
      <c r="F1012" s="1">
        <v>8.15</v>
      </c>
      <c r="G1012" s="1" t="s">
        <v>36</v>
      </c>
      <c r="H1012" s="1">
        <f t="shared" si="15"/>
        <v>0</v>
      </c>
      <c r="I1012" s="1" t="s">
        <v>22</v>
      </c>
      <c r="J1012" s="1" t="s">
        <v>0</v>
      </c>
    </row>
    <row r="1013" spans="1:10" ht="28.8" x14ac:dyDescent="0.3">
      <c r="A1013" s="1">
        <v>1968654</v>
      </c>
      <c r="B1013" s="1" t="s">
        <v>1968</v>
      </c>
      <c r="C1013" s="1" t="s">
        <v>22</v>
      </c>
      <c r="D1013" s="1" t="s">
        <v>712</v>
      </c>
      <c r="E1013" s="2">
        <v>0</v>
      </c>
      <c r="F1013" s="1">
        <v>8.15</v>
      </c>
      <c r="G1013" s="1" t="s">
        <v>36</v>
      </c>
      <c r="H1013" s="1">
        <f t="shared" si="15"/>
        <v>0</v>
      </c>
      <c r="I1013" s="1" t="s">
        <v>22</v>
      </c>
      <c r="J1013" s="1" t="s">
        <v>0</v>
      </c>
    </row>
    <row r="1014" spans="1:10" ht="28.8" x14ac:dyDescent="0.3">
      <c r="A1014" s="1">
        <v>1968655</v>
      </c>
      <c r="B1014" s="1" t="s">
        <v>1969</v>
      </c>
      <c r="C1014" s="1" t="s">
        <v>22</v>
      </c>
      <c r="D1014" s="1" t="s">
        <v>714</v>
      </c>
      <c r="E1014" s="2">
        <v>0</v>
      </c>
      <c r="F1014" s="1">
        <v>4</v>
      </c>
      <c r="G1014" s="1" t="s">
        <v>118</v>
      </c>
      <c r="H1014" s="1">
        <f t="shared" si="15"/>
        <v>0</v>
      </c>
      <c r="I1014" s="1" t="s">
        <v>22</v>
      </c>
      <c r="J1014" s="1" t="s">
        <v>0</v>
      </c>
    </row>
    <row r="1015" spans="1:10" ht="28.8" x14ac:dyDescent="0.3">
      <c r="A1015" s="1">
        <v>1968656</v>
      </c>
      <c r="B1015" s="1" t="s">
        <v>1970</v>
      </c>
      <c r="C1015" s="1" t="s">
        <v>22</v>
      </c>
      <c r="D1015" s="1" t="s">
        <v>1971</v>
      </c>
      <c r="E1015" s="2">
        <v>0</v>
      </c>
      <c r="F1015" s="1">
        <v>1</v>
      </c>
      <c r="G1015" s="1" t="s">
        <v>118</v>
      </c>
      <c r="H1015" s="1">
        <f t="shared" si="15"/>
        <v>0</v>
      </c>
      <c r="I1015" s="1" t="s">
        <v>22</v>
      </c>
      <c r="J1015" s="1" t="s">
        <v>0</v>
      </c>
    </row>
    <row r="1016" spans="1:10" ht="28.8" x14ac:dyDescent="0.3">
      <c r="A1016" s="1">
        <v>1968657</v>
      </c>
      <c r="B1016" s="1" t="s">
        <v>1972</v>
      </c>
      <c r="C1016" s="1" t="s">
        <v>22</v>
      </c>
      <c r="D1016" s="1" t="s">
        <v>1973</v>
      </c>
      <c r="E1016" s="2">
        <v>0</v>
      </c>
      <c r="F1016" s="1">
        <v>1</v>
      </c>
      <c r="G1016" s="1" t="s">
        <v>118</v>
      </c>
      <c r="H1016" s="1">
        <f t="shared" si="15"/>
        <v>0</v>
      </c>
      <c r="I1016" s="1" t="s">
        <v>22</v>
      </c>
      <c r="J1016" s="1" t="s">
        <v>0</v>
      </c>
    </row>
    <row r="1017" spans="1:10" x14ac:dyDescent="0.3">
      <c r="A1017" s="1">
        <v>1968658</v>
      </c>
      <c r="B1017" s="1" t="s">
        <v>1974</v>
      </c>
      <c r="C1017" s="1" t="s">
        <v>22</v>
      </c>
      <c r="D1017" s="1" t="s">
        <v>1975</v>
      </c>
      <c r="E1017" s="2">
        <v>0</v>
      </c>
      <c r="F1017" s="1">
        <v>1</v>
      </c>
      <c r="G1017" s="1" t="s">
        <v>118</v>
      </c>
      <c r="H1017" s="1">
        <f t="shared" si="15"/>
        <v>0</v>
      </c>
      <c r="I1017" s="1" t="s">
        <v>22</v>
      </c>
      <c r="J1017" s="1" t="s">
        <v>0</v>
      </c>
    </row>
    <row r="1018" spans="1:10" ht="28.8" x14ac:dyDescent="0.3">
      <c r="A1018" s="1">
        <v>1968659</v>
      </c>
      <c r="B1018" s="1" t="s">
        <v>1976</v>
      </c>
      <c r="C1018" s="1" t="s">
        <v>22</v>
      </c>
      <c r="D1018" s="1" t="s">
        <v>1977</v>
      </c>
      <c r="E1018" s="2">
        <v>0</v>
      </c>
      <c r="F1018" s="1">
        <v>2</v>
      </c>
      <c r="G1018" s="1" t="s">
        <v>118</v>
      </c>
      <c r="H1018" s="1">
        <f t="shared" si="15"/>
        <v>0</v>
      </c>
      <c r="I1018" s="1" t="s">
        <v>22</v>
      </c>
      <c r="J1018" s="1" t="s">
        <v>0</v>
      </c>
    </row>
    <row r="1019" spans="1:10" ht="28.8" x14ac:dyDescent="0.3">
      <c r="A1019" s="1">
        <v>1968660</v>
      </c>
      <c r="B1019" s="1" t="s">
        <v>1978</v>
      </c>
      <c r="C1019" s="1" t="s">
        <v>22</v>
      </c>
      <c r="D1019" s="1" t="s">
        <v>1979</v>
      </c>
      <c r="E1019" s="2">
        <v>0</v>
      </c>
      <c r="F1019" s="1">
        <v>1</v>
      </c>
      <c r="G1019" s="1" t="s">
        <v>118</v>
      </c>
      <c r="H1019" s="1">
        <f t="shared" si="15"/>
        <v>0</v>
      </c>
      <c r="I1019" s="1" t="s">
        <v>22</v>
      </c>
      <c r="J1019" s="1" t="s">
        <v>0</v>
      </c>
    </row>
    <row r="1020" spans="1:10" ht="28.8" x14ac:dyDescent="0.3">
      <c r="A1020" s="1">
        <v>1968661</v>
      </c>
      <c r="B1020" s="1" t="s">
        <v>1980</v>
      </c>
      <c r="C1020" s="1" t="s">
        <v>22</v>
      </c>
      <c r="D1020" s="1" t="s">
        <v>1981</v>
      </c>
      <c r="E1020" s="2">
        <v>0</v>
      </c>
      <c r="F1020" s="1">
        <v>2</v>
      </c>
      <c r="G1020" s="1" t="s">
        <v>118</v>
      </c>
      <c r="H1020" s="1">
        <f t="shared" si="15"/>
        <v>0</v>
      </c>
      <c r="I1020" s="1" t="s">
        <v>22</v>
      </c>
      <c r="J1020" s="1" t="s">
        <v>0</v>
      </c>
    </row>
    <row r="1021" spans="1:10" x14ac:dyDescent="0.3">
      <c r="A1021" s="1">
        <v>1968662</v>
      </c>
      <c r="B1021" s="1" t="s">
        <v>1982</v>
      </c>
      <c r="C1021" s="1" t="s">
        <v>22</v>
      </c>
      <c r="D1021" s="1" t="s">
        <v>1983</v>
      </c>
      <c r="E1021" s="2">
        <v>0</v>
      </c>
      <c r="F1021" s="1">
        <v>40.28</v>
      </c>
      <c r="G1021" s="1" t="s">
        <v>36</v>
      </c>
      <c r="H1021" s="1">
        <f t="shared" si="15"/>
        <v>0</v>
      </c>
      <c r="I1021" s="1" t="s">
        <v>22</v>
      </c>
      <c r="J1021" s="1" t="s">
        <v>0</v>
      </c>
    </row>
    <row r="1022" spans="1:10" x14ac:dyDescent="0.3">
      <c r="A1022" s="1">
        <v>1968663</v>
      </c>
      <c r="B1022" s="1" t="s">
        <v>1984</v>
      </c>
      <c r="C1022" s="1" t="s">
        <v>22</v>
      </c>
      <c r="D1022" s="1" t="s">
        <v>1985</v>
      </c>
      <c r="E1022" s="2">
        <v>0</v>
      </c>
      <c r="F1022" s="1">
        <v>40.28</v>
      </c>
      <c r="G1022" s="1" t="s">
        <v>36</v>
      </c>
      <c r="H1022" s="1">
        <f t="shared" si="15"/>
        <v>0</v>
      </c>
      <c r="I1022" s="1" t="s">
        <v>22</v>
      </c>
      <c r="J1022" s="1" t="s">
        <v>0</v>
      </c>
    </row>
    <row r="1023" spans="1:10" x14ac:dyDescent="0.3">
      <c r="A1023" s="1">
        <v>1968664</v>
      </c>
      <c r="B1023" s="1" t="s">
        <v>1986</v>
      </c>
      <c r="C1023" s="1">
        <v>99</v>
      </c>
      <c r="D1023" s="1" t="s">
        <v>296</v>
      </c>
      <c r="E1023" s="1">
        <f>ROUND(H1024,2)</f>
        <v>0</v>
      </c>
      <c r="F1023" s="1">
        <v>1</v>
      </c>
      <c r="G1023" s="1" t="s">
        <v>0</v>
      </c>
      <c r="H1023" s="1">
        <f t="shared" si="15"/>
        <v>0</v>
      </c>
      <c r="I1023" s="1" t="s">
        <v>22</v>
      </c>
      <c r="J1023" s="1" t="s">
        <v>0</v>
      </c>
    </row>
    <row r="1024" spans="1:10" ht="28.8" x14ac:dyDescent="0.3">
      <c r="A1024" s="1">
        <v>1968665</v>
      </c>
      <c r="B1024" s="1" t="s">
        <v>1987</v>
      </c>
      <c r="C1024" s="1" t="s">
        <v>22</v>
      </c>
      <c r="D1024" s="1" t="s">
        <v>494</v>
      </c>
      <c r="E1024" s="2">
        <v>0</v>
      </c>
      <c r="F1024" s="1">
        <v>36.616999999999997</v>
      </c>
      <c r="G1024" s="1" t="s">
        <v>76</v>
      </c>
      <c r="H1024" s="1">
        <f t="shared" si="15"/>
        <v>0</v>
      </c>
      <c r="I1024" s="1" t="s">
        <v>22</v>
      </c>
      <c r="J1024" s="1" t="s">
        <v>0</v>
      </c>
    </row>
    <row r="1025" spans="1:10" x14ac:dyDescent="0.3">
      <c r="A1025" s="1">
        <v>1968666</v>
      </c>
      <c r="B1025" s="1" t="s">
        <v>1988</v>
      </c>
      <c r="C1025" s="1" t="s">
        <v>379</v>
      </c>
      <c r="D1025" s="1" t="s">
        <v>380</v>
      </c>
      <c r="E1025" s="1">
        <f>ROUND(H1026,2)</f>
        <v>0</v>
      </c>
      <c r="F1025" s="1">
        <v>1</v>
      </c>
      <c r="G1025" s="1" t="s">
        <v>0</v>
      </c>
      <c r="H1025" s="1">
        <f t="shared" si="15"/>
        <v>0</v>
      </c>
      <c r="I1025" s="1" t="s">
        <v>22</v>
      </c>
      <c r="J1025" s="1" t="s">
        <v>0</v>
      </c>
    </row>
    <row r="1026" spans="1:10" x14ac:dyDescent="0.3">
      <c r="A1026" s="1">
        <v>1968667</v>
      </c>
      <c r="B1026" s="1" t="s">
        <v>1989</v>
      </c>
      <c r="C1026" s="1">
        <v>722</v>
      </c>
      <c r="D1026" s="1" t="s">
        <v>1990</v>
      </c>
      <c r="E1026" s="1">
        <f>ROUND(H1027+H1028+H1029+H1030+H1031,2)</f>
        <v>0</v>
      </c>
      <c r="F1026" s="1">
        <v>1</v>
      </c>
      <c r="G1026" s="1" t="s">
        <v>0</v>
      </c>
      <c r="H1026" s="1">
        <f t="shared" si="15"/>
        <v>0</v>
      </c>
      <c r="I1026" s="1" t="s">
        <v>22</v>
      </c>
      <c r="J1026" s="1" t="s">
        <v>0</v>
      </c>
    </row>
    <row r="1027" spans="1:10" ht="28.8" x14ac:dyDescent="0.3">
      <c r="A1027" s="1">
        <v>1968668</v>
      </c>
      <c r="B1027" s="1" t="s">
        <v>1991</v>
      </c>
      <c r="C1027" s="1" t="s">
        <v>22</v>
      </c>
      <c r="D1027" s="1" t="s">
        <v>1992</v>
      </c>
      <c r="E1027" s="2">
        <v>0</v>
      </c>
      <c r="F1027" s="1">
        <v>1</v>
      </c>
      <c r="G1027" s="1" t="s">
        <v>118</v>
      </c>
      <c r="H1027" s="1">
        <f t="shared" si="15"/>
        <v>0</v>
      </c>
      <c r="I1027" s="1" t="s">
        <v>22</v>
      </c>
      <c r="J1027" s="1" t="s">
        <v>0</v>
      </c>
    </row>
    <row r="1028" spans="1:10" ht="28.8" x14ac:dyDescent="0.3">
      <c r="A1028" s="1">
        <v>1968669</v>
      </c>
      <c r="B1028" s="1" t="s">
        <v>1993</v>
      </c>
      <c r="C1028" s="1" t="s">
        <v>22</v>
      </c>
      <c r="D1028" s="1" t="s">
        <v>861</v>
      </c>
      <c r="E1028" s="2">
        <v>0</v>
      </c>
      <c r="F1028" s="1">
        <v>1</v>
      </c>
      <c r="G1028" s="1" t="s">
        <v>118</v>
      </c>
      <c r="H1028" s="1">
        <f t="shared" si="15"/>
        <v>0</v>
      </c>
      <c r="I1028" s="1" t="s">
        <v>22</v>
      </c>
      <c r="J1028" s="1" t="s">
        <v>0</v>
      </c>
    </row>
    <row r="1029" spans="1:10" ht="28.8" x14ac:dyDescent="0.3">
      <c r="A1029" s="1">
        <v>1968670</v>
      </c>
      <c r="B1029" s="1" t="s">
        <v>1994</v>
      </c>
      <c r="C1029" s="1" t="s">
        <v>22</v>
      </c>
      <c r="D1029" s="1" t="s">
        <v>1995</v>
      </c>
      <c r="E1029" s="2">
        <v>0</v>
      </c>
      <c r="F1029" s="1">
        <v>1</v>
      </c>
      <c r="G1029" s="1" t="s">
        <v>118</v>
      </c>
      <c r="H1029" s="1">
        <f t="shared" si="15"/>
        <v>0</v>
      </c>
      <c r="I1029" s="1" t="s">
        <v>22</v>
      </c>
      <c r="J1029" s="1" t="s">
        <v>0</v>
      </c>
    </row>
    <row r="1030" spans="1:10" ht="28.8" x14ac:dyDescent="0.3">
      <c r="A1030" s="1">
        <v>1968671</v>
      </c>
      <c r="B1030" s="1" t="s">
        <v>1996</v>
      </c>
      <c r="C1030" s="1" t="s">
        <v>22</v>
      </c>
      <c r="D1030" s="1" t="s">
        <v>1997</v>
      </c>
      <c r="E1030" s="2">
        <v>0</v>
      </c>
      <c r="F1030" s="1">
        <v>1</v>
      </c>
      <c r="G1030" s="1" t="s">
        <v>118</v>
      </c>
      <c r="H1030" s="1">
        <f t="shared" si="15"/>
        <v>0</v>
      </c>
      <c r="I1030" s="1" t="s">
        <v>22</v>
      </c>
      <c r="J1030" s="1" t="s">
        <v>0</v>
      </c>
    </row>
    <row r="1031" spans="1:10" ht="28.8" x14ac:dyDescent="0.3">
      <c r="A1031" s="1">
        <v>1968672</v>
      </c>
      <c r="B1031" s="1" t="s">
        <v>1998</v>
      </c>
      <c r="C1031" s="1" t="s">
        <v>22</v>
      </c>
      <c r="D1031" s="1" t="s">
        <v>918</v>
      </c>
      <c r="E1031" s="2">
        <v>0</v>
      </c>
      <c r="F1031" s="1">
        <v>1</v>
      </c>
      <c r="G1031" s="1" t="s">
        <v>404</v>
      </c>
      <c r="H1031" s="1">
        <f t="shared" si="15"/>
        <v>0</v>
      </c>
      <c r="I1031" s="1" t="s">
        <v>22</v>
      </c>
      <c r="J1031" s="1" t="s">
        <v>0</v>
      </c>
    </row>
  </sheetData>
  <sheetProtection algorithmName="SHA-512" hashValue="Rouxxp20hxWR0m7TACSRAAL9mDQW3aAV/hPgqI7sGYVk+i9q9ePUlFlzRtLWVqwJtEGOEoHuC+qrBdWBXwIwCA==" saltValue="7FeQlPJ41jYTWBKFnUSViw==" spinCount="100000" sheet="1" objects="1" scenarios="1"/>
  <pageMargins left="0.7" right="0.7" top="0.75" bottom="0.75" header="0.3" footer="0.3"/>
  <pageSetup paperSize="9" scale="72" fitToHeight="0" orientation="landscape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DEC66C7ECB24E8D08E5400A2FE6CE" ma:contentTypeVersion="15" ma:contentTypeDescription="Umožňuje vytvoriť nový dokument." ma:contentTypeScope="" ma:versionID="84337d1b6e8cf7a77d4d91f46fc2c77e">
  <xsd:schema xmlns:xsd="http://www.w3.org/2001/XMLSchema" xmlns:xs="http://www.w3.org/2001/XMLSchema" xmlns:p="http://schemas.microsoft.com/office/2006/metadata/properties" xmlns:ns2="576f5c12-a696-4a9e-ab05-b944a81adc44" xmlns:ns3="fb184d40-0941-4c5b-8d86-c438507f5a78" targetNamespace="http://schemas.microsoft.com/office/2006/metadata/properties" ma:root="true" ma:fieldsID="119df744f6c8b450d5f044897e908875" ns2:_="" ns3:_="">
    <xsd:import namespace="576f5c12-a696-4a9e-ab05-b944a81adc44"/>
    <xsd:import namespace="fb184d40-0941-4c5b-8d86-c438507f5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f5c12-a696-4a9e-ab05-b944a81a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b45e0857-c539-46f7-978f-c73fdc53b5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4d40-0941-4c5b-8d86-c438507f5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d4d7108-1c8b-43e2-b1b6-6c168d9d6340}" ma:internalName="TaxCatchAll" ma:showField="CatchAllData" ma:web="fb184d40-0941-4c5b-8d86-c438507f5a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30410E-2C3B-4209-80D6-02F85F441491}"/>
</file>

<file path=customXml/itemProps2.xml><?xml version="1.0" encoding="utf-8"?>
<ds:datastoreItem xmlns:ds="http://schemas.openxmlformats.org/officeDocument/2006/customXml" ds:itemID="{07AAE617-3DF6-497D-B3AA-A22080F4C7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ItemPartData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tveres</cp:lastModifiedBy>
  <dcterms:created xsi:type="dcterms:W3CDTF">2022-09-14T07:39:01Z</dcterms:created>
  <dcterms:modified xsi:type="dcterms:W3CDTF">2022-09-14T07:41:31Z</dcterms:modified>
</cp:coreProperties>
</file>