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oŽ Reg. PLYN\20260622 Súťažné podklady\20260721 OPRAVA SP č. III._PHZ + textácia\"/>
    </mc:Choice>
  </mc:AlternateContent>
  <xr:revisionPtr revIDLastSave="0" documentId="13_ncr:1_{FFDA3A23-05A0-4FD4-A2D3-94F95D754BA7}" xr6:coauthVersionLast="47" xr6:coauthVersionMax="47" xr10:uidLastSave="{00000000-0000-0000-0000-000000000000}"/>
  <bookViews>
    <workbookView xWindow="-108" yWindow="-108" windowWidth="23256" windowHeight="12456" xr2:uid="{7367C9F6-FBB2-423F-ABD3-2CD97A0203B4}"/>
  </bookViews>
  <sheets>
    <sheet name="OPRAVA Zoznam OM" sheetId="1" r:id="rId1"/>
    <sheet name="Hárok2" sheetId="2" state="hidden" r:id="rId2"/>
  </sheets>
  <definedNames>
    <definedName name="_xlnm._FilterDatabase" localSheetId="0" hidden="1">'OPRAVA Zoznam OM'!$A$8:$P$163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8" i="1" l="1"/>
  <c r="O38" i="1" s="1"/>
  <c r="G32" i="1"/>
  <c r="O32" i="1" s="1"/>
  <c r="G23" i="1"/>
  <c r="O23" i="1" s="1"/>
  <c r="F177" i="1" l="1"/>
  <c r="G163" i="1"/>
  <c r="O163" i="1" l="1"/>
  <c r="G158" i="1"/>
  <c r="O158" i="1" s="1"/>
  <c r="G157" i="1"/>
  <c r="O157" i="1" s="1"/>
  <c r="G160" i="1"/>
  <c r="O160" i="1" s="1"/>
  <c r="G159" i="1"/>
  <c r="O159" i="1" s="1"/>
  <c r="P159" i="1"/>
  <c r="G15" i="1"/>
  <c r="O15" i="1" s="1"/>
  <c r="G16" i="1"/>
  <c r="O16" i="1" s="1"/>
  <c r="G17" i="1"/>
  <c r="O17" i="1" s="1"/>
  <c r="G18" i="1"/>
  <c r="O18" i="1" s="1"/>
  <c r="G19" i="1"/>
  <c r="O19" i="1" s="1"/>
  <c r="G20" i="1"/>
  <c r="O20" i="1" s="1"/>
  <c r="G21" i="1"/>
  <c r="O21" i="1" s="1"/>
  <c r="G22" i="1"/>
  <c r="O22" i="1" s="1"/>
  <c r="G24" i="1"/>
  <c r="O24" i="1" s="1"/>
  <c r="G25" i="1"/>
  <c r="O25" i="1" s="1"/>
  <c r="G26" i="1"/>
  <c r="O26" i="1" s="1"/>
  <c r="G27" i="1"/>
  <c r="O27" i="1" s="1"/>
  <c r="G28" i="1"/>
  <c r="O28" i="1" s="1"/>
  <c r="G29" i="1"/>
  <c r="O29" i="1" s="1"/>
  <c r="G30" i="1"/>
  <c r="O30" i="1" s="1"/>
  <c r="G31" i="1"/>
  <c r="O31" i="1" s="1"/>
  <c r="G33" i="1"/>
  <c r="O33" i="1" s="1"/>
  <c r="G34" i="1"/>
  <c r="O34" i="1" s="1"/>
  <c r="G35" i="1"/>
  <c r="O35" i="1" s="1"/>
  <c r="G36" i="1"/>
  <c r="O36" i="1" s="1"/>
  <c r="G37" i="1"/>
  <c r="O37" i="1" s="1"/>
  <c r="G39" i="1"/>
  <c r="O39" i="1" s="1"/>
  <c r="G40" i="1"/>
  <c r="O40" i="1" s="1"/>
  <c r="G41" i="1"/>
  <c r="O41" i="1" s="1"/>
  <c r="G42" i="1"/>
  <c r="O42" i="1" s="1"/>
  <c r="G43" i="1"/>
  <c r="O43" i="1" s="1"/>
  <c r="G44" i="1"/>
  <c r="O44" i="1" s="1"/>
  <c r="G45" i="1"/>
  <c r="O45" i="1" s="1"/>
  <c r="G46" i="1"/>
  <c r="O46" i="1" s="1"/>
  <c r="G47" i="1"/>
  <c r="O47" i="1" s="1"/>
  <c r="G48" i="1"/>
  <c r="O48" i="1" s="1"/>
  <c r="G49" i="1"/>
  <c r="O49" i="1" s="1"/>
  <c r="G50" i="1"/>
  <c r="O50" i="1" s="1"/>
  <c r="G51" i="1"/>
  <c r="O51" i="1" s="1"/>
  <c r="G52" i="1"/>
  <c r="O52" i="1" s="1"/>
  <c r="G53" i="1"/>
  <c r="O53" i="1" s="1"/>
  <c r="G54" i="1"/>
  <c r="O54" i="1" s="1"/>
  <c r="G55" i="1"/>
  <c r="O55" i="1" s="1"/>
  <c r="G56" i="1"/>
  <c r="O56" i="1" s="1"/>
  <c r="G57" i="1"/>
  <c r="O57" i="1" s="1"/>
  <c r="G58" i="1"/>
  <c r="O58" i="1" s="1"/>
  <c r="G59" i="1"/>
  <c r="O59" i="1" s="1"/>
  <c r="G60" i="1"/>
  <c r="O60" i="1" s="1"/>
  <c r="G61" i="1"/>
  <c r="O61" i="1" s="1"/>
  <c r="G62" i="1"/>
  <c r="O62" i="1" s="1"/>
  <c r="G63" i="1"/>
  <c r="O63" i="1" s="1"/>
  <c r="G64" i="1"/>
  <c r="O64" i="1" s="1"/>
  <c r="G65" i="1"/>
  <c r="O65" i="1" s="1"/>
  <c r="G66" i="1"/>
  <c r="O66" i="1" s="1"/>
  <c r="G67" i="1"/>
  <c r="O67" i="1" s="1"/>
  <c r="G68" i="1"/>
  <c r="O68" i="1" s="1"/>
  <c r="G69" i="1"/>
  <c r="O69" i="1" s="1"/>
  <c r="G70" i="1"/>
  <c r="O70" i="1" s="1"/>
  <c r="G71" i="1"/>
  <c r="O71" i="1" s="1"/>
  <c r="G72" i="1"/>
  <c r="O72" i="1" s="1"/>
  <c r="G73" i="1"/>
  <c r="O73" i="1" s="1"/>
  <c r="G74" i="1"/>
  <c r="O74" i="1" s="1"/>
  <c r="G75" i="1"/>
  <c r="O75" i="1" s="1"/>
  <c r="G76" i="1"/>
  <c r="O76" i="1" s="1"/>
  <c r="G77" i="1"/>
  <c r="O77" i="1" s="1"/>
  <c r="G78" i="1"/>
  <c r="O78" i="1" s="1"/>
  <c r="G79" i="1"/>
  <c r="O79" i="1" s="1"/>
  <c r="G80" i="1"/>
  <c r="O80" i="1" s="1"/>
  <c r="G81" i="1"/>
  <c r="O81" i="1" s="1"/>
  <c r="G82" i="1"/>
  <c r="O82" i="1" s="1"/>
  <c r="G83" i="1"/>
  <c r="O83" i="1" s="1"/>
  <c r="G84" i="1"/>
  <c r="O84" i="1" s="1"/>
  <c r="G85" i="1"/>
  <c r="O85" i="1" s="1"/>
  <c r="G86" i="1"/>
  <c r="O86" i="1" s="1"/>
  <c r="G87" i="1"/>
  <c r="O87" i="1" s="1"/>
  <c r="G88" i="1"/>
  <c r="O88" i="1" s="1"/>
  <c r="G89" i="1"/>
  <c r="O89" i="1" s="1"/>
  <c r="G90" i="1"/>
  <c r="O90" i="1" s="1"/>
  <c r="G91" i="1"/>
  <c r="O91" i="1" s="1"/>
  <c r="G92" i="1"/>
  <c r="O92" i="1" s="1"/>
  <c r="G93" i="1"/>
  <c r="O93" i="1" s="1"/>
  <c r="G94" i="1"/>
  <c r="O94" i="1" s="1"/>
  <c r="G95" i="1"/>
  <c r="O95" i="1" s="1"/>
  <c r="G96" i="1"/>
  <c r="O96" i="1" s="1"/>
  <c r="G97" i="1"/>
  <c r="O97" i="1" s="1"/>
  <c r="G98" i="1"/>
  <c r="O98" i="1" s="1"/>
  <c r="G99" i="1"/>
  <c r="O99" i="1" s="1"/>
  <c r="G100" i="1"/>
  <c r="O100" i="1" s="1"/>
  <c r="G101" i="1"/>
  <c r="O101" i="1" s="1"/>
  <c r="G102" i="1"/>
  <c r="O102" i="1" s="1"/>
  <c r="G103" i="1"/>
  <c r="O103" i="1" s="1"/>
  <c r="G104" i="1"/>
  <c r="O104" i="1" s="1"/>
  <c r="G105" i="1"/>
  <c r="O105" i="1" s="1"/>
  <c r="G106" i="1"/>
  <c r="O106" i="1" s="1"/>
  <c r="G107" i="1"/>
  <c r="O107" i="1" s="1"/>
  <c r="G108" i="1"/>
  <c r="O108" i="1" s="1"/>
  <c r="G109" i="1"/>
  <c r="O109" i="1" s="1"/>
  <c r="G110" i="1"/>
  <c r="O110" i="1" s="1"/>
  <c r="G111" i="1"/>
  <c r="O111" i="1" s="1"/>
  <c r="G112" i="1"/>
  <c r="O112" i="1" s="1"/>
  <c r="G113" i="1"/>
  <c r="O113" i="1" s="1"/>
  <c r="G114" i="1"/>
  <c r="O114" i="1" s="1"/>
  <c r="G115" i="1"/>
  <c r="O115" i="1" s="1"/>
  <c r="G116" i="1"/>
  <c r="O116" i="1" s="1"/>
  <c r="G117" i="1"/>
  <c r="O117" i="1" s="1"/>
  <c r="G118" i="1"/>
  <c r="O118" i="1" s="1"/>
  <c r="G119" i="1"/>
  <c r="O119" i="1" s="1"/>
  <c r="G120" i="1"/>
  <c r="O120" i="1" s="1"/>
  <c r="G121" i="1"/>
  <c r="O121" i="1" s="1"/>
  <c r="G122" i="1"/>
  <c r="O122" i="1" s="1"/>
  <c r="G123" i="1"/>
  <c r="O123" i="1" s="1"/>
  <c r="G124" i="1"/>
  <c r="O124" i="1" s="1"/>
  <c r="G125" i="1"/>
  <c r="O125" i="1" s="1"/>
  <c r="G126" i="1"/>
  <c r="O126" i="1" s="1"/>
  <c r="G127" i="1"/>
  <c r="O127" i="1" s="1"/>
  <c r="G128" i="1"/>
  <c r="O128" i="1" s="1"/>
  <c r="G129" i="1"/>
  <c r="O129" i="1" s="1"/>
  <c r="G130" i="1"/>
  <c r="O130" i="1" s="1"/>
  <c r="G131" i="1"/>
  <c r="O131" i="1" s="1"/>
  <c r="G132" i="1"/>
  <c r="O132" i="1" s="1"/>
  <c r="G133" i="1"/>
  <c r="O133" i="1" s="1"/>
  <c r="G134" i="1"/>
  <c r="O134" i="1" s="1"/>
  <c r="G135" i="1"/>
  <c r="O135" i="1" s="1"/>
  <c r="G136" i="1"/>
  <c r="O136" i="1" s="1"/>
  <c r="G137" i="1"/>
  <c r="O137" i="1" s="1"/>
  <c r="G138" i="1"/>
  <c r="O138" i="1" s="1"/>
  <c r="G139" i="1"/>
  <c r="O139" i="1" s="1"/>
  <c r="G140" i="1"/>
  <c r="O140" i="1" s="1"/>
  <c r="G141" i="1"/>
  <c r="O141" i="1" s="1"/>
  <c r="G142" i="1"/>
  <c r="O142" i="1" s="1"/>
  <c r="G143" i="1"/>
  <c r="O143" i="1" s="1"/>
  <c r="G144" i="1"/>
  <c r="O144" i="1" s="1"/>
  <c r="G145" i="1"/>
  <c r="O145" i="1" s="1"/>
  <c r="G146" i="1"/>
  <c r="O146" i="1" s="1"/>
  <c r="G147" i="1"/>
  <c r="O147" i="1" s="1"/>
  <c r="G148" i="1"/>
  <c r="O148" i="1" s="1"/>
  <c r="G149" i="1"/>
  <c r="O149" i="1" s="1"/>
  <c r="G150" i="1"/>
  <c r="O150" i="1" s="1"/>
  <c r="G151" i="1"/>
  <c r="O151" i="1" s="1"/>
  <c r="G152" i="1"/>
  <c r="O152" i="1" s="1"/>
  <c r="G153" i="1"/>
  <c r="O153" i="1" s="1"/>
  <c r="G154" i="1"/>
  <c r="O154" i="1" s="1"/>
  <c r="G155" i="1"/>
  <c r="O155" i="1" s="1"/>
  <c r="G156" i="1"/>
  <c r="O156" i="1" s="1"/>
  <c r="G161" i="1"/>
  <c r="O161" i="1" s="1"/>
  <c r="G162" i="1"/>
  <c r="O162" i="1" s="1"/>
  <c r="G11" i="1"/>
  <c r="O11" i="1" s="1"/>
  <c r="F166" i="1"/>
  <c r="N173" i="1" l="1"/>
  <c r="G10" i="1" l="1"/>
  <c r="O10" i="1" s="1"/>
  <c r="G12" i="1"/>
  <c r="O12" i="1" s="1"/>
  <c r="G13" i="1"/>
  <c r="O13" i="1" s="1"/>
  <c r="G14" i="1"/>
  <c r="O14" i="1" s="1"/>
  <c r="G9" i="1"/>
  <c r="O9" i="1" s="1"/>
  <c r="G166" i="1" l="1"/>
  <c r="J173" i="1"/>
  <c r="K173" i="1"/>
  <c r="F173" i="1"/>
  <c r="H173" i="1" l="1"/>
  <c r="I173" i="1"/>
  <c r="G173" i="1"/>
  <c r="O166" i="1" l="1"/>
  <c r="L173" i="1"/>
  <c r="M173" i="1"/>
  <c r="O176" i="1"/>
  <c r="F174" i="1" l="1"/>
  <c r="N177" i="1"/>
  <c r="M177" i="1"/>
  <c r="G177" i="1" l="1"/>
  <c r="H177" i="1"/>
  <c r="I177" i="1"/>
  <c r="J177" i="1"/>
  <c r="K177" i="1"/>
  <c r="L177" i="1"/>
  <c r="O177" i="1" l="1"/>
</calcChain>
</file>

<file path=xl/sharedStrings.xml><?xml version="1.0" encoding="utf-8"?>
<sst xmlns="http://schemas.openxmlformats.org/spreadsheetml/2006/main" count="1285" uniqueCount="420">
  <si>
    <t>Zoznam odberných miest s predpokladaným množstvom odberu zemného plynu</t>
  </si>
  <si>
    <t>IČO</t>
  </si>
  <si>
    <t>POD</t>
  </si>
  <si>
    <t>Adresa OM</t>
  </si>
  <si>
    <t>MWh/rok</t>
  </si>
  <si>
    <t>Obdobie novej dodávky od</t>
  </si>
  <si>
    <t>Názov VO:</t>
  </si>
  <si>
    <t>Súčasný dodávateľ</t>
  </si>
  <si>
    <t>Počet mesiacov obdobia novej dodávky</t>
  </si>
  <si>
    <t>Obdoie novej dodávky do</t>
  </si>
  <si>
    <t>M2</t>
  </si>
  <si>
    <t>M3</t>
  </si>
  <si>
    <t>M7</t>
  </si>
  <si>
    <t>M4</t>
  </si>
  <si>
    <t>R</t>
  </si>
  <si>
    <t>Počet odberných miest</t>
  </si>
  <si>
    <t>mesiac x počet OM</t>
  </si>
  <si>
    <t xml:space="preserve">kWh/rok </t>
  </si>
  <si>
    <t>Zúčtovacie obdobie /R/P/Q/M/</t>
  </si>
  <si>
    <t>SPP, a.s.</t>
  </si>
  <si>
    <t>Tarifa 1 - kWh
(do 2.138 )</t>
  </si>
  <si>
    <t>Tarifa 2 -kWh 
(nad 2.138 - 18.173)</t>
  </si>
  <si>
    <t>Tarifa 3-kWh
(nad 18.173 - 42.760)</t>
  </si>
  <si>
    <t>Tarifa 4 - kWh
(nad 42.760 - 69.485)</t>
  </si>
  <si>
    <t>Tarifa 5 - kWh (nad 69.485 -85.000)</t>
  </si>
  <si>
    <t>Tarifa 6 - kWh (nad 85.000 -100.000)</t>
  </si>
  <si>
    <t>Tarifa 7 - kWh (nad 100.000 - 300.000)</t>
  </si>
  <si>
    <t>Tarifa 8 - kWh  (nad 300 000 - 641.400)</t>
  </si>
  <si>
    <t>SPOLU ZA VŠETKY ODBERNÉ MIESTA</t>
  </si>
  <si>
    <t>výpočet spotreby za súťažené obdobie v MWh</t>
  </si>
  <si>
    <t>Predpokladané množstvo za súťažené obdobie (MWh)</t>
  </si>
  <si>
    <t>*R - ročné, P - polročné, Q - kvartálne,  M - mesačné, VO - verejný obstarávateľ</t>
  </si>
  <si>
    <t>zmluva platná do</t>
  </si>
  <si>
    <t>M1</t>
  </si>
  <si>
    <t>M5</t>
  </si>
  <si>
    <t>M6</t>
  </si>
  <si>
    <t>M8</t>
  </si>
  <si>
    <t>tarifa podľa spotreby</t>
  </si>
  <si>
    <t>tarifa na zmluve</t>
  </si>
  <si>
    <t>Tarifa</t>
  </si>
  <si>
    <t xml:space="preserve">Názov zákazky:     </t>
  </si>
  <si>
    <t xml:space="preserve">Názov VO:     </t>
  </si>
  <si>
    <t xml:space="preserve">Sídlo:     </t>
  </si>
  <si>
    <t xml:space="preserve">Por. číslo </t>
  </si>
  <si>
    <t xml:space="preserve">Predpokladané množstvo počas trvania zmluvného vzťahu (MWh)     S P O L U </t>
  </si>
  <si>
    <t>S9</t>
  </si>
  <si>
    <t>Tarifa 9 - kWh  (nad 300 000 - 641.400)</t>
  </si>
  <si>
    <t>Obec Beladice</t>
  </si>
  <si>
    <t>00307769</t>
  </si>
  <si>
    <t>SKSPPDIS000310301558</t>
  </si>
  <si>
    <t>Hlavná II 146/67 Beladice</t>
  </si>
  <si>
    <t>SKSPPDIS000310301561</t>
  </si>
  <si>
    <t>Hlavná I 11/16 Beladice</t>
  </si>
  <si>
    <t>SKSPPDIS000310301556</t>
  </si>
  <si>
    <t>Gaštanova 167/1 Beladice</t>
  </si>
  <si>
    <t>SKSPPDIS000310304209</t>
  </si>
  <si>
    <t>SKSPPDIS000310301562</t>
  </si>
  <si>
    <t>Hlavná II 75/13</t>
  </si>
  <si>
    <t>SKSPPDIS000310301560</t>
  </si>
  <si>
    <t>Hlavná II 155/75</t>
  </si>
  <si>
    <t>SKSPPDIS000310301557</t>
  </si>
  <si>
    <t>Dlhá 350/15</t>
  </si>
  <si>
    <t>SKSPPDIS000310304207</t>
  </si>
  <si>
    <t>Dlhá 364/4 Beladice</t>
  </si>
  <si>
    <t>Obec Dedinka</t>
  </si>
  <si>
    <t>00308285</t>
  </si>
  <si>
    <t>SKSPPDIS010220002028</t>
  </si>
  <si>
    <t>Obec Dedinka 137</t>
  </si>
  <si>
    <t>SKSPPDIS000210204232</t>
  </si>
  <si>
    <t>Obec Dedinka 97</t>
  </si>
  <si>
    <t>Obec Ladice</t>
  </si>
  <si>
    <t>00038440</t>
  </si>
  <si>
    <t>SKSPPDIS000310304337</t>
  </si>
  <si>
    <t>Ladice 323</t>
  </si>
  <si>
    <t>SKSPPDIS000310302545</t>
  </si>
  <si>
    <t>Ladice</t>
  </si>
  <si>
    <t>SKSPPDIS000310302546</t>
  </si>
  <si>
    <t xml:space="preserve">Ladice </t>
  </si>
  <si>
    <t>Obec Sľažany</t>
  </si>
  <si>
    <t>00308447</t>
  </si>
  <si>
    <t>SKSPPDIS000310301269</t>
  </si>
  <si>
    <t>Sľažany 90</t>
  </si>
  <si>
    <t>SKSPPDIS000310301270</t>
  </si>
  <si>
    <t>Sľažany 44</t>
  </si>
  <si>
    <t>SKSPPDIS000310301271</t>
  </si>
  <si>
    <t>Sľažany 595</t>
  </si>
  <si>
    <t>SKSPPDIS010310005680</t>
  </si>
  <si>
    <t>Sľažany 78</t>
  </si>
  <si>
    <t>SKSPPDIS070320013364</t>
  </si>
  <si>
    <t>Sľažany 81</t>
  </si>
  <si>
    <t>Obec Topoľčianky</t>
  </si>
  <si>
    <t>00308536</t>
  </si>
  <si>
    <t>SKSPPDIS000310304584</t>
  </si>
  <si>
    <t>Cintorínska 35</t>
  </si>
  <si>
    <t>SKSPPDIS000310304585</t>
  </si>
  <si>
    <t>SNP 11</t>
  </si>
  <si>
    <t>SKSPPDIS000310304586</t>
  </si>
  <si>
    <t>SKSPPDIS000310306039</t>
  </si>
  <si>
    <t>Hlavná 114</t>
  </si>
  <si>
    <t>SKSPPDIS000310306040</t>
  </si>
  <si>
    <t>SKSPPDIS000310306290</t>
  </si>
  <si>
    <t>SKSPPDIS000310306291</t>
  </si>
  <si>
    <t>Hlavná 27</t>
  </si>
  <si>
    <t>SKSPPDIS000310300612</t>
  </si>
  <si>
    <t>Hlavná 118</t>
  </si>
  <si>
    <t>Machulinská 2</t>
  </si>
  <si>
    <t>Obec Veľké Lovce</t>
  </si>
  <si>
    <t>00309354</t>
  </si>
  <si>
    <t>V. Lovce č. 41</t>
  </si>
  <si>
    <t>SKSPPDIS000210202487</t>
  </si>
  <si>
    <t>V. Lovce č. 20</t>
  </si>
  <si>
    <t>V.Lovce č. 99</t>
  </si>
  <si>
    <t>Obec Vlkas</t>
  </si>
  <si>
    <t>00800139</t>
  </si>
  <si>
    <t>SKSPPDIS000210201625</t>
  </si>
  <si>
    <t>Vlkas 157, 941 44 Vlkas</t>
  </si>
  <si>
    <t>SKSPPDIS000210201627</t>
  </si>
  <si>
    <t>Vlkas 181; 941 44 Vlkas</t>
  </si>
  <si>
    <t>SKSPPDIS010210003386</t>
  </si>
  <si>
    <t>Vlkas 81; 941 44 Vlkas</t>
  </si>
  <si>
    <t>Materská škola, Sľažany 321</t>
  </si>
  <si>
    <t>42337071</t>
  </si>
  <si>
    <t>Sľažany č. 321</t>
  </si>
  <si>
    <t>Sľažany č. 159</t>
  </si>
  <si>
    <t>Základná škola s materskou školou, Dedinka 142</t>
  </si>
  <si>
    <t>SKSPPDIS000210204574</t>
  </si>
  <si>
    <t>Dedinka 413</t>
  </si>
  <si>
    <t>SKSPPDIS000210204572</t>
  </si>
  <si>
    <t>Dedinka 142</t>
  </si>
  <si>
    <t>Technické služby mesta Zlaté Moravce</t>
  </si>
  <si>
    <t>00587168</t>
  </si>
  <si>
    <t>SKSPPDIS000310306404</t>
  </si>
  <si>
    <t>Bernolákova 59</t>
  </si>
  <si>
    <t>Mesto Svätý Jur</t>
  </si>
  <si>
    <t>00304832</t>
  </si>
  <si>
    <t>SKSPPDIS000110101712</t>
  </si>
  <si>
    <t>Horné predmestie 1</t>
  </si>
  <si>
    <t>SKSPPDIS000110101713</t>
  </si>
  <si>
    <t>Prostredná 29</t>
  </si>
  <si>
    <t>SKSPPDIS000110101714</t>
  </si>
  <si>
    <t>Hergottova 2</t>
  </si>
  <si>
    <t>SKSPPDIS000110114203</t>
  </si>
  <si>
    <t>Dr. Kautza 11</t>
  </si>
  <si>
    <t>SKSPPDIS000110108511</t>
  </si>
  <si>
    <t>Kollárova 5</t>
  </si>
  <si>
    <t>SKSPPDIS000110107278</t>
  </si>
  <si>
    <t>Felcánova 7</t>
  </si>
  <si>
    <t>SKSPPDIS000110107280</t>
  </si>
  <si>
    <t>Bratislavská 50</t>
  </si>
  <si>
    <t>SKSPPDIS000110107281</t>
  </si>
  <si>
    <t>Pezinská 1</t>
  </si>
  <si>
    <t>SKSPPDIS000128414960</t>
  </si>
  <si>
    <t>SKSPPDIS000123368028</t>
  </si>
  <si>
    <t>SKSPPDIS010110011371</t>
  </si>
  <si>
    <t>Prostredná 40</t>
  </si>
  <si>
    <t>SKSPPDIS010110011370</t>
  </si>
  <si>
    <t>Dr. Kautza 9</t>
  </si>
  <si>
    <t>SKSPPDIS010110013814</t>
  </si>
  <si>
    <t>Pannónska 34</t>
  </si>
  <si>
    <t>SKSPPDIS000110104414</t>
  </si>
  <si>
    <t>Krajinská 59</t>
  </si>
  <si>
    <t>SKSPPDIS000120041747</t>
  </si>
  <si>
    <t>SKSPPDIS000128430252</t>
  </si>
  <si>
    <t>SKSPPDIS000120474025</t>
  </si>
  <si>
    <t>Bratislavská 46</t>
  </si>
  <si>
    <t xml:space="preserve">Základná škola s materskou školou kráľa Svätopluka </t>
  </si>
  <si>
    <t>34840517</t>
  </si>
  <si>
    <t>SKSPPDIS030110022470</t>
  </si>
  <si>
    <t>Mierové námestie 10, 925 51 Šintava</t>
  </si>
  <si>
    <t>neurčitá</t>
  </si>
  <si>
    <t>Základná škola s materskou školou, Ružindol 3</t>
  </si>
  <si>
    <t>36090344</t>
  </si>
  <si>
    <t>SKSPPDIS000410403241</t>
  </si>
  <si>
    <t>Ružindol 3</t>
  </si>
  <si>
    <t>SKSPPDIS000410403242</t>
  </si>
  <si>
    <t>SKSPPDIS000410403244</t>
  </si>
  <si>
    <t>Ružindol 318</t>
  </si>
  <si>
    <t>SKSPPDIS000410403243</t>
  </si>
  <si>
    <t>Obec Belá</t>
  </si>
  <si>
    <t>00308781</t>
  </si>
  <si>
    <t>SKSPPDIS000210203128</t>
  </si>
  <si>
    <t>Belá 32</t>
  </si>
  <si>
    <t>SKSPPDIS000210203130</t>
  </si>
  <si>
    <t>Belá 24</t>
  </si>
  <si>
    <t>SKSPPDIS000210203131</t>
  </si>
  <si>
    <t>Belá 97</t>
  </si>
  <si>
    <t>SKSPPDIS010210001975</t>
  </si>
  <si>
    <t>Belá 528</t>
  </si>
  <si>
    <t>Obec Bíňa</t>
  </si>
  <si>
    <t>00308803</t>
  </si>
  <si>
    <t>SKSPPDIS000210203591</t>
  </si>
  <si>
    <t>Bíňa 9999</t>
  </si>
  <si>
    <t>SKSPPDIS000210203589</t>
  </si>
  <si>
    <t>Bíňa 107</t>
  </si>
  <si>
    <t>Obec Obid</t>
  </si>
  <si>
    <t>36105058</t>
  </si>
  <si>
    <t>SKSPPDIS000210203660</t>
  </si>
  <si>
    <t>Obid, Kráľa Štefana 55</t>
  </si>
  <si>
    <t>SKSPPDIS000210208400</t>
  </si>
  <si>
    <t>Obid, Kráľa Štefana 57</t>
  </si>
  <si>
    <t>SKSPPDIS000210203661</t>
  </si>
  <si>
    <t>Obid, Puškinova 7</t>
  </si>
  <si>
    <t>SKSPPDIS010210002221</t>
  </si>
  <si>
    <t>Obid, Kráľa Štefana 32</t>
  </si>
  <si>
    <t>Obec Pozba</t>
  </si>
  <si>
    <t>00309206</t>
  </si>
  <si>
    <t>SKSPPDIS000210205065</t>
  </si>
  <si>
    <t>Pozba 1</t>
  </si>
  <si>
    <t>SKSPPDIS000210202165</t>
  </si>
  <si>
    <t>Pozba 162</t>
  </si>
  <si>
    <t>SKSPPDIS000210202167</t>
  </si>
  <si>
    <t>Pozba 5</t>
  </si>
  <si>
    <t>SKSPPDIS010210001155</t>
  </si>
  <si>
    <t>Pozba 114</t>
  </si>
  <si>
    <t>Základná škola, J. Stampayho 928/76, Gbelce</t>
  </si>
  <si>
    <t>37860801</t>
  </si>
  <si>
    <t>Základná škola s materskou školou, Školská 528, Veľké Ripňany</t>
  </si>
  <si>
    <t>37860593</t>
  </si>
  <si>
    <t>Beladice</t>
  </si>
  <si>
    <t>Mesto Zlaté Moravce</t>
  </si>
  <si>
    <t>00308676</t>
  </si>
  <si>
    <t>SKSPPDIS010310003182</t>
  </si>
  <si>
    <t>SKSPPDIS000310304061</t>
  </si>
  <si>
    <t>MŠ Slnečna Zl.Moravce</t>
  </si>
  <si>
    <t>SKSPPDIS000310304063</t>
  </si>
  <si>
    <t>MŠ Prílepy Zl.Moravce</t>
  </si>
  <si>
    <t>SKSPPDIS000310304241</t>
  </si>
  <si>
    <t>MŠ Štúrová Zl.Moravce</t>
  </si>
  <si>
    <t>SKSPPDIS000310304240</t>
  </si>
  <si>
    <t>MŠ Žitavské nábr.</t>
  </si>
  <si>
    <t>SKSPPDIS000310304520</t>
  </si>
  <si>
    <t>VMČ Chyzerovce 176</t>
  </si>
  <si>
    <t>SKSPPDIS000310306823</t>
  </si>
  <si>
    <t>Autoservis Viničná</t>
  </si>
  <si>
    <t>SKSPPDIS000310305391</t>
  </si>
  <si>
    <t>MŠ Kalinčiaková</t>
  </si>
  <si>
    <t>SKSPPDIS000310302571</t>
  </si>
  <si>
    <t xml:space="preserve">MsÚ </t>
  </si>
  <si>
    <t>SKSPPDIS000310300137</t>
  </si>
  <si>
    <t>Sladkovičová 1</t>
  </si>
  <si>
    <t>SKSPPDIS000310301648</t>
  </si>
  <si>
    <t>AB Tekovská 1</t>
  </si>
  <si>
    <t>SKSPPDIS000310305392</t>
  </si>
  <si>
    <t>Býv. Krčma Chyzerovecká 177</t>
  </si>
  <si>
    <t>SKSPPDIS070310048784</t>
  </si>
  <si>
    <t>Komunitné centrum</t>
  </si>
  <si>
    <t>SKSPPDIS070320061186</t>
  </si>
  <si>
    <t>Byt Kalinčiakova 8</t>
  </si>
  <si>
    <t xml:space="preserve">Zl.Moravce K.D. Chyzerovecká 120 </t>
  </si>
  <si>
    <t>Základná škola, Sľažany 122</t>
  </si>
  <si>
    <t>37865048</t>
  </si>
  <si>
    <t>SKSPPDIS000310303970</t>
  </si>
  <si>
    <t>Sľažany 122</t>
  </si>
  <si>
    <t>Základná škola s materskou školou Juraja Holčeka</t>
  </si>
  <si>
    <t>SKSPPDIS000210207546</t>
  </si>
  <si>
    <t>Dolný Ohaj 302</t>
  </si>
  <si>
    <t>Základná škola, Mojmírova 2, Zlaté Moravce</t>
  </si>
  <si>
    <t>SKSPPDIS000330023700</t>
  </si>
  <si>
    <t>Mojmírova ul.</t>
  </si>
  <si>
    <t>Základná škola, Pribinova 1, Zlaté Moravce</t>
  </si>
  <si>
    <t>37865081</t>
  </si>
  <si>
    <t>SKSPPDIS000310303989</t>
  </si>
  <si>
    <t>Pribinova ul. 1</t>
  </si>
  <si>
    <t>Obec Bruty</t>
  </si>
  <si>
    <t>00308820</t>
  </si>
  <si>
    <t>SKSPPDIS000210203683</t>
  </si>
  <si>
    <t>Bruty   9999/šport.ihrisko</t>
  </si>
  <si>
    <t>SKSPPDIS000210203684</t>
  </si>
  <si>
    <t>Bruty 111</t>
  </si>
  <si>
    <t>SKSPPDIS000210205754</t>
  </si>
  <si>
    <t>Bruty 115</t>
  </si>
  <si>
    <t>SKSPPDIS000210207517</t>
  </si>
  <si>
    <t>Bruty 162</t>
  </si>
  <si>
    <t>SKSPPDIS000210207518</t>
  </si>
  <si>
    <t>Bruty 163</t>
  </si>
  <si>
    <t>Obec Gbelce</t>
  </si>
  <si>
    <t>00308901</t>
  </si>
  <si>
    <t>SKSPPDIS000210200549</t>
  </si>
  <si>
    <t>Gbelce, J.Stampayho 1</t>
  </si>
  <si>
    <t>SKSPPDIS000210200550</t>
  </si>
  <si>
    <t>Gbelce, Novozámocká c.281</t>
  </si>
  <si>
    <t>SKSPPDIS000210200552</t>
  </si>
  <si>
    <t>Gbelce, Búčska cesta 3</t>
  </si>
  <si>
    <t>SKSPPDIS000210200554</t>
  </si>
  <si>
    <t>Gbelce, Materskej školy 24</t>
  </si>
  <si>
    <t>SKSPPDIS000210200210</t>
  </si>
  <si>
    <t>Gbelce, Novozámocká 4</t>
  </si>
  <si>
    <t>SKSPPDIS000210200556</t>
  </si>
  <si>
    <t>Gbelce, Svodínska c.633</t>
  </si>
  <si>
    <t>SKSPPDIS000220007489</t>
  </si>
  <si>
    <t>Gbelce, Vinohradnícka 4</t>
  </si>
  <si>
    <t>Obec Nová Vieska</t>
  </si>
  <si>
    <t>00309141</t>
  </si>
  <si>
    <t>SKSPPDIS000210201954</t>
  </si>
  <si>
    <t>SKSPPDIS000210201953</t>
  </si>
  <si>
    <t>SKSPPDIS000210201955</t>
  </si>
  <si>
    <t>SKSPPDIS000220001288</t>
  </si>
  <si>
    <t>SKSPPDIS000210201957</t>
  </si>
  <si>
    <t>SKSPPDIS000210201952</t>
  </si>
  <si>
    <t>Nová Vieska 55</t>
  </si>
  <si>
    <t>Nová Vieska 25</t>
  </si>
  <si>
    <t>Nová Vieska 31</t>
  </si>
  <si>
    <t>Nová Vieska 92</t>
  </si>
  <si>
    <t>Nová Vieska 245</t>
  </si>
  <si>
    <t>Nová Vieska 294</t>
  </si>
  <si>
    <t>Obec Šarkan</t>
  </si>
  <si>
    <t>00309290</t>
  </si>
  <si>
    <t>SKSPPDIS000210202986</t>
  </si>
  <si>
    <t>Diva č.1, Šarkan</t>
  </si>
  <si>
    <t>SKSPPDIS000210202985</t>
  </si>
  <si>
    <t>Diva č.38, Šarkan</t>
  </si>
  <si>
    <t>SKSPPDIS000210202987</t>
  </si>
  <si>
    <t>Diva č.254, Šarkan</t>
  </si>
  <si>
    <t>Obec Zemné</t>
  </si>
  <si>
    <t>00309371</t>
  </si>
  <si>
    <t>SKSPPDIS000220054372</t>
  </si>
  <si>
    <t>Zemné 147</t>
  </si>
  <si>
    <t>SKSPPDIS000210206931</t>
  </si>
  <si>
    <t>Zemné 662</t>
  </si>
  <si>
    <t>SKSPPDIS000210206938</t>
  </si>
  <si>
    <t>Zemné 853</t>
  </si>
  <si>
    <t>SKSPPDIS000210206928</t>
  </si>
  <si>
    <t>Zemné 262</t>
  </si>
  <si>
    <t>SKSPPDIS000210206560</t>
  </si>
  <si>
    <t>SKSPPDIS000210206936</t>
  </si>
  <si>
    <t>SKSPPDIS000210206941</t>
  </si>
  <si>
    <t>Zemné 268</t>
  </si>
  <si>
    <t>SKSPPDIS010210000699</t>
  </si>
  <si>
    <t>Zemné 847</t>
  </si>
  <si>
    <t>SKSPPDIS000210206933</t>
  </si>
  <si>
    <t>Zemné 1</t>
  </si>
  <si>
    <t>Základná škola Arnolda Ipolyioho s vyučovacím jazykom maďarským Balog nad Ipľom</t>
  </si>
  <si>
    <t>37833812</t>
  </si>
  <si>
    <t>SKSPPDIS030710021976</t>
  </si>
  <si>
    <t>Hlavná 294 Balog.nad Ipľom  -škola</t>
  </si>
  <si>
    <t>SKSPPDIS010710000534</t>
  </si>
  <si>
    <t>Hlavná 294 /128 Balog nad Ipľom -jedáleň</t>
  </si>
  <si>
    <t>SKSPPDIS030210021898</t>
  </si>
  <si>
    <t>Gbelce, J.Stampayho 229</t>
  </si>
  <si>
    <t>Obec Pohrnoský Ruskov</t>
  </si>
  <si>
    <t>SKSPPDIS000310303492</t>
  </si>
  <si>
    <t>Cukrovarská 1-Kult.dom</t>
  </si>
  <si>
    <t>SKSPPDIS000310302764</t>
  </si>
  <si>
    <t>Hlavná 58-Zdrav.stred.</t>
  </si>
  <si>
    <t>SKSPPDIS000310302762</t>
  </si>
  <si>
    <t>Hlavná 59-Lekáreň</t>
  </si>
  <si>
    <t>SKSPPDIS000310302761</t>
  </si>
  <si>
    <t>Hlavná 74-Obec.úrad</t>
  </si>
  <si>
    <t>SKSPPDIS010310013552</t>
  </si>
  <si>
    <t>Hlavná 85-Štadión</t>
  </si>
  <si>
    <t>SKSPPDIS000310304330</t>
  </si>
  <si>
    <t>Hlavná 89-MŠ</t>
  </si>
  <si>
    <t>SKSPPDIS010310001144</t>
  </si>
  <si>
    <t>Kostolná 14-Knižnica</t>
  </si>
  <si>
    <t>SKSPPDIS070310043081</t>
  </si>
  <si>
    <t>Hlavná 78-Pošt.byt.</t>
  </si>
  <si>
    <t>SKSPPDIS070310072153</t>
  </si>
  <si>
    <t>Hlavná 80-Komun.centr.</t>
  </si>
  <si>
    <t>Obec Rybník</t>
  </si>
  <si>
    <t>00307424</t>
  </si>
  <si>
    <t>SKSPPDIS000310300192</t>
  </si>
  <si>
    <t xml:space="preserve">Rybník č. 93 DS </t>
  </si>
  <si>
    <t>SKSPPDIS000310300193</t>
  </si>
  <si>
    <t>Rybník 209 ZS</t>
  </si>
  <si>
    <t>SKSPPDIS070320042826</t>
  </si>
  <si>
    <t xml:space="preserve">Školská č. 281 Bytovka </t>
  </si>
  <si>
    <t>SKSPPDIS000310300277</t>
  </si>
  <si>
    <t xml:space="preserve">Rybník 201 OcÚ </t>
  </si>
  <si>
    <t>SKSPPDIS000310300278</t>
  </si>
  <si>
    <t>Rybník č. 19/558 štadion</t>
  </si>
  <si>
    <t>SKSPPDIS000310304182</t>
  </si>
  <si>
    <t>SKSPPDIS000310304181</t>
  </si>
  <si>
    <t>SKSPPDIS000310304170</t>
  </si>
  <si>
    <t>SKSPPDIS030310080320</t>
  </si>
  <si>
    <t>Školská 508/182, Veľké R. (MŠ)</t>
  </si>
  <si>
    <t>Školská 528/181, Veľké R. (ZŠ)</t>
  </si>
  <si>
    <t>Energie2, a.s.</t>
  </si>
  <si>
    <t>Zemné 840 - nové odberné miesto</t>
  </si>
  <si>
    <t xml:space="preserve">Obec Nový Tekov </t>
  </si>
  <si>
    <t>00307319</t>
  </si>
  <si>
    <t>SKSPPDIS010310014905</t>
  </si>
  <si>
    <t>SKSPPDIS000310301517</t>
  </si>
  <si>
    <t>SKSPPDIS000310304271</t>
  </si>
  <si>
    <t>SKSPPDIS010310015457</t>
  </si>
  <si>
    <t>SKSPPDIS070310010095</t>
  </si>
  <si>
    <t>SKSPPDIS000310301519</t>
  </si>
  <si>
    <t>Nový Tekov č. 33</t>
  </si>
  <si>
    <t>Nový Tekov č.9999</t>
  </si>
  <si>
    <t>Nový Tekov č. 361</t>
  </si>
  <si>
    <t>Nový Tekov č. 226</t>
  </si>
  <si>
    <t>Nový Tekov č. 136</t>
  </si>
  <si>
    <t xml:space="preserve">Nový Tekov č. </t>
  </si>
  <si>
    <t>Príležitostné spoločné verejné obstarávanie zemného plynu - Regionálne združenie miest a obcí - Požitavský región</t>
  </si>
  <si>
    <t>Regionálne združenie miest a obcí - Požitavský región</t>
  </si>
  <si>
    <t>Mestský úrad, Ulica 1. mája 2, 953 01  Zlaté Moravce</t>
  </si>
  <si>
    <t xml:space="preserve">IČO:     </t>
  </si>
  <si>
    <t>Rímskokatolícka cirkev, farnosť Cífer</t>
  </si>
  <si>
    <t>34013695</t>
  </si>
  <si>
    <t>Základná škola s materskou školou, Malženice 203</t>
  </si>
  <si>
    <t>37842251</t>
  </si>
  <si>
    <t>Zariadenie pre seniorov Križovany nad Dudváhom</t>
  </si>
  <si>
    <t>00611948</t>
  </si>
  <si>
    <t>SKSPPDIS000410400069</t>
  </si>
  <si>
    <t>SKSPPDIS000410400068</t>
  </si>
  <si>
    <t>Križ. nad Dudváhom</t>
  </si>
  <si>
    <t>SSE, a.s.</t>
  </si>
  <si>
    <t>SKSPPDIS000410405223</t>
  </si>
  <si>
    <t>SKSPPDIS000410405224</t>
  </si>
  <si>
    <t>Malženice 203</t>
  </si>
  <si>
    <t>SKSPPDIS000410402070</t>
  </si>
  <si>
    <t>L. Pavetitša 16/25, Cífer</t>
  </si>
  <si>
    <t>00307394</t>
  </si>
  <si>
    <t>SKSPPDIS070310078401</t>
  </si>
  <si>
    <t>Štefánikova 2 - denný stacionár</t>
  </si>
  <si>
    <t>SKSPPDIS010310005583</t>
  </si>
  <si>
    <t>Beladice, Pustý Chotár 559</t>
  </si>
  <si>
    <t>SKSPPDIS000210202486</t>
  </si>
  <si>
    <t>SKSPPDIS020319000267</t>
  </si>
  <si>
    <t>SKSPPDIS000210202488</t>
  </si>
  <si>
    <t>SKSPPDIS000310302511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</si>
</sst>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0.000"/>
    <numFmt numFmtId="166" formatCode="0.0000000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0"/>
      <name val="Arial CE"/>
      <family val="2"/>
      <charset val="238"/>
    </font>
    <font>
      <sz val="12"/>
      <color theme="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10" fillId="0" borderId="0"/>
  </cellStyleXfs>
  <cellXfs count="23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5" xfId="0" applyFont="1" applyBorder="1" applyAlignment="1">
      <alignment horizontal="center"/>
    </xf>
    <xf numFmtId="165" fontId="1" fillId="0" borderId="0" xfId="0" applyNumberFormat="1" applyFont="1"/>
    <xf numFmtId="0" fontId="2" fillId="0" borderId="0" xfId="0" applyFont="1"/>
    <xf numFmtId="164" fontId="2" fillId="0" borderId="0" xfId="0" applyNumberFormat="1" applyFont="1"/>
    <xf numFmtId="164" fontId="1" fillId="0" borderId="0" xfId="0" applyNumberFormat="1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3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2" borderId="9" xfId="0" applyFont="1" applyFill="1" applyBorder="1" applyAlignment="1">
      <alignment horizontal="center" vertical="center"/>
    </xf>
    <xf numFmtId="3" fontId="8" fillId="2" borderId="9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1" fillId="0" borderId="9" xfId="0" applyFont="1" applyBorder="1" applyAlignment="1">
      <alignment horizontal="center" wrapText="1"/>
    </xf>
    <xf numFmtId="164" fontId="1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2" fillId="3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vertical="center"/>
    </xf>
    <xf numFmtId="0" fontId="2" fillId="3" borderId="9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left" vertical="center"/>
    </xf>
    <xf numFmtId="0" fontId="6" fillId="6" borderId="5" xfId="0" applyFont="1" applyFill="1" applyBorder="1" applyAlignment="1">
      <alignment horizontal="left" vertical="center"/>
    </xf>
    <xf numFmtId="0" fontId="6" fillId="6" borderId="7" xfId="0" applyFont="1" applyFill="1" applyBorder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/>
    <xf numFmtId="1" fontId="6" fillId="6" borderId="3" xfId="0" applyNumberFormat="1" applyFont="1" applyFill="1" applyBorder="1" applyAlignment="1">
      <alignment horizontal="left" vertical="center"/>
    </xf>
    <xf numFmtId="1" fontId="6" fillId="6" borderId="5" xfId="0" applyNumberFormat="1" applyFont="1" applyFill="1" applyBorder="1" applyAlignment="1">
      <alignment horizontal="left" vertical="center"/>
    </xf>
    <xf numFmtId="1" fontId="6" fillId="6" borderId="7" xfId="0" applyNumberFormat="1" applyFont="1" applyFill="1" applyBorder="1" applyAlignment="1">
      <alignment horizontal="left" vertical="center"/>
    </xf>
    <xf numFmtId="166" fontId="1" fillId="0" borderId="0" xfId="0" applyNumberFormat="1" applyFont="1"/>
    <xf numFmtId="1" fontId="8" fillId="2" borderId="9" xfId="0" applyNumberFormat="1" applyFont="1" applyFill="1" applyBorder="1" applyAlignment="1">
      <alignment horizontal="center" vertical="center"/>
    </xf>
    <xf numFmtId="3" fontId="1" fillId="0" borderId="0" xfId="0" applyNumberFormat="1" applyFont="1"/>
    <xf numFmtId="3" fontId="2" fillId="0" borderId="0" xfId="0" applyNumberFormat="1" applyFont="1"/>
    <xf numFmtId="3" fontId="1" fillId="2" borderId="9" xfId="0" applyNumberFormat="1" applyFont="1" applyFill="1" applyBorder="1" applyAlignment="1">
      <alignment horizontal="center" vertical="center"/>
    </xf>
    <xf numFmtId="3" fontId="2" fillId="2" borderId="9" xfId="0" applyNumberFormat="1" applyFont="1" applyFill="1" applyBorder="1" applyAlignment="1">
      <alignment horizontal="center" vertical="center"/>
    </xf>
    <xf numFmtId="3" fontId="2" fillId="2" borderId="20" xfId="0" applyNumberFormat="1" applyFont="1" applyFill="1" applyBorder="1" applyAlignment="1">
      <alignment horizontal="center" vertical="center"/>
    </xf>
    <xf numFmtId="3" fontId="12" fillId="4" borderId="9" xfId="0" applyNumberFormat="1" applyFont="1" applyFill="1" applyBorder="1" applyAlignment="1">
      <alignment horizontal="center" vertical="center" wrapText="1"/>
    </xf>
    <xf numFmtId="166" fontId="9" fillId="5" borderId="9" xfId="0" applyNumberFormat="1" applyFont="1" applyFill="1" applyBorder="1" applyAlignment="1">
      <alignment horizontal="center" vertical="center"/>
    </xf>
    <xf numFmtId="3" fontId="9" fillId="5" borderId="9" xfId="0" applyNumberFormat="1" applyFont="1" applyFill="1" applyBorder="1" applyAlignment="1">
      <alignment horizontal="center" vertical="center"/>
    </xf>
    <xf numFmtId="3" fontId="2" fillId="5" borderId="1" xfId="0" applyNumberFormat="1" applyFont="1" applyFill="1" applyBorder="1" applyAlignment="1">
      <alignment horizontal="center" vertical="center"/>
    </xf>
    <xf numFmtId="4" fontId="2" fillId="5" borderId="9" xfId="0" applyNumberFormat="1" applyFont="1" applyFill="1" applyBorder="1" applyAlignment="1">
      <alignment horizontal="center" vertical="center"/>
    </xf>
    <xf numFmtId="49" fontId="2" fillId="0" borderId="11" xfId="0" applyNumberFormat="1" applyFont="1" applyBorder="1" applyAlignment="1">
      <alignment vertical="center" wrapText="1"/>
    </xf>
    <xf numFmtId="49" fontId="6" fillId="6" borderId="3" xfId="0" applyNumberFormat="1" applyFont="1" applyFill="1" applyBorder="1" applyAlignment="1">
      <alignment vertical="center"/>
    </xf>
    <xf numFmtId="49" fontId="6" fillId="6" borderId="5" xfId="0" applyNumberFormat="1" applyFont="1" applyFill="1" applyBorder="1" applyAlignment="1">
      <alignment vertical="center"/>
    </xf>
    <xf numFmtId="49" fontId="6" fillId="6" borderId="7" xfId="0" applyNumberFormat="1" applyFont="1" applyFill="1" applyBorder="1" applyAlignment="1">
      <alignment vertical="center"/>
    </xf>
    <xf numFmtId="49" fontId="6" fillId="6" borderId="16" xfId="0" applyNumberFormat="1" applyFont="1" applyFill="1" applyBorder="1" applyAlignment="1">
      <alignment vertical="center"/>
    </xf>
    <xf numFmtId="166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19" xfId="0" applyFont="1" applyBorder="1" applyAlignment="1">
      <alignment horizontal="center"/>
    </xf>
    <xf numFmtId="0" fontId="6" fillId="6" borderId="16" xfId="0" applyFont="1" applyFill="1" applyBorder="1" applyAlignment="1">
      <alignment horizontal="left" vertical="center"/>
    </xf>
    <xf numFmtId="1" fontId="6" fillId="6" borderId="16" xfId="0" applyNumberFormat="1" applyFont="1" applyFill="1" applyBorder="1" applyAlignment="1">
      <alignment horizontal="left" vertical="center"/>
    </xf>
    <xf numFmtId="0" fontId="6" fillId="6" borderId="7" xfId="0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/>
    </xf>
    <xf numFmtId="0" fontId="6" fillId="6" borderId="3" xfId="0" applyFont="1" applyFill="1" applyBorder="1" applyAlignment="1">
      <alignment horizontal="left" vertical="center" wrapText="1"/>
    </xf>
    <xf numFmtId="0" fontId="6" fillId="6" borderId="5" xfId="0" applyFont="1" applyFill="1" applyBorder="1" applyAlignment="1">
      <alignment horizontal="left" vertical="center" wrapText="1"/>
    </xf>
    <xf numFmtId="0" fontId="6" fillId="6" borderId="16" xfId="0" applyFont="1" applyFill="1" applyBorder="1" applyAlignment="1">
      <alignment horizontal="left" vertical="center" wrapText="1"/>
    </xf>
    <xf numFmtId="0" fontId="6" fillId="0" borderId="15" xfId="0" applyFont="1" applyBorder="1" applyAlignment="1">
      <alignment horizontal="center"/>
    </xf>
    <xf numFmtId="14" fontId="6" fillId="0" borderId="3" xfId="0" applyNumberFormat="1" applyFont="1" applyBorder="1" applyAlignment="1">
      <alignment horizontal="center" vertical="center"/>
    </xf>
    <xf numFmtId="164" fontId="6" fillId="5" borderId="3" xfId="0" applyNumberFormat="1" applyFont="1" applyFill="1" applyBorder="1" applyAlignment="1">
      <alignment horizontal="center"/>
    </xf>
    <xf numFmtId="14" fontId="6" fillId="0" borderId="5" xfId="0" applyNumberFormat="1" applyFont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14" fontId="6" fillId="0" borderId="15" xfId="0" applyNumberFormat="1" applyFont="1" applyBorder="1" applyAlignment="1">
      <alignment horizontal="center" vertical="center"/>
    </xf>
    <xf numFmtId="164" fontId="6" fillId="5" borderId="5" xfId="0" applyNumberFormat="1" applyFont="1" applyFill="1" applyBorder="1" applyAlignment="1">
      <alignment horizontal="center"/>
    </xf>
    <xf numFmtId="164" fontId="6" fillId="5" borderId="15" xfId="0" applyNumberFormat="1" applyFont="1" applyFill="1" applyBorder="1" applyAlignment="1">
      <alignment horizontal="center"/>
    </xf>
    <xf numFmtId="164" fontId="6" fillId="5" borderId="7" xfId="0" applyNumberFormat="1" applyFont="1" applyFill="1" applyBorder="1" applyAlignment="1">
      <alignment horizontal="center"/>
    </xf>
    <xf numFmtId="14" fontId="6" fillId="0" borderId="1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164" fontId="6" fillId="5" borderId="16" xfId="0" applyNumberFormat="1" applyFont="1" applyFill="1" applyBorder="1" applyAlignment="1">
      <alignment horizontal="center"/>
    </xf>
    <xf numFmtId="166" fontId="2" fillId="4" borderId="1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49" fontId="6" fillId="0" borderId="3" xfId="0" applyNumberFormat="1" applyFont="1" applyBorder="1" applyAlignment="1">
      <alignment vertical="center"/>
    </xf>
    <xf numFmtId="0" fontId="6" fillId="0" borderId="3" xfId="0" applyFont="1" applyBorder="1"/>
    <xf numFmtId="0" fontId="6" fillId="0" borderId="5" xfId="0" applyFont="1" applyBorder="1" applyAlignment="1">
      <alignment vertical="center"/>
    </xf>
    <xf numFmtId="49" fontId="6" fillId="0" borderId="5" xfId="0" applyNumberFormat="1" applyFont="1" applyBorder="1" applyAlignment="1">
      <alignment vertical="center"/>
    </xf>
    <xf numFmtId="0" fontId="6" fillId="0" borderId="5" xfId="0" applyFont="1" applyBorder="1"/>
    <xf numFmtId="0" fontId="6" fillId="0" borderId="7" xfId="0" applyFont="1" applyBorder="1" applyAlignment="1">
      <alignment vertical="center"/>
    </xf>
    <xf numFmtId="49" fontId="6" fillId="0" borderId="7" xfId="0" applyNumberFormat="1" applyFont="1" applyBorder="1" applyAlignment="1">
      <alignment vertical="center"/>
    </xf>
    <xf numFmtId="0" fontId="6" fillId="0" borderId="16" xfId="0" applyFont="1" applyBorder="1"/>
    <xf numFmtId="1" fontId="6" fillId="0" borderId="16" xfId="1" applyNumberFormat="1" applyFont="1" applyBorder="1" applyAlignment="1">
      <alignment vertical="center"/>
    </xf>
    <xf numFmtId="0" fontId="6" fillId="0" borderId="16" xfId="1" applyFont="1" applyBorder="1" applyAlignment="1">
      <alignment vertical="center" wrapText="1"/>
    </xf>
    <xf numFmtId="0" fontId="6" fillId="0" borderId="3" xfId="0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49" fontId="6" fillId="0" borderId="5" xfId="0" applyNumberFormat="1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left" vertical="center"/>
    </xf>
    <xf numFmtId="1" fontId="6" fillId="0" borderId="3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 wrapText="1"/>
    </xf>
    <xf numFmtId="3" fontId="6" fillId="0" borderId="3" xfId="0" applyNumberFormat="1" applyFont="1" applyBorder="1" applyAlignment="1">
      <alignment horizontal="right"/>
    </xf>
    <xf numFmtId="1" fontId="6" fillId="0" borderId="5" xfId="0" applyNumberFormat="1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 wrapText="1"/>
    </xf>
    <xf numFmtId="3" fontId="6" fillId="0" borderId="5" xfId="0" applyNumberFormat="1" applyFont="1" applyBorder="1" applyAlignment="1">
      <alignment horizontal="right"/>
    </xf>
    <xf numFmtId="1" fontId="6" fillId="0" borderId="7" xfId="0" applyNumberFormat="1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 wrapText="1"/>
    </xf>
    <xf numFmtId="3" fontId="6" fillId="0" borderId="7" xfId="0" applyNumberFormat="1" applyFont="1" applyBorder="1" applyAlignment="1">
      <alignment horizontal="right"/>
    </xf>
    <xf numFmtId="0" fontId="6" fillId="0" borderId="16" xfId="0" applyFont="1" applyBorder="1" applyAlignment="1">
      <alignment horizontal="left" vertical="center"/>
    </xf>
    <xf numFmtId="49" fontId="6" fillId="0" borderId="16" xfId="0" applyNumberFormat="1" applyFont="1" applyBorder="1" applyAlignment="1">
      <alignment vertical="center"/>
    </xf>
    <xf numFmtId="1" fontId="6" fillId="0" borderId="16" xfId="0" applyNumberFormat="1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 wrapText="1"/>
    </xf>
    <xf numFmtId="3" fontId="6" fillId="0" borderId="16" xfId="0" applyNumberFormat="1" applyFont="1" applyBorder="1" applyAlignment="1">
      <alignment horizontal="right"/>
    </xf>
    <xf numFmtId="3" fontId="6" fillId="0" borderId="3" xfId="0" applyNumberFormat="1" applyFont="1" applyBorder="1" applyAlignment="1">
      <alignment horizontal="right" vertical="center"/>
    </xf>
    <xf numFmtId="164" fontId="6" fillId="0" borderId="3" xfId="0" applyNumberFormat="1" applyFont="1" applyBorder="1" applyAlignment="1">
      <alignment horizontal="right"/>
    </xf>
    <xf numFmtId="3" fontId="6" fillId="0" borderId="5" xfId="0" applyNumberFormat="1" applyFont="1" applyBorder="1" applyAlignment="1">
      <alignment horizontal="right" vertical="center"/>
    </xf>
    <xf numFmtId="164" fontId="6" fillId="0" borderId="5" xfId="0" applyNumberFormat="1" applyFont="1" applyBorder="1" applyAlignment="1">
      <alignment horizontal="right"/>
    </xf>
    <xf numFmtId="3" fontId="6" fillId="0" borderId="7" xfId="0" applyNumberFormat="1" applyFont="1" applyBorder="1" applyAlignment="1">
      <alignment horizontal="right" vertical="center"/>
    </xf>
    <xf numFmtId="164" fontId="6" fillId="0" borderId="7" xfId="0" applyNumberFormat="1" applyFont="1" applyBorder="1" applyAlignment="1">
      <alignment horizontal="right"/>
    </xf>
    <xf numFmtId="1" fontId="6" fillId="0" borderId="3" xfId="0" applyNumberFormat="1" applyFont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1" fontId="6" fillId="0" borderId="5" xfId="0" applyNumberFormat="1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3" fontId="6" fillId="0" borderId="15" xfId="0" applyNumberFormat="1" applyFont="1" applyBorder="1" applyAlignment="1">
      <alignment horizontal="right" vertical="center"/>
    </xf>
    <xf numFmtId="164" fontId="6" fillId="0" borderId="15" xfId="0" applyNumberFormat="1" applyFont="1" applyBorder="1" applyAlignment="1">
      <alignment horizontal="right"/>
    </xf>
    <xf numFmtId="49" fontId="6" fillId="0" borderId="3" xfId="0" applyNumberFormat="1" applyFont="1" applyBorder="1"/>
    <xf numFmtId="49" fontId="6" fillId="0" borderId="7" xfId="0" applyNumberFormat="1" applyFont="1" applyBorder="1"/>
    <xf numFmtId="1" fontId="6" fillId="0" borderId="7" xfId="0" applyNumberFormat="1" applyFont="1" applyBorder="1" applyAlignment="1">
      <alignment vertical="center"/>
    </xf>
    <xf numFmtId="0" fontId="6" fillId="0" borderId="7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49" fontId="6" fillId="0" borderId="16" xfId="0" applyNumberFormat="1" applyFont="1" applyBorder="1"/>
    <xf numFmtId="1" fontId="6" fillId="0" borderId="16" xfId="0" applyNumberFormat="1" applyFont="1" applyBorder="1" applyAlignment="1">
      <alignment vertical="center"/>
    </xf>
    <xf numFmtId="0" fontId="6" fillId="0" borderId="16" xfId="0" applyFont="1" applyBorder="1" applyAlignment="1">
      <alignment vertical="center" wrapText="1"/>
    </xf>
    <xf numFmtId="3" fontId="6" fillId="0" borderId="16" xfId="0" applyNumberFormat="1" applyFont="1" applyBorder="1" applyAlignment="1">
      <alignment horizontal="right" vertical="center"/>
    </xf>
    <xf numFmtId="164" fontId="6" fillId="0" borderId="16" xfId="0" applyNumberFormat="1" applyFont="1" applyBorder="1" applyAlignment="1">
      <alignment horizontal="right"/>
    </xf>
    <xf numFmtId="0" fontId="6" fillId="0" borderId="3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1" fontId="6" fillId="0" borderId="3" xfId="1" applyNumberFormat="1" applyFont="1" applyBorder="1" applyAlignment="1">
      <alignment horizontal="left"/>
    </xf>
    <xf numFmtId="1" fontId="6" fillId="0" borderId="7" xfId="1" applyNumberFormat="1" applyFont="1" applyBorder="1" applyAlignment="1">
      <alignment horizontal="left"/>
    </xf>
    <xf numFmtId="3" fontId="6" fillId="0" borderId="3" xfId="0" applyNumberFormat="1" applyFont="1" applyBorder="1" applyAlignment="1">
      <alignment horizontal="right" vertical="center" wrapText="1"/>
    </xf>
    <xf numFmtId="3" fontId="6" fillId="0" borderId="7" xfId="1" applyNumberFormat="1" applyFont="1" applyBorder="1" applyAlignment="1">
      <alignment horizontal="right" vertical="center"/>
    </xf>
    <xf numFmtId="0" fontId="6" fillId="6" borderId="3" xfId="0" applyFont="1" applyFill="1" applyBorder="1" applyAlignment="1">
      <alignment vertical="center"/>
    </xf>
    <xf numFmtId="1" fontId="6" fillId="6" borderId="3" xfId="0" applyNumberFormat="1" applyFont="1" applyFill="1" applyBorder="1" applyAlignment="1">
      <alignment vertical="center"/>
    </xf>
    <xf numFmtId="0" fontId="6" fillId="6" borderId="3" xfId="0" applyFont="1" applyFill="1" applyBorder="1" applyAlignment="1">
      <alignment vertical="center" wrapText="1"/>
    </xf>
    <xf numFmtId="0" fontId="6" fillId="6" borderId="5" xfId="0" applyFont="1" applyFill="1" applyBorder="1" applyAlignment="1">
      <alignment vertical="center"/>
    </xf>
    <xf numFmtId="1" fontId="6" fillId="6" borderId="5" xfId="0" applyNumberFormat="1" applyFont="1" applyFill="1" applyBorder="1" applyAlignment="1">
      <alignment vertical="center"/>
    </xf>
    <xf numFmtId="0" fontId="6" fillId="6" borderId="5" xfId="0" applyFont="1" applyFill="1" applyBorder="1" applyAlignment="1">
      <alignment vertical="center" wrapText="1"/>
    </xf>
    <xf numFmtId="0" fontId="6" fillId="6" borderId="7" xfId="0" applyFont="1" applyFill="1" applyBorder="1" applyAlignment="1">
      <alignment vertical="center"/>
    </xf>
    <xf numFmtId="1" fontId="6" fillId="6" borderId="7" xfId="0" applyNumberFormat="1" applyFont="1" applyFill="1" applyBorder="1" applyAlignment="1">
      <alignment vertical="center"/>
    </xf>
    <xf numFmtId="0" fontId="6" fillId="6" borderId="7" xfId="0" applyFont="1" applyFill="1" applyBorder="1" applyAlignment="1">
      <alignment vertical="center" wrapText="1"/>
    </xf>
    <xf numFmtId="0" fontId="6" fillId="6" borderId="3" xfId="0" applyFont="1" applyFill="1" applyBorder="1"/>
    <xf numFmtId="49" fontId="6" fillId="6" borderId="3" xfId="0" applyNumberFormat="1" applyFont="1" applyFill="1" applyBorder="1"/>
    <xf numFmtId="1" fontId="6" fillId="6" borderId="3" xfId="1" applyNumberFormat="1" applyFont="1" applyFill="1" applyBorder="1" applyAlignment="1">
      <alignment vertical="center"/>
    </xf>
    <xf numFmtId="0" fontId="6" fillId="6" borderId="3" xfId="1" applyFont="1" applyFill="1" applyBorder="1" applyAlignment="1">
      <alignment vertical="center" wrapText="1"/>
    </xf>
    <xf numFmtId="0" fontId="6" fillId="6" borderId="5" xfId="0" applyFont="1" applyFill="1" applyBorder="1"/>
    <xf numFmtId="49" fontId="6" fillId="6" borderId="5" xfId="0" applyNumberFormat="1" applyFont="1" applyFill="1" applyBorder="1"/>
    <xf numFmtId="1" fontId="6" fillId="6" borderId="5" xfId="1" applyNumberFormat="1" applyFont="1" applyFill="1" applyBorder="1" applyAlignment="1">
      <alignment vertical="center"/>
    </xf>
    <xf numFmtId="0" fontId="6" fillId="6" borderId="5" xfId="1" applyFont="1" applyFill="1" applyBorder="1" applyAlignment="1">
      <alignment vertical="center" wrapText="1"/>
    </xf>
    <xf numFmtId="0" fontId="6" fillId="6" borderId="7" xfId="0" applyFont="1" applyFill="1" applyBorder="1"/>
    <xf numFmtId="49" fontId="6" fillId="6" borderId="7" xfId="0" applyNumberFormat="1" applyFont="1" applyFill="1" applyBorder="1"/>
    <xf numFmtId="1" fontId="6" fillId="6" borderId="7" xfId="1" applyNumberFormat="1" applyFont="1" applyFill="1" applyBorder="1" applyAlignment="1">
      <alignment vertical="center"/>
    </xf>
    <xf numFmtId="0" fontId="6" fillId="6" borderId="7" xfId="1" applyFont="1" applyFill="1" applyBorder="1" applyAlignment="1">
      <alignment vertical="center" wrapText="1"/>
    </xf>
    <xf numFmtId="0" fontId="6" fillId="6" borderId="15" xfId="0" applyFont="1" applyFill="1" applyBorder="1" applyAlignment="1">
      <alignment vertical="center"/>
    </xf>
    <xf numFmtId="49" fontId="6" fillId="6" borderId="15" xfId="0" applyNumberFormat="1" applyFont="1" applyFill="1" applyBorder="1"/>
    <xf numFmtId="1" fontId="6" fillId="6" borderId="15" xfId="0" applyNumberFormat="1" applyFont="1" applyFill="1" applyBorder="1" applyAlignment="1">
      <alignment vertical="center"/>
    </xf>
    <xf numFmtId="0" fontId="6" fillId="6" borderId="15" xfId="0" applyFont="1" applyFill="1" applyBorder="1" applyAlignment="1">
      <alignment vertical="center" wrapText="1"/>
    </xf>
    <xf numFmtId="0" fontId="6" fillId="6" borderId="16" xfId="0" applyFont="1" applyFill="1" applyBorder="1" applyAlignment="1">
      <alignment vertical="center"/>
    </xf>
    <xf numFmtId="49" fontId="6" fillId="6" borderId="16" xfId="0" applyNumberFormat="1" applyFont="1" applyFill="1" applyBorder="1"/>
    <xf numFmtId="1" fontId="6" fillId="6" borderId="16" xfId="0" applyNumberFormat="1" applyFont="1" applyFill="1" applyBorder="1" applyAlignment="1">
      <alignment vertical="center"/>
    </xf>
    <xf numFmtId="0" fontId="6" fillId="6" borderId="16" xfId="0" applyFont="1" applyFill="1" applyBorder="1" applyAlignment="1">
      <alignment vertical="center" wrapText="1"/>
    </xf>
    <xf numFmtId="0" fontId="6" fillId="6" borderId="16" xfId="0" applyFont="1" applyFill="1" applyBorder="1"/>
    <xf numFmtId="1" fontId="6" fillId="6" borderId="16" xfId="1" applyNumberFormat="1" applyFont="1" applyFill="1" applyBorder="1" applyAlignment="1">
      <alignment vertical="center"/>
    </xf>
    <xf numFmtId="0" fontId="6" fillId="6" borderId="16" xfId="1" applyFont="1" applyFill="1" applyBorder="1" applyAlignment="1">
      <alignment vertical="center" wrapText="1"/>
    </xf>
    <xf numFmtId="49" fontId="6" fillId="6" borderId="3" xfId="0" applyNumberFormat="1" applyFont="1" applyFill="1" applyBorder="1" applyAlignment="1">
      <alignment horizontal="left" vertical="center"/>
    </xf>
    <xf numFmtId="49" fontId="6" fillId="6" borderId="5" xfId="0" applyNumberFormat="1" applyFont="1" applyFill="1" applyBorder="1" applyAlignment="1">
      <alignment horizontal="left" vertical="center"/>
    </xf>
    <xf numFmtId="49" fontId="6" fillId="6" borderId="7" xfId="0" applyNumberFormat="1" applyFont="1" applyFill="1" applyBorder="1" applyAlignment="1">
      <alignment horizontal="left" vertical="center"/>
    </xf>
    <xf numFmtId="3" fontId="6" fillId="6" borderId="3" xfId="0" applyNumberFormat="1" applyFont="1" applyFill="1" applyBorder="1"/>
    <xf numFmtId="3" fontId="6" fillId="6" borderId="7" xfId="0" applyNumberFormat="1" applyFont="1" applyFill="1" applyBorder="1"/>
    <xf numFmtId="1" fontId="6" fillId="0" borderId="3" xfId="1" applyNumberFormat="1" applyFont="1" applyBorder="1" applyAlignment="1">
      <alignment horizontal="left" vertical="center"/>
    </xf>
    <xf numFmtId="1" fontId="6" fillId="0" borderId="7" xfId="1" applyNumberFormat="1" applyFont="1" applyBorder="1" applyAlignment="1">
      <alignment horizontal="left" vertical="center"/>
    </xf>
    <xf numFmtId="3" fontId="6" fillId="6" borderId="3" xfId="0" applyNumberFormat="1" applyFont="1" applyFill="1" applyBorder="1" applyAlignment="1">
      <alignment horizontal="left"/>
    </xf>
    <xf numFmtId="3" fontId="6" fillId="6" borderId="7" xfId="0" applyNumberFormat="1" applyFont="1" applyFill="1" applyBorder="1" applyAlignment="1">
      <alignment horizontal="left"/>
    </xf>
    <xf numFmtId="0" fontId="6" fillId="0" borderId="25" xfId="0" applyFont="1" applyBorder="1" applyAlignment="1">
      <alignment horizontal="center"/>
    </xf>
    <xf numFmtId="164" fontId="6" fillId="5" borderId="25" xfId="0" applyNumberFormat="1" applyFont="1" applyFill="1" applyBorder="1" applyAlignment="1">
      <alignment horizontal="center"/>
    </xf>
    <xf numFmtId="0" fontId="6" fillId="0" borderId="26" xfId="0" applyFont="1" applyBorder="1" applyAlignment="1">
      <alignment horizontal="center"/>
    </xf>
    <xf numFmtId="3" fontId="6" fillId="0" borderId="25" xfId="0" applyNumberFormat="1" applyFont="1" applyBorder="1" applyAlignment="1">
      <alignment horizontal="right" vertical="center"/>
    </xf>
    <xf numFmtId="164" fontId="6" fillId="0" borderId="25" xfId="0" applyNumberFormat="1" applyFont="1" applyBorder="1" applyAlignment="1">
      <alignment horizontal="right"/>
    </xf>
    <xf numFmtId="0" fontId="6" fillId="0" borderId="25" xfId="0" applyFont="1" applyBorder="1" applyAlignment="1">
      <alignment horizontal="center" vertical="center"/>
    </xf>
    <xf numFmtId="14" fontId="6" fillId="0" borderId="25" xfId="0" applyNumberFormat="1" applyFont="1" applyBorder="1" applyAlignment="1">
      <alignment horizontal="center" vertical="center"/>
    </xf>
    <xf numFmtId="0" fontId="6" fillId="0" borderId="15" xfId="0" applyFont="1" applyBorder="1"/>
    <xf numFmtId="49" fontId="6" fillId="0" borderId="25" xfId="0" applyNumberFormat="1" applyFont="1" applyBorder="1"/>
    <xf numFmtId="1" fontId="6" fillId="0" borderId="25" xfId="0" applyNumberFormat="1" applyFont="1" applyBorder="1" applyAlignment="1">
      <alignment vertical="center"/>
    </xf>
    <xf numFmtId="0" fontId="6" fillId="0" borderId="25" xfId="0" applyFont="1" applyBorder="1" applyAlignment="1">
      <alignment vertical="center" wrapText="1"/>
    </xf>
    <xf numFmtId="0" fontId="6" fillId="0" borderId="15" xfId="0" applyFont="1" applyBorder="1" applyAlignment="1">
      <alignment vertical="center"/>
    </xf>
    <xf numFmtId="49" fontId="6" fillId="0" borderId="15" xfId="0" applyNumberFormat="1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49" fontId="6" fillId="0" borderId="15" xfId="0" applyNumberFormat="1" applyFont="1" applyBorder="1"/>
    <xf numFmtId="1" fontId="6" fillId="0" borderId="15" xfId="0" applyNumberFormat="1" applyFont="1" applyBorder="1" applyAlignment="1">
      <alignment vertical="center"/>
    </xf>
    <xf numFmtId="0" fontId="6" fillId="0" borderId="15" xfId="0" applyFont="1" applyBorder="1" applyAlignment="1">
      <alignment vertical="center" wrapText="1"/>
    </xf>
    <xf numFmtId="49" fontId="6" fillId="0" borderId="25" xfId="0" applyNumberFormat="1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4" fontId="2" fillId="5" borderId="12" xfId="0" applyNumberFormat="1" applyFont="1" applyFill="1" applyBorder="1" applyAlignment="1">
      <alignment horizontal="center" vertical="center"/>
    </xf>
    <xf numFmtId="4" fontId="2" fillId="5" borderId="13" xfId="0" applyNumberFormat="1" applyFont="1" applyFill="1" applyBorder="1" applyAlignment="1">
      <alignment horizontal="center" vertical="center"/>
    </xf>
    <xf numFmtId="4" fontId="2" fillId="5" borderId="2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166" fontId="0" fillId="0" borderId="0" xfId="0" applyNumberFormat="1" applyFont="1"/>
    <xf numFmtId="0" fontId="0" fillId="0" borderId="0" xfId="0" applyFont="1"/>
    <xf numFmtId="0" fontId="0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 wrapText="1"/>
    </xf>
    <xf numFmtId="166" fontId="15" fillId="0" borderId="0" xfId="0" applyNumberFormat="1" applyFont="1"/>
    <xf numFmtId="0" fontId="15" fillId="0" borderId="0" xfId="0" applyFont="1"/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 vertical="center"/>
    </xf>
  </cellXfs>
  <cellStyles count="4">
    <cellStyle name="Normálna" xfId="0" builtinId="0"/>
    <cellStyle name="Normálna 2" xfId="2" xr:uid="{997910B5-6F4E-435D-A9A1-1E2D9173F07E}"/>
    <cellStyle name="normálne_Hárok1" xfId="3" xr:uid="{DFFA8F58-9BAE-4B8D-8586-B451BDE33D36}"/>
    <cellStyle name="Normální 2" xfId="1" xr:uid="{857A31AB-4CF8-4C67-B41D-2EABD4828A6E}"/>
  </cellStyles>
  <dxfs count="0"/>
  <tableStyles count="0" defaultTableStyle="TableStyleMedium2" defaultPivotStyle="PivotStyleLight16"/>
  <colors>
    <mruColors>
      <color rgb="FFF9B1E6"/>
      <color rgb="FFBAFDB1"/>
      <color rgb="FFA9F753"/>
      <color rgb="FFB3ED83"/>
      <color rgb="FFFDDBEA"/>
      <color rgb="FFFDE191"/>
      <color rgb="FFC7FEFD"/>
      <color rgb="FF6699FF"/>
      <color rgb="FF958AFA"/>
      <color rgb="FFFCD4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591D5-95DB-4915-AE24-76F56510D21C}">
  <dimension ref="A1:P186"/>
  <sheetViews>
    <sheetView tabSelected="1" topLeftCell="C1" zoomScaleNormal="100" workbookViewId="0">
      <selection activeCell="C6" sqref="A1:K6"/>
    </sheetView>
  </sheetViews>
  <sheetFormatPr defaultColWidth="9.109375" defaultRowHeight="15" customHeight="1" x14ac:dyDescent="0.25"/>
  <cols>
    <col min="1" max="1" width="5.5546875" style="5" customWidth="1"/>
    <col min="2" max="2" width="59" style="6" customWidth="1"/>
    <col min="3" max="3" width="10.6640625" style="6" customWidth="1"/>
    <col min="4" max="4" width="24.44140625" style="6" bestFit="1" customWidth="1"/>
    <col min="5" max="5" width="33.44140625" style="6" bestFit="1" customWidth="1"/>
    <col min="6" max="6" width="11.88671875" style="38" customWidth="1"/>
    <col min="7" max="7" width="11.88671875" style="6" customWidth="1"/>
    <col min="8" max="8" width="12.33203125" style="5" customWidth="1"/>
    <col min="9" max="9" width="14.44140625" style="6" customWidth="1"/>
    <col min="10" max="10" width="11.33203125" style="19" bestFit="1" customWidth="1"/>
    <col min="11" max="11" width="10.44140625" style="6" customWidth="1"/>
    <col min="12" max="12" width="12.44140625" style="6" customWidth="1"/>
    <col min="13" max="13" width="11.33203125" style="6" bestFit="1" customWidth="1"/>
    <col min="14" max="14" width="12.44140625" style="5" bestFit="1" customWidth="1"/>
    <col min="15" max="15" width="14.44140625" style="6" customWidth="1"/>
    <col min="16" max="16" width="10.109375" style="6" bestFit="1" customWidth="1"/>
    <col min="17" max="16384" width="9.109375" style="6"/>
  </cols>
  <sheetData>
    <row r="1" spans="1:16" ht="15" customHeight="1" x14ac:dyDescent="0.3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</row>
    <row r="2" spans="1:16" ht="15" customHeight="1" x14ac:dyDescent="0.3">
      <c r="A2" s="223"/>
      <c r="B2" s="224"/>
      <c r="C2" s="225"/>
      <c r="D2" s="225"/>
      <c r="E2" s="225"/>
      <c r="F2" s="226"/>
      <c r="G2" s="227"/>
      <c r="H2" s="223"/>
      <c r="I2" s="227"/>
      <c r="J2" s="228"/>
      <c r="K2" s="227"/>
    </row>
    <row r="3" spans="1:16" s="34" customFormat="1" ht="30" customHeight="1" x14ac:dyDescent="0.3">
      <c r="A3" s="229"/>
      <c r="B3" s="230" t="s">
        <v>40</v>
      </c>
      <c r="C3" s="231" t="s">
        <v>392</v>
      </c>
      <c r="D3" s="231"/>
      <c r="E3" s="231"/>
      <c r="F3" s="232"/>
      <c r="G3" s="233"/>
      <c r="H3" s="229"/>
      <c r="I3" s="233"/>
      <c r="J3" s="234"/>
      <c r="K3" s="233"/>
      <c r="N3" s="33"/>
    </row>
    <row r="4" spans="1:16" s="34" customFormat="1" ht="15" customHeight="1" x14ac:dyDescent="0.3">
      <c r="A4" s="229"/>
      <c r="B4" s="230" t="s">
        <v>41</v>
      </c>
      <c r="C4" s="231" t="s">
        <v>393</v>
      </c>
      <c r="D4" s="231"/>
      <c r="E4" s="231"/>
      <c r="F4" s="232"/>
      <c r="G4" s="233"/>
      <c r="H4" s="229"/>
      <c r="I4" s="233"/>
      <c r="J4" s="234"/>
      <c r="K4" s="233"/>
      <c r="N4" s="33"/>
    </row>
    <row r="5" spans="1:16" s="34" customFormat="1" ht="15" customHeight="1" x14ac:dyDescent="0.3">
      <c r="A5" s="229"/>
      <c r="B5" s="230" t="s">
        <v>42</v>
      </c>
      <c r="C5" s="235" t="s">
        <v>394</v>
      </c>
      <c r="D5" s="235"/>
      <c r="E5" s="235"/>
      <c r="F5" s="232"/>
      <c r="G5" s="233"/>
      <c r="H5" s="229"/>
      <c r="I5" s="233"/>
      <c r="J5" s="234"/>
      <c r="K5" s="233"/>
      <c r="N5" s="33"/>
    </row>
    <row r="6" spans="1:16" ht="15" customHeight="1" x14ac:dyDescent="0.3">
      <c r="A6" s="223"/>
      <c r="B6" s="230" t="s">
        <v>395</v>
      </c>
      <c r="C6" s="235">
        <v>31875173</v>
      </c>
      <c r="D6" s="235"/>
      <c r="E6" s="235"/>
      <c r="F6" s="226"/>
      <c r="G6" s="227"/>
      <c r="H6" s="223"/>
      <c r="I6" s="227"/>
      <c r="J6" s="228"/>
      <c r="K6" s="227"/>
    </row>
    <row r="7" spans="1:16" ht="15" customHeight="1" thickBot="1" x14ac:dyDescent="0.3"/>
    <row r="8" spans="1:16" ht="84.75" customHeight="1" thickBot="1" x14ac:dyDescent="0.3">
      <c r="A8" s="31" t="s">
        <v>43</v>
      </c>
      <c r="B8" s="32" t="s">
        <v>6</v>
      </c>
      <c r="C8" s="50" t="s">
        <v>1</v>
      </c>
      <c r="D8" s="1" t="s">
        <v>2</v>
      </c>
      <c r="E8" s="1" t="s">
        <v>3</v>
      </c>
      <c r="F8" s="55" t="s">
        <v>17</v>
      </c>
      <c r="G8" s="56" t="s">
        <v>4</v>
      </c>
      <c r="H8" s="1" t="s">
        <v>38</v>
      </c>
      <c r="I8" s="1" t="s">
        <v>7</v>
      </c>
      <c r="J8" s="1" t="s">
        <v>32</v>
      </c>
      <c r="K8" s="1" t="s">
        <v>18</v>
      </c>
      <c r="L8" s="1" t="s">
        <v>5</v>
      </c>
      <c r="M8" s="31" t="s">
        <v>9</v>
      </c>
      <c r="N8" s="1" t="s">
        <v>8</v>
      </c>
      <c r="O8" s="57" t="s">
        <v>29</v>
      </c>
      <c r="P8" s="1" t="s">
        <v>37</v>
      </c>
    </row>
    <row r="9" spans="1:16" ht="15" customHeight="1" x14ac:dyDescent="0.25">
      <c r="A9" s="208">
        <v>1</v>
      </c>
      <c r="B9" s="89" t="s">
        <v>219</v>
      </c>
      <c r="C9" s="90" t="s">
        <v>220</v>
      </c>
      <c r="D9" s="91" t="s">
        <v>221</v>
      </c>
      <c r="E9" s="91" t="s">
        <v>248</v>
      </c>
      <c r="F9" s="120">
        <v>20948</v>
      </c>
      <c r="G9" s="121">
        <f>SUM(F9*0.001)</f>
        <v>20.948</v>
      </c>
      <c r="H9" s="67" t="s">
        <v>11</v>
      </c>
      <c r="I9" s="67" t="s">
        <v>19</v>
      </c>
      <c r="J9" s="77">
        <v>46387</v>
      </c>
      <c r="K9" s="67" t="s">
        <v>14</v>
      </c>
      <c r="L9" s="77">
        <v>46388</v>
      </c>
      <c r="M9" s="77">
        <v>47483</v>
      </c>
      <c r="N9" s="66">
        <v>36</v>
      </c>
      <c r="O9" s="78">
        <f>SUM(G9)*300%</f>
        <v>62.844000000000001</v>
      </c>
      <c r="P9" s="68" t="s">
        <v>11</v>
      </c>
    </row>
    <row r="10" spans="1:16" ht="15" customHeight="1" x14ac:dyDescent="0.25">
      <c r="A10" s="215"/>
      <c r="B10" s="92" t="s">
        <v>219</v>
      </c>
      <c r="C10" s="93" t="s">
        <v>220</v>
      </c>
      <c r="D10" s="94" t="s">
        <v>222</v>
      </c>
      <c r="E10" s="94" t="s">
        <v>223</v>
      </c>
      <c r="F10" s="122">
        <v>254613</v>
      </c>
      <c r="G10" s="123">
        <f t="shared" ref="G10:G76" si="0">SUM(F10*0.001)</f>
        <v>254.613</v>
      </c>
      <c r="H10" s="4" t="s">
        <v>12</v>
      </c>
      <c r="I10" s="4" t="s">
        <v>19</v>
      </c>
      <c r="J10" s="79">
        <v>46387</v>
      </c>
      <c r="K10" s="4" t="s">
        <v>14</v>
      </c>
      <c r="L10" s="79">
        <v>46388</v>
      </c>
      <c r="M10" s="79">
        <v>47483</v>
      </c>
      <c r="N10" s="7">
        <v>36</v>
      </c>
      <c r="O10" s="82">
        <f t="shared" ref="O10:O76" si="1">SUM(G10)*300%</f>
        <v>763.83899999999994</v>
      </c>
      <c r="P10" s="59" t="s">
        <v>12</v>
      </c>
    </row>
    <row r="11" spans="1:16" ht="15" customHeight="1" x14ac:dyDescent="0.25">
      <c r="A11" s="215"/>
      <c r="B11" s="92" t="s">
        <v>219</v>
      </c>
      <c r="C11" s="93" t="s">
        <v>220</v>
      </c>
      <c r="D11" s="94" t="s">
        <v>224</v>
      </c>
      <c r="E11" s="94" t="s">
        <v>225</v>
      </c>
      <c r="F11" s="122">
        <v>21023</v>
      </c>
      <c r="G11" s="123">
        <f>SUM(F11*0.001)</f>
        <v>21.023</v>
      </c>
      <c r="H11" s="4" t="s">
        <v>11</v>
      </c>
      <c r="I11" s="4" t="s">
        <v>19</v>
      </c>
      <c r="J11" s="79">
        <v>46387</v>
      </c>
      <c r="K11" s="4" t="s">
        <v>14</v>
      </c>
      <c r="L11" s="79">
        <v>46388</v>
      </c>
      <c r="M11" s="79">
        <v>47483</v>
      </c>
      <c r="N11" s="7">
        <v>36</v>
      </c>
      <c r="O11" s="82">
        <f t="shared" si="1"/>
        <v>63.069000000000003</v>
      </c>
      <c r="P11" s="59" t="s">
        <v>11</v>
      </c>
    </row>
    <row r="12" spans="1:16" ht="15" customHeight="1" x14ac:dyDescent="0.25">
      <c r="A12" s="215"/>
      <c r="B12" s="92" t="s">
        <v>219</v>
      </c>
      <c r="C12" s="93" t="s">
        <v>220</v>
      </c>
      <c r="D12" s="94" t="s">
        <v>226</v>
      </c>
      <c r="E12" s="94" t="s">
        <v>227</v>
      </c>
      <c r="F12" s="122">
        <v>209628</v>
      </c>
      <c r="G12" s="123">
        <f t="shared" si="0"/>
        <v>209.62800000000001</v>
      </c>
      <c r="H12" s="4" t="s">
        <v>12</v>
      </c>
      <c r="I12" s="4" t="s">
        <v>19</v>
      </c>
      <c r="J12" s="79">
        <v>46387</v>
      </c>
      <c r="K12" s="4" t="s">
        <v>14</v>
      </c>
      <c r="L12" s="79">
        <v>46388</v>
      </c>
      <c r="M12" s="79">
        <v>47483</v>
      </c>
      <c r="N12" s="7">
        <v>36</v>
      </c>
      <c r="O12" s="82">
        <f t="shared" si="1"/>
        <v>628.88400000000001</v>
      </c>
      <c r="P12" s="59" t="s">
        <v>12</v>
      </c>
    </row>
    <row r="13" spans="1:16" ht="15" customHeight="1" x14ac:dyDescent="0.25">
      <c r="A13" s="215"/>
      <c r="B13" s="92" t="s">
        <v>219</v>
      </c>
      <c r="C13" s="93" t="s">
        <v>220</v>
      </c>
      <c r="D13" s="94" t="s">
        <v>228</v>
      </c>
      <c r="E13" s="94" t="s">
        <v>229</v>
      </c>
      <c r="F13" s="122">
        <v>309975</v>
      </c>
      <c r="G13" s="123">
        <f t="shared" si="0"/>
        <v>309.97500000000002</v>
      </c>
      <c r="H13" s="4" t="s">
        <v>36</v>
      </c>
      <c r="I13" s="4" t="s">
        <v>19</v>
      </c>
      <c r="J13" s="79">
        <v>46387</v>
      </c>
      <c r="K13" s="4" t="s">
        <v>14</v>
      </c>
      <c r="L13" s="79">
        <v>46388</v>
      </c>
      <c r="M13" s="79">
        <v>47483</v>
      </c>
      <c r="N13" s="7">
        <v>36</v>
      </c>
      <c r="O13" s="82">
        <f t="shared" si="1"/>
        <v>929.92500000000007</v>
      </c>
      <c r="P13" s="59" t="s">
        <v>36</v>
      </c>
    </row>
    <row r="14" spans="1:16" ht="15" customHeight="1" x14ac:dyDescent="0.25">
      <c r="A14" s="215"/>
      <c r="B14" s="92" t="s">
        <v>219</v>
      </c>
      <c r="C14" s="93" t="s">
        <v>220</v>
      </c>
      <c r="D14" s="94" t="s">
        <v>230</v>
      </c>
      <c r="E14" s="94" t="s">
        <v>231</v>
      </c>
      <c r="F14" s="122">
        <v>4676</v>
      </c>
      <c r="G14" s="123">
        <f t="shared" si="0"/>
        <v>4.6760000000000002</v>
      </c>
      <c r="H14" s="4" t="s">
        <v>10</v>
      </c>
      <c r="I14" s="4" t="s">
        <v>19</v>
      </c>
      <c r="J14" s="79">
        <v>46387</v>
      </c>
      <c r="K14" s="4" t="s">
        <v>14</v>
      </c>
      <c r="L14" s="79">
        <v>46388</v>
      </c>
      <c r="M14" s="79">
        <v>47483</v>
      </c>
      <c r="N14" s="7">
        <v>36</v>
      </c>
      <c r="O14" s="82">
        <f t="shared" si="1"/>
        <v>14.028</v>
      </c>
      <c r="P14" s="59" t="s">
        <v>10</v>
      </c>
    </row>
    <row r="15" spans="1:16" ht="15" customHeight="1" x14ac:dyDescent="0.25">
      <c r="A15" s="215"/>
      <c r="B15" s="92" t="s">
        <v>219</v>
      </c>
      <c r="C15" s="93" t="s">
        <v>220</v>
      </c>
      <c r="D15" s="94" t="s">
        <v>232</v>
      </c>
      <c r="E15" s="94" t="s">
        <v>233</v>
      </c>
      <c r="F15" s="122">
        <v>171422</v>
      </c>
      <c r="G15" s="123">
        <f t="shared" si="0"/>
        <v>171.422</v>
      </c>
      <c r="H15" s="4" t="s">
        <v>12</v>
      </c>
      <c r="I15" s="4" t="s">
        <v>19</v>
      </c>
      <c r="J15" s="79">
        <v>46387</v>
      </c>
      <c r="K15" s="4" t="s">
        <v>14</v>
      </c>
      <c r="L15" s="79">
        <v>46388</v>
      </c>
      <c r="M15" s="79">
        <v>47483</v>
      </c>
      <c r="N15" s="7">
        <v>36</v>
      </c>
      <c r="O15" s="82">
        <f t="shared" si="1"/>
        <v>514.26599999999996</v>
      </c>
      <c r="P15" s="59" t="s">
        <v>12</v>
      </c>
    </row>
    <row r="16" spans="1:16" ht="15" customHeight="1" x14ac:dyDescent="0.25">
      <c r="A16" s="215"/>
      <c r="B16" s="92" t="s">
        <v>219</v>
      </c>
      <c r="C16" s="93" t="s">
        <v>220</v>
      </c>
      <c r="D16" s="94" t="s">
        <v>234</v>
      </c>
      <c r="E16" s="94" t="s">
        <v>235</v>
      </c>
      <c r="F16" s="122">
        <v>504862</v>
      </c>
      <c r="G16" s="123">
        <f t="shared" si="0"/>
        <v>504.86200000000002</v>
      </c>
      <c r="H16" s="4" t="s">
        <v>36</v>
      </c>
      <c r="I16" s="4" t="s">
        <v>19</v>
      </c>
      <c r="J16" s="79">
        <v>46387</v>
      </c>
      <c r="K16" s="4" t="s">
        <v>14</v>
      </c>
      <c r="L16" s="79">
        <v>46388</v>
      </c>
      <c r="M16" s="79">
        <v>47483</v>
      </c>
      <c r="N16" s="7">
        <v>36</v>
      </c>
      <c r="O16" s="82">
        <f t="shared" si="1"/>
        <v>1514.586</v>
      </c>
      <c r="P16" s="59" t="s">
        <v>36</v>
      </c>
    </row>
    <row r="17" spans="1:16" ht="15" customHeight="1" x14ac:dyDescent="0.25">
      <c r="A17" s="215"/>
      <c r="B17" s="92" t="s">
        <v>219</v>
      </c>
      <c r="C17" s="93" t="s">
        <v>220</v>
      </c>
      <c r="D17" s="94" t="s">
        <v>236</v>
      </c>
      <c r="E17" s="94" t="s">
        <v>237</v>
      </c>
      <c r="F17" s="122">
        <v>86003</v>
      </c>
      <c r="G17" s="123">
        <f t="shared" si="0"/>
        <v>86.003</v>
      </c>
      <c r="H17" s="4" t="s">
        <v>34</v>
      </c>
      <c r="I17" s="4" t="s">
        <v>19</v>
      </c>
      <c r="J17" s="79">
        <v>46387</v>
      </c>
      <c r="K17" s="4" t="s">
        <v>14</v>
      </c>
      <c r="L17" s="79">
        <v>46388</v>
      </c>
      <c r="M17" s="79">
        <v>47483</v>
      </c>
      <c r="N17" s="7">
        <v>36</v>
      </c>
      <c r="O17" s="82">
        <f t="shared" si="1"/>
        <v>258.00900000000001</v>
      </c>
      <c r="P17" s="59" t="s">
        <v>35</v>
      </c>
    </row>
    <row r="18" spans="1:16" ht="15" customHeight="1" x14ac:dyDescent="0.25">
      <c r="A18" s="215"/>
      <c r="B18" s="92" t="s">
        <v>219</v>
      </c>
      <c r="C18" s="93" t="s">
        <v>220</v>
      </c>
      <c r="D18" s="94" t="s">
        <v>238</v>
      </c>
      <c r="E18" s="94" t="s">
        <v>239</v>
      </c>
      <c r="F18" s="122">
        <v>191498</v>
      </c>
      <c r="G18" s="123">
        <f t="shared" si="0"/>
        <v>191.49799999999999</v>
      </c>
      <c r="H18" s="4" t="s">
        <v>12</v>
      </c>
      <c r="I18" s="4" t="s">
        <v>19</v>
      </c>
      <c r="J18" s="79">
        <v>46387</v>
      </c>
      <c r="K18" s="4" t="s">
        <v>14</v>
      </c>
      <c r="L18" s="79">
        <v>46388</v>
      </c>
      <c r="M18" s="79">
        <v>47483</v>
      </c>
      <c r="N18" s="7">
        <v>36</v>
      </c>
      <c r="O18" s="82">
        <f t="shared" si="1"/>
        <v>574.49399999999991</v>
      </c>
      <c r="P18" s="59" t="s">
        <v>12</v>
      </c>
    </row>
    <row r="19" spans="1:16" ht="15" customHeight="1" x14ac:dyDescent="0.25">
      <c r="A19" s="215"/>
      <c r="B19" s="92" t="s">
        <v>219</v>
      </c>
      <c r="C19" s="93" t="s">
        <v>220</v>
      </c>
      <c r="D19" s="94" t="s">
        <v>240</v>
      </c>
      <c r="E19" s="94" t="s">
        <v>241</v>
      </c>
      <c r="F19" s="122">
        <v>0</v>
      </c>
      <c r="G19" s="123">
        <f t="shared" si="0"/>
        <v>0</v>
      </c>
      <c r="H19" s="4" t="s">
        <v>10</v>
      </c>
      <c r="I19" s="4" t="s">
        <v>19</v>
      </c>
      <c r="J19" s="79">
        <v>46387</v>
      </c>
      <c r="K19" s="4" t="s">
        <v>14</v>
      </c>
      <c r="L19" s="79">
        <v>46388</v>
      </c>
      <c r="M19" s="79">
        <v>47483</v>
      </c>
      <c r="N19" s="7">
        <v>36</v>
      </c>
      <c r="O19" s="82">
        <f t="shared" si="1"/>
        <v>0</v>
      </c>
      <c r="P19" s="59" t="s">
        <v>33</v>
      </c>
    </row>
    <row r="20" spans="1:16" ht="15" customHeight="1" x14ac:dyDescent="0.25">
      <c r="A20" s="215"/>
      <c r="B20" s="92" t="s">
        <v>219</v>
      </c>
      <c r="C20" s="93" t="s">
        <v>220</v>
      </c>
      <c r="D20" s="94" t="s">
        <v>242</v>
      </c>
      <c r="E20" s="94" t="s">
        <v>243</v>
      </c>
      <c r="F20" s="122">
        <v>2867</v>
      </c>
      <c r="G20" s="123">
        <f t="shared" si="0"/>
        <v>2.867</v>
      </c>
      <c r="H20" s="4" t="s">
        <v>10</v>
      </c>
      <c r="I20" s="4" t="s">
        <v>19</v>
      </c>
      <c r="J20" s="79">
        <v>46387</v>
      </c>
      <c r="K20" s="4" t="s">
        <v>14</v>
      </c>
      <c r="L20" s="79">
        <v>46388</v>
      </c>
      <c r="M20" s="79">
        <v>47483</v>
      </c>
      <c r="N20" s="7">
        <v>36</v>
      </c>
      <c r="O20" s="82">
        <f t="shared" si="1"/>
        <v>8.6009999999999991</v>
      </c>
      <c r="P20" s="59" t="s">
        <v>10</v>
      </c>
    </row>
    <row r="21" spans="1:16" ht="15" customHeight="1" x14ac:dyDescent="0.25">
      <c r="A21" s="215"/>
      <c r="B21" s="92" t="s">
        <v>219</v>
      </c>
      <c r="C21" s="93" t="s">
        <v>220</v>
      </c>
      <c r="D21" s="94" t="s">
        <v>244</v>
      </c>
      <c r="E21" s="94" t="s">
        <v>245</v>
      </c>
      <c r="F21" s="122">
        <v>18938</v>
      </c>
      <c r="G21" s="123">
        <f t="shared" si="0"/>
        <v>18.937999999999999</v>
      </c>
      <c r="H21" s="4" t="s">
        <v>10</v>
      </c>
      <c r="I21" s="4" t="s">
        <v>19</v>
      </c>
      <c r="J21" s="79">
        <v>46387</v>
      </c>
      <c r="K21" s="4" t="s">
        <v>14</v>
      </c>
      <c r="L21" s="79">
        <v>46388</v>
      </c>
      <c r="M21" s="79">
        <v>47483</v>
      </c>
      <c r="N21" s="7">
        <v>36</v>
      </c>
      <c r="O21" s="82">
        <f t="shared" si="1"/>
        <v>56.813999999999993</v>
      </c>
      <c r="P21" s="59" t="s">
        <v>11</v>
      </c>
    </row>
    <row r="22" spans="1:16" ht="15" customHeight="1" x14ac:dyDescent="0.25">
      <c r="A22" s="215"/>
      <c r="B22" s="92" t="s">
        <v>219</v>
      </c>
      <c r="C22" s="93" t="s">
        <v>220</v>
      </c>
      <c r="D22" s="94" t="s">
        <v>246</v>
      </c>
      <c r="E22" s="94" t="s">
        <v>247</v>
      </c>
      <c r="F22" s="122">
        <v>360</v>
      </c>
      <c r="G22" s="123">
        <f t="shared" si="0"/>
        <v>0.36</v>
      </c>
      <c r="H22" s="4" t="s">
        <v>33</v>
      </c>
      <c r="I22" s="4" t="s">
        <v>19</v>
      </c>
      <c r="J22" s="79">
        <v>46387</v>
      </c>
      <c r="K22" s="4" t="s">
        <v>14</v>
      </c>
      <c r="L22" s="79">
        <v>46388</v>
      </c>
      <c r="M22" s="79">
        <v>47483</v>
      </c>
      <c r="N22" s="7">
        <v>36</v>
      </c>
      <c r="O22" s="82">
        <f t="shared" si="1"/>
        <v>1.08</v>
      </c>
      <c r="P22" s="59" t="s">
        <v>33</v>
      </c>
    </row>
    <row r="23" spans="1:16" ht="15" customHeight="1" thickBot="1" x14ac:dyDescent="0.3">
      <c r="A23" s="210"/>
      <c r="B23" s="201" t="s">
        <v>219</v>
      </c>
      <c r="C23" s="202" t="s">
        <v>220</v>
      </c>
      <c r="D23" s="197" t="s">
        <v>412</v>
      </c>
      <c r="E23" s="197" t="s">
        <v>413</v>
      </c>
      <c r="F23" s="130">
        <v>60819</v>
      </c>
      <c r="G23" s="131">
        <f t="shared" si="0"/>
        <v>60.819000000000003</v>
      </c>
      <c r="H23" s="69" t="s">
        <v>12</v>
      </c>
      <c r="I23" s="69" t="s">
        <v>19</v>
      </c>
      <c r="J23" s="81">
        <v>46387</v>
      </c>
      <c r="K23" s="69" t="s">
        <v>14</v>
      </c>
      <c r="L23" s="81">
        <v>46388</v>
      </c>
      <c r="M23" s="81">
        <v>47483</v>
      </c>
      <c r="N23" s="76">
        <v>36</v>
      </c>
      <c r="O23" s="83">
        <f t="shared" si="1"/>
        <v>182.45699999999999</v>
      </c>
      <c r="P23" s="70" t="s">
        <v>13</v>
      </c>
    </row>
    <row r="24" spans="1:16" ht="15" customHeight="1" x14ac:dyDescent="0.25">
      <c r="A24" s="208">
        <v>2</v>
      </c>
      <c r="B24" s="149" t="s">
        <v>47</v>
      </c>
      <c r="C24" s="51" t="s">
        <v>48</v>
      </c>
      <c r="D24" s="150" t="s">
        <v>49</v>
      </c>
      <c r="E24" s="151" t="s">
        <v>50</v>
      </c>
      <c r="F24" s="120">
        <v>36873</v>
      </c>
      <c r="G24" s="121">
        <f t="shared" si="0"/>
        <v>36.872999999999998</v>
      </c>
      <c r="H24" s="67" t="s">
        <v>13</v>
      </c>
      <c r="I24" s="67" t="s">
        <v>19</v>
      </c>
      <c r="J24" s="77">
        <v>46387</v>
      </c>
      <c r="K24" s="67" t="s">
        <v>14</v>
      </c>
      <c r="L24" s="77">
        <v>46388</v>
      </c>
      <c r="M24" s="77">
        <v>47483</v>
      </c>
      <c r="N24" s="66">
        <v>36</v>
      </c>
      <c r="O24" s="78">
        <f t="shared" si="1"/>
        <v>110.619</v>
      </c>
      <c r="P24" s="68" t="s">
        <v>11</v>
      </c>
    </row>
    <row r="25" spans="1:16" ht="15" customHeight="1" x14ac:dyDescent="0.25">
      <c r="A25" s="215"/>
      <c r="B25" s="152" t="s">
        <v>47</v>
      </c>
      <c r="C25" s="52" t="s">
        <v>48</v>
      </c>
      <c r="D25" s="153" t="s">
        <v>51</v>
      </c>
      <c r="E25" s="154" t="s">
        <v>52</v>
      </c>
      <c r="F25" s="122">
        <v>5701</v>
      </c>
      <c r="G25" s="123">
        <f t="shared" si="0"/>
        <v>5.7010000000000005</v>
      </c>
      <c r="H25" s="4" t="s">
        <v>10</v>
      </c>
      <c r="I25" s="4" t="s">
        <v>19</v>
      </c>
      <c r="J25" s="79">
        <v>46387</v>
      </c>
      <c r="K25" s="4" t="s">
        <v>14</v>
      </c>
      <c r="L25" s="79">
        <v>46388</v>
      </c>
      <c r="M25" s="79">
        <v>47483</v>
      </c>
      <c r="N25" s="7">
        <v>36</v>
      </c>
      <c r="O25" s="82">
        <f t="shared" si="1"/>
        <v>17.103000000000002</v>
      </c>
      <c r="P25" s="59" t="s">
        <v>10</v>
      </c>
    </row>
    <row r="26" spans="1:16" ht="15" customHeight="1" x14ac:dyDescent="0.25">
      <c r="A26" s="215"/>
      <c r="B26" s="152" t="s">
        <v>47</v>
      </c>
      <c r="C26" s="52" t="s">
        <v>48</v>
      </c>
      <c r="D26" s="153" t="s">
        <v>53</v>
      </c>
      <c r="E26" s="154" t="s">
        <v>54</v>
      </c>
      <c r="F26" s="122">
        <v>46322</v>
      </c>
      <c r="G26" s="123">
        <f t="shared" si="0"/>
        <v>46.322000000000003</v>
      </c>
      <c r="H26" s="4" t="s">
        <v>13</v>
      </c>
      <c r="I26" s="4" t="s">
        <v>19</v>
      </c>
      <c r="J26" s="79">
        <v>46387</v>
      </c>
      <c r="K26" s="4" t="s">
        <v>14</v>
      </c>
      <c r="L26" s="79">
        <v>46388</v>
      </c>
      <c r="M26" s="79">
        <v>47483</v>
      </c>
      <c r="N26" s="7">
        <v>36</v>
      </c>
      <c r="O26" s="82">
        <f t="shared" si="1"/>
        <v>138.96600000000001</v>
      </c>
      <c r="P26" s="59" t="s">
        <v>13</v>
      </c>
    </row>
    <row r="27" spans="1:16" ht="15" customHeight="1" x14ac:dyDescent="0.25">
      <c r="A27" s="215"/>
      <c r="B27" s="152" t="s">
        <v>47</v>
      </c>
      <c r="C27" s="52" t="s">
        <v>48</v>
      </c>
      <c r="D27" s="153" t="s">
        <v>55</v>
      </c>
      <c r="E27" s="154" t="s">
        <v>218</v>
      </c>
      <c r="F27" s="122">
        <v>1938</v>
      </c>
      <c r="G27" s="123">
        <f t="shared" si="0"/>
        <v>1.9379999999999999</v>
      </c>
      <c r="H27" s="4" t="s">
        <v>11</v>
      </c>
      <c r="I27" s="4" t="s">
        <v>19</v>
      </c>
      <c r="J27" s="79">
        <v>46387</v>
      </c>
      <c r="K27" s="4" t="s">
        <v>14</v>
      </c>
      <c r="L27" s="79">
        <v>46388</v>
      </c>
      <c r="M27" s="79">
        <v>47483</v>
      </c>
      <c r="N27" s="7">
        <v>36</v>
      </c>
      <c r="O27" s="82">
        <f t="shared" si="1"/>
        <v>5.8140000000000001</v>
      </c>
      <c r="P27" s="59" t="s">
        <v>33</v>
      </c>
    </row>
    <row r="28" spans="1:16" ht="15" customHeight="1" x14ac:dyDescent="0.25">
      <c r="A28" s="215"/>
      <c r="B28" s="152" t="s">
        <v>47</v>
      </c>
      <c r="C28" s="52" t="s">
        <v>48</v>
      </c>
      <c r="D28" s="153" t="s">
        <v>56</v>
      </c>
      <c r="E28" s="154" t="s">
        <v>57</v>
      </c>
      <c r="F28" s="122">
        <v>16810.000000000004</v>
      </c>
      <c r="G28" s="123">
        <f t="shared" si="0"/>
        <v>16.810000000000002</v>
      </c>
      <c r="H28" s="4" t="s">
        <v>10</v>
      </c>
      <c r="I28" s="4" t="s">
        <v>19</v>
      </c>
      <c r="J28" s="79">
        <v>46387</v>
      </c>
      <c r="K28" s="4" t="s">
        <v>14</v>
      </c>
      <c r="L28" s="79">
        <v>46388</v>
      </c>
      <c r="M28" s="79">
        <v>47483</v>
      </c>
      <c r="N28" s="7">
        <v>36</v>
      </c>
      <c r="O28" s="82">
        <f t="shared" si="1"/>
        <v>50.430000000000007</v>
      </c>
      <c r="P28" s="59" t="s">
        <v>10</v>
      </c>
    </row>
    <row r="29" spans="1:16" ht="15" customHeight="1" x14ac:dyDescent="0.25">
      <c r="A29" s="215"/>
      <c r="B29" s="152" t="s">
        <v>47</v>
      </c>
      <c r="C29" s="52" t="s">
        <v>48</v>
      </c>
      <c r="D29" s="153" t="s">
        <v>58</v>
      </c>
      <c r="E29" s="154" t="s">
        <v>59</v>
      </c>
      <c r="F29" s="122">
        <v>19709</v>
      </c>
      <c r="G29" s="123">
        <f t="shared" si="0"/>
        <v>19.709</v>
      </c>
      <c r="H29" s="4" t="s">
        <v>11</v>
      </c>
      <c r="I29" s="4" t="s">
        <v>19</v>
      </c>
      <c r="J29" s="79">
        <v>46387</v>
      </c>
      <c r="K29" s="4" t="s">
        <v>14</v>
      </c>
      <c r="L29" s="79">
        <v>46388</v>
      </c>
      <c r="M29" s="79">
        <v>47483</v>
      </c>
      <c r="N29" s="7">
        <v>36</v>
      </c>
      <c r="O29" s="82">
        <f t="shared" si="1"/>
        <v>59.126999999999995</v>
      </c>
      <c r="P29" s="59" t="s">
        <v>11</v>
      </c>
    </row>
    <row r="30" spans="1:16" ht="15" customHeight="1" x14ac:dyDescent="0.25">
      <c r="A30" s="215"/>
      <c r="B30" s="152" t="s">
        <v>47</v>
      </c>
      <c r="C30" s="52" t="s">
        <v>48</v>
      </c>
      <c r="D30" s="153" t="s">
        <v>60</v>
      </c>
      <c r="E30" s="154" t="s">
        <v>61</v>
      </c>
      <c r="F30" s="122">
        <v>46525</v>
      </c>
      <c r="G30" s="123">
        <f t="shared" si="0"/>
        <v>46.524999999999999</v>
      </c>
      <c r="H30" s="4" t="s">
        <v>13</v>
      </c>
      <c r="I30" s="4" t="s">
        <v>19</v>
      </c>
      <c r="J30" s="79">
        <v>46387</v>
      </c>
      <c r="K30" s="4" t="s">
        <v>14</v>
      </c>
      <c r="L30" s="79">
        <v>46388</v>
      </c>
      <c r="M30" s="79">
        <v>47483</v>
      </c>
      <c r="N30" s="7">
        <v>36</v>
      </c>
      <c r="O30" s="82">
        <f t="shared" si="1"/>
        <v>139.57499999999999</v>
      </c>
      <c r="P30" s="59" t="s">
        <v>13</v>
      </c>
    </row>
    <row r="31" spans="1:16" ht="15" customHeight="1" x14ac:dyDescent="0.25">
      <c r="A31" s="215"/>
      <c r="B31" s="152" t="s">
        <v>47</v>
      </c>
      <c r="C31" s="52" t="s">
        <v>48</v>
      </c>
      <c r="D31" s="153" t="s">
        <v>62</v>
      </c>
      <c r="E31" s="154" t="s">
        <v>63</v>
      </c>
      <c r="F31" s="122">
        <v>196</v>
      </c>
      <c r="G31" s="123">
        <f t="shared" si="0"/>
        <v>0.19600000000000001</v>
      </c>
      <c r="H31" s="4" t="s">
        <v>11</v>
      </c>
      <c r="I31" s="4" t="s">
        <v>19</v>
      </c>
      <c r="J31" s="79">
        <v>46387</v>
      </c>
      <c r="K31" s="4" t="s">
        <v>14</v>
      </c>
      <c r="L31" s="79">
        <v>46388</v>
      </c>
      <c r="M31" s="79">
        <v>47483</v>
      </c>
      <c r="N31" s="7">
        <v>36</v>
      </c>
      <c r="O31" s="82">
        <f t="shared" si="1"/>
        <v>0.58800000000000008</v>
      </c>
      <c r="P31" s="59" t="s">
        <v>33</v>
      </c>
    </row>
    <row r="32" spans="1:16" ht="15" customHeight="1" thickBot="1" x14ac:dyDescent="0.3">
      <c r="A32" s="209"/>
      <c r="B32" s="155" t="s">
        <v>47</v>
      </c>
      <c r="C32" s="53" t="s">
        <v>48</v>
      </c>
      <c r="D32" s="156" t="s">
        <v>414</v>
      </c>
      <c r="E32" s="157" t="s">
        <v>415</v>
      </c>
      <c r="F32" s="124">
        <v>4</v>
      </c>
      <c r="G32" s="125">
        <f t="shared" si="0"/>
        <v>4.0000000000000001E-3</v>
      </c>
      <c r="H32" s="64" t="s">
        <v>33</v>
      </c>
      <c r="I32" s="64" t="s">
        <v>19</v>
      </c>
      <c r="J32" s="80">
        <v>46387</v>
      </c>
      <c r="K32" s="64" t="s">
        <v>14</v>
      </c>
      <c r="L32" s="80">
        <v>46388</v>
      </c>
      <c r="M32" s="80">
        <v>47483</v>
      </c>
      <c r="N32" s="63">
        <v>36</v>
      </c>
      <c r="O32" s="84">
        <f t="shared" si="1"/>
        <v>1.2E-2</v>
      </c>
      <c r="P32" s="65" t="s">
        <v>33</v>
      </c>
    </row>
    <row r="33" spans="1:16" ht="15" customHeight="1" x14ac:dyDescent="0.25">
      <c r="A33" s="211">
        <v>3</v>
      </c>
      <c r="B33" s="203" t="s">
        <v>64</v>
      </c>
      <c r="C33" s="198" t="s">
        <v>65</v>
      </c>
      <c r="D33" s="199" t="s">
        <v>66</v>
      </c>
      <c r="E33" s="200" t="s">
        <v>67</v>
      </c>
      <c r="F33" s="193">
        <v>6258</v>
      </c>
      <c r="G33" s="194">
        <f t="shared" si="0"/>
        <v>6.258</v>
      </c>
      <c r="H33" s="195" t="s">
        <v>10</v>
      </c>
      <c r="I33" s="195" t="s">
        <v>19</v>
      </c>
      <c r="J33" s="196">
        <v>46387</v>
      </c>
      <c r="K33" s="195" t="s">
        <v>14</v>
      </c>
      <c r="L33" s="196">
        <v>46388</v>
      </c>
      <c r="M33" s="196">
        <v>47483</v>
      </c>
      <c r="N33" s="190">
        <v>36</v>
      </c>
      <c r="O33" s="191">
        <f t="shared" si="1"/>
        <v>18.774000000000001</v>
      </c>
      <c r="P33" s="192" t="s">
        <v>10</v>
      </c>
    </row>
    <row r="34" spans="1:16" ht="15" customHeight="1" thickBot="1" x14ac:dyDescent="0.3">
      <c r="A34" s="210"/>
      <c r="B34" s="201" t="s">
        <v>64</v>
      </c>
      <c r="C34" s="204" t="s">
        <v>65</v>
      </c>
      <c r="D34" s="205" t="s">
        <v>68</v>
      </c>
      <c r="E34" s="206" t="s">
        <v>69</v>
      </c>
      <c r="F34" s="130">
        <v>82731</v>
      </c>
      <c r="G34" s="131">
        <f t="shared" si="0"/>
        <v>82.731000000000009</v>
      </c>
      <c r="H34" s="69" t="s">
        <v>35</v>
      </c>
      <c r="I34" s="69" t="s">
        <v>19</v>
      </c>
      <c r="J34" s="81">
        <v>46387</v>
      </c>
      <c r="K34" s="69" t="s">
        <v>14</v>
      </c>
      <c r="L34" s="81">
        <v>46388</v>
      </c>
      <c r="M34" s="81">
        <v>47483</v>
      </c>
      <c r="N34" s="76">
        <v>36</v>
      </c>
      <c r="O34" s="83">
        <f t="shared" si="1"/>
        <v>248.19300000000004</v>
      </c>
      <c r="P34" s="70" t="s">
        <v>34</v>
      </c>
    </row>
    <row r="35" spans="1:16" ht="15" customHeight="1" x14ac:dyDescent="0.25">
      <c r="A35" s="208">
        <v>4</v>
      </c>
      <c r="B35" s="149" t="s">
        <v>70</v>
      </c>
      <c r="C35" s="51" t="s">
        <v>71</v>
      </c>
      <c r="D35" s="150" t="s">
        <v>72</v>
      </c>
      <c r="E35" s="151" t="s">
        <v>73</v>
      </c>
      <c r="F35" s="120">
        <v>77371</v>
      </c>
      <c r="G35" s="121">
        <f t="shared" si="0"/>
        <v>77.370999999999995</v>
      </c>
      <c r="H35" s="67" t="s">
        <v>13</v>
      </c>
      <c r="I35" s="67" t="s">
        <v>19</v>
      </c>
      <c r="J35" s="77">
        <v>46387</v>
      </c>
      <c r="K35" s="67" t="s">
        <v>14</v>
      </c>
      <c r="L35" s="77">
        <v>46388</v>
      </c>
      <c r="M35" s="77">
        <v>47483</v>
      </c>
      <c r="N35" s="66">
        <v>36</v>
      </c>
      <c r="O35" s="78">
        <f t="shared" si="1"/>
        <v>232.113</v>
      </c>
      <c r="P35" s="68" t="s">
        <v>34</v>
      </c>
    </row>
    <row r="36" spans="1:16" ht="15" customHeight="1" x14ac:dyDescent="0.25">
      <c r="A36" s="215"/>
      <c r="B36" s="152" t="s">
        <v>70</v>
      </c>
      <c r="C36" s="52" t="s">
        <v>71</v>
      </c>
      <c r="D36" s="153" t="s">
        <v>74</v>
      </c>
      <c r="E36" s="154" t="s">
        <v>75</v>
      </c>
      <c r="F36" s="122">
        <v>57934</v>
      </c>
      <c r="G36" s="123">
        <f t="shared" si="0"/>
        <v>57.934000000000005</v>
      </c>
      <c r="H36" s="4" t="s">
        <v>13</v>
      </c>
      <c r="I36" s="4" t="s">
        <v>19</v>
      </c>
      <c r="J36" s="79">
        <v>46387</v>
      </c>
      <c r="K36" s="4" t="s">
        <v>14</v>
      </c>
      <c r="L36" s="79">
        <v>46388</v>
      </c>
      <c r="M36" s="79">
        <v>47483</v>
      </c>
      <c r="N36" s="7">
        <v>36</v>
      </c>
      <c r="O36" s="82">
        <f t="shared" si="1"/>
        <v>173.80200000000002</v>
      </c>
      <c r="P36" s="59" t="s">
        <v>13</v>
      </c>
    </row>
    <row r="37" spans="1:16" ht="15" customHeight="1" x14ac:dyDescent="0.25">
      <c r="A37" s="215"/>
      <c r="B37" s="152" t="s">
        <v>70</v>
      </c>
      <c r="C37" s="52" t="s">
        <v>71</v>
      </c>
      <c r="D37" s="153" t="s">
        <v>76</v>
      </c>
      <c r="E37" s="154" t="s">
        <v>77</v>
      </c>
      <c r="F37" s="122">
        <v>11349</v>
      </c>
      <c r="G37" s="123">
        <f t="shared" si="0"/>
        <v>11.349</v>
      </c>
      <c r="H37" s="4" t="s">
        <v>10</v>
      </c>
      <c r="I37" s="4" t="s">
        <v>19</v>
      </c>
      <c r="J37" s="79">
        <v>46387</v>
      </c>
      <c r="K37" s="4" t="s">
        <v>14</v>
      </c>
      <c r="L37" s="79">
        <v>46388</v>
      </c>
      <c r="M37" s="79">
        <v>47483</v>
      </c>
      <c r="N37" s="7">
        <v>36</v>
      </c>
      <c r="O37" s="82">
        <f t="shared" si="1"/>
        <v>34.046999999999997</v>
      </c>
      <c r="P37" s="59" t="s">
        <v>10</v>
      </c>
    </row>
    <row r="38" spans="1:16" ht="15" customHeight="1" thickBot="1" x14ac:dyDescent="0.3">
      <c r="A38" s="209"/>
      <c r="B38" s="155" t="s">
        <v>70</v>
      </c>
      <c r="C38" s="53" t="s">
        <v>71</v>
      </c>
      <c r="D38" s="156" t="s">
        <v>419</v>
      </c>
      <c r="E38" s="157" t="s">
        <v>75</v>
      </c>
      <c r="F38" s="124">
        <v>5345</v>
      </c>
      <c r="G38" s="125">
        <f t="shared" si="0"/>
        <v>5.3449999999999998</v>
      </c>
      <c r="H38" s="64" t="s">
        <v>10</v>
      </c>
      <c r="I38" s="64" t="s">
        <v>19</v>
      </c>
      <c r="J38" s="80">
        <v>46387</v>
      </c>
      <c r="K38" s="64" t="s">
        <v>14</v>
      </c>
      <c r="L38" s="80">
        <v>46388</v>
      </c>
      <c r="M38" s="80">
        <v>47483</v>
      </c>
      <c r="N38" s="63">
        <v>36</v>
      </c>
      <c r="O38" s="84">
        <f t="shared" si="1"/>
        <v>16.035</v>
      </c>
      <c r="P38" s="65" t="s">
        <v>10</v>
      </c>
    </row>
    <row r="39" spans="1:16" ht="15" customHeight="1" x14ac:dyDescent="0.25">
      <c r="A39" s="212">
        <v>5</v>
      </c>
      <c r="B39" s="203" t="s">
        <v>78</v>
      </c>
      <c r="C39" s="207" t="s">
        <v>79</v>
      </c>
      <c r="D39" s="199" t="s">
        <v>80</v>
      </c>
      <c r="E39" s="200" t="s">
        <v>81</v>
      </c>
      <c r="F39" s="193">
        <v>33727</v>
      </c>
      <c r="G39" s="194">
        <f t="shared" si="0"/>
        <v>33.727000000000004</v>
      </c>
      <c r="H39" s="195" t="s">
        <v>11</v>
      </c>
      <c r="I39" s="195" t="s">
        <v>19</v>
      </c>
      <c r="J39" s="196">
        <v>46387</v>
      </c>
      <c r="K39" s="195" t="s">
        <v>14</v>
      </c>
      <c r="L39" s="196">
        <v>46388</v>
      </c>
      <c r="M39" s="196">
        <v>47483</v>
      </c>
      <c r="N39" s="190">
        <v>36</v>
      </c>
      <c r="O39" s="191">
        <f t="shared" si="1"/>
        <v>101.18100000000001</v>
      </c>
      <c r="P39" s="192" t="s">
        <v>11</v>
      </c>
    </row>
    <row r="40" spans="1:16" ht="15" customHeight="1" x14ac:dyDescent="0.25">
      <c r="A40" s="213"/>
      <c r="B40" s="92" t="s">
        <v>78</v>
      </c>
      <c r="C40" s="93" t="s">
        <v>79</v>
      </c>
      <c r="D40" s="128" t="s">
        <v>82</v>
      </c>
      <c r="E40" s="129" t="s">
        <v>83</v>
      </c>
      <c r="F40" s="122">
        <v>56594</v>
      </c>
      <c r="G40" s="123">
        <f t="shared" si="0"/>
        <v>56.594000000000001</v>
      </c>
      <c r="H40" s="4" t="s">
        <v>13</v>
      </c>
      <c r="I40" s="4" t="s">
        <v>19</v>
      </c>
      <c r="J40" s="79">
        <v>46387</v>
      </c>
      <c r="K40" s="4" t="s">
        <v>14</v>
      </c>
      <c r="L40" s="79">
        <v>46388</v>
      </c>
      <c r="M40" s="79">
        <v>47483</v>
      </c>
      <c r="N40" s="7">
        <v>36</v>
      </c>
      <c r="O40" s="82">
        <f t="shared" si="1"/>
        <v>169.78200000000001</v>
      </c>
      <c r="P40" s="59" t="s">
        <v>13</v>
      </c>
    </row>
    <row r="41" spans="1:16" ht="15" customHeight="1" x14ac:dyDescent="0.25">
      <c r="A41" s="213"/>
      <c r="B41" s="92" t="s">
        <v>78</v>
      </c>
      <c r="C41" s="93" t="s">
        <v>79</v>
      </c>
      <c r="D41" s="128" t="s">
        <v>84</v>
      </c>
      <c r="E41" s="129" t="s">
        <v>85</v>
      </c>
      <c r="F41" s="122">
        <v>22562</v>
      </c>
      <c r="G41" s="123">
        <f t="shared" si="0"/>
        <v>22.562000000000001</v>
      </c>
      <c r="H41" s="4" t="s">
        <v>11</v>
      </c>
      <c r="I41" s="4" t="s">
        <v>19</v>
      </c>
      <c r="J41" s="79">
        <v>46387</v>
      </c>
      <c r="K41" s="4" t="s">
        <v>14</v>
      </c>
      <c r="L41" s="79">
        <v>46388</v>
      </c>
      <c r="M41" s="79">
        <v>47483</v>
      </c>
      <c r="N41" s="7">
        <v>36</v>
      </c>
      <c r="O41" s="82">
        <f t="shared" si="1"/>
        <v>67.686000000000007</v>
      </c>
      <c r="P41" s="59" t="s">
        <v>11</v>
      </c>
    </row>
    <row r="42" spans="1:16" ht="15" customHeight="1" x14ac:dyDescent="0.25">
      <c r="A42" s="213"/>
      <c r="B42" s="92" t="s">
        <v>78</v>
      </c>
      <c r="C42" s="93" t="s">
        <v>79</v>
      </c>
      <c r="D42" s="128" t="s">
        <v>86</v>
      </c>
      <c r="E42" s="129" t="s">
        <v>87</v>
      </c>
      <c r="F42" s="122">
        <v>11905</v>
      </c>
      <c r="G42" s="123">
        <f t="shared" si="0"/>
        <v>11.904999999999999</v>
      </c>
      <c r="H42" s="4" t="s">
        <v>10</v>
      </c>
      <c r="I42" s="4" t="s">
        <v>19</v>
      </c>
      <c r="J42" s="79">
        <v>46387</v>
      </c>
      <c r="K42" s="4" t="s">
        <v>14</v>
      </c>
      <c r="L42" s="79">
        <v>46388</v>
      </c>
      <c r="M42" s="79">
        <v>47483</v>
      </c>
      <c r="N42" s="7">
        <v>36</v>
      </c>
      <c r="O42" s="82">
        <f t="shared" si="1"/>
        <v>35.714999999999996</v>
      </c>
      <c r="P42" s="59" t="s">
        <v>10</v>
      </c>
    </row>
    <row r="43" spans="1:16" ht="15" customHeight="1" thickBot="1" x14ac:dyDescent="0.3">
      <c r="A43" s="214"/>
      <c r="B43" s="95" t="s">
        <v>78</v>
      </c>
      <c r="C43" s="96" t="s">
        <v>79</v>
      </c>
      <c r="D43" s="134" t="s">
        <v>88</v>
      </c>
      <c r="E43" s="135" t="s">
        <v>89</v>
      </c>
      <c r="F43" s="124">
        <v>42297</v>
      </c>
      <c r="G43" s="125">
        <f t="shared" si="0"/>
        <v>42.297000000000004</v>
      </c>
      <c r="H43" s="64" t="s">
        <v>11</v>
      </c>
      <c r="I43" s="64" t="s">
        <v>19</v>
      </c>
      <c r="J43" s="80">
        <v>46387</v>
      </c>
      <c r="K43" s="64" t="s">
        <v>14</v>
      </c>
      <c r="L43" s="80">
        <v>46388</v>
      </c>
      <c r="M43" s="80">
        <v>47483</v>
      </c>
      <c r="N43" s="63">
        <v>36</v>
      </c>
      <c r="O43" s="84">
        <f t="shared" si="1"/>
        <v>126.89100000000002</v>
      </c>
      <c r="P43" s="65" t="s">
        <v>11</v>
      </c>
    </row>
    <row r="44" spans="1:16" ht="15" customHeight="1" x14ac:dyDescent="0.25">
      <c r="A44" s="216">
        <v>6</v>
      </c>
      <c r="B44" s="158" t="s">
        <v>90</v>
      </c>
      <c r="C44" s="159" t="s">
        <v>91</v>
      </c>
      <c r="D44" s="160" t="s">
        <v>92</v>
      </c>
      <c r="E44" s="161" t="s">
        <v>93</v>
      </c>
      <c r="F44" s="120">
        <v>39179.000000000015</v>
      </c>
      <c r="G44" s="121">
        <f t="shared" si="0"/>
        <v>39.179000000000016</v>
      </c>
      <c r="H44" s="67" t="s">
        <v>11</v>
      </c>
      <c r="I44" s="67" t="s">
        <v>19</v>
      </c>
      <c r="J44" s="77">
        <v>46387</v>
      </c>
      <c r="K44" s="67" t="s">
        <v>14</v>
      </c>
      <c r="L44" s="77">
        <v>46388</v>
      </c>
      <c r="M44" s="77">
        <v>47483</v>
      </c>
      <c r="N44" s="66">
        <v>36</v>
      </c>
      <c r="O44" s="78">
        <f t="shared" si="1"/>
        <v>117.53700000000005</v>
      </c>
      <c r="P44" s="68" t="s">
        <v>11</v>
      </c>
    </row>
    <row r="45" spans="1:16" ht="15" customHeight="1" x14ac:dyDescent="0.25">
      <c r="A45" s="213"/>
      <c r="B45" s="162" t="s">
        <v>90</v>
      </c>
      <c r="C45" s="163" t="s">
        <v>91</v>
      </c>
      <c r="D45" s="164" t="s">
        <v>94</v>
      </c>
      <c r="E45" s="165" t="s">
        <v>95</v>
      </c>
      <c r="F45" s="122">
        <v>132088</v>
      </c>
      <c r="G45" s="123">
        <f t="shared" si="0"/>
        <v>132.08799999999999</v>
      </c>
      <c r="H45" s="4" t="s">
        <v>12</v>
      </c>
      <c r="I45" s="4" t="s">
        <v>19</v>
      </c>
      <c r="J45" s="79">
        <v>46387</v>
      </c>
      <c r="K45" s="4" t="s">
        <v>14</v>
      </c>
      <c r="L45" s="79">
        <v>46388</v>
      </c>
      <c r="M45" s="79">
        <v>47483</v>
      </c>
      <c r="N45" s="7">
        <v>36</v>
      </c>
      <c r="O45" s="82">
        <f t="shared" si="1"/>
        <v>396.26400000000001</v>
      </c>
      <c r="P45" s="59" t="s">
        <v>12</v>
      </c>
    </row>
    <row r="46" spans="1:16" ht="15" customHeight="1" x14ac:dyDescent="0.25">
      <c r="A46" s="213"/>
      <c r="B46" s="162" t="s">
        <v>90</v>
      </c>
      <c r="C46" s="163" t="s">
        <v>91</v>
      </c>
      <c r="D46" s="164" t="s">
        <v>96</v>
      </c>
      <c r="E46" s="165" t="s">
        <v>95</v>
      </c>
      <c r="F46" s="122">
        <v>15491.999999999996</v>
      </c>
      <c r="G46" s="123">
        <f t="shared" si="0"/>
        <v>15.491999999999997</v>
      </c>
      <c r="H46" s="4" t="s">
        <v>10</v>
      </c>
      <c r="I46" s="4" t="s">
        <v>19</v>
      </c>
      <c r="J46" s="79">
        <v>46387</v>
      </c>
      <c r="K46" s="4" t="s">
        <v>14</v>
      </c>
      <c r="L46" s="79">
        <v>46388</v>
      </c>
      <c r="M46" s="79">
        <v>47483</v>
      </c>
      <c r="N46" s="7">
        <v>36</v>
      </c>
      <c r="O46" s="82">
        <f t="shared" si="1"/>
        <v>46.475999999999992</v>
      </c>
      <c r="P46" s="59" t="s">
        <v>10</v>
      </c>
    </row>
    <row r="47" spans="1:16" ht="15" customHeight="1" x14ac:dyDescent="0.25">
      <c r="A47" s="213"/>
      <c r="B47" s="162" t="s">
        <v>90</v>
      </c>
      <c r="C47" s="163" t="s">
        <v>91</v>
      </c>
      <c r="D47" s="164" t="s">
        <v>97</v>
      </c>
      <c r="E47" s="165" t="s">
        <v>98</v>
      </c>
      <c r="F47" s="122">
        <v>447</v>
      </c>
      <c r="G47" s="123">
        <f t="shared" si="0"/>
        <v>0.44700000000000001</v>
      </c>
      <c r="H47" s="4" t="s">
        <v>33</v>
      </c>
      <c r="I47" s="4" t="s">
        <v>19</v>
      </c>
      <c r="J47" s="79">
        <v>46387</v>
      </c>
      <c r="K47" s="4" t="s">
        <v>14</v>
      </c>
      <c r="L47" s="79">
        <v>46388</v>
      </c>
      <c r="M47" s="79">
        <v>47483</v>
      </c>
      <c r="N47" s="7">
        <v>36</v>
      </c>
      <c r="O47" s="82">
        <f t="shared" si="1"/>
        <v>1.341</v>
      </c>
      <c r="P47" s="59" t="s">
        <v>33</v>
      </c>
    </row>
    <row r="48" spans="1:16" ht="15" customHeight="1" x14ac:dyDescent="0.25">
      <c r="A48" s="213"/>
      <c r="B48" s="162" t="s">
        <v>90</v>
      </c>
      <c r="C48" s="163" t="s">
        <v>91</v>
      </c>
      <c r="D48" s="164" t="s">
        <v>99</v>
      </c>
      <c r="E48" s="165" t="s">
        <v>93</v>
      </c>
      <c r="F48" s="122">
        <v>47331</v>
      </c>
      <c r="G48" s="123">
        <f t="shared" si="0"/>
        <v>47.331000000000003</v>
      </c>
      <c r="H48" s="4" t="s">
        <v>13</v>
      </c>
      <c r="I48" s="4" t="s">
        <v>19</v>
      </c>
      <c r="J48" s="79">
        <v>46387</v>
      </c>
      <c r="K48" s="4" t="s">
        <v>14</v>
      </c>
      <c r="L48" s="79">
        <v>46388</v>
      </c>
      <c r="M48" s="79">
        <v>47483</v>
      </c>
      <c r="N48" s="7">
        <v>36</v>
      </c>
      <c r="O48" s="82">
        <f t="shared" si="1"/>
        <v>141.99299999999999</v>
      </c>
      <c r="P48" s="59" t="s">
        <v>13</v>
      </c>
    </row>
    <row r="49" spans="1:16" ht="15" customHeight="1" x14ac:dyDescent="0.25">
      <c r="A49" s="213"/>
      <c r="B49" s="162" t="s">
        <v>90</v>
      </c>
      <c r="C49" s="163" t="s">
        <v>91</v>
      </c>
      <c r="D49" s="164" t="s">
        <v>100</v>
      </c>
      <c r="E49" s="165" t="s">
        <v>98</v>
      </c>
      <c r="F49" s="122">
        <v>48451</v>
      </c>
      <c r="G49" s="123">
        <f t="shared" si="0"/>
        <v>48.451000000000001</v>
      </c>
      <c r="H49" s="4" t="s">
        <v>12</v>
      </c>
      <c r="I49" s="4" t="s">
        <v>19</v>
      </c>
      <c r="J49" s="79">
        <v>46387</v>
      </c>
      <c r="K49" s="4" t="s">
        <v>14</v>
      </c>
      <c r="L49" s="79">
        <v>46388</v>
      </c>
      <c r="M49" s="79">
        <v>47483</v>
      </c>
      <c r="N49" s="7">
        <v>36</v>
      </c>
      <c r="O49" s="82">
        <f t="shared" si="1"/>
        <v>145.35300000000001</v>
      </c>
      <c r="P49" s="59" t="s">
        <v>13</v>
      </c>
    </row>
    <row r="50" spans="1:16" ht="15" customHeight="1" x14ac:dyDescent="0.25">
      <c r="A50" s="213"/>
      <c r="B50" s="162" t="s">
        <v>90</v>
      </c>
      <c r="C50" s="163" t="s">
        <v>91</v>
      </c>
      <c r="D50" s="164" t="s">
        <v>101</v>
      </c>
      <c r="E50" s="165" t="s">
        <v>102</v>
      </c>
      <c r="F50" s="122">
        <v>33390</v>
      </c>
      <c r="G50" s="123">
        <f t="shared" si="0"/>
        <v>33.39</v>
      </c>
      <c r="H50" s="4" t="s">
        <v>13</v>
      </c>
      <c r="I50" s="4" t="s">
        <v>19</v>
      </c>
      <c r="J50" s="79">
        <v>46387</v>
      </c>
      <c r="K50" s="4" t="s">
        <v>14</v>
      </c>
      <c r="L50" s="79">
        <v>46388</v>
      </c>
      <c r="M50" s="79">
        <v>47483</v>
      </c>
      <c r="N50" s="7">
        <v>36</v>
      </c>
      <c r="O50" s="82">
        <f t="shared" si="1"/>
        <v>100.17</v>
      </c>
      <c r="P50" s="59" t="s">
        <v>11</v>
      </c>
    </row>
    <row r="51" spans="1:16" ht="15" customHeight="1" x14ac:dyDescent="0.25">
      <c r="A51" s="213"/>
      <c r="B51" s="162" t="s">
        <v>90</v>
      </c>
      <c r="C51" s="163" t="s">
        <v>91</v>
      </c>
      <c r="D51" s="164" t="s">
        <v>103</v>
      </c>
      <c r="E51" s="165" t="s">
        <v>104</v>
      </c>
      <c r="F51" s="122">
        <v>2310</v>
      </c>
      <c r="G51" s="123">
        <f t="shared" si="0"/>
        <v>2.31</v>
      </c>
      <c r="H51" s="4" t="s">
        <v>33</v>
      </c>
      <c r="I51" s="4" t="s">
        <v>19</v>
      </c>
      <c r="J51" s="79">
        <v>46387</v>
      </c>
      <c r="K51" s="4" t="s">
        <v>14</v>
      </c>
      <c r="L51" s="79">
        <v>46388</v>
      </c>
      <c r="M51" s="79">
        <v>47483</v>
      </c>
      <c r="N51" s="7">
        <v>36</v>
      </c>
      <c r="O51" s="82">
        <f t="shared" si="1"/>
        <v>6.93</v>
      </c>
      <c r="P51" s="59" t="s">
        <v>10</v>
      </c>
    </row>
    <row r="52" spans="1:16" ht="15" customHeight="1" thickBot="1" x14ac:dyDescent="0.3">
      <c r="A52" s="214"/>
      <c r="B52" s="166" t="s">
        <v>90</v>
      </c>
      <c r="C52" s="167" t="s">
        <v>91</v>
      </c>
      <c r="D52" s="168" t="s">
        <v>417</v>
      </c>
      <c r="E52" s="169" t="s">
        <v>105</v>
      </c>
      <c r="F52" s="124">
        <v>21765</v>
      </c>
      <c r="G52" s="125">
        <f t="shared" si="0"/>
        <v>21.765000000000001</v>
      </c>
      <c r="H52" s="64" t="s">
        <v>11</v>
      </c>
      <c r="I52" s="64" t="s">
        <v>19</v>
      </c>
      <c r="J52" s="80">
        <v>46387</v>
      </c>
      <c r="K52" s="64" t="s">
        <v>14</v>
      </c>
      <c r="L52" s="80">
        <v>46388</v>
      </c>
      <c r="M52" s="80">
        <v>47483</v>
      </c>
      <c r="N52" s="63">
        <v>36</v>
      </c>
      <c r="O52" s="84">
        <f t="shared" si="1"/>
        <v>65.295000000000002</v>
      </c>
      <c r="P52" s="65" t="s">
        <v>11</v>
      </c>
    </row>
    <row r="53" spans="1:16" ht="15" customHeight="1" x14ac:dyDescent="0.25">
      <c r="A53" s="208">
        <v>7</v>
      </c>
      <c r="B53" s="89" t="s">
        <v>106</v>
      </c>
      <c r="C53" s="90" t="s">
        <v>107</v>
      </c>
      <c r="D53" s="126" t="s">
        <v>416</v>
      </c>
      <c r="E53" s="127" t="s">
        <v>108</v>
      </c>
      <c r="F53" s="120">
        <v>108645</v>
      </c>
      <c r="G53" s="121">
        <f t="shared" si="0"/>
        <v>108.645</v>
      </c>
      <c r="H53" s="67" t="s">
        <v>12</v>
      </c>
      <c r="I53" s="67" t="s">
        <v>19</v>
      </c>
      <c r="J53" s="77">
        <v>46387</v>
      </c>
      <c r="K53" s="67" t="s">
        <v>14</v>
      </c>
      <c r="L53" s="77">
        <v>46388</v>
      </c>
      <c r="M53" s="77">
        <v>47483</v>
      </c>
      <c r="N53" s="66">
        <v>36</v>
      </c>
      <c r="O53" s="78">
        <f t="shared" si="1"/>
        <v>325.935</v>
      </c>
      <c r="P53" s="68" t="s">
        <v>12</v>
      </c>
    </row>
    <row r="54" spans="1:16" ht="15" customHeight="1" x14ac:dyDescent="0.25">
      <c r="A54" s="215"/>
      <c r="B54" s="92" t="s">
        <v>106</v>
      </c>
      <c r="C54" s="93" t="s">
        <v>107</v>
      </c>
      <c r="D54" s="128" t="s">
        <v>109</v>
      </c>
      <c r="E54" s="129" t="s">
        <v>110</v>
      </c>
      <c r="F54" s="122">
        <v>20836.999999999996</v>
      </c>
      <c r="G54" s="123">
        <f t="shared" si="0"/>
        <v>20.836999999999996</v>
      </c>
      <c r="H54" s="4" t="s">
        <v>10</v>
      </c>
      <c r="I54" s="4" t="s">
        <v>19</v>
      </c>
      <c r="J54" s="79">
        <v>46387</v>
      </c>
      <c r="K54" s="4" t="s">
        <v>14</v>
      </c>
      <c r="L54" s="79">
        <v>46388</v>
      </c>
      <c r="M54" s="79">
        <v>47483</v>
      </c>
      <c r="N54" s="7">
        <v>36</v>
      </c>
      <c r="O54" s="82">
        <f t="shared" si="1"/>
        <v>62.510999999999989</v>
      </c>
      <c r="P54" s="59" t="s">
        <v>11</v>
      </c>
    </row>
    <row r="55" spans="1:16" ht="15" customHeight="1" thickBot="1" x14ac:dyDescent="0.3">
      <c r="A55" s="209"/>
      <c r="B55" s="95" t="s">
        <v>106</v>
      </c>
      <c r="C55" s="96" t="s">
        <v>107</v>
      </c>
      <c r="D55" s="134" t="s">
        <v>418</v>
      </c>
      <c r="E55" s="135" t="s">
        <v>111</v>
      </c>
      <c r="F55" s="124">
        <v>6815</v>
      </c>
      <c r="G55" s="125">
        <f t="shared" si="0"/>
        <v>6.8150000000000004</v>
      </c>
      <c r="H55" s="64" t="s">
        <v>11</v>
      </c>
      <c r="I55" s="64" t="s">
        <v>19</v>
      </c>
      <c r="J55" s="80">
        <v>46387</v>
      </c>
      <c r="K55" s="64" t="s">
        <v>14</v>
      </c>
      <c r="L55" s="80">
        <v>46388</v>
      </c>
      <c r="M55" s="80">
        <v>47483</v>
      </c>
      <c r="N55" s="63">
        <v>36</v>
      </c>
      <c r="O55" s="84">
        <f t="shared" si="1"/>
        <v>20.445</v>
      </c>
      <c r="P55" s="65" t="s">
        <v>10</v>
      </c>
    </row>
    <row r="56" spans="1:16" ht="15" customHeight="1" x14ac:dyDescent="0.25">
      <c r="A56" s="208">
        <v>8</v>
      </c>
      <c r="B56" s="158" t="s">
        <v>112</v>
      </c>
      <c r="C56" s="159" t="s">
        <v>113</v>
      </c>
      <c r="D56" s="160" t="s">
        <v>114</v>
      </c>
      <c r="E56" s="161" t="s">
        <v>115</v>
      </c>
      <c r="F56" s="120">
        <v>43944</v>
      </c>
      <c r="G56" s="121">
        <f t="shared" si="0"/>
        <v>43.944000000000003</v>
      </c>
      <c r="H56" s="67" t="s">
        <v>13</v>
      </c>
      <c r="I56" s="67" t="s">
        <v>19</v>
      </c>
      <c r="J56" s="77">
        <v>46387</v>
      </c>
      <c r="K56" s="67" t="s">
        <v>14</v>
      </c>
      <c r="L56" s="77">
        <v>46388</v>
      </c>
      <c r="M56" s="77">
        <v>47483</v>
      </c>
      <c r="N56" s="66">
        <v>36</v>
      </c>
      <c r="O56" s="78">
        <f t="shared" si="1"/>
        <v>131.83199999999999</v>
      </c>
      <c r="P56" s="68" t="s">
        <v>13</v>
      </c>
    </row>
    <row r="57" spans="1:16" ht="15" customHeight="1" x14ac:dyDescent="0.25">
      <c r="A57" s="215"/>
      <c r="B57" s="162" t="s">
        <v>112</v>
      </c>
      <c r="C57" s="163" t="s">
        <v>113</v>
      </c>
      <c r="D57" s="164" t="s">
        <v>116</v>
      </c>
      <c r="E57" s="165" t="s">
        <v>117</v>
      </c>
      <c r="F57" s="122">
        <v>0</v>
      </c>
      <c r="G57" s="123">
        <f t="shared" si="0"/>
        <v>0</v>
      </c>
      <c r="H57" s="4" t="s">
        <v>10</v>
      </c>
      <c r="I57" s="4" t="s">
        <v>19</v>
      </c>
      <c r="J57" s="79">
        <v>46387</v>
      </c>
      <c r="K57" s="4" t="s">
        <v>14</v>
      </c>
      <c r="L57" s="79">
        <v>46388</v>
      </c>
      <c r="M57" s="79">
        <v>47483</v>
      </c>
      <c r="N57" s="7">
        <v>36</v>
      </c>
      <c r="O57" s="82">
        <f t="shared" si="1"/>
        <v>0</v>
      </c>
      <c r="P57" s="59" t="s">
        <v>33</v>
      </c>
    </row>
    <row r="58" spans="1:16" ht="15" customHeight="1" thickBot="1" x14ac:dyDescent="0.3">
      <c r="A58" s="209"/>
      <c r="B58" s="166" t="s">
        <v>112</v>
      </c>
      <c r="C58" s="167" t="s">
        <v>113</v>
      </c>
      <c r="D58" s="168" t="s">
        <v>118</v>
      </c>
      <c r="E58" s="169" t="s">
        <v>119</v>
      </c>
      <c r="F58" s="124">
        <v>40205</v>
      </c>
      <c r="G58" s="125">
        <f t="shared" si="0"/>
        <v>40.204999999999998</v>
      </c>
      <c r="H58" s="64" t="s">
        <v>11</v>
      </c>
      <c r="I58" s="64" t="s">
        <v>19</v>
      </c>
      <c r="J58" s="80">
        <v>46387</v>
      </c>
      <c r="K58" s="64" t="s">
        <v>14</v>
      </c>
      <c r="L58" s="80">
        <v>46388</v>
      </c>
      <c r="M58" s="80">
        <v>47483</v>
      </c>
      <c r="N58" s="63">
        <v>36</v>
      </c>
      <c r="O58" s="84">
        <f t="shared" si="1"/>
        <v>120.61499999999999</v>
      </c>
      <c r="P58" s="65" t="s">
        <v>11</v>
      </c>
    </row>
    <row r="59" spans="1:16" ht="15" customHeight="1" x14ac:dyDescent="0.25">
      <c r="A59" s="208">
        <v>9</v>
      </c>
      <c r="B59" s="89" t="s">
        <v>120</v>
      </c>
      <c r="C59" s="132" t="s">
        <v>121</v>
      </c>
      <c r="D59" s="100" t="s">
        <v>371</v>
      </c>
      <c r="E59" s="89" t="s">
        <v>122</v>
      </c>
      <c r="F59" s="120">
        <v>87716</v>
      </c>
      <c r="G59" s="121">
        <f t="shared" si="0"/>
        <v>87.716000000000008</v>
      </c>
      <c r="H59" s="67" t="s">
        <v>35</v>
      </c>
      <c r="I59" s="67" t="s">
        <v>19</v>
      </c>
      <c r="J59" s="77">
        <v>46387</v>
      </c>
      <c r="K59" s="67" t="s">
        <v>14</v>
      </c>
      <c r="L59" s="77">
        <v>46388</v>
      </c>
      <c r="M59" s="77">
        <v>47483</v>
      </c>
      <c r="N59" s="66">
        <v>36</v>
      </c>
      <c r="O59" s="78">
        <f t="shared" si="1"/>
        <v>263.14800000000002</v>
      </c>
      <c r="P59" s="68" t="s">
        <v>35</v>
      </c>
    </row>
    <row r="60" spans="1:16" ht="15" customHeight="1" thickBot="1" x14ac:dyDescent="0.3">
      <c r="A60" s="209"/>
      <c r="B60" s="95" t="s">
        <v>120</v>
      </c>
      <c r="C60" s="133" t="s">
        <v>121</v>
      </c>
      <c r="D60" s="104" t="s">
        <v>370</v>
      </c>
      <c r="E60" s="135" t="s">
        <v>123</v>
      </c>
      <c r="F60" s="124">
        <v>15900</v>
      </c>
      <c r="G60" s="125">
        <f t="shared" si="0"/>
        <v>15.9</v>
      </c>
      <c r="H60" s="64" t="s">
        <v>10</v>
      </c>
      <c r="I60" s="64" t="s">
        <v>19</v>
      </c>
      <c r="J60" s="80">
        <v>46387</v>
      </c>
      <c r="K60" s="64" t="s">
        <v>14</v>
      </c>
      <c r="L60" s="80">
        <v>46388</v>
      </c>
      <c r="M60" s="80">
        <v>47483</v>
      </c>
      <c r="N60" s="63">
        <v>36</v>
      </c>
      <c r="O60" s="84">
        <f t="shared" si="1"/>
        <v>47.7</v>
      </c>
      <c r="P60" s="65" t="s">
        <v>10</v>
      </c>
    </row>
    <row r="61" spans="1:16" ht="15" customHeight="1" x14ac:dyDescent="0.25">
      <c r="A61" s="208">
        <v>10</v>
      </c>
      <c r="B61" s="149" t="s">
        <v>124</v>
      </c>
      <c r="C61" s="159">
        <v>37863886</v>
      </c>
      <c r="D61" s="150" t="s">
        <v>125</v>
      </c>
      <c r="E61" s="151" t="s">
        <v>126</v>
      </c>
      <c r="F61" s="120">
        <v>43399.000000000007</v>
      </c>
      <c r="G61" s="121">
        <f t="shared" si="0"/>
        <v>43.399000000000008</v>
      </c>
      <c r="H61" s="67" t="s">
        <v>13</v>
      </c>
      <c r="I61" s="67" t="s">
        <v>19</v>
      </c>
      <c r="J61" s="77">
        <v>46387</v>
      </c>
      <c r="K61" s="67" t="s">
        <v>14</v>
      </c>
      <c r="L61" s="77">
        <v>46388</v>
      </c>
      <c r="M61" s="77">
        <v>47483</v>
      </c>
      <c r="N61" s="66">
        <v>36</v>
      </c>
      <c r="O61" s="78">
        <f t="shared" si="1"/>
        <v>130.19700000000003</v>
      </c>
      <c r="P61" s="68" t="s">
        <v>13</v>
      </c>
    </row>
    <row r="62" spans="1:16" ht="15" customHeight="1" thickBot="1" x14ac:dyDescent="0.3">
      <c r="A62" s="210"/>
      <c r="B62" s="170" t="s">
        <v>124</v>
      </c>
      <c r="C62" s="171">
        <v>37863886</v>
      </c>
      <c r="D62" s="172" t="s">
        <v>127</v>
      </c>
      <c r="E62" s="173" t="s">
        <v>128</v>
      </c>
      <c r="F62" s="130">
        <v>180314</v>
      </c>
      <c r="G62" s="131">
        <f t="shared" si="0"/>
        <v>180.31399999999999</v>
      </c>
      <c r="H62" s="69" t="s">
        <v>35</v>
      </c>
      <c r="I62" s="69" t="s">
        <v>19</v>
      </c>
      <c r="J62" s="81">
        <v>46387</v>
      </c>
      <c r="K62" s="69" t="s">
        <v>14</v>
      </c>
      <c r="L62" s="81">
        <v>46388</v>
      </c>
      <c r="M62" s="81">
        <v>47483</v>
      </c>
      <c r="N62" s="76">
        <v>36</v>
      </c>
      <c r="O62" s="83">
        <f t="shared" si="1"/>
        <v>540.94200000000001</v>
      </c>
      <c r="P62" s="70" t="s">
        <v>12</v>
      </c>
    </row>
    <row r="63" spans="1:16" ht="15" customHeight="1" thickBot="1" x14ac:dyDescent="0.3">
      <c r="A63" s="136">
        <v>11</v>
      </c>
      <c r="B63" s="137" t="s">
        <v>253</v>
      </c>
      <c r="C63" s="138">
        <v>37863894</v>
      </c>
      <c r="D63" s="139" t="s">
        <v>254</v>
      </c>
      <c r="E63" s="140" t="s">
        <v>255</v>
      </c>
      <c r="F63" s="141">
        <v>143353</v>
      </c>
      <c r="G63" s="142">
        <f t="shared" si="0"/>
        <v>143.35300000000001</v>
      </c>
      <c r="H63" s="71" t="s">
        <v>12</v>
      </c>
      <c r="I63" s="71" t="s">
        <v>19</v>
      </c>
      <c r="J63" s="85">
        <v>46387</v>
      </c>
      <c r="K63" s="71" t="s">
        <v>14</v>
      </c>
      <c r="L63" s="85">
        <v>46388</v>
      </c>
      <c r="M63" s="85">
        <v>47483</v>
      </c>
      <c r="N63" s="86">
        <v>36</v>
      </c>
      <c r="O63" s="87">
        <f t="shared" si="1"/>
        <v>430.05900000000003</v>
      </c>
      <c r="P63" s="72" t="s">
        <v>12</v>
      </c>
    </row>
    <row r="64" spans="1:16" ht="15" customHeight="1" thickBot="1" x14ac:dyDescent="0.3">
      <c r="A64" s="136">
        <v>12</v>
      </c>
      <c r="B64" s="174" t="s">
        <v>249</v>
      </c>
      <c r="C64" s="175" t="s">
        <v>250</v>
      </c>
      <c r="D64" s="176" t="s">
        <v>251</v>
      </c>
      <c r="E64" s="177" t="s">
        <v>252</v>
      </c>
      <c r="F64" s="141">
        <v>144614</v>
      </c>
      <c r="G64" s="142">
        <f t="shared" si="0"/>
        <v>144.614</v>
      </c>
      <c r="H64" s="71" t="s">
        <v>12</v>
      </c>
      <c r="I64" s="71" t="s">
        <v>19</v>
      </c>
      <c r="J64" s="85">
        <v>46387</v>
      </c>
      <c r="K64" s="71" t="s">
        <v>14</v>
      </c>
      <c r="L64" s="85">
        <v>46388</v>
      </c>
      <c r="M64" s="85">
        <v>47483</v>
      </c>
      <c r="N64" s="86">
        <v>36</v>
      </c>
      <c r="O64" s="87">
        <f t="shared" si="1"/>
        <v>433.84199999999998</v>
      </c>
      <c r="P64" s="72" t="s">
        <v>12</v>
      </c>
    </row>
    <row r="65" spans="1:16" ht="15" customHeight="1" thickBot="1" x14ac:dyDescent="0.3">
      <c r="A65" s="136">
        <v>13</v>
      </c>
      <c r="B65" s="137" t="s">
        <v>256</v>
      </c>
      <c r="C65" s="138">
        <v>37865056</v>
      </c>
      <c r="D65" s="139" t="s">
        <v>257</v>
      </c>
      <c r="E65" s="140" t="s">
        <v>258</v>
      </c>
      <c r="F65" s="141">
        <v>424674</v>
      </c>
      <c r="G65" s="142">
        <f t="shared" si="0"/>
        <v>424.67400000000004</v>
      </c>
      <c r="H65" s="71" t="s">
        <v>36</v>
      </c>
      <c r="I65" s="71" t="s">
        <v>19</v>
      </c>
      <c r="J65" s="85">
        <v>46387</v>
      </c>
      <c r="K65" s="71" t="s">
        <v>14</v>
      </c>
      <c r="L65" s="85">
        <v>46388</v>
      </c>
      <c r="M65" s="85">
        <v>47483</v>
      </c>
      <c r="N65" s="86">
        <v>36</v>
      </c>
      <c r="O65" s="87">
        <f t="shared" si="1"/>
        <v>1274.0220000000002</v>
      </c>
      <c r="P65" s="72" t="s">
        <v>36</v>
      </c>
    </row>
    <row r="66" spans="1:16" ht="15" customHeight="1" thickBot="1" x14ac:dyDescent="0.3">
      <c r="A66" s="136">
        <v>14</v>
      </c>
      <c r="B66" s="178" t="s">
        <v>259</v>
      </c>
      <c r="C66" s="175" t="s">
        <v>260</v>
      </c>
      <c r="D66" s="179" t="s">
        <v>261</v>
      </c>
      <c r="E66" s="180" t="s">
        <v>262</v>
      </c>
      <c r="F66" s="141">
        <v>526926</v>
      </c>
      <c r="G66" s="142">
        <f t="shared" si="0"/>
        <v>526.92600000000004</v>
      </c>
      <c r="H66" s="71" t="s">
        <v>36</v>
      </c>
      <c r="I66" s="71" t="s">
        <v>19</v>
      </c>
      <c r="J66" s="85">
        <v>46387</v>
      </c>
      <c r="K66" s="71" t="s">
        <v>14</v>
      </c>
      <c r="L66" s="85">
        <v>46388</v>
      </c>
      <c r="M66" s="85">
        <v>47483</v>
      </c>
      <c r="N66" s="86">
        <v>36</v>
      </c>
      <c r="O66" s="87">
        <f t="shared" si="1"/>
        <v>1580.7780000000002</v>
      </c>
      <c r="P66" s="72" t="s">
        <v>36</v>
      </c>
    </row>
    <row r="67" spans="1:16" ht="15" customHeight="1" thickBot="1" x14ac:dyDescent="0.3">
      <c r="A67" s="136">
        <v>15</v>
      </c>
      <c r="B67" s="97" t="s">
        <v>129</v>
      </c>
      <c r="C67" s="138" t="s">
        <v>130</v>
      </c>
      <c r="D67" s="98" t="s">
        <v>131</v>
      </c>
      <c r="E67" s="99" t="s">
        <v>132</v>
      </c>
      <c r="F67" s="141">
        <v>118969</v>
      </c>
      <c r="G67" s="142">
        <f t="shared" si="0"/>
        <v>118.96900000000001</v>
      </c>
      <c r="H67" s="71" t="s">
        <v>12</v>
      </c>
      <c r="I67" s="71" t="s">
        <v>19</v>
      </c>
      <c r="J67" s="85">
        <v>46387</v>
      </c>
      <c r="K67" s="71" t="s">
        <v>14</v>
      </c>
      <c r="L67" s="85">
        <v>46388</v>
      </c>
      <c r="M67" s="85">
        <v>47483</v>
      </c>
      <c r="N67" s="86">
        <v>36</v>
      </c>
      <c r="O67" s="87">
        <f t="shared" si="1"/>
        <v>356.90700000000004</v>
      </c>
      <c r="P67" s="72" t="s">
        <v>12</v>
      </c>
    </row>
    <row r="68" spans="1:16" ht="15" customHeight="1" x14ac:dyDescent="0.25">
      <c r="A68" s="208">
        <v>16</v>
      </c>
      <c r="B68" s="27" t="s">
        <v>178</v>
      </c>
      <c r="C68" s="51" t="s">
        <v>179</v>
      </c>
      <c r="D68" s="35" t="s">
        <v>180</v>
      </c>
      <c r="E68" s="73" t="s">
        <v>181</v>
      </c>
      <c r="F68" s="108">
        <v>24971</v>
      </c>
      <c r="G68" s="121">
        <f t="shared" si="0"/>
        <v>24.971</v>
      </c>
      <c r="H68" s="67" t="s">
        <v>11</v>
      </c>
      <c r="I68" s="67" t="s">
        <v>19</v>
      </c>
      <c r="J68" s="77">
        <v>46387</v>
      </c>
      <c r="K68" s="67" t="s">
        <v>14</v>
      </c>
      <c r="L68" s="77">
        <v>46388</v>
      </c>
      <c r="M68" s="77">
        <v>47483</v>
      </c>
      <c r="N68" s="66">
        <v>36</v>
      </c>
      <c r="O68" s="78">
        <f t="shared" si="1"/>
        <v>74.912999999999997</v>
      </c>
      <c r="P68" s="68" t="s">
        <v>11</v>
      </c>
    </row>
    <row r="69" spans="1:16" ht="15" customHeight="1" x14ac:dyDescent="0.25">
      <c r="A69" s="215"/>
      <c r="B69" s="28" t="s">
        <v>178</v>
      </c>
      <c r="C69" s="52" t="s">
        <v>179</v>
      </c>
      <c r="D69" s="36" t="s">
        <v>182</v>
      </c>
      <c r="E69" s="74" t="s">
        <v>183</v>
      </c>
      <c r="F69" s="111">
        <v>0</v>
      </c>
      <c r="G69" s="123">
        <f t="shared" si="0"/>
        <v>0</v>
      </c>
      <c r="H69" s="4" t="s">
        <v>10</v>
      </c>
      <c r="I69" s="4" t="s">
        <v>19</v>
      </c>
      <c r="J69" s="79">
        <v>46387</v>
      </c>
      <c r="K69" s="4" t="s">
        <v>14</v>
      </c>
      <c r="L69" s="79">
        <v>46388</v>
      </c>
      <c r="M69" s="79">
        <v>47483</v>
      </c>
      <c r="N69" s="7">
        <v>36</v>
      </c>
      <c r="O69" s="82">
        <f t="shared" si="1"/>
        <v>0</v>
      </c>
      <c r="P69" s="59" t="s">
        <v>33</v>
      </c>
    </row>
    <row r="70" spans="1:16" ht="15" customHeight="1" x14ac:dyDescent="0.25">
      <c r="A70" s="215"/>
      <c r="B70" s="28" t="s">
        <v>178</v>
      </c>
      <c r="C70" s="52" t="s">
        <v>179</v>
      </c>
      <c r="D70" s="36" t="s">
        <v>184</v>
      </c>
      <c r="E70" s="74" t="s">
        <v>185</v>
      </c>
      <c r="F70" s="111">
        <v>15754</v>
      </c>
      <c r="G70" s="123">
        <f t="shared" si="0"/>
        <v>15.754</v>
      </c>
      <c r="H70" s="4" t="s">
        <v>10</v>
      </c>
      <c r="I70" s="4" t="s">
        <v>19</v>
      </c>
      <c r="J70" s="79">
        <v>46387</v>
      </c>
      <c r="K70" s="4" t="s">
        <v>14</v>
      </c>
      <c r="L70" s="79">
        <v>46388</v>
      </c>
      <c r="M70" s="79">
        <v>47483</v>
      </c>
      <c r="N70" s="7">
        <v>36</v>
      </c>
      <c r="O70" s="82">
        <f t="shared" si="1"/>
        <v>47.262</v>
      </c>
      <c r="P70" s="59" t="s">
        <v>10</v>
      </c>
    </row>
    <row r="71" spans="1:16" ht="15" customHeight="1" thickBot="1" x14ac:dyDescent="0.3">
      <c r="A71" s="209"/>
      <c r="B71" s="29" t="s">
        <v>178</v>
      </c>
      <c r="C71" s="53" t="s">
        <v>179</v>
      </c>
      <c r="D71" s="37" t="s">
        <v>186</v>
      </c>
      <c r="E71" s="62" t="s">
        <v>187</v>
      </c>
      <c r="F71" s="114">
        <v>2954</v>
      </c>
      <c r="G71" s="125">
        <f t="shared" si="0"/>
        <v>2.9540000000000002</v>
      </c>
      <c r="H71" s="64" t="s">
        <v>10</v>
      </c>
      <c r="I71" s="64" t="s">
        <v>19</v>
      </c>
      <c r="J71" s="80">
        <v>46387</v>
      </c>
      <c r="K71" s="64" t="s">
        <v>14</v>
      </c>
      <c r="L71" s="80">
        <v>46388</v>
      </c>
      <c r="M71" s="80">
        <v>47483</v>
      </c>
      <c r="N71" s="63">
        <v>36</v>
      </c>
      <c r="O71" s="84">
        <f t="shared" si="1"/>
        <v>8.8620000000000001</v>
      </c>
      <c r="P71" s="65" t="s">
        <v>10</v>
      </c>
    </row>
    <row r="72" spans="1:16" ht="15" customHeight="1" x14ac:dyDescent="0.25">
      <c r="A72" s="208">
        <v>17</v>
      </c>
      <c r="B72" s="100" t="s">
        <v>188</v>
      </c>
      <c r="C72" s="101" t="s">
        <v>189</v>
      </c>
      <c r="D72" s="106" t="s">
        <v>190</v>
      </c>
      <c r="E72" s="127" t="s">
        <v>191</v>
      </c>
      <c r="F72" s="120">
        <v>83277</v>
      </c>
      <c r="G72" s="121">
        <f t="shared" si="0"/>
        <v>83.277000000000001</v>
      </c>
      <c r="H72" s="67" t="s">
        <v>34</v>
      </c>
      <c r="I72" s="67" t="s">
        <v>19</v>
      </c>
      <c r="J72" s="77">
        <v>46387</v>
      </c>
      <c r="K72" s="67" t="s">
        <v>14</v>
      </c>
      <c r="L72" s="77">
        <v>46388</v>
      </c>
      <c r="M72" s="77">
        <v>47483</v>
      </c>
      <c r="N72" s="66">
        <v>36</v>
      </c>
      <c r="O72" s="78">
        <f t="shared" si="1"/>
        <v>249.83100000000002</v>
      </c>
      <c r="P72" s="68" t="s">
        <v>34</v>
      </c>
    </row>
    <row r="73" spans="1:16" ht="15" customHeight="1" thickBot="1" x14ac:dyDescent="0.3">
      <c r="A73" s="209"/>
      <c r="B73" s="104" t="s">
        <v>188</v>
      </c>
      <c r="C73" s="105" t="s">
        <v>189</v>
      </c>
      <c r="D73" s="112" t="s">
        <v>192</v>
      </c>
      <c r="E73" s="135" t="s">
        <v>193</v>
      </c>
      <c r="F73" s="124">
        <v>94794</v>
      </c>
      <c r="G73" s="125">
        <f t="shared" si="0"/>
        <v>94.793999999999997</v>
      </c>
      <c r="H73" s="64" t="s">
        <v>35</v>
      </c>
      <c r="I73" s="64" t="s">
        <v>19</v>
      </c>
      <c r="J73" s="80">
        <v>46387</v>
      </c>
      <c r="K73" s="64" t="s">
        <v>14</v>
      </c>
      <c r="L73" s="80">
        <v>46388</v>
      </c>
      <c r="M73" s="80">
        <v>47483</v>
      </c>
      <c r="N73" s="63">
        <v>36</v>
      </c>
      <c r="O73" s="84">
        <f t="shared" si="1"/>
        <v>284.38200000000001</v>
      </c>
      <c r="P73" s="65" t="s">
        <v>35</v>
      </c>
    </row>
    <row r="74" spans="1:16" ht="15" customHeight="1" x14ac:dyDescent="0.25">
      <c r="A74" s="208">
        <v>18</v>
      </c>
      <c r="B74" s="27" t="s">
        <v>263</v>
      </c>
      <c r="C74" s="181" t="s">
        <v>264</v>
      </c>
      <c r="D74" s="35" t="s">
        <v>265</v>
      </c>
      <c r="E74" s="151" t="s">
        <v>266</v>
      </c>
      <c r="F74" s="120">
        <v>10446</v>
      </c>
      <c r="G74" s="121">
        <f t="shared" si="0"/>
        <v>10.446</v>
      </c>
      <c r="H74" s="67" t="s">
        <v>10</v>
      </c>
      <c r="I74" s="67" t="s">
        <v>19</v>
      </c>
      <c r="J74" s="77">
        <v>46387</v>
      </c>
      <c r="K74" s="67" t="s">
        <v>14</v>
      </c>
      <c r="L74" s="77">
        <v>46388</v>
      </c>
      <c r="M74" s="77">
        <v>47483</v>
      </c>
      <c r="N74" s="66">
        <v>36</v>
      </c>
      <c r="O74" s="78">
        <f t="shared" si="1"/>
        <v>31.338000000000001</v>
      </c>
      <c r="P74" s="68" t="s">
        <v>10</v>
      </c>
    </row>
    <row r="75" spans="1:16" ht="15" customHeight="1" x14ac:dyDescent="0.25">
      <c r="A75" s="215"/>
      <c r="B75" s="28" t="s">
        <v>263</v>
      </c>
      <c r="C75" s="182" t="s">
        <v>264</v>
      </c>
      <c r="D75" s="36" t="s">
        <v>267</v>
      </c>
      <c r="E75" s="154" t="s">
        <v>268</v>
      </c>
      <c r="F75" s="122">
        <v>48863</v>
      </c>
      <c r="G75" s="123">
        <f t="shared" si="0"/>
        <v>48.863</v>
      </c>
      <c r="H75" s="4" t="s">
        <v>13</v>
      </c>
      <c r="I75" s="4" t="s">
        <v>19</v>
      </c>
      <c r="J75" s="79">
        <v>46387</v>
      </c>
      <c r="K75" s="4" t="s">
        <v>14</v>
      </c>
      <c r="L75" s="79">
        <v>46388</v>
      </c>
      <c r="M75" s="79">
        <v>47483</v>
      </c>
      <c r="N75" s="7">
        <v>36</v>
      </c>
      <c r="O75" s="82">
        <f t="shared" si="1"/>
        <v>146.589</v>
      </c>
      <c r="P75" s="59" t="s">
        <v>13</v>
      </c>
    </row>
    <row r="76" spans="1:16" ht="15" customHeight="1" x14ac:dyDescent="0.25">
      <c r="A76" s="215"/>
      <c r="B76" s="28" t="s">
        <v>263</v>
      </c>
      <c r="C76" s="182" t="s">
        <v>264</v>
      </c>
      <c r="D76" s="36" t="s">
        <v>269</v>
      </c>
      <c r="E76" s="154" t="s">
        <v>270</v>
      </c>
      <c r="F76" s="122">
        <v>53425</v>
      </c>
      <c r="G76" s="123">
        <f t="shared" si="0"/>
        <v>53.425000000000004</v>
      </c>
      <c r="H76" s="4" t="s">
        <v>11</v>
      </c>
      <c r="I76" s="4" t="s">
        <v>19</v>
      </c>
      <c r="J76" s="79">
        <v>46387</v>
      </c>
      <c r="K76" s="4" t="s">
        <v>14</v>
      </c>
      <c r="L76" s="79">
        <v>46388</v>
      </c>
      <c r="M76" s="79">
        <v>47483</v>
      </c>
      <c r="N76" s="7">
        <v>36</v>
      </c>
      <c r="O76" s="82">
        <f t="shared" si="1"/>
        <v>160.27500000000001</v>
      </c>
      <c r="P76" s="59" t="s">
        <v>13</v>
      </c>
    </row>
    <row r="77" spans="1:16" ht="15" customHeight="1" x14ac:dyDescent="0.25">
      <c r="A77" s="215"/>
      <c r="B77" s="28" t="s">
        <v>263</v>
      </c>
      <c r="C77" s="182" t="s">
        <v>264</v>
      </c>
      <c r="D77" s="36" t="s">
        <v>271</v>
      </c>
      <c r="E77" s="154" t="s">
        <v>272</v>
      </c>
      <c r="F77" s="122">
        <v>33099</v>
      </c>
      <c r="G77" s="123">
        <f t="shared" ref="G77:G138" si="2">SUM(F77*0.001)</f>
        <v>33.099000000000004</v>
      </c>
      <c r="H77" s="4" t="s">
        <v>11</v>
      </c>
      <c r="I77" s="4" t="s">
        <v>19</v>
      </c>
      <c r="J77" s="79">
        <v>46387</v>
      </c>
      <c r="K77" s="4" t="s">
        <v>14</v>
      </c>
      <c r="L77" s="79">
        <v>46388</v>
      </c>
      <c r="M77" s="79">
        <v>47483</v>
      </c>
      <c r="N77" s="7">
        <v>36</v>
      </c>
      <c r="O77" s="82">
        <f t="shared" ref="O77:O138" si="3">SUM(G77)*300%</f>
        <v>99.297000000000011</v>
      </c>
      <c r="P77" s="59" t="s">
        <v>11</v>
      </c>
    </row>
    <row r="78" spans="1:16" ht="15" customHeight="1" thickBot="1" x14ac:dyDescent="0.3">
      <c r="A78" s="209"/>
      <c r="B78" s="29" t="s">
        <v>263</v>
      </c>
      <c r="C78" s="183" t="s">
        <v>264</v>
      </c>
      <c r="D78" s="37" t="s">
        <v>273</v>
      </c>
      <c r="E78" s="157" t="s">
        <v>274</v>
      </c>
      <c r="F78" s="124">
        <v>0</v>
      </c>
      <c r="G78" s="125">
        <f t="shared" si="2"/>
        <v>0</v>
      </c>
      <c r="H78" s="64" t="s">
        <v>33</v>
      </c>
      <c r="I78" s="64" t="s">
        <v>19</v>
      </c>
      <c r="J78" s="80">
        <v>46387</v>
      </c>
      <c r="K78" s="64" t="s">
        <v>14</v>
      </c>
      <c r="L78" s="80">
        <v>46388</v>
      </c>
      <c r="M78" s="80">
        <v>47483</v>
      </c>
      <c r="N78" s="63">
        <v>36</v>
      </c>
      <c r="O78" s="84">
        <f t="shared" si="3"/>
        <v>0</v>
      </c>
      <c r="P78" s="65" t="s">
        <v>33</v>
      </c>
    </row>
    <row r="79" spans="1:16" ht="15" customHeight="1" x14ac:dyDescent="0.25">
      <c r="A79" s="208">
        <v>19</v>
      </c>
      <c r="B79" s="100" t="s">
        <v>275</v>
      </c>
      <c r="C79" s="90" t="s">
        <v>276</v>
      </c>
      <c r="D79" s="106" t="s">
        <v>277</v>
      </c>
      <c r="E79" s="107" t="s">
        <v>278</v>
      </c>
      <c r="F79" s="108">
        <v>73139</v>
      </c>
      <c r="G79" s="121">
        <f t="shared" si="2"/>
        <v>73.138999999999996</v>
      </c>
      <c r="H79" s="67" t="s">
        <v>34</v>
      </c>
      <c r="I79" s="67" t="s">
        <v>19</v>
      </c>
      <c r="J79" s="77">
        <v>46387</v>
      </c>
      <c r="K79" s="67" t="s">
        <v>14</v>
      </c>
      <c r="L79" s="77">
        <v>46388</v>
      </c>
      <c r="M79" s="77">
        <v>47483</v>
      </c>
      <c r="N79" s="66">
        <v>36</v>
      </c>
      <c r="O79" s="78">
        <f t="shared" si="3"/>
        <v>219.41699999999997</v>
      </c>
      <c r="P79" s="68" t="s">
        <v>34</v>
      </c>
    </row>
    <row r="80" spans="1:16" ht="15" customHeight="1" x14ac:dyDescent="0.25">
      <c r="A80" s="215"/>
      <c r="B80" s="102" t="s">
        <v>275</v>
      </c>
      <c r="C80" s="93" t="s">
        <v>276</v>
      </c>
      <c r="D80" s="109" t="s">
        <v>279</v>
      </c>
      <c r="E80" s="110" t="s">
        <v>280</v>
      </c>
      <c r="F80" s="111">
        <v>60116</v>
      </c>
      <c r="G80" s="123">
        <f t="shared" si="2"/>
        <v>60.116</v>
      </c>
      <c r="H80" s="4" t="s">
        <v>11</v>
      </c>
      <c r="I80" s="4" t="s">
        <v>19</v>
      </c>
      <c r="J80" s="79">
        <v>46387</v>
      </c>
      <c r="K80" s="4" t="s">
        <v>14</v>
      </c>
      <c r="L80" s="79">
        <v>46388</v>
      </c>
      <c r="M80" s="79">
        <v>47483</v>
      </c>
      <c r="N80" s="7">
        <v>36</v>
      </c>
      <c r="O80" s="82">
        <f t="shared" si="3"/>
        <v>180.34800000000001</v>
      </c>
      <c r="P80" s="59" t="s">
        <v>13</v>
      </c>
    </row>
    <row r="81" spans="1:16" ht="15" customHeight="1" x14ac:dyDescent="0.25">
      <c r="A81" s="215"/>
      <c r="B81" s="102" t="s">
        <v>275</v>
      </c>
      <c r="C81" s="93" t="s">
        <v>276</v>
      </c>
      <c r="D81" s="109" t="s">
        <v>281</v>
      </c>
      <c r="E81" s="110" t="s">
        <v>282</v>
      </c>
      <c r="F81" s="111">
        <v>44511</v>
      </c>
      <c r="G81" s="123">
        <f t="shared" si="2"/>
        <v>44.511000000000003</v>
      </c>
      <c r="H81" s="4" t="s">
        <v>13</v>
      </c>
      <c r="I81" s="4" t="s">
        <v>19</v>
      </c>
      <c r="J81" s="79">
        <v>46387</v>
      </c>
      <c r="K81" s="4" t="s">
        <v>14</v>
      </c>
      <c r="L81" s="79">
        <v>46388</v>
      </c>
      <c r="M81" s="79">
        <v>47483</v>
      </c>
      <c r="N81" s="7">
        <v>36</v>
      </c>
      <c r="O81" s="82">
        <f t="shared" si="3"/>
        <v>133.53300000000002</v>
      </c>
      <c r="P81" s="59" t="s">
        <v>13</v>
      </c>
    </row>
    <row r="82" spans="1:16" ht="15" customHeight="1" x14ac:dyDescent="0.25">
      <c r="A82" s="215"/>
      <c r="B82" s="102" t="s">
        <v>275</v>
      </c>
      <c r="C82" s="93" t="s">
        <v>276</v>
      </c>
      <c r="D82" s="109" t="s">
        <v>283</v>
      </c>
      <c r="E82" s="110" t="s">
        <v>284</v>
      </c>
      <c r="F82" s="111">
        <v>102447</v>
      </c>
      <c r="G82" s="123">
        <f t="shared" si="2"/>
        <v>102.447</v>
      </c>
      <c r="H82" s="4" t="s">
        <v>34</v>
      </c>
      <c r="I82" s="4" t="s">
        <v>19</v>
      </c>
      <c r="J82" s="79">
        <v>46387</v>
      </c>
      <c r="K82" s="4" t="s">
        <v>14</v>
      </c>
      <c r="L82" s="79">
        <v>46388</v>
      </c>
      <c r="M82" s="79">
        <v>47483</v>
      </c>
      <c r="N82" s="7">
        <v>36</v>
      </c>
      <c r="O82" s="82">
        <f t="shared" si="3"/>
        <v>307.34100000000001</v>
      </c>
      <c r="P82" s="59" t="s">
        <v>12</v>
      </c>
    </row>
    <row r="83" spans="1:16" ht="15" customHeight="1" x14ac:dyDescent="0.25">
      <c r="A83" s="215"/>
      <c r="B83" s="102" t="s">
        <v>275</v>
      </c>
      <c r="C83" s="93" t="s">
        <v>276</v>
      </c>
      <c r="D83" s="109" t="s">
        <v>285</v>
      </c>
      <c r="E83" s="110" t="s">
        <v>286</v>
      </c>
      <c r="F83" s="111">
        <v>105534</v>
      </c>
      <c r="G83" s="123">
        <f t="shared" si="2"/>
        <v>105.53400000000001</v>
      </c>
      <c r="H83" s="4" t="s">
        <v>12</v>
      </c>
      <c r="I83" s="4" t="s">
        <v>19</v>
      </c>
      <c r="J83" s="79">
        <v>46387</v>
      </c>
      <c r="K83" s="4" t="s">
        <v>14</v>
      </c>
      <c r="L83" s="79">
        <v>46388</v>
      </c>
      <c r="M83" s="79">
        <v>47483</v>
      </c>
      <c r="N83" s="7">
        <v>36</v>
      </c>
      <c r="O83" s="82">
        <f t="shared" si="3"/>
        <v>316.60200000000003</v>
      </c>
      <c r="P83" s="59" t="s">
        <v>12</v>
      </c>
    </row>
    <row r="84" spans="1:16" ht="15" customHeight="1" x14ac:dyDescent="0.25">
      <c r="A84" s="215"/>
      <c r="B84" s="102" t="s">
        <v>275</v>
      </c>
      <c r="C84" s="93" t="s">
        <v>276</v>
      </c>
      <c r="D84" s="109" t="s">
        <v>287</v>
      </c>
      <c r="E84" s="110" t="s">
        <v>288</v>
      </c>
      <c r="F84" s="111">
        <v>0</v>
      </c>
      <c r="G84" s="123">
        <f t="shared" si="2"/>
        <v>0</v>
      </c>
      <c r="H84" s="4" t="s">
        <v>33</v>
      </c>
      <c r="I84" s="4" t="s">
        <v>19</v>
      </c>
      <c r="J84" s="79">
        <v>46387</v>
      </c>
      <c r="K84" s="4" t="s">
        <v>14</v>
      </c>
      <c r="L84" s="79">
        <v>46388</v>
      </c>
      <c r="M84" s="79">
        <v>47483</v>
      </c>
      <c r="N84" s="7">
        <v>36</v>
      </c>
      <c r="O84" s="82">
        <f t="shared" si="3"/>
        <v>0</v>
      </c>
      <c r="P84" s="59" t="s">
        <v>33</v>
      </c>
    </row>
    <row r="85" spans="1:16" ht="15" customHeight="1" thickBot="1" x14ac:dyDescent="0.3">
      <c r="A85" s="209"/>
      <c r="B85" s="104" t="s">
        <v>275</v>
      </c>
      <c r="C85" s="96" t="s">
        <v>276</v>
      </c>
      <c r="D85" s="112" t="s">
        <v>289</v>
      </c>
      <c r="E85" s="113" t="s">
        <v>290</v>
      </c>
      <c r="F85" s="114">
        <v>6923</v>
      </c>
      <c r="G85" s="125">
        <f t="shared" si="2"/>
        <v>6.923</v>
      </c>
      <c r="H85" s="64" t="s">
        <v>33</v>
      </c>
      <c r="I85" s="64" t="s">
        <v>19</v>
      </c>
      <c r="J85" s="80">
        <v>46387</v>
      </c>
      <c r="K85" s="64" t="s">
        <v>14</v>
      </c>
      <c r="L85" s="80">
        <v>46388</v>
      </c>
      <c r="M85" s="80">
        <v>47483</v>
      </c>
      <c r="N85" s="63">
        <v>36</v>
      </c>
      <c r="O85" s="84">
        <f t="shared" si="3"/>
        <v>20.768999999999998</v>
      </c>
      <c r="P85" s="65" t="s">
        <v>10</v>
      </c>
    </row>
    <row r="86" spans="1:16" ht="15" customHeight="1" x14ac:dyDescent="0.25">
      <c r="A86" s="208">
        <v>20</v>
      </c>
      <c r="B86" s="27" t="s">
        <v>291</v>
      </c>
      <c r="C86" s="181" t="s">
        <v>292</v>
      </c>
      <c r="D86" s="35" t="s">
        <v>293</v>
      </c>
      <c r="E86" s="151" t="s">
        <v>299</v>
      </c>
      <c r="F86" s="120">
        <v>0</v>
      </c>
      <c r="G86" s="121">
        <f t="shared" si="2"/>
        <v>0</v>
      </c>
      <c r="H86" s="67" t="s">
        <v>33</v>
      </c>
      <c r="I86" s="67" t="s">
        <v>19</v>
      </c>
      <c r="J86" s="77">
        <v>46387</v>
      </c>
      <c r="K86" s="67" t="s">
        <v>14</v>
      </c>
      <c r="L86" s="77">
        <v>46388</v>
      </c>
      <c r="M86" s="77">
        <v>47483</v>
      </c>
      <c r="N86" s="66">
        <v>36</v>
      </c>
      <c r="O86" s="78">
        <f>SUM(G86)*300%</f>
        <v>0</v>
      </c>
      <c r="P86" s="68" t="s">
        <v>33</v>
      </c>
    </row>
    <row r="87" spans="1:16" ht="15" customHeight="1" x14ac:dyDescent="0.25">
      <c r="A87" s="215"/>
      <c r="B87" s="28" t="s">
        <v>291</v>
      </c>
      <c r="C87" s="182" t="s">
        <v>292</v>
      </c>
      <c r="D87" s="36" t="s">
        <v>294</v>
      </c>
      <c r="E87" s="154" t="s">
        <v>300</v>
      </c>
      <c r="F87" s="122">
        <v>36224</v>
      </c>
      <c r="G87" s="123">
        <f t="shared" si="2"/>
        <v>36.224000000000004</v>
      </c>
      <c r="H87" s="4" t="s">
        <v>33</v>
      </c>
      <c r="I87" s="4" t="s">
        <v>19</v>
      </c>
      <c r="J87" s="79">
        <v>46387</v>
      </c>
      <c r="K87" s="4" t="s">
        <v>14</v>
      </c>
      <c r="L87" s="79">
        <v>46388</v>
      </c>
      <c r="M87" s="79">
        <v>47483</v>
      </c>
      <c r="N87" s="7">
        <v>36</v>
      </c>
      <c r="O87" s="82">
        <f>SUM(G87)*300%</f>
        <v>108.67200000000001</v>
      </c>
      <c r="P87" s="59" t="s">
        <v>11</v>
      </c>
    </row>
    <row r="88" spans="1:16" ht="15" customHeight="1" x14ac:dyDescent="0.25">
      <c r="A88" s="215"/>
      <c r="B88" s="28" t="s">
        <v>291</v>
      </c>
      <c r="C88" s="182" t="s">
        <v>292</v>
      </c>
      <c r="D88" s="36" t="s">
        <v>295</v>
      </c>
      <c r="E88" s="154" t="s">
        <v>301</v>
      </c>
      <c r="F88" s="122">
        <v>116421</v>
      </c>
      <c r="G88" s="123">
        <f t="shared" si="2"/>
        <v>116.42100000000001</v>
      </c>
      <c r="H88" s="4" t="s">
        <v>11</v>
      </c>
      <c r="I88" s="4" t="s">
        <v>19</v>
      </c>
      <c r="J88" s="79">
        <v>46387</v>
      </c>
      <c r="K88" s="4" t="s">
        <v>14</v>
      </c>
      <c r="L88" s="79">
        <v>46388</v>
      </c>
      <c r="M88" s="79">
        <v>47483</v>
      </c>
      <c r="N88" s="7">
        <v>36</v>
      </c>
      <c r="O88" s="82">
        <f t="shared" ref="O88:O95" si="4">SUM(G88)*300%</f>
        <v>349.26300000000003</v>
      </c>
      <c r="P88" s="59" t="s">
        <v>12</v>
      </c>
    </row>
    <row r="89" spans="1:16" ht="15" customHeight="1" x14ac:dyDescent="0.25">
      <c r="A89" s="215"/>
      <c r="B89" s="28" t="s">
        <v>291</v>
      </c>
      <c r="C89" s="182" t="s">
        <v>292</v>
      </c>
      <c r="D89" s="36" t="s">
        <v>296</v>
      </c>
      <c r="E89" s="154" t="s">
        <v>302</v>
      </c>
      <c r="F89" s="122">
        <v>0</v>
      </c>
      <c r="G89" s="123">
        <f t="shared" si="2"/>
        <v>0</v>
      </c>
      <c r="H89" s="4" t="s">
        <v>33</v>
      </c>
      <c r="I89" s="4" t="s">
        <v>19</v>
      </c>
      <c r="J89" s="79">
        <v>46387</v>
      </c>
      <c r="K89" s="4" t="s">
        <v>14</v>
      </c>
      <c r="L89" s="79">
        <v>46388</v>
      </c>
      <c r="M89" s="79">
        <v>47483</v>
      </c>
      <c r="N89" s="7">
        <v>36</v>
      </c>
      <c r="O89" s="82">
        <f t="shared" si="4"/>
        <v>0</v>
      </c>
      <c r="P89" s="59" t="s">
        <v>33</v>
      </c>
    </row>
    <row r="90" spans="1:16" ht="15" customHeight="1" x14ac:dyDescent="0.25">
      <c r="A90" s="215"/>
      <c r="B90" s="28" t="s">
        <v>291</v>
      </c>
      <c r="C90" s="182" t="s">
        <v>292</v>
      </c>
      <c r="D90" s="36" t="s">
        <v>297</v>
      </c>
      <c r="E90" s="154" t="s">
        <v>303</v>
      </c>
      <c r="F90" s="122">
        <v>15434.999999999998</v>
      </c>
      <c r="G90" s="123">
        <f t="shared" si="2"/>
        <v>15.434999999999999</v>
      </c>
      <c r="H90" s="4" t="s">
        <v>10</v>
      </c>
      <c r="I90" s="4" t="s">
        <v>19</v>
      </c>
      <c r="J90" s="79">
        <v>46387</v>
      </c>
      <c r="K90" s="4" t="s">
        <v>14</v>
      </c>
      <c r="L90" s="79">
        <v>46388</v>
      </c>
      <c r="M90" s="79">
        <v>47483</v>
      </c>
      <c r="N90" s="7">
        <v>36</v>
      </c>
      <c r="O90" s="82">
        <f t="shared" si="4"/>
        <v>46.304999999999993</v>
      </c>
      <c r="P90" s="59" t="s">
        <v>10</v>
      </c>
    </row>
    <row r="91" spans="1:16" ht="15" customHeight="1" thickBot="1" x14ac:dyDescent="0.3">
      <c r="A91" s="209"/>
      <c r="B91" s="29" t="s">
        <v>291</v>
      </c>
      <c r="C91" s="183" t="s">
        <v>292</v>
      </c>
      <c r="D91" s="37" t="s">
        <v>298</v>
      </c>
      <c r="E91" s="157" t="s">
        <v>304</v>
      </c>
      <c r="F91" s="124">
        <v>38259.000000000007</v>
      </c>
      <c r="G91" s="125">
        <f t="shared" si="2"/>
        <v>38.259000000000007</v>
      </c>
      <c r="H91" s="64" t="s">
        <v>10</v>
      </c>
      <c r="I91" s="64" t="s">
        <v>19</v>
      </c>
      <c r="J91" s="79">
        <v>46387</v>
      </c>
      <c r="K91" s="64" t="s">
        <v>14</v>
      </c>
      <c r="L91" s="79">
        <v>46388</v>
      </c>
      <c r="M91" s="80">
        <v>47483</v>
      </c>
      <c r="N91" s="7">
        <v>36</v>
      </c>
      <c r="O91" s="82">
        <f t="shared" si="4"/>
        <v>114.77700000000002</v>
      </c>
      <c r="P91" s="65" t="s">
        <v>11</v>
      </c>
    </row>
    <row r="92" spans="1:16" ht="15" customHeight="1" x14ac:dyDescent="0.25">
      <c r="A92" s="208">
        <v>21</v>
      </c>
      <c r="B92" s="100" t="s">
        <v>194</v>
      </c>
      <c r="C92" s="90" t="s">
        <v>195</v>
      </c>
      <c r="D92" s="106" t="s">
        <v>196</v>
      </c>
      <c r="E92" s="107" t="s">
        <v>197</v>
      </c>
      <c r="F92" s="108">
        <v>55525</v>
      </c>
      <c r="G92" s="121">
        <f t="shared" si="2"/>
        <v>55.524999999999999</v>
      </c>
      <c r="H92" s="67" t="s">
        <v>13</v>
      </c>
      <c r="I92" s="67" t="s">
        <v>19</v>
      </c>
      <c r="J92" s="79">
        <v>46387</v>
      </c>
      <c r="K92" s="67" t="s">
        <v>14</v>
      </c>
      <c r="L92" s="79">
        <v>46388</v>
      </c>
      <c r="M92" s="77">
        <v>47483</v>
      </c>
      <c r="N92" s="7">
        <v>36</v>
      </c>
      <c r="O92" s="82">
        <f t="shared" si="4"/>
        <v>166.57499999999999</v>
      </c>
      <c r="P92" s="192" t="s">
        <v>13</v>
      </c>
    </row>
    <row r="93" spans="1:16" ht="15" customHeight="1" x14ac:dyDescent="0.25">
      <c r="A93" s="215"/>
      <c r="B93" s="102" t="s">
        <v>194</v>
      </c>
      <c r="C93" s="93" t="s">
        <v>195</v>
      </c>
      <c r="D93" s="109" t="s">
        <v>198</v>
      </c>
      <c r="E93" s="110" t="s">
        <v>199</v>
      </c>
      <c r="F93" s="111">
        <v>53115</v>
      </c>
      <c r="G93" s="123">
        <f t="shared" si="2"/>
        <v>53.115000000000002</v>
      </c>
      <c r="H93" s="4" t="s">
        <v>13</v>
      </c>
      <c r="I93" s="4" t="s">
        <v>19</v>
      </c>
      <c r="J93" s="79">
        <v>46387</v>
      </c>
      <c r="K93" s="4" t="s">
        <v>14</v>
      </c>
      <c r="L93" s="79">
        <v>46388</v>
      </c>
      <c r="M93" s="79">
        <v>47483</v>
      </c>
      <c r="N93" s="7">
        <v>36</v>
      </c>
      <c r="O93" s="82">
        <f t="shared" si="4"/>
        <v>159.345</v>
      </c>
      <c r="P93" s="59" t="s">
        <v>13</v>
      </c>
    </row>
    <row r="94" spans="1:16" ht="15" customHeight="1" x14ac:dyDescent="0.25">
      <c r="A94" s="215"/>
      <c r="B94" s="102" t="s">
        <v>194</v>
      </c>
      <c r="C94" s="93" t="s">
        <v>195</v>
      </c>
      <c r="D94" s="109" t="s">
        <v>200</v>
      </c>
      <c r="E94" s="110" t="s">
        <v>201</v>
      </c>
      <c r="F94" s="111">
        <v>23455</v>
      </c>
      <c r="G94" s="123">
        <f t="shared" si="2"/>
        <v>23.455000000000002</v>
      </c>
      <c r="H94" s="4" t="s">
        <v>11</v>
      </c>
      <c r="I94" s="4" t="s">
        <v>19</v>
      </c>
      <c r="J94" s="79">
        <v>46387</v>
      </c>
      <c r="K94" s="4" t="s">
        <v>14</v>
      </c>
      <c r="L94" s="79">
        <v>46388</v>
      </c>
      <c r="M94" s="79">
        <v>47483</v>
      </c>
      <c r="N94" s="7">
        <v>36</v>
      </c>
      <c r="O94" s="82">
        <f t="shared" si="4"/>
        <v>70.365000000000009</v>
      </c>
      <c r="P94" s="59" t="s">
        <v>11</v>
      </c>
    </row>
    <row r="95" spans="1:16" ht="15" customHeight="1" thickBot="1" x14ac:dyDescent="0.3">
      <c r="A95" s="209"/>
      <c r="B95" s="104" t="s">
        <v>194</v>
      </c>
      <c r="C95" s="96" t="s">
        <v>195</v>
      </c>
      <c r="D95" s="112" t="s">
        <v>202</v>
      </c>
      <c r="E95" s="113" t="s">
        <v>203</v>
      </c>
      <c r="F95" s="114">
        <v>38329</v>
      </c>
      <c r="G95" s="125">
        <f t="shared" si="2"/>
        <v>38.329000000000001</v>
      </c>
      <c r="H95" s="64" t="s">
        <v>11</v>
      </c>
      <c r="I95" s="64" t="s">
        <v>19</v>
      </c>
      <c r="J95" s="79">
        <v>46387</v>
      </c>
      <c r="K95" s="64" t="s">
        <v>14</v>
      </c>
      <c r="L95" s="79">
        <v>46388</v>
      </c>
      <c r="M95" s="80">
        <v>47483</v>
      </c>
      <c r="N95" s="7">
        <v>36</v>
      </c>
      <c r="O95" s="82">
        <f t="shared" si="4"/>
        <v>114.98699999999999</v>
      </c>
      <c r="P95" s="65" t="s">
        <v>11</v>
      </c>
    </row>
    <row r="96" spans="1:16" ht="15" customHeight="1" thickBot="1" x14ac:dyDescent="0.3">
      <c r="A96" s="208">
        <v>22</v>
      </c>
      <c r="B96" s="27" t="s">
        <v>204</v>
      </c>
      <c r="C96" s="51" t="s">
        <v>205</v>
      </c>
      <c r="D96" s="35" t="s">
        <v>206</v>
      </c>
      <c r="E96" s="73" t="s">
        <v>207</v>
      </c>
      <c r="F96" s="108">
        <v>65949</v>
      </c>
      <c r="G96" s="121">
        <f t="shared" si="2"/>
        <v>65.948999999999998</v>
      </c>
      <c r="H96" s="67" t="s">
        <v>13</v>
      </c>
      <c r="I96" s="67" t="s">
        <v>19</v>
      </c>
      <c r="J96" s="77">
        <v>46387</v>
      </c>
      <c r="K96" s="67" t="s">
        <v>14</v>
      </c>
      <c r="L96" s="77">
        <v>46388</v>
      </c>
      <c r="M96" s="77">
        <v>47483</v>
      </c>
      <c r="N96" s="66">
        <v>36</v>
      </c>
      <c r="O96" s="78">
        <f t="shared" si="3"/>
        <v>197.84699999999998</v>
      </c>
      <c r="P96" s="68" t="s">
        <v>13</v>
      </c>
    </row>
    <row r="97" spans="1:16" ht="15" customHeight="1" thickBot="1" x14ac:dyDescent="0.3">
      <c r="A97" s="215"/>
      <c r="B97" s="28" t="s">
        <v>204</v>
      </c>
      <c r="C97" s="52" t="s">
        <v>205</v>
      </c>
      <c r="D97" s="36" t="s">
        <v>208</v>
      </c>
      <c r="E97" s="74" t="s">
        <v>209</v>
      </c>
      <c r="F97" s="111">
        <v>8689</v>
      </c>
      <c r="G97" s="123">
        <f t="shared" si="2"/>
        <v>8.6890000000000001</v>
      </c>
      <c r="H97" s="4" t="s">
        <v>10</v>
      </c>
      <c r="I97" s="4" t="s">
        <v>19</v>
      </c>
      <c r="J97" s="79">
        <v>46387</v>
      </c>
      <c r="K97" s="4" t="s">
        <v>14</v>
      </c>
      <c r="L97" s="79">
        <v>46388</v>
      </c>
      <c r="M97" s="79">
        <v>47483</v>
      </c>
      <c r="N97" s="7">
        <v>36</v>
      </c>
      <c r="O97" s="78">
        <f t="shared" si="3"/>
        <v>26.067</v>
      </c>
      <c r="P97" s="59" t="s">
        <v>10</v>
      </c>
    </row>
    <row r="98" spans="1:16" ht="15" customHeight="1" thickBot="1" x14ac:dyDescent="0.3">
      <c r="A98" s="215"/>
      <c r="B98" s="28" t="s">
        <v>204</v>
      </c>
      <c r="C98" s="52" t="s">
        <v>205</v>
      </c>
      <c r="D98" s="36" t="s">
        <v>210</v>
      </c>
      <c r="E98" s="74" t="s">
        <v>211</v>
      </c>
      <c r="F98" s="111">
        <v>0</v>
      </c>
      <c r="G98" s="123">
        <f t="shared" si="2"/>
        <v>0</v>
      </c>
      <c r="H98" s="4" t="s">
        <v>33</v>
      </c>
      <c r="I98" s="4" t="s">
        <v>19</v>
      </c>
      <c r="J98" s="79">
        <v>46387</v>
      </c>
      <c r="K98" s="4" t="s">
        <v>14</v>
      </c>
      <c r="L98" s="79">
        <v>46388</v>
      </c>
      <c r="M98" s="79">
        <v>47483</v>
      </c>
      <c r="N98" s="7">
        <v>36</v>
      </c>
      <c r="O98" s="78">
        <f t="shared" si="3"/>
        <v>0</v>
      </c>
      <c r="P98" s="59" t="s">
        <v>33</v>
      </c>
    </row>
    <row r="99" spans="1:16" ht="15" customHeight="1" thickBot="1" x14ac:dyDescent="0.3">
      <c r="A99" s="209"/>
      <c r="B99" s="29" t="s">
        <v>204</v>
      </c>
      <c r="C99" s="53" t="s">
        <v>205</v>
      </c>
      <c r="D99" s="37" t="s">
        <v>212</v>
      </c>
      <c r="E99" s="62" t="s">
        <v>213</v>
      </c>
      <c r="F99" s="114">
        <v>13967</v>
      </c>
      <c r="G99" s="125">
        <f t="shared" si="2"/>
        <v>13.967000000000001</v>
      </c>
      <c r="H99" s="64" t="s">
        <v>10</v>
      </c>
      <c r="I99" s="64" t="s">
        <v>19</v>
      </c>
      <c r="J99" s="80">
        <v>46387</v>
      </c>
      <c r="K99" s="64" t="s">
        <v>14</v>
      </c>
      <c r="L99" s="80">
        <v>46388</v>
      </c>
      <c r="M99" s="80">
        <v>47483</v>
      </c>
      <c r="N99" s="63">
        <v>36</v>
      </c>
      <c r="O99" s="78">
        <f t="shared" si="3"/>
        <v>41.901000000000003</v>
      </c>
      <c r="P99" s="65" t="s">
        <v>10</v>
      </c>
    </row>
    <row r="100" spans="1:16" ht="15" customHeight="1" thickBot="1" x14ac:dyDescent="0.3">
      <c r="A100" s="208">
        <v>23</v>
      </c>
      <c r="B100" s="100" t="s">
        <v>305</v>
      </c>
      <c r="C100" s="101" t="s">
        <v>306</v>
      </c>
      <c r="D100" s="106" t="s">
        <v>307</v>
      </c>
      <c r="E100" s="107" t="s">
        <v>308</v>
      </c>
      <c r="F100" s="120">
        <v>3151</v>
      </c>
      <c r="G100" s="121">
        <f t="shared" si="2"/>
        <v>3.1510000000000002</v>
      </c>
      <c r="H100" s="67" t="s">
        <v>10</v>
      </c>
      <c r="I100" s="67" t="s">
        <v>19</v>
      </c>
      <c r="J100" s="77">
        <v>46387</v>
      </c>
      <c r="K100" s="67" t="s">
        <v>14</v>
      </c>
      <c r="L100" s="77">
        <v>46388</v>
      </c>
      <c r="M100" s="77">
        <v>47483</v>
      </c>
      <c r="N100" s="66">
        <v>36</v>
      </c>
      <c r="O100" s="78">
        <f t="shared" si="3"/>
        <v>9.4530000000000012</v>
      </c>
      <c r="P100" s="68" t="s">
        <v>10</v>
      </c>
    </row>
    <row r="101" spans="1:16" ht="15" customHeight="1" thickBot="1" x14ac:dyDescent="0.3">
      <c r="A101" s="215"/>
      <c r="B101" s="102" t="s">
        <v>305</v>
      </c>
      <c r="C101" s="103" t="s">
        <v>306</v>
      </c>
      <c r="D101" s="109" t="s">
        <v>309</v>
      </c>
      <c r="E101" s="110" t="s">
        <v>310</v>
      </c>
      <c r="F101" s="122">
        <v>25887</v>
      </c>
      <c r="G101" s="123">
        <f t="shared" si="2"/>
        <v>25.887</v>
      </c>
      <c r="H101" s="4" t="s">
        <v>11</v>
      </c>
      <c r="I101" s="4" t="s">
        <v>19</v>
      </c>
      <c r="J101" s="79">
        <v>46387</v>
      </c>
      <c r="K101" s="4" t="s">
        <v>14</v>
      </c>
      <c r="L101" s="79">
        <v>46388</v>
      </c>
      <c r="M101" s="79">
        <v>47483</v>
      </c>
      <c r="N101" s="7">
        <v>36</v>
      </c>
      <c r="O101" s="78">
        <f t="shared" si="3"/>
        <v>77.661000000000001</v>
      </c>
      <c r="P101" s="59" t="s">
        <v>11</v>
      </c>
    </row>
    <row r="102" spans="1:16" ht="15" customHeight="1" thickBot="1" x14ac:dyDescent="0.3">
      <c r="A102" s="209"/>
      <c r="B102" s="104" t="s">
        <v>305</v>
      </c>
      <c r="C102" s="105" t="s">
        <v>306</v>
      </c>
      <c r="D102" s="112" t="s">
        <v>311</v>
      </c>
      <c r="E102" s="113" t="s">
        <v>312</v>
      </c>
      <c r="F102" s="124">
        <v>0</v>
      </c>
      <c r="G102" s="125">
        <f t="shared" si="2"/>
        <v>0</v>
      </c>
      <c r="H102" s="64" t="s">
        <v>33</v>
      </c>
      <c r="I102" s="64" t="s">
        <v>19</v>
      </c>
      <c r="J102" s="80">
        <v>46387</v>
      </c>
      <c r="K102" s="64" t="s">
        <v>14</v>
      </c>
      <c r="L102" s="80">
        <v>46388</v>
      </c>
      <c r="M102" s="80">
        <v>47483</v>
      </c>
      <c r="N102" s="63">
        <v>36</v>
      </c>
      <c r="O102" s="78">
        <f t="shared" si="3"/>
        <v>0</v>
      </c>
      <c r="P102" s="65" t="s">
        <v>33</v>
      </c>
    </row>
    <row r="103" spans="1:16" ht="15" customHeight="1" x14ac:dyDescent="0.25">
      <c r="A103" s="208">
        <v>24</v>
      </c>
      <c r="B103" s="27" t="s">
        <v>313</v>
      </c>
      <c r="C103" s="51" t="s">
        <v>314</v>
      </c>
      <c r="D103" s="35" t="s">
        <v>315</v>
      </c>
      <c r="E103" s="73" t="s">
        <v>316</v>
      </c>
      <c r="F103" s="108">
        <v>7851</v>
      </c>
      <c r="G103" s="121">
        <f t="shared" si="2"/>
        <v>7.851</v>
      </c>
      <c r="H103" s="67" t="s">
        <v>10</v>
      </c>
      <c r="I103" s="67" t="s">
        <v>19</v>
      </c>
      <c r="J103" s="77">
        <v>46387</v>
      </c>
      <c r="K103" s="67" t="s">
        <v>14</v>
      </c>
      <c r="L103" s="77">
        <v>46388</v>
      </c>
      <c r="M103" s="77">
        <v>47483</v>
      </c>
      <c r="N103" s="66">
        <v>36</v>
      </c>
      <c r="O103" s="78">
        <f t="shared" si="3"/>
        <v>23.553000000000001</v>
      </c>
      <c r="P103" s="68" t="s">
        <v>10</v>
      </c>
    </row>
    <row r="104" spans="1:16" ht="15" customHeight="1" x14ac:dyDescent="0.25">
      <c r="A104" s="215"/>
      <c r="B104" s="28" t="s">
        <v>313</v>
      </c>
      <c r="C104" s="52" t="s">
        <v>314</v>
      </c>
      <c r="D104" s="36" t="s">
        <v>317</v>
      </c>
      <c r="E104" s="74" t="s">
        <v>318</v>
      </c>
      <c r="F104" s="111">
        <v>78817</v>
      </c>
      <c r="G104" s="123">
        <f t="shared" si="2"/>
        <v>78.817000000000007</v>
      </c>
      <c r="H104" s="4" t="s">
        <v>34</v>
      </c>
      <c r="I104" s="4" t="s">
        <v>19</v>
      </c>
      <c r="J104" s="79">
        <v>46387</v>
      </c>
      <c r="K104" s="4" t="s">
        <v>14</v>
      </c>
      <c r="L104" s="79">
        <v>46388</v>
      </c>
      <c r="M104" s="79">
        <v>47483</v>
      </c>
      <c r="N104" s="7">
        <v>36</v>
      </c>
      <c r="O104" s="82">
        <f t="shared" si="3"/>
        <v>236.45100000000002</v>
      </c>
      <c r="P104" s="59" t="s">
        <v>34</v>
      </c>
    </row>
    <row r="105" spans="1:16" ht="15" customHeight="1" x14ac:dyDescent="0.25">
      <c r="A105" s="215"/>
      <c r="B105" s="28" t="s">
        <v>313</v>
      </c>
      <c r="C105" s="52" t="s">
        <v>314</v>
      </c>
      <c r="D105" s="36" t="s">
        <v>319</v>
      </c>
      <c r="E105" s="74" t="s">
        <v>320</v>
      </c>
      <c r="F105" s="111">
        <v>371</v>
      </c>
      <c r="G105" s="123">
        <f t="shared" si="2"/>
        <v>0.371</v>
      </c>
      <c r="H105" s="4" t="s">
        <v>33</v>
      </c>
      <c r="I105" s="4" t="s">
        <v>19</v>
      </c>
      <c r="J105" s="79">
        <v>46387</v>
      </c>
      <c r="K105" s="4" t="s">
        <v>14</v>
      </c>
      <c r="L105" s="79">
        <v>46388</v>
      </c>
      <c r="M105" s="79">
        <v>47483</v>
      </c>
      <c r="N105" s="7">
        <v>36</v>
      </c>
      <c r="O105" s="82">
        <f t="shared" si="3"/>
        <v>1.113</v>
      </c>
      <c r="P105" s="59" t="s">
        <v>33</v>
      </c>
    </row>
    <row r="106" spans="1:16" ht="15" customHeight="1" x14ac:dyDescent="0.25">
      <c r="A106" s="215"/>
      <c r="B106" s="28" t="s">
        <v>313</v>
      </c>
      <c r="C106" s="52" t="s">
        <v>314</v>
      </c>
      <c r="D106" s="36" t="s">
        <v>321</v>
      </c>
      <c r="E106" s="74" t="s">
        <v>322</v>
      </c>
      <c r="F106" s="111">
        <v>28023</v>
      </c>
      <c r="G106" s="123">
        <f t="shared" si="2"/>
        <v>28.023</v>
      </c>
      <c r="H106" s="4" t="s">
        <v>11</v>
      </c>
      <c r="I106" s="4" t="s">
        <v>19</v>
      </c>
      <c r="J106" s="79">
        <v>46387</v>
      </c>
      <c r="K106" s="4" t="s">
        <v>14</v>
      </c>
      <c r="L106" s="79">
        <v>46388</v>
      </c>
      <c r="M106" s="79">
        <v>47483</v>
      </c>
      <c r="N106" s="7">
        <v>36</v>
      </c>
      <c r="O106" s="82">
        <f t="shared" si="3"/>
        <v>84.069000000000003</v>
      </c>
      <c r="P106" s="59" t="s">
        <v>11</v>
      </c>
    </row>
    <row r="107" spans="1:16" ht="15" customHeight="1" x14ac:dyDescent="0.25">
      <c r="A107" s="215"/>
      <c r="B107" s="28" t="s">
        <v>313</v>
      </c>
      <c r="C107" s="52" t="s">
        <v>314</v>
      </c>
      <c r="D107" s="36" t="s">
        <v>323</v>
      </c>
      <c r="E107" s="74" t="s">
        <v>377</v>
      </c>
      <c r="F107" s="111">
        <v>22</v>
      </c>
      <c r="G107" s="123">
        <f t="shared" si="2"/>
        <v>2.1999999999999999E-2</v>
      </c>
      <c r="H107" s="4" t="s">
        <v>10</v>
      </c>
      <c r="I107" s="4" t="s">
        <v>19</v>
      </c>
      <c r="J107" s="79">
        <v>46387</v>
      </c>
      <c r="K107" s="4" t="s">
        <v>14</v>
      </c>
      <c r="L107" s="79">
        <v>46388</v>
      </c>
      <c r="M107" s="79">
        <v>47483</v>
      </c>
      <c r="N107" s="7">
        <v>36</v>
      </c>
      <c r="O107" s="82">
        <f t="shared" si="3"/>
        <v>6.6000000000000003E-2</v>
      </c>
      <c r="P107" s="59" t="s">
        <v>33</v>
      </c>
    </row>
    <row r="108" spans="1:16" ht="15" customHeight="1" x14ac:dyDescent="0.25">
      <c r="A108" s="215"/>
      <c r="B108" s="28" t="s">
        <v>313</v>
      </c>
      <c r="C108" s="52" t="s">
        <v>314</v>
      </c>
      <c r="D108" s="36" t="s">
        <v>324</v>
      </c>
      <c r="E108" s="74" t="s">
        <v>320</v>
      </c>
      <c r="F108" s="111">
        <v>94789</v>
      </c>
      <c r="G108" s="123">
        <f t="shared" si="2"/>
        <v>94.789000000000001</v>
      </c>
      <c r="H108" s="4" t="s">
        <v>13</v>
      </c>
      <c r="I108" s="4" t="s">
        <v>19</v>
      </c>
      <c r="J108" s="79">
        <v>46387</v>
      </c>
      <c r="K108" s="4" t="s">
        <v>14</v>
      </c>
      <c r="L108" s="79">
        <v>46388</v>
      </c>
      <c r="M108" s="79">
        <v>47483</v>
      </c>
      <c r="N108" s="7">
        <v>36</v>
      </c>
      <c r="O108" s="82">
        <f t="shared" si="3"/>
        <v>284.36700000000002</v>
      </c>
      <c r="P108" s="59" t="s">
        <v>35</v>
      </c>
    </row>
    <row r="109" spans="1:16" ht="15" customHeight="1" x14ac:dyDescent="0.25">
      <c r="A109" s="215"/>
      <c r="B109" s="28" t="s">
        <v>313</v>
      </c>
      <c r="C109" s="52" t="s">
        <v>314</v>
      </c>
      <c r="D109" s="36" t="s">
        <v>325</v>
      </c>
      <c r="E109" s="74" t="s">
        <v>326</v>
      </c>
      <c r="F109" s="111">
        <v>38742</v>
      </c>
      <c r="G109" s="123">
        <f t="shared" si="2"/>
        <v>38.741999999999997</v>
      </c>
      <c r="H109" s="4" t="s">
        <v>11</v>
      </c>
      <c r="I109" s="4" t="s">
        <v>19</v>
      </c>
      <c r="J109" s="79">
        <v>46387</v>
      </c>
      <c r="K109" s="4" t="s">
        <v>14</v>
      </c>
      <c r="L109" s="79">
        <v>46388</v>
      </c>
      <c r="M109" s="79">
        <v>47483</v>
      </c>
      <c r="N109" s="7">
        <v>36</v>
      </c>
      <c r="O109" s="82">
        <f t="shared" si="3"/>
        <v>116.226</v>
      </c>
      <c r="P109" s="59" t="s">
        <v>11</v>
      </c>
    </row>
    <row r="110" spans="1:16" ht="15" customHeight="1" x14ac:dyDescent="0.25">
      <c r="A110" s="215"/>
      <c r="B110" s="28" t="s">
        <v>313</v>
      </c>
      <c r="C110" s="52" t="s">
        <v>314</v>
      </c>
      <c r="D110" s="36" t="s">
        <v>327</v>
      </c>
      <c r="E110" s="74" t="s">
        <v>328</v>
      </c>
      <c r="F110" s="111">
        <v>16159</v>
      </c>
      <c r="G110" s="123">
        <f t="shared" si="2"/>
        <v>16.158999999999999</v>
      </c>
      <c r="H110" s="4" t="s">
        <v>11</v>
      </c>
      <c r="I110" s="4" t="s">
        <v>19</v>
      </c>
      <c r="J110" s="79">
        <v>46387</v>
      </c>
      <c r="K110" s="4" t="s">
        <v>14</v>
      </c>
      <c r="L110" s="79">
        <v>46388</v>
      </c>
      <c r="M110" s="79">
        <v>47483</v>
      </c>
      <c r="N110" s="7">
        <v>36</v>
      </c>
      <c r="O110" s="82">
        <f t="shared" si="3"/>
        <v>48.476999999999997</v>
      </c>
      <c r="P110" s="59" t="s">
        <v>10</v>
      </c>
    </row>
    <row r="111" spans="1:16" ht="15" customHeight="1" thickBot="1" x14ac:dyDescent="0.3">
      <c r="A111" s="215"/>
      <c r="B111" s="28" t="s">
        <v>313</v>
      </c>
      <c r="C111" s="52" t="s">
        <v>314</v>
      </c>
      <c r="D111" s="36" t="s">
        <v>329</v>
      </c>
      <c r="E111" s="74" t="s">
        <v>330</v>
      </c>
      <c r="F111" s="111">
        <v>32027</v>
      </c>
      <c r="G111" s="123">
        <f t="shared" si="2"/>
        <v>32.027000000000001</v>
      </c>
      <c r="H111" s="4" t="s">
        <v>11</v>
      </c>
      <c r="I111" s="4" t="s">
        <v>19</v>
      </c>
      <c r="J111" s="79">
        <v>46387</v>
      </c>
      <c r="K111" s="4" t="s">
        <v>14</v>
      </c>
      <c r="L111" s="79">
        <v>46388</v>
      </c>
      <c r="M111" s="79">
        <v>47483</v>
      </c>
      <c r="N111" s="7">
        <v>36</v>
      </c>
      <c r="O111" s="82">
        <f t="shared" si="3"/>
        <v>96.081000000000003</v>
      </c>
      <c r="P111" s="59" t="s">
        <v>11</v>
      </c>
    </row>
    <row r="112" spans="1:16" ht="33" customHeight="1" x14ac:dyDescent="0.25">
      <c r="A112" s="208">
        <v>25</v>
      </c>
      <c r="B112" s="107" t="s">
        <v>331</v>
      </c>
      <c r="C112" s="90" t="s">
        <v>332</v>
      </c>
      <c r="D112" s="106" t="s">
        <v>333</v>
      </c>
      <c r="E112" s="107" t="s">
        <v>334</v>
      </c>
      <c r="F112" s="108">
        <v>175070</v>
      </c>
      <c r="G112" s="121">
        <f t="shared" si="2"/>
        <v>175.07</v>
      </c>
      <c r="H112" s="67" t="s">
        <v>12</v>
      </c>
      <c r="I112" s="67" t="s">
        <v>19</v>
      </c>
      <c r="J112" s="77">
        <v>46387</v>
      </c>
      <c r="K112" s="67" t="s">
        <v>14</v>
      </c>
      <c r="L112" s="77">
        <v>46388</v>
      </c>
      <c r="M112" s="77">
        <v>47483</v>
      </c>
      <c r="N112" s="66">
        <v>36</v>
      </c>
      <c r="O112" s="78">
        <f t="shared" si="3"/>
        <v>525.21</v>
      </c>
      <c r="P112" s="68" t="s">
        <v>12</v>
      </c>
    </row>
    <row r="113" spans="1:16" ht="33" customHeight="1" thickBot="1" x14ac:dyDescent="0.3">
      <c r="A113" s="209"/>
      <c r="B113" s="113" t="s">
        <v>331</v>
      </c>
      <c r="C113" s="96" t="s">
        <v>332</v>
      </c>
      <c r="D113" s="112" t="s">
        <v>335</v>
      </c>
      <c r="E113" s="113" t="s">
        <v>336</v>
      </c>
      <c r="F113" s="114">
        <v>36543</v>
      </c>
      <c r="G113" s="125">
        <f t="shared" si="2"/>
        <v>36.542999999999999</v>
      </c>
      <c r="H113" s="64" t="s">
        <v>13</v>
      </c>
      <c r="I113" s="64" t="s">
        <v>19</v>
      </c>
      <c r="J113" s="80">
        <v>46387</v>
      </c>
      <c r="K113" s="64" t="s">
        <v>14</v>
      </c>
      <c r="L113" s="80">
        <v>46388</v>
      </c>
      <c r="M113" s="80">
        <v>47483</v>
      </c>
      <c r="N113" s="63">
        <v>36</v>
      </c>
      <c r="O113" s="84">
        <f t="shared" si="3"/>
        <v>109.62899999999999</v>
      </c>
      <c r="P113" s="65" t="s">
        <v>11</v>
      </c>
    </row>
    <row r="114" spans="1:16" ht="15" customHeight="1" thickBot="1" x14ac:dyDescent="0.3">
      <c r="A114" s="136">
        <v>26</v>
      </c>
      <c r="B114" s="60" t="s">
        <v>214</v>
      </c>
      <c r="C114" s="54" t="s">
        <v>215</v>
      </c>
      <c r="D114" s="61" t="s">
        <v>337</v>
      </c>
      <c r="E114" s="75" t="s">
        <v>338</v>
      </c>
      <c r="F114" s="119">
        <v>200573</v>
      </c>
      <c r="G114" s="142">
        <f t="shared" si="2"/>
        <v>200.57300000000001</v>
      </c>
      <c r="H114" s="71" t="s">
        <v>12</v>
      </c>
      <c r="I114" s="71" t="s">
        <v>19</v>
      </c>
      <c r="J114" s="85">
        <v>46387</v>
      </c>
      <c r="K114" s="71" t="s">
        <v>14</v>
      </c>
      <c r="L114" s="85">
        <v>46388</v>
      </c>
      <c r="M114" s="85">
        <v>47483</v>
      </c>
      <c r="N114" s="86">
        <v>36</v>
      </c>
      <c r="O114" s="87">
        <f t="shared" si="3"/>
        <v>601.71900000000005</v>
      </c>
      <c r="P114" s="72" t="s">
        <v>12</v>
      </c>
    </row>
    <row r="115" spans="1:16" ht="15" customHeight="1" x14ac:dyDescent="0.25">
      <c r="A115" s="208">
        <v>27</v>
      </c>
      <c r="B115" s="100" t="s">
        <v>339</v>
      </c>
      <c r="C115" s="101" t="s">
        <v>411</v>
      </c>
      <c r="D115" s="106" t="s">
        <v>340</v>
      </c>
      <c r="E115" s="127" t="s">
        <v>341</v>
      </c>
      <c r="F115" s="120">
        <v>32273</v>
      </c>
      <c r="G115" s="121">
        <f t="shared" si="2"/>
        <v>32.273000000000003</v>
      </c>
      <c r="H115" s="67" t="s">
        <v>10</v>
      </c>
      <c r="I115" s="67" t="s">
        <v>19</v>
      </c>
      <c r="J115" s="77">
        <v>46387</v>
      </c>
      <c r="K115" s="67" t="s">
        <v>14</v>
      </c>
      <c r="L115" s="77">
        <v>46388</v>
      </c>
      <c r="M115" s="77">
        <v>47483</v>
      </c>
      <c r="N115" s="66">
        <v>36</v>
      </c>
      <c r="O115" s="78">
        <f t="shared" si="3"/>
        <v>96.819000000000017</v>
      </c>
      <c r="P115" s="68" t="s">
        <v>11</v>
      </c>
    </row>
    <row r="116" spans="1:16" ht="15" customHeight="1" x14ac:dyDescent="0.25">
      <c r="A116" s="215"/>
      <c r="B116" s="102" t="s">
        <v>339</v>
      </c>
      <c r="C116" s="103" t="s">
        <v>411</v>
      </c>
      <c r="D116" s="109" t="s">
        <v>342</v>
      </c>
      <c r="E116" s="129" t="s">
        <v>343</v>
      </c>
      <c r="F116" s="122">
        <v>67116</v>
      </c>
      <c r="G116" s="123">
        <f t="shared" si="2"/>
        <v>67.116</v>
      </c>
      <c r="H116" s="4" t="s">
        <v>13</v>
      </c>
      <c r="I116" s="4" t="s">
        <v>19</v>
      </c>
      <c r="J116" s="79">
        <v>46387</v>
      </c>
      <c r="K116" s="4" t="s">
        <v>14</v>
      </c>
      <c r="L116" s="79">
        <v>46388</v>
      </c>
      <c r="M116" s="79">
        <v>47483</v>
      </c>
      <c r="N116" s="7">
        <v>36</v>
      </c>
      <c r="O116" s="82">
        <f t="shared" si="3"/>
        <v>201.34800000000001</v>
      </c>
      <c r="P116" s="59" t="s">
        <v>13</v>
      </c>
    </row>
    <row r="117" spans="1:16" ht="15" customHeight="1" x14ac:dyDescent="0.25">
      <c r="A117" s="215"/>
      <c r="B117" s="102" t="s">
        <v>339</v>
      </c>
      <c r="C117" s="103" t="s">
        <v>411</v>
      </c>
      <c r="D117" s="109" t="s">
        <v>344</v>
      </c>
      <c r="E117" s="129" t="s">
        <v>345</v>
      </c>
      <c r="F117" s="122">
        <v>23117</v>
      </c>
      <c r="G117" s="123">
        <f t="shared" si="2"/>
        <v>23.117000000000001</v>
      </c>
      <c r="H117" s="4" t="s">
        <v>11</v>
      </c>
      <c r="I117" s="4" t="s">
        <v>19</v>
      </c>
      <c r="J117" s="79">
        <v>46387</v>
      </c>
      <c r="K117" s="4" t="s">
        <v>14</v>
      </c>
      <c r="L117" s="79">
        <v>46388</v>
      </c>
      <c r="M117" s="79">
        <v>47483</v>
      </c>
      <c r="N117" s="7">
        <v>36</v>
      </c>
      <c r="O117" s="82">
        <f t="shared" si="3"/>
        <v>69.350999999999999</v>
      </c>
      <c r="P117" s="59" t="s">
        <v>11</v>
      </c>
    </row>
    <row r="118" spans="1:16" ht="15" customHeight="1" x14ac:dyDescent="0.25">
      <c r="A118" s="215"/>
      <c r="B118" s="102" t="s">
        <v>339</v>
      </c>
      <c r="C118" s="103" t="s">
        <v>411</v>
      </c>
      <c r="D118" s="109" t="s">
        <v>346</v>
      </c>
      <c r="E118" s="129" t="s">
        <v>347</v>
      </c>
      <c r="F118" s="122">
        <v>348</v>
      </c>
      <c r="G118" s="123">
        <f t="shared" si="2"/>
        <v>0.34800000000000003</v>
      </c>
      <c r="H118" s="4" t="s">
        <v>11</v>
      </c>
      <c r="I118" s="4" t="s">
        <v>19</v>
      </c>
      <c r="J118" s="79">
        <v>46387</v>
      </c>
      <c r="K118" s="4" t="s">
        <v>14</v>
      </c>
      <c r="L118" s="79">
        <v>46388</v>
      </c>
      <c r="M118" s="79">
        <v>47483</v>
      </c>
      <c r="N118" s="7">
        <v>36</v>
      </c>
      <c r="O118" s="82">
        <f t="shared" si="3"/>
        <v>1.044</v>
      </c>
      <c r="P118" s="59" t="s">
        <v>33</v>
      </c>
    </row>
    <row r="119" spans="1:16" ht="15" customHeight="1" x14ac:dyDescent="0.25">
      <c r="A119" s="215"/>
      <c r="B119" s="102" t="s">
        <v>339</v>
      </c>
      <c r="C119" s="103" t="s">
        <v>411</v>
      </c>
      <c r="D119" s="109" t="s">
        <v>348</v>
      </c>
      <c r="E119" s="129" t="s">
        <v>349</v>
      </c>
      <c r="F119" s="122">
        <v>5156.9999999999991</v>
      </c>
      <c r="G119" s="123">
        <f t="shared" si="2"/>
        <v>5.1569999999999991</v>
      </c>
      <c r="H119" s="4" t="s">
        <v>10</v>
      </c>
      <c r="I119" s="4" t="s">
        <v>19</v>
      </c>
      <c r="J119" s="79">
        <v>46387</v>
      </c>
      <c r="K119" s="4" t="s">
        <v>14</v>
      </c>
      <c r="L119" s="79">
        <v>46388</v>
      </c>
      <c r="M119" s="79">
        <v>47483</v>
      </c>
      <c r="N119" s="7">
        <v>36</v>
      </c>
      <c r="O119" s="82">
        <f t="shared" si="3"/>
        <v>15.470999999999997</v>
      </c>
      <c r="P119" s="59" t="s">
        <v>10</v>
      </c>
    </row>
    <row r="120" spans="1:16" ht="15" customHeight="1" x14ac:dyDescent="0.25">
      <c r="A120" s="215"/>
      <c r="B120" s="102" t="s">
        <v>339</v>
      </c>
      <c r="C120" s="103" t="s">
        <v>411</v>
      </c>
      <c r="D120" s="109" t="s">
        <v>350</v>
      </c>
      <c r="E120" s="129" t="s">
        <v>351</v>
      </c>
      <c r="F120" s="122">
        <v>54958</v>
      </c>
      <c r="G120" s="123">
        <f t="shared" si="2"/>
        <v>54.957999999999998</v>
      </c>
      <c r="H120" s="4" t="s">
        <v>13</v>
      </c>
      <c r="I120" s="4" t="s">
        <v>19</v>
      </c>
      <c r="J120" s="79">
        <v>46387</v>
      </c>
      <c r="K120" s="4" t="s">
        <v>14</v>
      </c>
      <c r="L120" s="79">
        <v>46388</v>
      </c>
      <c r="M120" s="79">
        <v>47483</v>
      </c>
      <c r="N120" s="7">
        <v>36</v>
      </c>
      <c r="O120" s="82">
        <f t="shared" si="3"/>
        <v>164.874</v>
      </c>
      <c r="P120" s="59" t="s">
        <v>13</v>
      </c>
    </row>
    <row r="121" spans="1:16" ht="15" customHeight="1" x14ac:dyDescent="0.25">
      <c r="A121" s="215"/>
      <c r="B121" s="102" t="s">
        <v>339</v>
      </c>
      <c r="C121" s="103" t="s">
        <v>411</v>
      </c>
      <c r="D121" s="109" t="s">
        <v>352</v>
      </c>
      <c r="E121" s="129" t="s">
        <v>353</v>
      </c>
      <c r="F121" s="122">
        <v>7545.0000000000009</v>
      </c>
      <c r="G121" s="123">
        <f t="shared" si="2"/>
        <v>7.5450000000000008</v>
      </c>
      <c r="H121" s="4" t="s">
        <v>10</v>
      </c>
      <c r="I121" s="4" t="s">
        <v>19</v>
      </c>
      <c r="J121" s="79">
        <v>46387</v>
      </c>
      <c r="K121" s="4" t="s">
        <v>14</v>
      </c>
      <c r="L121" s="79">
        <v>46388</v>
      </c>
      <c r="M121" s="79">
        <v>47483</v>
      </c>
      <c r="N121" s="7">
        <v>36</v>
      </c>
      <c r="O121" s="82">
        <f t="shared" si="3"/>
        <v>22.635000000000002</v>
      </c>
      <c r="P121" s="59" t="s">
        <v>10</v>
      </c>
    </row>
    <row r="122" spans="1:16" ht="15" customHeight="1" x14ac:dyDescent="0.25">
      <c r="A122" s="215"/>
      <c r="B122" s="102" t="s">
        <v>339</v>
      </c>
      <c r="C122" s="103" t="s">
        <v>411</v>
      </c>
      <c r="D122" s="109" t="s">
        <v>354</v>
      </c>
      <c r="E122" s="129" t="s">
        <v>355</v>
      </c>
      <c r="F122" s="122">
        <v>9605.9999999999982</v>
      </c>
      <c r="G122" s="123">
        <f t="shared" si="2"/>
        <v>9.6059999999999981</v>
      </c>
      <c r="H122" s="4" t="s">
        <v>10</v>
      </c>
      <c r="I122" s="4" t="s">
        <v>19</v>
      </c>
      <c r="J122" s="79">
        <v>46387</v>
      </c>
      <c r="K122" s="4" t="s">
        <v>14</v>
      </c>
      <c r="L122" s="79">
        <v>46388</v>
      </c>
      <c r="M122" s="79">
        <v>47483</v>
      </c>
      <c r="N122" s="7">
        <v>36</v>
      </c>
      <c r="O122" s="82">
        <f t="shared" si="3"/>
        <v>28.817999999999994</v>
      </c>
      <c r="P122" s="59" t="s">
        <v>10</v>
      </c>
    </row>
    <row r="123" spans="1:16" ht="15" customHeight="1" thickBot="1" x14ac:dyDescent="0.3">
      <c r="A123" s="209"/>
      <c r="B123" s="104" t="s">
        <v>339</v>
      </c>
      <c r="C123" s="105" t="s">
        <v>411</v>
      </c>
      <c r="D123" s="112" t="s">
        <v>356</v>
      </c>
      <c r="E123" s="135" t="s">
        <v>357</v>
      </c>
      <c r="F123" s="124">
        <v>21982</v>
      </c>
      <c r="G123" s="125">
        <f t="shared" si="2"/>
        <v>21.981999999999999</v>
      </c>
      <c r="H123" s="64" t="s">
        <v>13</v>
      </c>
      <c r="I123" s="64" t="s">
        <v>19</v>
      </c>
      <c r="J123" s="80">
        <v>46387</v>
      </c>
      <c r="K123" s="64" t="s">
        <v>14</v>
      </c>
      <c r="L123" s="80">
        <v>46388</v>
      </c>
      <c r="M123" s="80">
        <v>47483</v>
      </c>
      <c r="N123" s="63">
        <v>36</v>
      </c>
      <c r="O123" s="84">
        <f t="shared" si="3"/>
        <v>65.945999999999998</v>
      </c>
      <c r="P123" s="65" t="s">
        <v>11</v>
      </c>
    </row>
    <row r="124" spans="1:16" ht="15" customHeight="1" x14ac:dyDescent="0.25">
      <c r="A124" s="208">
        <v>28</v>
      </c>
      <c r="B124" s="27" t="s">
        <v>378</v>
      </c>
      <c r="C124" s="181" t="s">
        <v>379</v>
      </c>
      <c r="D124" s="158" t="s">
        <v>380</v>
      </c>
      <c r="E124" s="158" t="s">
        <v>386</v>
      </c>
      <c r="F124" s="120">
        <v>5538</v>
      </c>
      <c r="G124" s="121">
        <f t="shared" si="2"/>
        <v>5.5380000000000003</v>
      </c>
      <c r="H124" s="67" t="s">
        <v>11</v>
      </c>
      <c r="I124" s="67" t="s">
        <v>19</v>
      </c>
      <c r="J124" s="77">
        <v>46387</v>
      </c>
      <c r="K124" s="67" t="s">
        <v>14</v>
      </c>
      <c r="L124" s="77">
        <v>46388</v>
      </c>
      <c r="M124" s="77">
        <v>47483</v>
      </c>
      <c r="N124" s="66">
        <v>36</v>
      </c>
      <c r="O124" s="78">
        <f t="shared" si="3"/>
        <v>16.614000000000001</v>
      </c>
      <c r="P124" s="68" t="s">
        <v>10</v>
      </c>
    </row>
    <row r="125" spans="1:16" ht="15" customHeight="1" x14ac:dyDescent="0.25">
      <c r="A125" s="215"/>
      <c r="B125" s="28" t="s">
        <v>378</v>
      </c>
      <c r="C125" s="182" t="s">
        <v>379</v>
      </c>
      <c r="D125" s="162" t="s">
        <v>381</v>
      </c>
      <c r="E125" s="162" t="s">
        <v>387</v>
      </c>
      <c r="F125" s="122">
        <v>122541</v>
      </c>
      <c r="G125" s="123">
        <f t="shared" si="2"/>
        <v>122.541</v>
      </c>
      <c r="H125" s="4" t="s">
        <v>12</v>
      </c>
      <c r="I125" s="4" t="s">
        <v>19</v>
      </c>
      <c r="J125" s="79">
        <v>46387</v>
      </c>
      <c r="K125" s="4" t="s">
        <v>14</v>
      </c>
      <c r="L125" s="79">
        <v>46388</v>
      </c>
      <c r="M125" s="79">
        <v>47483</v>
      </c>
      <c r="N125" s="7">
        <v>36</v>
      </c>
      <c r="O125" s="82">
        <f t="shared" si="3"/>
        <v>367.62299999999999</v>
      </c>
      <c r="P125" s="59" t="s">
        <v>12</v>
      </c>
    </row>
    <row r="126" spans="1:16" ht="15" customHeight="1" x14ac:dyDescent="0.25">
      <c r="A126" s="215"/>
      <c r="B126" s="28" t="s">
        <v>378</v>
      </c>
      <c r="C126" s="182" t="s">
        <v>379</v>
      </c>
      <c r="D126" s="162" t="s">
        <v>382</v>
      </c>
      <c r="E126" s="162" t="s">
        <v>388</v>
      </c>
      <c r="F126" s="122">
        <v>66399</v>
      </c>
      <c r="G126" s="123">
        <f t="shared" si="2"/>
        <v>66.399000000000001</v>
      </c>
      <c r="H126" s="4" t="s">
        <v>35</v>
      </c>
      <c r="I126" s="4" t="s">
        <v>19</v>
      </c>
      <c r="J126" s="79">
        <v>46387</v>
      </c>
      <c r="K126" s="4" t="s">
        <v>14</v>
      </c>
      <c r="L126" s="79">
        <v>46388</v>
      </c>
      <c r="M126" s="79">
        <v>47483</v>
      </c>
      <c r="N126" s="7">
        <v>36</v>
      </c>
      <c r="O126" s="82">
        <f t="shared" si="3"/>
        <v>199.197</v>
      </c>
      <c r="P126" s="59" t="s">
        <v>13</v>
      </c>
    </row>
    <row r="127" spans="1:16" ht="15" customHeight="1" x14ac:dyDescent="0.25">
      <c r="A127" s="215"/>
      <c r="B127" s="28" t="s">
        <v>378</v>
      </c>
      <c r="C127" s="182" t="s">
        <v>379</v>
      </c>
      <c r="D127" s="162" t="s">
        <v>383</v>
      </c>
      <c r="E127" s="162" t="s">
        <v>389</v>
      </c>
      <c r="F127" s="122">
        <v>35898</v>
      </c>
      <c r="G127" s="123">
        <f t="shared" si="2"/>
        <v>35.898000000000003</v>
      </c>
      <c r="H127" s="4" t="s">
        <v>13</v>
      </c>
      <c r="I127" s="4" t="s">
        <v>19</v>
      </c>
      <c r="J127" s="79">
        <v>46387</v>
      </c>
      <c r="K127" s="4" t="s">
        <v>14</v>
      </c>
      <c r="L127" s="79">
        <v>46388</v>
      </c>
      <c r="M127" s="79">
        <v>47483</v>
      </c>
      <c r="N127" s="7">
        <v>36</v>
      </c>
      <c r="O127" s="82">
        <f t="shared" si="3"/>
        <v>107.69400000000002</v>
      </c>
      <c r="P127" s="59" t="s">
        <v>11</v>
      </c>
    </row>
    <row r="128" spans="1:16" ht="15" customHeight="1" x14ac:dyDescent="0.25">
      <c r="A128" s="215"/>
      <c r="B128" s="28" t="s">
        <v>378</v>
      </c>
      <c r="C128" s="182" t="s">
        <v>379</v>
      </c>
      <c r="D128" s="162" t="s">
        <v>384</v>
      </c>
      <c r="E128" s="162" t="s">
        <v>390</v>
      </c>
      <c r="F128" s="122">
        <v>6498</v>
      </c>
      <c r="G128" s="123">
        <f t="shared" si="2"/>
        <v>6.4980000000000002</v>
      </c>
      <c r="H128" s="4" t="s">
        <v>10</v>
      </c>
      <c r="I128" s="4" t="s">
        <v>19</v>
      </c>
      <c r="J128" s="79">
        <v>46387</v>
      </c>
      <c r="K128" s="4" t="s">
        <v>14</v>
      </c>
      <c r="L128" s="79">
        <v>46388</v>
      </c>
      <c r="M128" s="79">
        <v>47483</v>
      </c>
      <c r="N128" s="7">
        <v>36</v>
      </c>
      <c r="O128" s="82">
        <f t="shared" si="3"/>
        <v>19.494</v>
      </c>
      <c r="P128" s="59" t="s">
        <v>10</v>
      </c>
    </row>
    <row r="129" spans="1:16" ht="15" customHeight="1" thickBot="1" x14ac:dyDescent="0.3">
      <c r="A129" s="209"/>
      <c r="B129" s="29" t="s">
        <v>378</v>
      </c>
      <c r="C129" s="183" t="s">
        <v>379</v>
      </c>
      <c r="D129" s="166" t="s">
        <v>385</v>
      </c>
      <c r="E129" s="166" t="s">
        <v>391</v>
      </c>
      <c r="F129" s="124">
        <v>27521</v>
      </c>
      <c r="G129" s="125">
        <f t="shared" si="2"/>
        <v>27.521000000000001</v>
      </c>
      <c r="H129" s="64" t="s">
        <v>11</v>
      </c>
      <c r="I129" s="64" t="s">
        <v>19</v>
      </c>
      <c r="J129" s="80">
        <v>46387</v>
      </c>
      <c r="K129" s="64" t="s">
        <v>14</v>
      </c>
      <c r="L129" s="80">
        <v>46388</v>
      </c>
      <c r="M129" s="80">
        <v>47483</v>
      </c>
      <c r="N129" s="63">
        <v>36</v>
      </c>
      <c r="O129" s="84">
        <f t="shared" si="3"/>
        <v>82.563000000000002</v>
      </c>
      <c r="P129" s="65" t="s">
        <v>11</v>
      </c>
    </row>
    <row r="130" spans="1:16" ht="15" customHeight="1" x14ac:dyDescent="0.25">
      <c r="A130" s="208">
        <v>29</v>
      </c>
      <c r="B130" s="100" t="s">
        <v>358</v>
      </c>
      <c r="C130" s="101" t="s">
        <v>359</v>
      </c>
      <c r="D130" s="106" t="s">
        <v>360</v>
      </c>
      <c r="E130" s="127" t="s">
        <v>361</v>
      </c>
      <c r="F130" s="120">
        <v>19962</v>
      </c>
      <c r="G130" s="121">
        <f t="shared" si="2"/>
        <v>19.962</v>
      </c>
      <c r="H130" s="67" t="s">
        <v>10</v>
      </c>
      <c r="I130" s="67" t="s">
        <v>19</v>
      </c>
      <c r="J130" s="77">
        <v>46387</v>
      </c>
      <c r="K130" s="67" t="s">
        <v>14</v>
      </c>
      <c r="L130" s="77">
        <v>46388</v>
      </c>
      <c r="M130" s="77">
        <v>47483</v>
      </c>
      <c r="N130" s="66">
        <v>36</v>
      </c>
      <c r="O130" s="78">
        <f t="shared" si="3"/>
        <v>59.885999999999996</v>
      </c>
      <c r="P130" s="68" t="s">
        <v>11</v>
      </c>
    </row>
    <row r="131" spans="1:16" ht="15" customHeight="1" x14ac:dyDescent="0.25">
      <c r="A131" s="215"/>
      <c r="B131" s="102" t="s">
        <v>358</v>
      </c>
      <c r="C131" s="103" t="s">
        <v>359</v>
      </c>
      <c r="D131" s="109" t="s">
        <v>362</v>
      </c>
      <c r="E131" s="129" t="s">
        <v>363</v>
      </c>
      <c r="F131" s="122">
        <v>41338</v>
      </c>
      <c r="G131" s="123">
        <f t="shared" si="2"/>
        <v>41.338000000000001</v>
      </c>
      <c r="H131" s="4" t="s">
        <v>13</v>
      </c>
      <c r="I131" s="4" t="s">
        <v>19</v>
      </c>
      <c r="J131" s="79">
        <v>46387</v>
      </c>
      <c r="K131" s="4" t="s">
        <v>14</v>
      </c>
      <c r="L131" s="79">
        <v>46388</v>
      </c>
      <c r="M131" s="79">
        <v>47483</v>
      </c>
      <c r="N131" s="7">
        <v>36</v>
      </c>
      <c r="O131" s="82">
        <f t="shared" si="3"/>
        <v>124.01400000000001</v>
      </c>
      <c r="P131" s="59" t="s">
        <v>11</v>
      </c>
    </row>
    <row r="132" spans="1:16" ht="15" customHeight="1" x14ac:dyDescent="0.25">
      <c r="A132" s="215"/>
      <c r="B132" s="102" t="s">
        <v>358</v>
      </c>
      <c r="C132" s="103" t="s">
        <v>359</v>
      </c>
      <c r="D132" s="109" t="s">
        <v>364</v>
      </c>
      <c r="E132" s="129" t="s">
        <v>365</v>
      </c>
      <c r="F132" s="122">
        <v>44070</v>
      </c>
      <c r="G132" s="123">
        <f t="shared" si="2"/>
        <v>44.07</v>
      </c>
      <c r="H132" s="4" t="s">
        <v>11</v>
      </c>
      <c r="I132" s="4" t="s">
        <v>19</v>
      </c>
      <c r="J132" s="79">
        <v>46387</v>
      </c>
      <c r="K132" s="4" t="s">
        <v>14</v>
      </c>
      <c r="L132" s="79">
        <v>46388</v>
      </c>
      <c r="M132" s="79">
        <v>47483</v>
      </c>
      <c r="N132" s="7">
        <v>36</v>
      </c>
      <c r="O132" s="82">
        <f t="shared" si="3"/>
        <v>132.21</v>
      </c>
      <c r="P132" s="59" t="s">
        <v>13</v>
      </c>
    </row>
    <row r="133" spans="1:16" ht="15" customHeight="1" x14ac:dyDescent="0.25">
      <c r="A133" s="215"/>
      <c r="B133" s="102" t="s">
        <v>358</v>
      </c>
      <c r="C133" s="103" t="s">
        <v>359</v>
      </c>
      <c r="D133" s="109" t="s">
        <v>366</v>
      </c>
      <c r="E133" s="129" t="s">
        <v>367</v>
      </c>
      <c r="F133" s="122">
        <v>10993</v>
      </c>
      <c r="G133" s="123">
        <f t="shared" si="2"/>
        <v>10.993</v>
      </c>
      <c r="H133" s="4" t="s">
        <v>13</v>
      </c>
      <c r="I133" s="4" t="s">
        <v>19</v>
      </c>
      <c r="J133" s="79">
        <v>46387</v>
      </c>
      <c r="K133" s="4" t="s">
        <v>14</v>
      </c>
      <c r="L133" s="79">
        <v>46388</v>
      </c>
      <c r="M133" s="79">
        <v>47483</v>
      </c>
      <c r="N133" s="7">
        <v>36</v>
      </c>
      <c r="O133" s="82">
        <f t="shared" si="3"/>
        <v>32.978999999999999</v>
      </c>
      <c r="P133" s="59" t="s">
        <v>10</v>
      </c>
    </row>
    <row r="134" spans="1:16" ht="15" customHeight="1" thickBot="1" x14ac:dyDescent="0.3">
      <c r="A134" s="209"/>
      <c r="B134" s="104" t="s">
        <v>358</v>
      </c>
      <c r="C134" s="105" t="s">
        <v>359</v>
      </c>
      <c r="D134" s="112" t="s">
        <v>368</v>
      </c>
      <c r="E134" s="135" t="s">
        <v>369</v>
      </c>
      <c r="F134" s="124">
        <v>217.99999999999997</v>
      </c>
      <c r="G134" s="125">
        <f t="shared" si="2"/>
        <v>0.21799999999999997</v>
      </c>
      <c r="H134" s="64" t="s">
        <v>10</v>
      </c>
      <c r="I134" s="64" t="s">
        <v>19</v>
      </c>
      <c r="J134" s="80">
        <v>46387</v>
      </c>
      <c r="K134" s="64" t="s">
        <v>14</v>
      </c>
      <c r="L134" s="80">
        <v>46388</v>
      </c>
      <c r="M134" s="80">
        <v>47483</v>
      </c>
      <c r="N134" s="63">
        <v>36</v>
      </c>
      <c r="O134" s="84">
        <f t="shared" si="3"/>
        <v>0.65399999999999991</v>
      </c>
      <c r="P134" s="65" t="s">
        <v>33</v>
      </c>
    </row>
    <row r="135" spans="1:16" ht="15" customHeight="1" x14ac:dyDescent="0.25">
      <c r="A135" s="208">
        <v>30</v>
      </c>
      <c r="B135" s="27" t="s">
        <v>133</v>
      </c>
      <c r="C135" s="51" t="s">
        <v>134</v>
      </c>
      <c r="D135" s="35" t="s">
        <v>135</v>
      </c>
      <c r="E135" s="73" t="s">
        <v>136</v>
      </c>
      <c r="F135" s="108">
        <v>59510.999999999993</v>
      </c>
      <c r="G135" s="121">
        <f t="shared" si="2"/>
        <v>59.510999999999996</v>
      </c>
      <c r="H135" s="67" t="s">
        <v>13</v>
      </c>
      <c r="I135" s="67" t="s">
        <v>19</v>
      </c>
      <c r="J135" s="77">
        <v>46387</v>
      </c>
      <c r="K135" s="67" t="s">
        <v>14</v>
      </c>
      <c r="L135" s="77">
        <v>46388</v>
      </c>
      <c r="M135" s="77">
        <v>47483</v>
      </c>
      <c r="N135" s="66">
        <v>36</v>
      </c>
      <c r="O135" s="78">
        <f t="shared" si="3"/>
        <v>178.53299999999999</v>
      </c>
      <c r="P135" s="68" t="s">
        <v>13</v>
      </c>
    </row>
    <row r="136" spans="1:16" ht="15" customHeight="1" x14ac:dyDescent="0.25">
      <c r="A136" s="215"/>
      <c r="B136" s="28" t="s">
        <v>133</v>
      </c>
      <c r="C136" s="52" t="s">
        <v>134</v>
      </c>
      <c r="D136" s="36" t="s">
        <v>137</v>
      </c>
      <c r="E136" s="74" t="s">
        <v>138</v>
      </c>
      <c r="F136" s="111">
        <v>244328</v>
      </c>
      <c r="G136" s="123">
        <f t="shared" si="2"/>
        <v>244.328</v>
      </c>
      <c r="H136" s="4" t="s">
        <v>12</v>
      </c>
      <c r="I136" s="4" t="s">
        <v>19</v>
      </c>
      <c r="J136" s="79">
        <v>46387</v>
      </c>
      <c r="K136" s="4" t="s">
        <v>14</v>
      </c>
      <c r="L136" s="79">
        <v>46388</v>
      </c>
      <c r="M136" s="79">
        <v>47483</v>
      </c>
      <c r="N136" s="7">
        <v>36</v>
      </c>
      <c r="O136" s="82">
        <f t="shared" si="3"/>
        <v>732.98400000000004</v>
      </c>
      <c r="P136" s="59" t="s">
        <v>12</v>
      </c>
    </row>
    <row r="137" spans="1:16" ht="15" customHeight="1" x14ac:dyDescent="0.25">
      <c r="A137" s="215"/>
      <c r="B137" s="28" t="s">
        <v>133</v>
      </c>
      <c r="C137" s="52" t="s">
        <v>134</v>
      </c>
      <c r="D137" s="36" t="s">
        <v>139</v>
      </c>
      <c r="E137" s="74" t="s">
        <v>140</v>
      </c>
      <c r="F137" s="111">
        <v>42357.999999999993</v>
      </c>
      <c r="G137" s="123">
        <f t="shared" si="2"/>
        <v>42.357999999999997</v>
      </c>
      <c r="H137" s="4" t="s">
        <v>11</v>
      </c>
      <c r="I137" s="4" t="s">
        <v>19</v>
      </c>
      <c r="J137" s="79">
        <v>46387</v>
      </c>
      <c r="K137" s="4" t="s">
        <v>14</v>
      </c>
      <c r="L137" s="79">
        <v>46388</v>
      </c>
      <c r="M137" s="79">
        <v>47483</v>
      </c>
      <c r="N137" s="7">
        <v>36</v>
      </c>
      <c r="O137" s="82">
        <f t="shared" si="3"/>
        <v>127.07399999999998</v>
      </c>
      <c r="P137" s="59" t="s">
        <v>11</v>
      </c>
    </row>
    <row r="138" spans="1:16" ht="15" customHeight="1" x14ac:dyDescent="0.25">
      <c r="A138" s="215"/>
      <c r="B138" s="28" t="s">
        <v>133</v>
      </c>
      <c r="C138" s="52" t="s">
        <v>134</v>
      </c>
      <c r="D138" s="36" t="s">
        <v>141</v>
      </c>
      <c r="E138" s="74" t="s">
        <v>142</v>
      </c>
      <c r="F138" s="111">
        <v>150000</v>
      </c>
      <c r="G138" s="123">
        <f t="shared" si="2"/>
        <v>150</v>
      </c>
      <c r="H138" s="4" t="s">
        <v>12</v>
      </c>
      <c r="I138" s="4" t="s">
        <v>19</v>
      </c>
      <c r="J138" s="79">
        <v>46387</v>
      </c>
      <c r="K138" s="4" t="s">
        <v>14</v>
      </c>
      <c r="L138" s="79">
        <v>46388</v>
      </c>
      <c r="M138" s="79">
        <v>47483</v>
      </c>
      <c r="N138" s="7">
        <v>36</v>
      </c>
      <c r="O138" s="82">
        <f t="shared" si="3"/>
        <v>450</v>
      </c>
      <c r="P138" s="59" t="s">
        <v>12</v>
      </c>
    </row>
    <row r="139" spans="1:16" ht="15" customHeight="1" x14ac:dyDescent="0.25">
      <c r="A139" s="215"/>
      <c r="B139" s="28" t="s">
        <v>133</v>
      </c>
      <c r="C139" s="52" t="s">
        <v>134</v>
      </c>
      <c r="D139" s="36" t="s">
        <v>143</v>
      </c>
      <c r="E139" s="74" t="s">
        <v>144</v>
      </c>
      <c r="F139" s="111">
        <v>28068.000000000004</v>
      </c>
      <c r="G139" s="123">
        <f t="shared" ref="G139:G163" si="5">SUM(F139*0.001)</f>
        <v>28.068000000000005</v>
      </c>
      <c r="H139" s="4" t="s">
        <v>11</v>
      </c>
      <c r="I139" s="4" t="s">
        <v>19</v>
      </c>
      <c r="J139" s="79">
        <v>46387</v>
      </c>
      <c r="K139" s="4" t="s">
        <v>14</v>
      </c>
      <c r="L139" s="79">
        <v>46388</v>
      </c>
      <c r="M139" s="79">
        <v>47483</v>
      </c>
      <c r="N139" s="7">
        <v>36</v>
      </c>
      <c r="O139" s="82">
        <f t="shared" ref="O139:O156" si="6">SUM(G139)*300%</f>
        <v>84.204000000000008</v>
      </c>
      <c r="P139" s="59" t="s">
        <v>11</v>
      </c>
    </row>
    <row r="140" spans="1:16" ht="15" customHeight="1" x14ac:dyDescent="0.25">
      <c r="A140" s="215"/>
      <c r="B140" s="28" t="s">
        <v>133</v>
      </c>
      <c r="C140" s="52" t="s">
        <v>134</v>
      </c>
      <c r="D140" s="36" t="s">
        <v>145</v>
      </c>
      <c r="E140" s="74" t="s">
        <v>146</v>
      </c>
      <c r="F140" s="111">
        <v>64854.999999999993</v>
      </c>
      <c r="G140" s="123">
        <f t="shared" si="5"/>
        <v>64.85499999999999</v>
      </c>
      <c r="H140" s="4" t="s">
        <v>10</v>
      </c>
      <c r="I140" s="4" t="s">
        <v>19</v>
      </c>
      <c r="J140" s="79">
        <v>46387</v>
      </c>
      <c r="K140" s="4" t="s">
        <v>14</v>
      </c>
      <c r="L140" s="79">
        <v>46388</v>
      </c>
      <c r="M140" s="79">
        <v>47483</v>
      </c>
      <c r="N140" s="7">
        <v>36</v>
      </c>
      <c r="O140" s="82">
        <f t="shared" si="6"/>
        <v>194.56499999999997</v>
      </c>
      <c r="P140" s="59" t="s">
        <v>13</v>
      </c>
    </row>
    <row r="141" spans="1:16" ht="15" customHeight="1" x14ac:dyDescent="0.25">
      <c r="A141" s="215"/>
      <c r="B141" s="28" t="s">
        <v>133</v>
      </c>
      <c r="C141" s="52" t="s">
        <v>134</v>
      </c>
      <c r="D141" s="36" t="s">
        <v>147</v>
      </c>
      <c r="E141" s="74" t="s">
        <v>148</v>
      </c>
      <c r="F141" s="111">
        <v>39165</v>
      </c>
      <c r="G141" s="123">
        <f t="shared" si="5"/>
        <v>39.164999999999999</v>
      </c>
      <c r="H141" s="4" t="s">
        <v>11</v>
      </c>
      <c r="I141" s="4" t="s">
        <v>19</v>
      </c>
      <c r="J141" s="79">
        <v>46387</v>
      </c>
      <c r="K141" s="4" t="s">
        <v>14</v>
      </c>
      <c r="L141" s="79">
        <v>46388</v>
      </c>
      <c r="M141" s="79">
        <v>47483</v>
      </c>
      <c r="N141" s="7">
        <v>36</v>
      </c>
      <c r="O141" s="82">
        <f t="shared" si="6"/>
        <v>117.495</v>
      </c>
      <c r="P141" s="59" t="s">
        <v>11</v>
      </c>
    </row>
    <row r="142" spans="1:16" ht="15" customHeight="1" x14ac:dyDescent="0.25">
      <c r="A142" s="215"/>
      <c r="B142" s="28" t="s">
        <v>133</v>
      </c>
      <c r="C142" s="52" t="s">
        <v>134</v>
      </c>
      <c r="D142" s="36" t="s">
        <v>149</v>
      </c>
      <c r="E142" s="74" t="s">
        <v>150</v>
      </c>
      <c r="F142" s="111">
        <v>107531.00000000001</v>
      </c>
      <c r="G142" s="123">
        <f t="shared" si="5"/>
        <v>107.53100000000002</v>
      </c>
      <c r="H142" s="4" t="s">
        <v>13</v>
      </c>
      <c r="I142" s="4" t="s">
        <v>19</v>
      </c>
      <c r="J142" s="79">
        <v>46387</v>
      </c>
      <c r="K142" s="4" t="s">
        <v>14</v>
      </c>
      <c r="L142" s="79">
        <v>46388</v>
      </c>
      <c r="M142" s="79">
        <v>47483</v>
      </c>
      <c r="N142" s="7">
        <v>36</v>
      </c>
      <c r="O142" s="82">
        <f t="shared" si="6"/>
        <v>322.59300000000007</v>
      </c>
      <c r="P142" s="59" t="s">
        <v>12</v>
      </c>
    </row>
    <row r="143" spans="1:16" ht="15" customHeight="1" x14ac:dyDescent="0.25">
      <c r="A143" s="215"/>
      <c r="B143" s="28" t="s">
        <v>133</v>
      </c>
      <c r="C143" s="52" t="s">
        <v>134</v>
      </c>
      <c r="D143" s="36" t="s">
        <v>151</v>
      </c>
      <c r="E143" s="74" t="s">
        <v>136</v>
      </c>
      <c r="F143" s="111">
        <v>4830</v>
      </c>
      <c r="G143" s="123">
        <f t="shared" si="5"/>
        <v>4.83</v>
      </c>
      <c r="H143" s="4" t="s">
        <v>10</v>
      </c>
      <c r="I143" s="4" t="s">
        <v>19</v>
      </c>
      <c r="J143" s="79">
        <v>46387</v>
      </c>
      <c r="K143" s="4" t="s">
        <v>14</v>
      </c>
      <c r="L143" s="79">
        <v>46388</v>
      </c>
      <c r="M143" s="79">
        <v>47483</v>
      </c>
      <c r="N143" s="7">
        <v>36</v>
      </c>
      <c r="O143" s="82">
        <f t="shared" si="6"/>
        <v>14.49</v>
      </c>
      <c r="P143" s="59" t="s">
        <v>10</v>
      </c>
    </row>
    <row r="144" spans="1:16" ht="15" customHeight="1" x14ac:dyDescent="0.25">
      <c r="A144" s="215"/>
      <c r="B144" s="28" t="s">
        <v>133</v>
      </c>
      <c r="C144" s="52" t="s">
        <v>134</v>
      </c>
      <c r="D144" s="36" t="s">
        <v>152</v>
      </c>
      <c r="E144" s="74" t="s">
        <v>150</v>
      </c>
      <c r="F144" s="111">
        <v>14589</v>
      </c>
      <c r="G144" s="123">
        <f t="shared" si="5"/>
        <v>14.589</v>
      </c>
      <c r="H144" s="4" t="s">
        <v>10</v>
      </c>
      <c r="I144" s="4" t="s">
        <v>19</v>
      </c>
      <c r="J144" s="79">
        <v>46387</v>
      </c>
      <c r="K144" s="4" t="s">
        <v>14</v>
      </c>
      <c r="L144" s="79">
        <v>46388</v>
      </c>
      <c r="M144" s="79">
        <v>47483</v>
      </c>
      <c r="N144" s="7">
        <v>36</v>
      </c>
      <c r="O144" s="82">
        <f t="shared" si="6"/>
        <v>43.767000000000003</v>
      </c>
      <c r="P144" s="59" t="s">
        <v>10</v>
      </c>
    </row>
    <row r="145" spans="1:16" ht="15" customHeight="1" x14ac:dyDescent="0.25">
      <c r="A145" s="215"/>
      <c r="B145" s="28" t="s">
        <v>133</v>
      </c>
      <c r="C145" s="52" t="s">
        <v>134</v>
      </c>
      <c r="D145" s="36" t="s">
        <v>153</v>
      </c>
      <c r="E145" s="74" t="s">
        <v>154</v>
      </c>
      <c r="F145" s="111">
        <v>15240.999999999998</v>
      </c>
      <c r="G145" s="123">
        <f t="shared" si="5"/>
        <v>15.240999999999998</v>
      </c>
      <c r="H145" s="4" t="s">
        <v>10</v>
      </c>
      <c r="I145" s="4" t="s">
        <v>19</v>
      </c>
      <c r="J145" s="79">
        <v>46387</v>
      </c>
      <c r="K145" s="4" t="s">
        <v>14</v>
      </c>
      <c r="L145" s="79">
        <v>46388</v>
      </c>
      <c r="M145" s="79">
        <v>47483</v>
      </c>
      <c r="N145" s="7">
        <v>36</v>
      </c>
      <c r="O145" s="82">
        <f t="shared" si="6"/>
        <v>45.722999999999992</v>
      </c>
      <c r="P145" s="59" t="s">
        <v>10</v>
      </c>
    </row>
    <row r="146" spans="1:16" ht="15" customHeight="1" x14ac:dyDescent="0.25">
      <c r="A146" s="215"/>
      <c r="B146" s="28" t="s">
        <v>133</v>
      </c>
      <c r="C146" s="52" t="s">
        <v>134</v>
      </c>
      <c r="D146" s="36" t="s">
        <v>155</v>
      </c>
      <c r="E146" s="74" t="s">
        <v>156</v>
      </c>
      <c r="F146" s="111">
        <v>8407</v>
      </c>
      <c r="G146" s="123">
        <f t="shared" si="5"/>
        <v>8.407</v>
      </c>
      <c r="H146" s="4" t="s">
        <v>10</v>
      </c>
      <c r="I146" s="4" t="s">
        <v>19</v>
      </c>
      <c r="J146" s="79">
        <v>46387</v>
      </c>
      <c r="K146" s="4" t="s">
        <v>14</v>
      </c>
      <c r="L146" s="79">
        <v>46388</v>
      </c>
      <c r="M146" s="79">
        <v>47483</v>
      </c>
      <c r="N146" s="7">
        <v>36</v>
      </c>
      <c r="O146" s="82">
        <f t="shared" si="6"/>
        <v>25.221</v>
      </c>
      <c r="P146" s="59" t="s">
        <v>10</v>
      </c>
    </row>
    <row r="147" spans="1:16" ht="15" customHeight="1" x14ac:dyDescent="0.25">
      <c r="A147" s="215"/>
      <c r="B147" s="28" t="s">
        <v>133</v>
      </c>
      <c r="C147" s="52" t="s">
        <v>134</v>
      </c>
      <c r="D147" s="36" t="s">
        <v>157</v>
      </c>
      <c r="E147" s="74" t="s">
        <v>158</v>
      </c>
      <c r="F147" s="111">
        <v>49059</v>
      </c>
      <c r="G147" s="123">
        <f t="shared" si="5"/>
        <v>49.058999999999997</v>
      </c>
      <c r="H147" s="4" t="s">
        <v>13</v>
      </c>
      <c r="I147" s="4" t="s">
        <v>19</v>
      </c>
      <c r="J147" s="79">
        <v>46387</v>
      </c>
      <c r="K147" s="4" t="s">
        <v>14</v>
      </c>
      <c r="L147" s="79">
        <v>46388</v>
      </c>
      <c r="M147" s="79">
        <v>47483</v>
      </c>
      <c r="N147" s="7">
        <v>36</v>
      </c>
      <c r="O147" s="82">
        <f t="shared" si="6"/>
        <v>147.17699999999999</v>
      </c>
      <c r="P147" s="59" t="s">
        <v>13</v>
      </c>
    </row>
    <row r="148" spans="1:16" ht="15" customHeight="1" x14ac:dyDescent="0.25">
      <c r="A148" s="215"/>
      <c r="B148" s="28" t="s">
        <v>133</v>
      </c>
      <c r="C148" s="52" t="s">
        <v>134</v>
      </c>
      <c r="D148" s="36" t="s">
        <v>159</v>
      </c>
      <c r="E148" s="74" t="s">
        <v>160</v>
      </c>
      <c r="F148" s="111">
        <v>72877</v>
      </c>
      <c r="G148" s="123">
        <f t="shared" si="5"/>
        <v>72.876999999999995</v>
      </c>
      <c r="H148" s="4" t="s">
        <v>12</v>
      </c>
      <c r="I148" s="4" t="s">
        <v>19</v>
      </c>
      <c r="J148" s="79">
        <v>46387</v>
      </c>
      <c r="K148" s="4" t="s">
        <v>14</v>
      </c>
      <c r="L148" s="79">
        <v>46388</v>
      </c>
      <c r="M148" s="79">
        <v>47483</v>
      </c>
      <c r="N148" s="7">
        <v>36</v>
      </c>
      <c r="O148" s="82">
        <f t="shared" si="6"/>
        <v>218.63099999999997</v>
      </c>
      <c r="P148" s="59" t="s">
        <v>34</v>
      </c>
    </row>
    <row r="149" spans="1:16" ht="15" customHeight="1" x14ac:dyDescent="0.25">
      <c r="A149" s="215"/>
      <c r="B149" s="28" t="s">
        <v>133</v>
      </c>
      <c r="C149" s="52" t="s">
        <v>134</v>
      </c>
      <c r="D149" s="36" t="s">
        <v>161</v>
      </c>
      <c r="E149" s="74" t="s">
        <v>160</v>
      </c>
      <c r="F149" s="111">
        <v>0</v>
      </c>
      <c r="G149" s="123">
        <f t="shared" si="5"/>
        <v>0</v>
      </c>
      <c r="H149" s="4" t="s">
        <v>33</v>
      </c>
      <c r="I149" s="4" t="s">
        <v>19</v>
      </c>
      <c r="J149" s="79">
        <v>46387</v>
      </c>
      <c r="K149" s="4" t="s">
        <v>14</v>
      </c>
      <c r="L149" s="79">
        <v>46388</v>
      </c>
      <c r="M149" s="79">
        <v>47483</v>
      </c>
      <c r="N149" s="7">
        <v>36</v>
      </c>
      <c r="O149" s="82">
        <f t="shared" si="6"/>
        <v>0</v>
      </c>
      <c r="P149" s="59" t="s">
        <v>33</v>
      </c>
    </row>
    <row r="150" spans="1:16" ht="15" customHeight="1" x14ac:dyDescent="0.25">
      <c r="A150" s="215"/>
      <c r="B150" s="28" t="s">
        <v>133</v>
      </c>
      <c r="C150" s="52" t="s">
        <v>134</v>
      </c>
      <c r="D150" s="36" t="s">
        <v>162</v>
      </c>
      <c r="E150" s="74" t="s">
        <v>160</v>
      </c>
      <c r="F150" s="111">
        <v>0</v>
      </c>
      <c r="G150" s="123">
        <f t="shared" si="5"/>
        <v>0</v>
      </c>
      <c r="H150" s="4" t="s">
        <v>33</v>
      </c>
      <c r="I150" s="4" t="s">
        <v>19</v>
      </c>
      <c r="J150" s="79">
        <v>46387</v>
      </c>
      <c r="K150" s="4" t="s">
        <v>14</v>
      </c>
      <c r="L150" s="79">
        <v>46388</v>
      </c>
      <c r="M150" s="79">
        <v>47483</v>
      </c>
      <c r="N150" s="7">
        <v>36</v>
      </c>
      <c r="O150" s="82">
        <f t="shared" si="6"/>
        <v>0</v>
      </c>
      <c r="P150" s="59" t="s">
        <v>33</v>
      </c>
    </row>
    <row r="151" spans="1:16" ht="15" customHeight="1" thickBot="1" x14ac:dyDescent="0.3">
      <c r="A151" s="209"/>
      <c r="B151" s="29" t="s">
        <v>133</v>
      </c>
      <c r="C151" s="53" t="s">
        <v>134</v>
      </c>
      <c r="D151" s="37" t="s">
        <v>163</v>
      </c>
      <c r="E151" s="62" t="s">
        <v>164</v>
      </c>
      <c r="F151" s="114">
        <v>13586</v>
      </c>
      <c r="G151" s="125">
        <f t="shared" si="5"/>
        <v>13.586</v>
      </c>
      <c r="H151" s="64" t="s">
        <v>11</v>
      </c>
      <c r="I151" s="64" t="s">
        <v>19</v>
      </c>
      <c r="J151" s="80">
        <v>46387</v>
      </c>
      <c r="K151" s="64" t="s">
        <v>14</v>
      </c>
      <c r="L151" s="80">
        <v>46388</v>
      </c>
      <c r="M151" s="80">
        <v>47483</v>
      </c>
      <c r="N151" s="63">
        <v>36</v>
      </c>
      <c r="O151" s="84">
        <f t="shared" si="6"/>
        <v>40.758000000000003</v>
      </c>
      <c r="P151" s="65" t="s">
        <v>10</v>
      </c>
    </row>
    <row r="152" spans="1:16" ht="15" customHeight="1" thickBot="1" x14ac:dyDescent="0.3">
      <c r="A152" s="136">
        <v>31</v>
      </c>
      <c r="B152" s="115" t="s">
        <v>165</v>
      </c>
      <c r="C152" s="116" t="s">
        <v>166</v>
      </c>
      <c r="D152" s="117" t="s">
        <v>167</v>
      </c>
      <c r="E152" s="118" t="s">
        <v>168</v>
      </c>
      <c r="F152" s="119">
        <v>282713</v>
      </c>
      <c r="G152" s="142">
        <f t="shared" si="5"/>
        <v>282.71300000000002</v>
      </c>
      <c r="H152" s="71" t="s">
        <v>36</v>
      </c>
      <c r="I152" s="71" t="s">
        <v>19</v>
      </c>
      <c r="J152" s="85" t="s">
        <v>169</v>
      </c>
      <c r="K152" s="71" t="s">
        <v>14</v>
      </c>
      <c r="L152" s="85">
        <v>46388</v>
      </c>
      <c r="M152" s="85">
        <v>47483</v>
      </c>
      <c r="N152" s="86">
        <v>36</v>
      </c>
      <c r="O152" s="87">
        <f t="shared" si="6"/>
        <v>848.13900000000012</v>
      </c>
      <c r="P152" s="72" t="s">
        <v>12</v>
      </c>
    </row>
    <row r="153" spans="1:16" ht="15" customHeight="1" x14ac:dyDescent="0.25">
      <c r="A153" s="208">
        <v>32</v>
      </c>
      <c r="B153" s="27" t="s">
        <v>170</v>
      </c>
      <c r="C153" s="181" t="s">
        <v>171</v>
      </c>
      <c r="D153" s="35" t="s">
        <v>172</v>
      </c>
      <c r="E153" s="151" t="s">
        <v>173</v>
      </c>
      <c r="F153" s="120">
        <v>219458</v>
      </c>
      <c r="G153" s="121">
        <f t="shared" si="5"/>
        <v>219.458</v>
      </c>
      <c r="H153" s="67" t="s">
        <v>12</v>
      </c>
      <c r="I153" s="67" t="s">
        <v>19</v>
      </c>
      <c r="J153" s="77">
        <v>46387</v>
      </c>
      <c r="K153" s="67" t="s">
        <v>14</v>
      </c>
      <c r="L153" s="77">
        <v>46388</v>
      </c>
      <c r="M153" s="77">
        <v>47483</v>
      </c>
      <c r="N153" s="66">
        <v>36</v>
      </c>
      <c r="O153" s="78">
        <f t="shared" si="6"/>
        <v>658.37400000000002</v>
      </c>
      <c r="P153" s="68" t="s">
        <v>12</v>
      </c>
    </row>
    <row r="154" spans="1:16" ht="15" customHeight="1" x14ac:dyDescent="0.25">
      <c r="A154" s="215"/>
      <c r="B154" s="28" t="s">
        <v>170</v>
      </c>
      <c r="C154" s="182" t="s">
        <v>171</v>
      </c>
      <c r="D154" s="36" t="s">
        <v>174</v>
      </c>
      <c r="E154" s="154" t="s">
        <v>173</v>
      </c>
      <c r="F154" s="122">
        <v>57500</v>
      </c>
      <c r="G154" s="123">
        <f t="shared" si="5"/>
        <v>57.5</v>
      </c>
      <c r="H154" s="4" t="s">
        <v>13</v>
      </c>
      <c r="I154" s="4" t="s">
        <v>19</v>
      </c>
      <c r="J154" s="79">
        <v>46387</v>
      </c>
      <c r="K154" s="4" t="s">
        <v>14</v>
      </c>
      <c r="L154" s="79">
        <v>46388</v>
      </c>
      <c r="M154" s="79">
        <v>47483</v>
      </c>
      <c r="N154" s="7">
        <v>36</v>
      </c>
      <c r="O154" s="82">
        <f>SUM(G154)*300%</f>
        <v>172.5</v>
      </c>
      <c r="P154" s="59" t="s">
        <v>13</v>
      </c>
    </row>
    <row r="155" spans="1:16" ht="15" customHeight="1" x14ac:dyDescent="0.25">
      <c r="A155" s="215"/>
      <c r="B155" s="28" t="s">
        <v>170</v>
      </c>
      <c r="C155" s="182" t="s">
        <v>171</v>
      </c>
      <c r="D155" s="36" t="s">
        <v>175</v>
      </c>
      <c r="E155" s="154" t="s">
        <v>176</v>
      </c>
      <c r="F155" s="122">
        <v>9071</v>
      </c>
      <c r="G155" s="123">
        <f t="shared" si="5"/>
        <v>9.0709999999999997</v>
      </c>
      <c r="H155" s="4" t="s">
        <v>10</v>
      </c>
      <c r="I155" s="4" t="s">
        <v>19</v>
      </c>
      <c r="J155" s="79">
        <v>46387</v>
      </c>
      <c r="K155" s="4" t="s">
        <v>14</v>
      </c>
      <c r="L155" s="79">
        <v>46388</v>
      </c>
      <c r="M155" s="79">
        <v>47483</v>
      </c>
      <c r="N155" s="7">
        <v>36</v>
      </c>
      <c r="O155" s="82">
        <f t="shared" si="6"/>
        <v>27.213000000000001</v>
      </c>
      <c r="P155" s="59" t="s">
        <v>10</v>
      </c>
    </row>
    <row r="156" spans="1:16" ht="15" customHeight="1" thickBot="1" x14ac:dyDescent="0.3">
      <c r="A156" s="209"/>
      <c r="B156" s="29" t="s">
        <v>170</v>
      </c>
      <c r="C156" s="183" t="s">
        <v>171</v>
      </c>
      <c r="D156" s="37" t="s">
        <v>177</v>
      </c>
      <c r="E156" s="157" t="s">
        <v>176</v>
      </c>
      <c r="F156" s="124">
        <v>72586</v>
      </c>
      <c r="G156" s="125">
        <f t="shared" si="5"/>
        <v>72.585999999999999</v>
      </c>
      <c r="H156" s="64" t="s">
        <v>13</v>
      </c>
      <c r="I156" s="64" t="s">
        <v>19</v>
      </c>
      <c r="J156" s="80">
        <v>46387</v>
      </c>
      <c r="K156" s="64" t="s">
        <v>14</v>
      </c>
      <c r="L156" s="80">
        <v>46388</v>
      </c>
      <c r="M156" s="80">
        <v>47483</v>
      </c>
      <c r="N156" s="63">
        <v>36</v>
      </c>
      <c r="O156" s="84">
        <f t="shared" si="6"/>
        <v>217.75799999999998</v>
      </c>
      <c r="P156" s="65" t="s">
        <v>34</v>
      </c>
    </row>
    <row r="157" spans="1:16" ht="15" customHeight="1" x14ac:dyDescent="0.25">
      <c r="A157" s="208">
        <v>33</v>
      </c>
      <c r="B157" s="100" t="s">
        <v>398</v>
      </c>
      <c r="C157" s="90" t="s">
        <v>399</v>
      </c>
      <c r="D157" s="186" t="s">
        <v>406</v>
      </c>
      <c r="E157" s="143" t="s">
        <v>408</v>
      </c>
      <c r="F157" s="108">
        <v>126862</v>
      </c>
      <c r="G157" s="121">
        <f t="shared" si="5"/>
        <v>126.86200000000001</v>
      </c>
      <c r="H157" s="67" t="s">
        <v>12</v>
      </c>
      <c r="I157" s="67" t="s">
        <v>405</v>
      </c>
      <c r="J157" s="77">
        <v>46418</v>
      </c>
      <c r="K157" s="67" t="s">
        <v>14</v>
      </c>
      <c r="L157" s="77">
        <v>46419</v>
      </c>
      <c r="M157" s="77">
        <v>47483</v>
      </c>
      <c r="N157" s="66">
        <v>35</v>
      </c>
      <c r="O157" s="78">
        <f>SUM(G157)*281.54%</f>
        <v>357.16727480000009</v>
      </c>
      <c r="P157" s="68" t="s">
        <v>12</v>
      </c>
    </row>
    <row r="158" spans="1:16" ht="15" customHeight="1" thickBot="1" x14ac:dyDescent="0.3">
      <c r="A158" s="209"/>
      <c r="B158" s="104" t="s">
        <v>398</v>
      </c>
      <c r="C158" s="96" t="s">
        <v>399</v>
      </c>
      <c r="D158" s="187" t="s">
        <v>407</v>
      </c>
      <c r="E158" s="144" t="s">
        <v>408</v>
      </c>
      <c r="F158" s="114">
        <v>1919</v>
      </c>
      <c r="G158" s="125">
        <f t="shared" si="5"/>
        <v>1.919</v>
      </c>
      <c r="H158" s="64" t="s">
        <v>33</v>
      </c>
      <c r="I158" s="64" t="s">
        <v>405</v>
      </c>
      <c r="J158" s="80">
        <v>46418</v>
      </c>
      <c r="K158" s="64" t="s">
        <v>14</v>
      </c>
      <c r="L158" s="80">
        <v>46419</v>
      </c>
      <c r="M158" s="80">
        <v>47483</v>
      </c>
      <c r="N158" s="63">
        <v>35</v>
      </c>
      <c r="O158" s="84">
        <f>SUM(G158)*287.79%</f>
        <v>5.522690100000001</v>
      </c>
      <c r="P158" s="65" t="s">
        <v>33</v>
      </c>
    </row>
    <row r="159" spans="1:16" ht="15" customHeight="1" x14ac:dyDescent="0.25">
      <c r="A159" s="208">
        <v>34</v>
      </c>
      <c r="B159" s="27" t="s">
        <v>216</v>
      </c>
      <c r="C159" s="51" t="s">
        <v>217</v>
      </c>
      <c r="D159" s="188" t="s">
        <v>373</v>
      </c>
      <c r="E159" s="184" t="s">
        <v>374</v>
      </c>
      <c r="F159" s="108">
        <v>246812</v>
      </c>
      <c r="G159" s="121">
        <f t="shared" ref="G159:G160" si="7">SUM(F159*0.001)</f>
        <v>246.81200000000001</v>
      </c>
      <c r="H159" s="67" t="s">
        <v>12</v>
      </c>
      <c r="I159" s="67" t="s">
        <v>376</v>
      </c>
      <c r="J159" s="77">
        <v>46387</v>
      </c>
      <c r="K159" s="67" t="s">
        <v>14</v>
      </c>
      <c r="L159" s="77">
        <v>46388</v>
      </c>
      <c r="M159" s="77">
        <v>47483</v>
      </c>
      <c r="N159" s="66">
        <v>36</v>
      </c>
      <c r="O159" s="78">
        <f>SUM(G159)*300%</f>
        <v>740.43600000000004</v>
      </c>
      <c r="P159" s="68" t="str">
        <f t="shared" ref="P159" si="8">P157</f>
        <v>M7</v>
      </c>
    </row>
    <row r="160" spans="1:16" ht="15" customHeight="1" thickBot="1" x14ac:dyDescent="0.3">
      <c r="A160" s="209"/>
      <c r="B160" s="29" t="s">
        <v>216</v>
      </c>
      <c r="C160" s="53" t="s">
        <v>217</v>
      </c>
      <c r="D160" s="189" t="s">
        <v>372</v>
      </c>
      <c r="E160" s="185" t="s">
        <v>375</v>
      </c>
      <c r="F160" s="114">
        <v>107909</v>
      </c>
      <c r="G160" s="125">
        <f t="shared" si="7"/>
        <v>107.90900000000001</v>
      </c>
      <c r="H160" s="64" t="s">
        <v>12</v>
      </c>
      <c r="I160" s="64" t="s">
        <v>376</v>
      </c>
      <c r="J160" s="80">
        <v>46387</v>
      </c>
      <c r="K160" s="64" t="s">
        <v>14</v>
      </c>
      <c r="L160" s="80">
        <v>46388</v>
      </c>
      <c r="M160" s="80">
        <v>47483</v>
      </c>
      <c r="N160" s="63">
        <v>36</v>
      </c>
      <c r="O160" s="84">
        <f t="shared" ref="O160:O163" si="9">SUM(G160)*300%</f>
        <v>323.72700000000003</v>
      </c>
      <c r="P160" s="65" t="s">
        <v>12</v>
      </c>
    </row>
    <row r="161" spans="1:16" ht="15" customHeight="1" x14ac:dyDescent="0.25">
      <c r="A161" s="208">
        <v>35</v>
      </c>
      <c r="B161" s="100" t="s">
        <v>400</v>
      </c>
      <c r="C161" s="90" t="s">
        <v>401</v>
      </c>
      <c r="D161" s="145" t="s">
        <v>403</v>
      </c>
      <c r="E161" s="100" t="s">
        <v>404</v>
      </c>
      <c r="F161" s="147">
        <v>304050</v>
      </c>
      <c r="G161" s="121">
        <f t="shared" si="5"/>
        <v>304.05</v>
      </c>
      <c r="H161" s="67" t="s">
        <v>36</v>
      </c>
      <c r="I161" s="67" t="s">
        <v>19</v>
      </c>
      <c r="J161" s="77">
        <v>46387</v>
      </c>
      <c r="K161" s="67" t="s">
        <v>14</v>
      </c>
      <c r="L161" s="77">
        <v>46388</v>
      </c>
      <c r="M161" s="77">
        <v>47483</v>
      </c>
      <c r="N161" s="66">
        <v>36</v>
      </c>
      <c r="O161" s="78">
        <f t="shared" si="9"/>
        <v>912.15000000000009</v>
      </c>
      <c r="P161" s="68" t="s">
        <v>36</v>
      </c>
    </row>
    <row r="162" spans="1:16" ht="15" customHeight="1" thickBot="1" x14ac:dyDescent="0.3">
      <c r="A162" s="209"/>
      <c r="B162" s="104" t="s">
        <v>400</v>
      </c>
      <c r="C162" s="96" t="s">
        <v>401</v>
      </c>
      <c r="D162" s="146" t="s">
        <v>402</v>
      </c>
      <c r="E162" s="104" t="s">
        <v>404</v>
      </c>
      <c r="F162" s="148">
        <v>15395</v>
      </c>
      <c r="G162" s="125">
        <f t="shared" si="5"/>
        <v>15.395</v>
      </c>
      <c r="H162" s="64" t="s">
        <v>10</v>
      </c>
      <c r="I162" s="64" t="s">
        <v>19</v>
      </c>
      <c r="J162" s="80">
        <v>46387</v>
      </c>
      <c r="K162" s="64" t="s">
        <v>14</v>
      </c>
      <c r="L162" s="80">
        <v>46388</v>
      </c>
      <c r="M162" s="80">
        <v>47483</v>
      </c>
      <c r="N162" s="63">
        <v>36</v>
      </c>
      <c r="O162" s="84">
        <f>SUM(G162)*300%</f>
        <v>46.185000000000002</v>
      </c>
      <c r="P162" s="65" t="s">
        <v>10</v>
      </c>
    </row>
    <row r="163" spans="1:16" ht="15" customHeight="1" thickBot="1" x14ac:dyDescent="0.3">
      <c r="A163" s="136">
        <v>36</v>
      </c>
      <c r="B163" s="60" t="s">
        <v>396</v>
      </c>
      <c r="C163" s="54" t="s">
        <v>397</v>
      </c>
      <c r="D163" s="61" t="s">
        <v>409</v>
      </c>
      <c r="E163" s="177" t="s">
        <v>410</v>
      </c>
      <c r="F163" s="141">
        <v>105531</v>
      </c>
      <c r="G163" s="142">
        <f t="shared" si="5"/>
        <v>105.53100000000001</v>
      </c>
      <c r="H163" s="71" t="s">
        <v>34</v>
      </c>
      <c r="I163" s="71" t="s">
        <v>19</v>
      </c>
      <c r="J163" s="85">
        <v>46387</v>
      </c>
      <c r="K163" s="71" t="s">
        <v>14</v>
      </c>
      <c r="L163" s="85">
        <v>46388</v>
      </c>
      <c r="M163" s="85">
        <v>47483</v>
      </c>
      <c r="N163" s="86">
        <v>36</v>
      </c>
      <c r="O163" s="87">
        <f t="shared" si="9"/>
        <v>316.59300000000002</v>
      </c>
      <c r="P163" s="72" t="s">
        <v>12</v>
      </c>
    </row>
    <row r="164" spans="1:16" ht="15" customHeight="1" x14ac:dyDescent="0.25">
      <c r="A164" s="58"/>
    </row>
    <row r="165" spans="1:16" ht="15" customHeight="1" x14ac:dyDescent="0.25">
      <c r="O165" s="8"/>
    </row>
    <row r="166" spans="1:16" ht="15" customHeight="1" x14ac:dyDescent="0.25">
      <c r="B166" s="3" t="s">
        <v>28</v>
      </c>
      <c r="C166" s="9"/>
      <c r="D166" s="9"/>
      <c r="E166" s="9"/>
      <c r="F166" s="41">
        <f>SUM(F9:F163)</f>
        <v>9717482</v>
      </c>
      <c r="G166" s="10">
        <f>SUM(G9:G163)</f>
        <v>9717.482</v>
      </c>
      <c r="O166" s="11">
        <f>SUM(O9:O163)</f>
        <v>29128.792964900003</v>
      </c>
    </row>
    <row r="167" spans="1:16" ht="15" customHeight="1" x14ac:dyDescent="0.25">
      <c r="F167" s="40"/>
      <c r="H167" s="15"/>
      <c r="I167" s="13"/>
      <c r="J167" s="12"/>
      <c r="K167" s="14"/>
    </row>
    <row r="168" spans="1:16" ht="15" customHeight="1" x14ac:dyDescent="0.25">
      <c r="A168" s="20" t="s">
        <v>31</v>
      </c>
    </row>
    <row r="170" spans="1:16" ht="15" customHeight="1" thickBot="1" x14ac:dyDescent="0.3">
      <c r="G170" s="5"/>
      <c r="H170" s="6"/>
      <c r="I170" s="19"/>
      <c r="J170" s="6"/>
      <c r="M170" s="5"/>
    </row>
    <row r="171" spans="1:16" ht="63.75" customHeight="1" thickBot="1" x14ac:dyDescent="0.3">
      <c r="C171" s="221"/>
      <c r="D171" s="221"/>
      <c r="E171" s="21"/>
      <c r="F171" s="88" t="s">
        <v>20</v>
      </c>
      <c r="G171" s="2" t="s">
        <v>21</v>
      </c>
      <c r="H171" s="2" t="s">
        <v>22</v>
      </c>
      <c r="I171" s="2" t="s">
        <v>23</v>
      </c>
      <c r="J171" s="2" t="s">
        <v>24</v>
      </c>
      <c r="K171" s="2" t="s">
        <v>25</v>
      </c>
      <c r="L171" s="2" t="s">
        <v>26</v>
      </c>
      <c r="M171" s="2" t="s">
        <v>27</v>
      </c>
      <c r="N171" s="45" t="s">
        <v>46</v>
      </c>
    </row>
    <row r="172" spans="1:16" ht="30.75" customHeight="1" thickBot="1" x14ac:dyDescent="0.3">
      <c r="C172" s="220"/>
      <c r="D172" s="220"/>
      <c r="E172" s="26" t="s">
        <v>39</v>
      </c>
      <c r="F172" s="46" t="s">
        <v>33</v>
      </c>
      <c r="G172" s="47" t="s">
        <v>10</v>
      </c>
      <c r="H172" s="47" t="s">
        <v>11</v>
      </c>
      <c r="I172" s="47" t="s">
        <v>13</v>
      </c>
      <c r="J172" s="47" t="s">
        <v>34</v>
      </c>
      <c r="K172" s="47" t="s">
        <v>35</v>
      </c>
      <c r="L172" s="47" t="s">
        <v>12</v>
      </c>
      <c r="M172" s="47" t="s">
        <v>36</v>
      </c>
      <c r="N172" s="48" t="s">
        <v>45</v>
      </c>
    </row>
    <row r="173" spans="1:16" ht="30.75" customHeight="1" thickBot="1" x14ac:dyDescent="0.3">
      <c r="C173" s="220"/>
      <c r="D173" s="220"/>
      <c r="E173" s="26" t="s">
        <v>30</v>
      </c>
      <c r="F173" s="49">
        <f t="shared" ref="F173:N173" si="10">SUMIF($H9:$H163,F172,$O9:$O163)</f>
        <v>145.43969010000001</v>
      </c>
      <c r="G173" s="49">
        <f t="shared" si="10"/>
        <v>1398.7589999999998</v>
      </c>
      <c r="H173" s="49">
        <f t="shared" si="10"/>
        <v>2954.3670000000002</v>
      </c>
      <c r="I173" s="49">
        <f t="shared" si="10"/>
        <v>4402.3500000000004</v>
      </c>
      <c r="J173" s="49">
        <f t="shared" si="10"/>
        <v>1587.6420000000001</v>
      </c>
      <c r="K173" s="49">
        <f t="shared" si="10"/>
        <v>1535.8620000000001</v>
      </c>
      <c r="L173" s="49">
        <f t="shared" si="10"/>
        <v>10044.773274800002</v>
      </c>
      <c r="M173" s="49">
        <f t="shared" si="10"/>
        <v>7059.6</v>
      </c>
      <c r="N173" s="49">
        <f t="shared" si="10"/>
        <v>0</v>
      </c>
    </row>
    <row r="174" spans="1:16" ht="45" customHeight="1" thickBot="1" x14ac:dyDescent="0.3">
      <c r="C174" s="220"/>
      <c r="D174" s="220"/>
      <c r="E174" s="24" t="s">
        <v>44</v>
      </c>
      <c r="F174" s="217">
        <f>SUM(F173:N173)</f>
        <v>29128.7929649</v>
      </c>
      <c r="G174" s="218"/>
      <c r="H174" s="218"/>
      <c r="I174" s="218"/>
      <c r="J174" s="218"/>
      <c r="K174" s="218"/>
      <c r="L174" s="218"/>
      <c r="M174" s="218"/>
      <c r="N174" s="219"/>
    </row>
    <row r="175" spans="1:16" ht="28.5" customHeight="1" thickBot="1" x14ac:dyDescent="0.3">
      <c r="H175" s="6"/>
      <c r="I175" s="5"/>
      <c r="J175" s="16"/>
      <c r="K175" s="20"/>
      <c r="N175" s="30"/>
    </row>
    <row r="176" spans="1:16" ht="28.5" customHeight="1" thickBot="1" x14ac:dyDescent="0.3">
      <c r="C176" s="13"/>
      <c r="D176" s="13"/>
      <c r="E176" s="25" t="s">
        <v>15</v>
      </c>
      <c r="F176" s="39">
        <v>16</v>
      </c>
      <c r="G176" s="17">
        <v>39</v>
      </c>
      <c r="H176" s="17">
        <v>33</v>
      </c>
      <c r="I176" s="17">
        <v>28</v>
      </c>
      <c r="J176" s="17">
        <v>6</v>
      </c>
      <c r="K176" s="17">
        <v>5</v>
      </c>
      <c r="L176" s="17">
        <v>22</v>
      </c>
      <c r="M176" s="17">
        <v>6</v>
      </c>
      <c r="N176" s="42">
        <v>0</v>
      </c>
      <c r="O176" s="43">
        <f>SUM(F176:N176)</f>
        <v>155</v>
      </c>
    </row>
    <row r="177" spans="3:16" ht="28.5" customHeight="1" thickBot="1" x14ac:dyDescent="0.3">
      <c r="C177" s="13"/>
      <c r="D177" s="13"/>
      <c r="E177" s="25" t="s">
        <v>16</v>
      </c>
      <c r="F177" s="39">
        <f t="shared" ref="F177:N177" si="11">SUMIF($H9:$H163,F172,$N9:$N163)</f>
        <v>575</v>
      </c>
      <c r="G177" s="18">
        <f t="shared" si="11"/>
        <v>1404</v>
      </c>
      <c r="H177" s="18">
        <f t="shared" si="11"/>
        <v>1188</v>
      </c>
      <c r="I177" s="18">
        <f t="shared" si="11"/>
        <v>1008</v>
      </c>
      <c r="J177" s="18">
        <f t="shared" si="11"/>
        <v>216</v>
      </c>
      <c r="K177" s="18">
        <f t="shared" si="11"/>
        <v>180</v>
      </c>
      <c r="L177" s="18">
        <f t="shared" si="11"/>
        <v>791</v>
      </c>
      <c r="M177" s="18">
        <f t="shared" si="11"/>
        <v>216</v>
      </c>
      <c r="N177" s="18">
        <f t="shared" si="11"/>
        <v>0</v>
      </c>
      <c r="O177" s="44">
        <f>SUM(F177:N177)</f>
        <v>5578</v>
      </c>
    </row>
    <row r="183" spans="3:16" ht="15" customHeight="1" x14ac:dyDescent="0.25">
      <c r="M183" s="19"/>
      <c r="N183" s="6"/>
      <c r="P183" s="19"/>
    </row>
    <row r="186" spans="3:16" ht="15" customHeight="1" x14ac:dyDescent="0.25">
      <c r="J186" s="22"/>
      <c r="K186" s="11"/>
      <c r="L186" s="11"/>
      <c r="M186" s="11"/>
      <c r="N186" s="23"/>
      <c r="O186" s="11"/>
      <c r="P186" s="11"/>
    </row>
  </sheetData>
  <autoFilter ref="A8:P163" xr:uid="{6BB591D5-95DB-4915-AE24-76F56510D21C}"/>
  <mergeCells count="38">
    <mergeCell ref="F174:N174"/>
    <mergeCell ref="A115:A123"/>
    <mergeCell ref="A130:A134"/>
    <mergeCell ref="C173:D173"/>
    <mergeCell ref="C174:D174"/>
    <mergeCell ref="C172:D172"/>
    <mergeCell ref="C171:D171"/>
    <mergeCell ref="A135:A151"/>
    <mergeCell ref="A153:A156"/>
    <mergeCell ref="A157:A158"/>
    <mergeCell ref="A159:A160"/>
    <mergeCell ref="A161:A162"/>
    <mergeCell ref="A86:A91"/>
    <mergeCell ref="A112:A113"/>
    <mergeCell ref="A103:A111"/>
    <mergeCell ref="A124:A129"/>
    <mergeCell ref="A74:A78"/>
    <mergeCell ref="A79:A85"/>
    <mergeCell ref="A92:A95"/>
    <mergeCell ref="A96:A99"/>
    <mergeCell ref="A100:A102"/>
    <mergeCell ref="C6:E6"/>
    <mergeCell ref="A1:K1"/>
    <mergeCell ref="A44:A52"/>
    <mergeCell ref="A53:A55"/>
    <mergeCell ref="A56:A58"/>
    <mergeCell ref="C3:E3"/>
    <mergeCell ref="C4:E4"/>
    <mergeCell ref="C5:E5"/>
    <mergeCell ref="A9:A23"/>
    <mergeCell ref="A72:A73"/>
    <mergeCell ref="A61:A62"/>
    <mergeCell ref="A33:A34"/>
    <mergeCell ref="A39:A43"/>
    <mergeCell ref="A24:A32"/>
    <mergeCell ref="A35:A38"/>
    <mergeCell ref="A68:A71"/>
    <mergeCell ref="A59:A60"/>
  </mergeCells>
  <phoneticPr fontId="3" type="noConversion"/>
  <pageMargins left="0.17" right="0.17" top="0.75" bottom="0.28999999999999998" header="0.3" footer="0.3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AB750-BC57-422B-83B6-3F178A16D4B9}">
  <dimension ref="A1"/>
  <sheetViews>
    <sheetView workbookViewId="0">
      <selection activeCell="B6" sqref="B6:I6"/>
    </sheetView>
  </sheetViews>
  <sheetFormatPr defaultRowHeight="14.4" x14ac:dyDescent="0.3"/>
  <cols>
    <col min="2" max="2" width="9.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OPRAVA Zoznam OM</vt:lpstr>
      <vt:lpstr>Hárok2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Alžbeta Lauková</dc:creator>
  <cp:lastModifiedBy>user</cp:lastModifiedBy>
  <cp:lastPrinted>2026-06-02T07:09:45Z</cp:lastPrinted>
  <dcterms:created xsi:type="dcterms:W3CDTF">2024-02-22T09:43:51Z</dcterms:created>
  <dcterms:modified xsi:type="dcterms:W3CDTF">2026-07-21T11:21:45Z</dcterms:modified>
</cp:coreProperties>
</file>