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filterPrivacy="1"/>
  <xr:revisionPtr revIDLastSave="0" documentId="8_{86DBCB45-D50F-4BEA-80F1-4CD21E01388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Bodovanie" sheetId="11" r:id="rId1"/>
    <sheet name="Svietidlo &quot;L4&quot;" sheetId="9" r:id="rId2"/>
    <sheet name="Svietidlo &quot;L4B&quot;" sheetId="2" r:id="rId3"/>
    <sheet name="Svietidlo &quot;L5&quot;" sheetId="8" r:id="rId4"/>
    <sheet name="Svietidlo &quot;L6&quot;" sheetId="10" r:id="rId5"/>
  </sheets>
  <definedNames>
    <definedName name="_xlnm.Print_Area" localSheetId="1">'Svietidlo "L4"'!$A$1:$H$29</definedName>
    <definedName name="_xlnm.Print_Area" localSheetId="2">'Svietidlo "L4B"'!$A$1:$H$28</definedName>
    <definedName name="_xlnm.Print_Area" localSheetId="3">'Svietidlo "L5"'!$A$1:$H$30</definedName>
    <definedName name="_xlnm.Print_Area" localSheetId="4">'Svietidlo "L6"'!$A$1:$H$30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4" i="10" l="1"/>
  <c r="E19" i="10"/>
  <c r="D24" i="8"/>
  <c r="E19" i="8"/>
  <c r="E19" i="9"/>
  <c r="D23" i="9"/>
  <c r="E15" i="10" l="1"/>
  <c r="D25" i="10"/>
  <c r="E20" i="10"/>
  <c r="B15" i="10"/>
  <c r="C15" i="10" s="1"/>
  <c r="E15" i="9"/>
  <c r="E15" i="8"/>
  <c r="E15" i="2"/>
  <c r="B15" i="9"/>
  <c r="C15" i="9" s="1"/>
  <c r="D25" i="8" l="1"/>
  <c r="E20" i="8"/>
  <c r="B15" i="8"/>
  <c r="C15" i="8" s="1"/>
  <c r="B15" i="2" l="1"/>
  <c r="C15" i="2" s="1"/>
  <c r="D23" i="2" l="1"/>
  <c r="E19" i="2" l="1"/>
</calcChain>
</file>

<file path=xl/sharedStrings.xml><?xml version="1.0" encoding="utf-8"?>
<sst xmlns="http://schemas.openxmlformats.org/spreadsheetml/2006/main" count="252" uniqueCount="95">
  <si>
    <t>Popis</t>
  </si>
  <si>
    <t>Trieda indexu oslnenia (D0-D6)</t>
  </si>
  <si>
    <t>Pokles svetelného toku LxxB50 pre 100 000h prevádzky (Ta=25°C)</t>
  </si>
  <si>
    <t>Požadovaná hodnota</t>
  </si>
  <si>
    <t>Dx</t>
  </si>
  <si>
    <t>≥ D1</t>
  </si>
  <si>
    <t>LxxB50 (%)</t>
  </si>
  <si>
    <t>≥ L90B50</t>
  </si>
  <si>
    <t>Ponuka uchádzača</t>
  </si>
  <si>
    <t xml:space="preserve">Obchodné meno uchádzača: </t>
  </si>
  <si>
    <t xml:space="preserve">Sídlo uchádzača: </t>
  </si>
  <si>
    <t>štatutárny zástupca:</t>
  </si>
  <si>
    <t>IČO:</t>
  </si>
  <si>
    <t>IČ DPH:</t>
  </si>
  <si>
    <t>Telefónne číslo:</t>
  </si>
  <si>
    <t>E-mailová adresa:</t>
  </si>
  <si>
    <t>Daňový stav:</t>
  </si>
  <si>
    <t>platca DPH</t>
  </si>
  <si>
    <t>položka</t>
  </si>
  <si>
    <t>DPH</t>
  </si>
  <si>
    <t>jednotková cena v eur bez DPH</t>
  </si>
  <si>
    <t>jednotková cena v eur s DPH</t>
  </si>
  <si>
    <t>Počet bodov</t>
  </si>
  <si>
    <t>Systémový príkon svietidla</t>
  </si>
  <si>
    <t>Udržiavaná priemerná hodnota horizontálneho osvetlenia</t>
  </si>
  <si>
    <t>Kritérium č. 1 - jednotková cena</t>
  </si>
  <si>
    <t>Veľkosť osvetlenej plochy MS1 / MS2</t>
  </si>
  <si>
    <t>Kritérium č. 4</t>
  </si>
  <si>
    <t>Svietidlo L5 pre MS3</t>
  </si>
  <si>
    <t>Svietidlo L5 pre MS4</t>
  </si>
  <si>
    <t>Svietidlo L6 pre MS6</t>
  </si>
  <si>
    <t>Svietidlo L6 pre MS5</t>
  </si>
  <si>
    <t>Svietidlo L4</t>
  </si>
  <si>
    <t>Svietidlo L4B</t>
  </si>
  <si>
    <t>Príloha č. 2 - Návrh na plnenie kritérií - svietidlo L4</t>
  </si>
  <si>
    <t>Svietidlo L4 pre MS1</t>
  </si>
  <si>
    <t>Svietidlo L4B pre MS2</t>
  </si>
  <si>
    <t>Príloha č. 2 - Návrh na plnenie kritérií - svietidlo L5</t>
  </si>
  <si>
    <t>Svietidlo L5</t>
  </si>
  <si>
    <t>Ponuka uchádzača pre svietidlo L4B pre MS2 (max. 35,33 bodov)</t>
  </si>
  <si>
    <t>Veľkosť osvetlenej plochy MS3</t>
  </si>
  <si>
    <t>Spôsob prideľovania bodov (max. počet bodov je 35,33)</t>
  </si>
  <si>
    <t>Príloha č. 2 - Návrh na plnenie kritérií - svietidlo L4B</t>
  </si>
  <si>
    <t>Spôsob prideľovania bodov (max. počet bodov je 107,66)</t>
  </si>
  <si>
    <t>Spôsob prideľovania bodov (max. počet bodov je 31,66)</t>
  </si>
  <si>
    <t>Ponuka uchádzača pre svietidlo L4 pre MS1 (max. 31,66 bodov)</t>
  </si>
  <si>
    <t>Príloha č. 2 - Návrh na plnenie kritérií - svietidlo L6</t>
  </si>
  <si>
    <t>Svietidlo L6</t>
  </si>
  <si>
    <t>Spôsob prideľovania bodov (max. počet bodov je 164,66)</t>
  </si>
  <si>
    <t>Typ svietidla</t>
  </si>
  <si>
    <t xml:space="preserve">Max. počet bodov za cenu svietidla </t>
  </si>
  <si>
    <t xml:space="preserve">Maximálna povolená cena v eur s DPH </t>
  </si>
  <si>
    <t>L4</t>
  </si>
  <si>
    <t>L5</t>
  </si>
  <si>
    <t>L6</t>
  </si>
  <si>
    <t>L4B</t>
  </si>
  <si>
    <t>Modelová situácia MS1</t>
  </si>
  <si>
    <t>Modelová situácia MS2</t>
  </si>
  <si>
    <t>Modelová situácia MS3</t>
  </si>
  <si>
    <t>Modelová situácia MS4</t>
  </si>
  <si>
    <t>Kritérium K1 (30% - 1018 bodov)</t>
  </si>
  <si>
    <t>Kritérium K2 (30% - 1018 bodov)</t>
  </si>
  <si>
    <t>Kritérium K3 (30% - 1018 bodov)</t>
  </si>
  <si>
    <t>Kritérium K4 (10% - 339,31 bodov)</t>
  </si>
  <si>
    <t>Uo</t>
  </si>
  <si>
    <t>Ui</t>
  </si>
  <si>
    <t>≥ 0,40</t>
  </si>
  <si>
    <t>≥ 0,60</t>
  </si>
  <si>
    <t>Pokles svetelného toku LxxB10 pre 100 000h prevádzky (Ta=25°C)</t>
  </si>
  <si>
    <t>LxxB10 (%)</t>
  </si>
  <si>
    <t>Celková rovnomernosť jasu</t>
  </si>
  <si>
    <t xml:space="preserve">Pozdĺžna rovnomernosť jasu </t>
  </si>
  <si>
    <t>Ponuka uchádzača pre svietidlo L5 pre MS3 (max. 53,83 bodov)</t>
  </si>
  <si>
    <t>Ponuka uchádzača pre svietidlo L5 pre MS4 (max. 53,83 bodov)</t>
  </si>
  <si>
    <t>Uchádzač získa 1,899 bod za každú triedu svietivosti navyše oproti minimálnej požadovanej hodnote (tzn. 9,498 bodov pri hodnote 6)</t>
  </si>
  <si>
    <t>Uchádzač získa 0,526 b za každé 0,1  navyše (tzn. 3,166 bodov pri hodnote 1)</t>
  </si>
  <si>
    <t>Uchádzač získa 1.583 b za každé % poklesu svetelného toku navyše (tzn. 15,830 bodov pri hodnote 100%)</t>
  </si>
  <si>
    <t>Uchádzač získa 0,791 b za každé 0,1 navyše (tzn. 3,166 bodov pri hodnote 1)</t>
  </si>
  <si>
    <t>Uchádzač získa 2,119 bodov za každú triedu svietivosti navyše oproti minimálnej požadovanej hodnote (tzn. 10,599 bodov pri hodnote 6)</t>
  </si>
  <si>
    <t>Uchádzač získa 1,7665 b za každé % poklesu svetelného toku navyše (tzn. 17,665 bodov pri hodnote 100%)</t>
  </si>
  <si>
    <t>Uchádzač získa 6,4596 bodov za každú triedu svietivosti navyše oproti minimálnej požadovanej hodnote (tzn. 32,298 bodov pri hodnote 6)</t>
  </si>
  <si>
    <t>Uchádzač získa 5,383 b za každé % poklesu svetelného toku navyše (tzn. 53,83 bodov pri hodnote 100%)</t>
  </si>
  <si>
    <t>Uchádzač získa 0,5888 b za každé 0,1  navyše (tzn. 3,533 bodov pri hodnote 1)</t>
  </si>
  <si>
    <t>Uchádzač získa 0,88325 b za každé 0,1 navyše (tzn. 3,533 bodov pri hodnote 1)</t>
  </si>
  <si>
    <t>Ponuka uchádzača pre svietidlo L6 pre MS5 (max. 82,33 bodov)</t>
  </si>
  <si>
    <t>Ponuka uchádzača pre svietidlo L6 pre MS6 (max. 82,33 bodov)</t>
  </si>
  <si>
    <t>Uchádzač získa 9,8796 bodov za každú triedu svietivosti navyše oproti minimálnej požadovanej hodnote (tzn. 49,398 bodov pri hodnote 6)</t>
  </si>
  <si>
    <t>Uchádzač získa 16,466 b za každé % poklesu svetelného toku navyše (tzn. 82,33 bodov pri hodnote 100%)</t>
  </si>
  <si>
    <t>Uchádzač získa 1,0766 b za každé 0,1 navyše (tzn. 10,766 bodov pri hodnote 1)</t>
  </si>
  <si>
    <t>Uchádzač získa 2,6915 b za každé 0,1 navyše (tzn. 10,766 bodov pri hodnote 1)</t>
  </si>
  <si>
    <t>Uchádzač získa 2,7443 b za každé 0,1 navyše (tzn. 16,466 bodov pri hodnote 1)</t>
  </si>
  <si>
    <t>Uchádzač získa 4,1165 b za každé 0,1 navyše (tzn. 16,466 bodov pri hodnote 1)</t>
  </si>
  <si>
    <r>
      <rPr>
        <b/>
        <sz val="15"/>
        <color theme="1"/>
        <rFont val="Helvetica"/>
        <family val="2"/>
      </rPr>
      <t>Kritérium č. 2 Ukazovateľ príkonovej hustoty PDI</t>
    </r>
    <r>
      <rPr>
        <b/>
        <sz val="11"/>
        <color theme="1"/>
        <rFont val="Helvetica"/>
        <family val="2"/>
      </rPr>
      <t xml:space="preserve"> 
Pomer hodnoty systémového príkonu a súčinu cieľovej prochy osvetlenia s vypočítanou hodnotou priemernej udržiavanej osvetlenosti na tejto ploche podľa EN 13201-2. 
Jednotka: W . lx^(-1) . m^(-2)</t>
    </r>
  </si>
  <si>
    <r>
      <rPr>
        <b/>
        <sz val="15"/>
        <color theme="1"/>
        <rFont val="Helvetica"/>
        <family val="2"/>
      </rPr>
      <t xml:space="preserve">Kritérium č. 3 - Ukazovateľ ročnej spotreby energie AECI </t>
    </r>
    <r>
      <rPr>
        <b/>
        <sz val="11"/>
        <color theme="1"/>
        <rFont val="Helvetica"/>
        <family val="2"/>
      </rPr>
      <t xml:space="preserve">
Pomer celkovej spotreby elektrickej energie za rok a celkovej plochy, ktorá sa má osvetliť danou osvetľovacou sústavou.
Jednotka: Wh .  m^(-2)</t>
    </r>
  </si>
  <si>
    <r>
      <t xml:space="preserve">Označenie
</t>
    </r>
    <r>
      <rPr>
        <b/>
        <sz val="9"/>
        <color theme="1"/>
        <rFont val="Helvetica"/>
        <family val="2"/>
      </rPr>
      <t>(Jednotka)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</si>
</sst>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Helvetica"/>
      <family val="2"/>
    </font>
    <font>
      <sz val="11"/>
      <color theme="1"/>
      <name val="Helvetica"/>
      <family val="2"/>
    </font>
    <font>
      <b/>
      <sz val="20"/>
      <color theme="1"/>
      <name val="Helvetica"/>
      <family val="2"/>
    </font>
    <font>
      <b/>
      <sz val="15"/>
      <color theme="1"/>
      <name val="Helvetica"/>
      <family val="2"/>
    </font>
    <font>
      <b/>
      <sz val="10"/>
      <color theme="1"/>
      <name val="Helvetica"/>
      <family val="2"/>
    </font>
    <font>
      <b/>
      <sz val="9"/>
      <color theme="1"/>
      <name val="Helvetica"/>
      <family val="2"/>
    </font>
    <font>
      <sz val="10"/>
      <color theme="1"/>
      <name val="Helvetica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3" fillId="0" borderId="0" xfId="0" applyFont="1" applyAlignment="1">
      <alignment horizontal="center"/>
    </xf>
    <xf numFmtId="0" fontId="3" fillId="0" borderId="0" xfId="0" applyFont="1"/>
    <xf numFmtId="0" fontId="3" fillId="4" borderId="5" xfId="0" applyFont="1" applyFill="1" applyBorder="1" applyAlignment="1">
      <alignment horizontal="center"/>
    </xf>
    <xf numFmtId="0" fontId="3" fillId="4" borderId="6" xfId="0" applyFont="1" applyFill="1" applyBorder="1" applyAlignment="1">
      <alignment horizontal="center" wrapText="1"/>
    </xf>
    <xf numFmtId="0" fontId="3" fillId="4" borderId="7" xfId="0" applyFont="1" applyFill="1" applyBorder="1" applyAlignment="1">
      <alignment horizontal="center" wrapText="1"/>
    </xf>
    <xf numFmtId="0" fontId="3" fillId="0" borderId="9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2" fillId="0" borderId="0" xfId="0" applyFont="1" applyAlignment="1">
      <alignment horizontal="left"/>
    </xf>
    <xf numFmtId="0" fontId="3" fillId="5" borderId="5" xfId="0" applyFont="1" applyFill="1" applyBorder="1" applyAlignment="1">
      <alignment horizontal="center"/>
    </xf>
    <xf numFmtId="0" fontId="3" fillId="5" borderId="6" xfId="0" applyFont="1" applyFill="1" applyBorder="1" applyAlignment="1">
      <alignment horizontal="center" wrapText="1"/>
    </xf>
    <xf numFmtId="0" fontId="3" fillId="5" borderId="7" xfId="0" applyFont="1" applyFill="1" applyBorder="1" applyAlignment="1">
      <alignment horizontal="center" wrapText="1"/>
    </xf>
    <xf numFmtId="0" fontId="3" fillId="6" borderId="5" xfId="0" applyFont="1" applyFill="1" applyBorder="1" applyAlignment="1">
      <alignment horizontal="center"/>
    </xf>
    <xf numFmtId="0" fontId="3" fillId="6" borderId="6" xfId="0" applyFont="1" applyFill="1" applyBorder="1" applyAlignment="1">
      <alignment horizontal="center" wrapText="1"/>
    </xf>
    <xf numFmtId="0" fontId="3" fillId="6" borderId="7" xfId="0" applyFont="1" applyFill="1" applyBorder="1" applyAlignment="1">
      <alignment horizontal="center" wrapText="1"/>
    </xf>
    <xf numFmtId="0" fontId="3" fillId="7" borderId="5" xfId="0" applyFont="1" applyFill="1" applyBorder="1" applyAlignment="1">
      <alignment horizontal="center"/>
    </xf>
    <xf numFmtId="0" fontId="3" fillId="7" borderId="6" xfId="0" applyFont="1" applyFill="1" applyBorder="1" applyAlignment="1">
      <alignment horizontal="center" wrapText="1"/>
    </xf>
    <xf numFmtId="0" fontId="3" fillId="7" borderId="7" xfId="0" applyFont="1" applyFill="1" applyBorder="1" applyAlignment="1">
      <alignment horizontal="center" wrapText="1"/>
    </xf>
    <xf numFmtId="0" fontId="2" fillId="0" borderId="8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/>
    </xf>
    <xf numFmtId="4" fontId="3" fillId="4" borderId="1" xfId="0" applyNumberFormat="1" applyFont="1" applyFill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4" fontId="3" fillId="4" borderId="1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2" fontId="3" fillId="0" borderId="2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8" borderId="2" xfId="0" applyFont="1" applyFill="1" applyBorder="1" applyAlignment="1">
      <alignment horizontal="center" vertical="center"/>
    </xf>
    <xf numFmtId="0" fontId="3" fillId="8" borderId="3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4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60992B-F47F-8C40-B41C-42FDA13D01B6}">
  <sheetPr>
    <tabColor theme="9"/>
  </sheetPr>
  <dimension ref="B1:F30"/>
  <sheetViews>
    <sheetView tabSelected="1" workbookViewId="0">
      <selection activeCell="K9" sqref="K9"/>
    </sheetView>
  </sheetViews>
  <sheetFormatPr defaultColWidth="10.85546875" defaultRowHeight="14.25" x14ac:dyDescent="0.2"/>
  <cols>
    <col min="1" max="1" width="10.85546875" style="2"/>
    <col min="2" max="2" width="13.140625" style="1" customWidth="1"/>
    <col min="3" max="4" width="14.85546875" style="1" customWidth="1"/>
    <col min="5" max="6" width="14.85546875" style="2" customWidth="1"/>
    <col min="7" max="16384" width="10.85546875" style="2"/>
  </cols>
  <sheetData>
    <row r="1" spans="2:6" ht="33" customHeight="1" x14ac:dyDescent="0.25">
      <c r="B1" s="9" t="s">
        <v>60</v>
      </c>
    </row>
    <row r="2" spans="2:6" ht="32.1" customHeight="1" x14ac:dyDescent="0.2">
      <c r="B2" s="3" t="s">
        <v>49</v>
      </c>
      <c r="C2" s="4" t="s">
        <v>50</v>
      </c>
      <c r="D2" s="5" t="s">
        <v>51</v>
      </c>
    </row>
    <row r="3" spans="2:6" ht="15" x14ac:dyDescent="0.25">
      <c r="B3" s="19" t="s">
        <v>52</v>
      </c>
      <c r="C3" s="1">
        <v>95</v>
      </c>
      <c r="D3" s="6">
        <v>360</v>
      </c>
    </row>
    <row r="4" spans="2:6" ht="15" x14ac:dyDescent="0.25">
      <c r="B4" s="19" t="s">
        <v>55</v>
      </c>
      <c r="C4" s="1">
        <v>106</v>
      </c>
      <c r="D4" s="6">
        <v>360</v>
      </c>
    </row>
    <row r="5" spans="2:6" ht="15" x14ac:dyDescent="0.25">
      <c r="B5" s="19" t="s">
        <v>53</v>
      </c>
      <c r="C5" s="1">
        <v>323</v>
      </c>
      <c r="D5" s="6">
        <v>360</v>
      </c>
    </row>
    <row r="6" spans="2:6" ht="15" x14ac:dyDescent="0.25">
      <c r="B6" s="20" t="s">
        <v>54</v>
      </c>
      <c r="C6" s="7">
        <v>494</v>
      </c>
      <c r="D6" s="8">
        <v>336</v>
      </c>
    </row>
    <row r="9" spans="2:6" ht="36.950000000000003" customHeight="1" x14ac:dyDescent="0.25">
      <c r="B9" s="9" t="s">
        <v>61</v>
      </c>
    </row>
    <row r="10" spans="2:6" ht="32.1" customHeight="1" x14ac:dyDescent="0.2">
      <c r="B10" s="10" t="s">
        <v>49</v>
      </c>
      <c r="C10" s="11" t="s">
        <v>56</v>
      </c>
      <c r="D10" s="11" t="s">
        <v>57</v>
      </c>
      <c r="E10" s="11" t="s">
        <v>58</v>
      </c>
      <c r="F10" s="12" t="s">
        <v>59</v>
      </c>
    </row>
    <row r="11" spans="2:6" ht="15" x14ac:dyDescent="0.25">
      <c r="B11" s="19" t="s">
        <v>52</v>
      </c>
      <c r="C11" s="1">
        <v>95</v>
      </c>
      <c r="E11" s="1"/>
      <c r="F11" s="6"/>
    </row>
    <row r="12" spans="2:6" ht="15" x14ac:dyDescent="0.25">
      <c r="B12" s="19" t="s">
        <v>55</v>
      </c>
      <c r="D12" s="1">
        <v>106</v>
      </c>
      <c r="E12" s="1"/>
      <c r="F12" s="6"/>
    </row>
    <row r="13" spans="2:6" ht="15" x14ac:dyDescent="0.25">
      <c r="B13" s="19" t="s">
        <v>53</v>
      </c>
      <c r="E13" s="1">
        <v>323</v>
      </c>
      <c r="F13" s="6"/>
    </row>
    <row r="14" spans="2:6" ht="15" x14ac:dyDescent="0.25">
      <c r="B14" s="20" t="s">
        <v>54</v>
      </c>
      <c r="C14" s="7"/>
      <c r="D14" s="7"/>
      <c r="E14" s="7"/>
      <c r="F14" s="8">
        <v>494</v>
      </c>
    </row>
    <row r="17" spans="2:6" ht="33" customHeight="1" x14ac:dyDescent="0.25">
      <c r="B17" s="9" t="s">
        <v>62</v>
      </c>
    </row>
    <row r="18" spans="2:6" ht="28.5" x14ac:dyDescent="0.2">
      <c r="B18" s="13" t="s">
        <v>49</v>
      </c>
      <c r="C18" s="14" t="s">
        <v>56</v>
      </c>
      <c r="D18" s="14" t="s">
        <v>57</v>
      </c>
      <c r="E18" s="14" t="s">
        <v>58</v>
      </c>
      <c r="F18" s="15" t="s">
        <v>59</v>
      </c>
    </row>
    <row r="19" spans="2:6" ht="15" x14ac:dyDescent="0.25">
      <c r="B19" s="19" t="s">
        <v>52</v>
      </c>
      <c r="C19" s="1">
        <v>95</v>
      </c>
      <c r="E19" s="1"/>
      <c r="F19" s="6"/>
    </row>
    <row r="20" spans="2:6" ht="15" x14ac:dyDescent="0.25">
      <c r="B20" s="19" t="s">
        <v>55</v>
      </c>
      <c r="D20" s="1">
        <v>106</v>
      </c>
      <c r="E20" s="1"/>
      <c r="F20" s="6"/>
    </row>
    <row r="21" spans="2:6" ht="15" x14ac:dyDescent="0.25">
      <c r="B21" s="19" t="s">
        <v>53</v>
      </c>
      <c r="E21" s="1">
        <v>323</v>
      </c>
      <c r="F21" s="6"/>
    </row>
    <row r="22" spans="2:6" ht="15" x14ac:dyDescent="0.25">
      <c r="B22" s="20" t="s">
        <v>54</v>
      </c>
      <c r="C22" s="7"/>
      <c r="D22" s="7"/>
      <c r="E22" s="7"/>
      <c r="F22" s="8">
        <v>494</v>
      </c>
    </row>
    <row r="25" spans="2:6" ht="33" customHeight="1" x14ac:dyDescent="0.25">
      <c r="B25" s="9" t="s">
        <v>63</v>
      </c>
    </row>
    <row r="26" spans="2:6" ht="28.5" x14ac:dyDescent="0.2">
      <c r="B26" s="16" t="s">
        <v>49</v>
      </c>
      <c r="C26" s="17" t="s">
        <v>56</v>
      </c>
      <c r="D26" s="17" t="s">
        <v>57</v>
      </c>
      <c r="E26" s="17" t="s">
        <v>58</v>
      </c>
      <c r="F26" s="18" t="s">
        <v>59</v>
      </c>
    </row>
    <row r="27" spans="2:6" ht="15" x14ac:dyDescent="0.25">
      <c r="B27" s="19" t="s">
        <v>52</v>
      </c>
      <c r="C27" s="1">
        <v>31.66</v>
      </c>
      <c r="E27" s="1"/>
      <c r="F27" s="6"/>
    </row>
    <row r="28" spans="2:6" ht="15" x14ac:dyDescent="0.25">
      <c r="B28" s="19" t="s">
        <v>55</v>
      </c>
      <c r="D28" s="1">
        <v>35.33</v>
      </c>
      <c r="E28" s="1"/>
      <c r="F28" s="6"/>
    </row>
    <row r="29" spans="2:6" ht="15" x14ac:dyDescent="0.25">
      <c r="B29" s="19" t="s">
        <v>53</v>
      </c>
      <c r="E29" s="1">
        <v>107.66</v>
      </c>
      <c r="F29" s="6"/>
    </row>
    <row r="30" spans="2:6" ht="15" x14ac:dyDescent="0.25">
      <c r="B30" s="20" t="s">
        <v>54</v>
      </c>
      <c r="C30" s="7"/>
      <c r="D30" s="7"/>
      <c r="E30" s="7"/>
      <c r="F30" s="8">
        <v>164.66</v>
      </c>
    </row>
  </sheetData>
  <phoneticPr fontId="1" type="noConversion"/>
  <pageMargins left="0.25" right="0.25" top="0.75" bottom="0.75" header="0.3" footer="0.3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AB7F74-850E-3C47-8933-7AAB633E54B6}">
  <sheetPr>
    <tabColor theme="9"/>
    <pageSetUpPr fitToPage="1"/>
  </sheetPr>
  <dimension ref="A2:H30"/>
  <sheetViews>
    <sheetView topLeftCell="A26" zoomScaleNormal="100" zoomScaleSheetLayoutView="84" workbookViewId="0">
      <selection activeCell="G17" sqref="G17"/>
    </sheetView>
  </sheetViews>
  <sheetFormatPr defaultColWidth="9.140625" defaultRowHeight="14.25" x14ac:dyDescent="0.2"/>
  <cols>
    <col min="1" max="1" width="34.7109375" style="2" customWidth="1"/>
    <col min="2" max="2" width="16.42578125" style="2" customWidth="1"/>
    <col min="3" max="4" width="17.42578125" style="2" customWidth="1"/>
    <col min="5" max="5" width="18.140625" style="2" customWidth="1"/>
    <col min="6" max="6" width="9.140625" style="2"/>
    <col min="7" max="7" width="41.7109375" style="2" customWidth="1"/>
    <col min="8" max="8" width="14.42578125" style="2" customWidth="1"/>
    <col min="9" max="16384" width="9.140625" style="2"/>
  </cols>
  <sheetData>
    <row r="2" spans="1:5" x14ac:dyDescent="0.2">
      <c r="B2" s="21"/>
      <c r="C2" s="21"/>
      <c r="D2" s="21"/>
      <c r="E2" s="21"/>
    </row>
    <row r="3" spans="1:5" ht="63" customHeight="1" x14ac:dyDescent="0.2">
      <c r="A3" s="54"/>
      <c r="B3" s="54"/>
      <c r="C3" s="55" t="s">
        <v>34</v>
      </c>
      <c r="D3" s="55"/>
      <c r="E3" s="55"/>
    </row>
    <row r="4" spans="1:5" ht="30.95" customHeight="1" x14ac:dyDescent="0.2">
      <c r="A4" s="46" t="s">
        <v>9</v>
      </c>
      <c r="B4" s="46"/>
      <c r="C4" s="47"/>
      <c r="D4" s="47"/>
      <c r="E4" s="47"/>
    </row>
    <row r="5" spans="1:5" x14ac:dyDescent="0.2">
      <c r="A5" s="46" t="s">
        <v>10</v>
      </c>
      <c r="B5" s="46"/>
      <c r="C5" s="47"/>
      <c r="D5" s="47"/>
      <c r="E5" s="47"/>
    </row>
    <row r="6" spans="1:5" x14ac:dyDescent="0.2">
      <c r="A6" s="46" t="s">
        <v>11</v>
      </c>
      <c r="B6" s="46"/>
      <c r="C6" s="47"/>
      <c r="D6" s="47"/>
      <c r="E6" s="47"/>
    </row>
    <row r="7" spans="1:5" x14ac:dyDescent="0.2">
      <c r="A7" s="46" t="s">
        <v>12</v>
      </c>
      <c r="B7" s="46"/>
      <c r="C7" s="47"/>
      <c r="D7" s="47"/>
      <c r="E7" s="47"/>
    </row>
    <row r="8" spans="1:5" x14ac:dyDescent="0.2">
      <c r="A8" s="46" t="s">
        <v>13</v>
      </c>
      <c r="B8" s="46"/>
      <c r="C8" s="47"/>
      <c r="D8" s="47"/>
      <c r="E8" s="47"/>
    </row>
    <row r="9" spans="1:5" x14ac:dyDescent="0.2">
      <c r="A9" s="46" t="s">
        <v>14</v>
      </c>
      <c r="B9" s="46"/>
      <c r="C9" s="47"/>
      <c r="D9" s="47"/>
      <c r="E9" s="47"/>
    </row>
    <row r="10" spans="1:5" x14ac:dyDescent="0.2">
      <c r="A10" s="46" t="s">
        <v>15</v>
      </c>
      <c r="B10" s="46"/>
      <c r="C10" s="47"/>
      <c r="D10" s="47"/>
      <c r="E10" s="47"/>
    </row>
    <row r="11" spans="1:5" x14ac:dyDescent="0.2">
      <c r="A11" s="46" t="s">
        <v>16</v>
      </c>
      <c r="B11" s="46"/>
      <c r="C11" s="47"/>
      <c r="D11" s="47" t="s">
        <v>17</v>
      </c>
      <c r="E11" s="47"/>
    </row>
    <row r="12" spans="1:5" x14ac:dyDescent="0.2">
      <c r="B12" s="21"/>
      <c r="C12" s="21"/>
      <c r="D12" s="48"/>
      <c r="E12" s="48"/>
    </row>
    <row r="13" spans="1:5" ht="30.75" customHeight="1" x14ac:dyDescent="0.2">
      <c r="A13" s="49" t="s">
        <v>25</v>
      </c>
      <c r="B13" s="49"/>
      <c r="C13" s="49"/>
      <c r="D13" s="49"/>
      <c r="E13" s="49"/>
    </row>
    <row r="14" spans="1:5" ht="33.75" customHeight="1" x14ac:dyDescent="0.2">
      <c r="A14" s="37" t="s">
        <v>18</v>
      </c>
      <c r="B14" s="38" t="s">
        <v>20</v>
      </c>
      <c r="C14" s="37" t="s">
        <v>19</v>
      </c>
      <c r="D14" s="38" t="s">
        <v>21</v>
      </c>
      <c r="E14" s="37" t="s">
        <v>22</v>
      </c>
    </row>
    <row r="15" spans="1:5" ht="33.75" customHeight="1" x14ac:dyDescent="0.2">
      <c r="A15" s="22" t="s">
        <v>32</v>
      </c>
      <c r="B15" s="25">
        <f>D15/1.2</f>
        <v>0</v>
      </c>
      <c r="C15" s="26">
        <f>B15*0.2</f>
        <v>0</v>
      </c>
      <c r="D15" s="27"/>
      <c r="E15" s="28">
        <f>95*((360-D15)/360)</f>
        <v>95</v>
      </c>
    </row>
    <row r="16" spans="1:5" ht="24" customHeight="1" x14ac:dyDescent="0.2"/>
    <row r="17" spans="1:8" ht="64.5" customHeight="1" x14ac:dyDescent="0.2">
      <c r="A17" s="50" t="s">
        <v>92</v>
      </c>
      <c r="B17" s="51"/>
      <c r="C17" s="51"/>
      <c r="D17" s="51"/>
      <c r="E17" s="51"/>
    </row>
    <row r="18" spans="1:8" ht="71.25" x14ac:dyDescent="0.2">
      <c r="A18" s="37" t="s">
        <v>18</v>
      </c>
      <c r="B18" s="38" t="s">
        <v>23</v>
      </c>
      <c r="C18" s="38" t="s">
        <v>24</v>
      </c>
      <c r="D18" s="38" t="s">
        <v>26</v>
      </c>
      <c r="E18" s="37" t="s">
        <v>8</v>
      </c>
    </row>
    <row r="19" spans="1:8" ht="36" customHeight="1" x14ac:dyDescent="0.2">
      <c r="A19" s="22" t="s">
        <v>35</v>
      </c>
      <c r="B19" s="23"/>
      <c r="C19" s="23"/>
      <c r="D19" s="22">
        <v>528</v>
      </c>
      <c r="E19" s="28" t="e">
        <f>B19/(C19*D19)</f>
        <v>#DIV/0!</v>
      </c>
    </row>
    <row r="21" spans="1:8" ht="74.25" customHeight="1" x14ac:dyDescent="0.2">
      <c r="A21" s="50" t="s">
        <v>93</v>
      </c>
      <c r="B21" s="51"/>
      <c r="C21" s="51"/>
      <c r="D21" s="51"/>
      <c r="E21" s="51"/>
    </row>
    <row r="22" spans="1:8" ht="57" x14ac:dyDescent="0.2">
      <c r="A22" s="37" t="s">
        <v>18</v>
      </c>
      <c r="B22" s="38" t="s">
        <v>23</v>
      </c>
      <c r="C22" s="38" t="s">
        <v>26</v>
      </c>
      <c r="D22" s="52" t="s">
        <v>8</v>
      </c>
      <c r="E22" s="53"/>
    </row>
    <row r="23" spans="1:8" ht="39.75" customHeight="1" x14ac:dyDescent="0.2">
      <c r="A23" s="22" t="s">
        <v>35</v>
      </c>
      <c r="B23" s="23"/>
      <c r="C23" s="22">
        <v>528</v>
      </c>
      <c r="D23" s="44">
        <f>((B23*4100)/C23)</f>
        <v>0</v>
      </c>
      <c r="E23" s="45"/>
    </row>
    <row r="25" spans="1:8" ht="36.75" customHeight="1" x14ac:dyDescent="0.2">
      <c r="A25" s="40" t="s">
        <v>27</v>
      </c>
      <c r="B25" s="40"/>
      <c r="C25" s="40"/>
      <c r="D25" s="40"/>
      <c r="E25" s="40"/>
      <c r="F25" s="24"/>
      <c r="G25" s="24"/>
    </row>
    <row r="26" spans="1:8" ht="69.75" customHeight="1" x14ac:dyDescent="0.2">
      <c r="A26" s="29" t="s">
        <v>0</v>
      </c>
      <c r="B26" s="30" t="s">
        <v>94</v>
      </c>
      <c r="C26" s="30" t="s">
        <v>3</v>
      </c>
      <c r="D26" s="30" t="s">
        <v>45</v>
      </c>
      <c r="E26" s="41" t="s">
        <v>44</v>
      </c>
      <c r="F26" s="42"/>
      <c r="G26" s="43"/>
    </row>
    <row r="27" spans="1:8" ht="31.5" customHeight="1" x14ac:dyDescent="0.2">
      <c r="A27" s="31" t="s">
        <v>1</v>
      </c>
      <c r="B27" s="31" t="s">
        <v>4</v>
      </c>
      <c r="C27" s="31" t="s">
        <v>5</v>
      </c>
      <c r="D27" s="23"/>
      <c r="E27" s="39" t="s">
        <v>74</v>
      </c>
      <c r="F27" s="39"/>
      <c r="G27" s="39"/>
      <c r="H27" s="24"/>
    </row>
    <row r="28" spans="1:8" ht="36.75" customHeight="1" x14ac:dyDescent="0.2">
      <c r="A28" s="32" t="s">
        <v>68</v>
      </c>
      <c r="B28" s="31" t="s">
        <v>69</v>
      </c>
      <c r="C28" s="31" t="s">
        <v>7</v>
      </c>
      <c r="D28" s="23"/>
      <c r="E28" s="39" t="s">
        <v>76</v>
      </c>
      <c r="F28" s="39"/>
      <c r="G28" s="39"/>
      <c r="H28" s="24"/>
    </row>
    <row r="29" spans="1:8" ht="31.5" customHeight="1" x14ac:dyDescent="0.2">
      <c r="A29" s="22" t="s">
        <v>70</v>
      </c>
      <c r="B29" s="31" t="s">
        <v>64</v>
      </c>
      <c r="C29" s="31" t="s">
        <v>66</v>
      </c>
      <c r="D29" s="23"/>
      <c r="E29" s="39" t="s">
        <v>75</v>
      </c>
      <c r="F29" s="39"/>
      <c r="G29" s="39"/>
      <c r="H29" s="24"/>
    </row>
    <row r="30" spans="1:8" ht="30" customHeight="1" x14ac:dyDescent="0.2">
      <c r="A30" s="22" t="s">
        <v>71</v>
      </c>
      <c r="B30" s="31" t="s">
        <v>65</v>
      </c>
      <c r="C30" s="31" t="s">
        <v>67</v>
      </c>
      <c r="D30" s="23"/>
      <c r="E30" s="39" t="s">
        <v>77</v>
      </c>
      <c r="F30" s="39"/>
      <c r="G30" s="39"/>
      <c r="H30" s="24"/>
    </row>
  </sheetData>
  <mergeCells count="30">
    <mergeCell ref="A3:B3"/>
    <mergeCell ref="C3:E3"/>
    <mergeCell ref="A4:B4"/>
    <mergeCell ref="C4:E4"/>
    <mergeCell ref="A5:B5"/>
    <mergeCell ref="C5:E5"/>
    <mergeCell ref="A6:B6"/>
    <mergeCell ref="C6:E6"/>
    <mergeCell ref="A7:B7"/>
    <mergeCell ref="C7:E7"/>
    <mergeCell ref="A8:B8"/>
    <mergeCell ref="C8:E8"/>
    <mergeCell ref="D23:E23"/>
    <mergeCell ref="A9:B9"/>
    <mergeCell ref="C9:E9"/>
    <mergeCell ref="A10:B10"/>
    <mergeCell ref="C10:E10"/>
    <mergeCell ref="A11:B11"/>
    <mergeCell ref="C11:E11"/>
    <mergeCell ref="D12:E12"/>
    <mergeCell ref="A13:E13"/>
    <mergeCell ref="A17:E17"/>
    <mergeCell ref="A21:E21"/>
    <mergeCell ref="D22:E22"/>
    <mergeCell ref="E30:G30"/>
    <mergeCell ref="E28:G28"/>
    <mergeCell ref="E29:G29"/>
    <mergeCell ref="A25:E25"/>
    <mergeCell ref="E26:G26"/>
    <mergeCell ref="E27:G27"/>
  </mergeCells>
  <phoneticPr fontId="1" type="noConversion"/>
  <dataValidations disablePrompts="1" count="1">
    <dataValidation type="list" allowBlank="1" sqref="D11:E11" xr:uid="{34B6FC50-24AC-784D-ACF3-95C99EBE3E28}">
      <formula1>"platca DPH, neplatca DPH"</formula1>
    </dataValidation>
  </dataValidations>
  <pageMargins left="0.25" right="0.25" top="0.75" bottom="0.75" header="0.3" footer="0.3"/>
  <pageSetup paperSize="9" scale="56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9213C2-BA92-4744-B7B0-693BA8986C82}">
  <sheetPr>
    <tabColor theme="9"/>
    <pageSetUpPr fitToPage="1"/>
  </sheetPr>
  <dimension ref="A2:H30"/>
  <sheetViews>
    <sheetView topLeftCell="A10" zoomScaleNormal="100" zoomScaleSheetLayoutView="84" workbookViewId="0">
      <selection activeCell="A22" sqref="A22:E22"/>
    </sheetView>
  </sheetViews>
  <sheetFormatPr defaultColWidth="9.140625" defaultRowHeight="14.25" x14ac:dyDescent="0.2"/>
  <cols>
    <col min="1" max="1" width="34.7109375" style="2" customWidth="1"/>
    <col min="2" max="2" width="16.42578125" style="2" customWidth="1"/>
    <col min="3" max="4" width="17.42578125" style="2" customWidth="1"/>
    <col min="5" max="5" width="18.140625" style="2" customWidth="1"/>
    <col min="6" max="6" width="9.140625" style="2"/>
    <col min="7" max="7" width="42.28515625" style="2" customWidth="1"/>
    <col min="8" max="8" width="17.7109375" style="2" customWidth="1"/>
    <col min="9" max="16384" width="9.140625" style="2"/>
  </cols>
  <sheetData>
    <row r="2" spans="1:5" x14ac:dyDescent="0.2">
      <c r="B2" s="21"/>
      <c r="C2" s="21"/>
      <c r="D2" s="21"/>
      <c r="E2" s="21"/>
    </row>
    <row r="3" spans="1:5" ht="63" customHeight="1" x14ac:dyDescent="0.2">
      <c r="A3" s="54"/>
      <c r="B3" s="54"/>
      <c r="C3" s="55" t="s">
        <v>42</v>
      </c>
      <c r="D3" s="55"/>
      <c r="E3" s="55"/>
    </row>
    <row r="4" spans="1:5" ht="30.95" customHeight="1" x14ac:dyDescent="0.2">
      <c r="A4" s="46" t="s">
        <v>9</v>
      </c>
      <c r="B4" s="46"/>
      <c r="C4" s="47"/>
      <c r="D4" s="47"/>
      <c r="E4" s="47"/>
    </row>
    <row r="5" spans="1:5" x14ac:dyDescent="0.2">
      <c r="A5" s="46" t="s">
        <v>10</v>
      </c>
      <c r="B5" s="46"/>
      <c r="C5" s="47"/>
      <c r="D5" s="47"/>
      <c r="E5" s="47"/>
    </row>
    <row r="6" spans="1:5" x14ac:dyDescent="0.2">
      <c r="A6" s="46" t="s">
        <v>11</v>
      </c>
      <c r="B6" s="46"/>
      <c r="C6" s="47"/>
      <c r="D6" s="47"/>
      <c r="E6" s="47"/>
    </row>
    <row r="7" spans="1:5" x14ac:dyDescent="0.2">
      <c r="A7" s="46" t="s">
        <v>12</v>
      </c>
      <c r="B7" s="46"/>
      <c r="C7" s="47"/>
      <c r="D7" s="47"/>
      <c r="E7" s="47"/>
    </row>
    <row r="8" spans="1:5" x14ac:dyDescent="0.2">
      <c r="A8" s="46" t="s">
        <v>13</v>
      </c>
      <c r="B8" s="46"/>
      <c r="C8" s="47"/>
      <c r="D8" s="47"/>
      <c r="E8" s="47"/>
    </row>
    <row r="9" spans="1:5" x14ac:dyDescent="0.2">
      <c r="A9" s="46" t="s">
        <v>14</v>
      </c>
      <c r="B9" s="46"/>
      <c r="C9" s="47"/>
      <c r="D9" s="47"/>
      <c r="E9" s="47"/>
    </row>
    <row r="10" spans="1:5" x14ac:dyDescent="0.2">
      <c r="A10" s="46" t="s">
        <v>15</v>
      </c>
      <c r="B10" s="46"/>
      <c r="C10" s="47"/>
      <c r="D10" s="47"/>
      <c r="E10" s="47"/>
    </row>
    <row r="11" spans="1:5" x14ac:dyDescent="0.2">
      <c r="A11" s="46" t="s">
        <v>16</v>
      </c>
      <c r="B11" s="46"/>
      <c r="C11" s="47"/>
      <c r="D11" s="47" t="s">
        <v>17</v>
      </c>
      <c r="E11" s="47"/>
    </row>
    <row r="12" spans="1:5" x14ac:dyDescent="0.2">
      <c r="B12" s="21"/>
      <c r="C12" s="21"/>
      <c r="D12" s="48"/>
      <c r="E12" s="48"/>
    </row>
    <row r="13" spans="1:5" ht="30.75" customHeight="1" x14ac:dyDescent="0.2">
      <c r="A13" s="49" t="s">
        <v>25</v>
      </c>
      <c r="B13" s="49"/>
      <c r="C13" s="49"/>
      <c r="D13" s="49"/>
      <c r="E13" s="49"/>
    </row>
    <row r="14" spans="1:5" ht="33.75" customHeight="1" x14ac:dyDescent="0.2">
      <c r="A14" s="37" t="s">
        <v>18</v>
      </c>
      <c r="B14" s="38" t="s">
        <v>20</v>
      </c>
      <c r="C14" s="37" t="s">
        <v>19</v>
      </c>
      <c r="D14" s="38" t="s">
        <v>21</v>
      </c>
      <c r="E14" s="37" t="s">
        <v>22</v>
      </c>
    </row>
    <row r="15" spans="1:5" ht="33.75" customHeight="1" x14ac:dyDescent="0.2">
      <c r="A15" s="22" t="s">
        <v>33</v>
      </c>
      <c r="B15" s="25">
        <f>D15/1.2</f>
        <v>0</v>
      </c>
      <c r="C15" s="26">
        <f>B15*0.2</f>
        <v>0</v>
      </c>
      <c r="D15" s="33"/>
      <c r="E15" s="28">
        <f>95*((360-D15)/360)</f>
        <v>95</v>
      </c>
    </row>
    <row r="16" spans="1:5" ht="24" customHeight="1" x14ac:dyDescent="0.2"/>
    <row r="17" spans="1:8" ht="64.5" customHeight="1" x14ac:dyDescent="0.2">
      <c r="A17" s="50" t="s">
        <v>92</v>
      </c>
      <c r="B17" s="51"/>
      <c r="C17" s="51"/>
      <c r="D17" s="51"/>
      <c r="E17" s="51"/>
    </row>
    <row r="18" spans="1:8" ht="71.25" x14ac:dyDescent="0.2">
      <c r="A18" s="37" t="s">
        <v>18</v>
      </c>
      <c r="B18" s="38" t="s">
        <v>23</v>
      </c>
      <c r="C18" s="38" t="s">
        <v>24</v>
      </c>
      <c r="D18" s="38" t="s">
        <v>26</v>
      </c>
      <c r="E18" s="37" t="s">
        <v>8</v>
      </c>
    </row>
    <row r="19" spans="1:8" ht="37.5" customHeight="1" x14ac:dyDescent="0.2">
      <c r="A19" s="22" t="s">
        <v>36</v>
      </c>
      <c r="B19" s="23"/>
      <c r="C19" s="23"/>
      <c r="D19" s="22">
        <v>495</v>
      </c>
      <c r="E19" s="28" t="e">
        <f>B19/(C19*D19)</f>
        <v>#DIV/0!</v>
      </c>
    </row>
    <row r="21" spans="1:8" ht="74.25" customHeight="1" x14ac:dyDescent="0.2">
      <c r="A21" s="50" t="s">
        <v>93</v>
      </c>
      <c r="B21" s="51"/>
      <c r="C21" s="51"/>
      <c r="D21" s="51"/>
      <c r="E21" s="51"/>
    </row>
    <row r="22" spans="1:8" ht="42.75" x14ac:dyDescent="0.2">
      <c r="A22" s="37" t="s">
        <v>18</v>
      </c>
      <c r="B22" s="38" t="s">
        <v>23</v>
      </c>
      <c r="C22" s="38" t="s">
        <v>26</v>
      </c>
      <c r="D22" s="52" t="s">
        <v>8</v>
      </c>
      <c r="E22" s="53"/>
    </row>
    <row r="23" spans="1:8" ht="39.75" customHeight="1" x14ac:dyDescent="0.2">
      <c r="A23" s="22" t="s">
        <v>36</v>
      </c>
      <c r="B23" s="23"/>
      <c r="C23" s="22">
        <v>495</v>
      </c>
      <c r="D23" s="44">
        <f>((B23*4100)/C23)</f>
        <v>0</v>
      </c>
      <c r="E23" s="45"/>
    </row>
    <row r="25" spans="1:8" ht="36.75" customHeight="1" x14ac:dyDescent="0.2">
      <c r="A25" s="40" t="s">
        <v>27</v>
      </c>
      <c r="B25" s="40"/>
      <c r="C25" s="40"/>
      <c r="D25" s="40"/>
      <c r="E25" s="40"/>
      <c r="F25" s="24"/>
      <c r="G25" s="24"/>
    </row>
    <row r="26" spans="1:8" ht="69.75" customHeight="1" x14ac:dyDescent="0.2">
      <c r="A26" s="29" t="s">
        <v>0</v>
      </c>
      <c r="B26" s="30" t="s">
        <v>94</v>
      </c>
      <c r="C26" s="30" t="s">
        <v>3</v>
      </c>
      <c r="D26" s="30" t="s">
        <v>39</v>
      </c>
      <c r="E26" s="41" t="s">
        <v>41</v>
      </c>
      <c r="F26" s="42"/>
      <c r="G26" s="43"/>
    </row>
    <row r="27" spans="1:8" ht="36" customHeight="1" x14ac:dyDescent="0.2">
      <c r="A27" s="34" t="s">
        <v>1</v>
      </c>
      <c r="B27" s="34" t="s">
        <v>4</v>
      </c>
      <c r="C27" s="34" t="s">
        <v>5</v>
      </c>
      <c r="D27" s="23"/>
      <c r="E27" s="56" t="s">
        <v>78</v>
      </c>
      <c r="F27" s="56"/>
      <c r="G27" s="56"/>
      <c r="H27" s="1"/>
    </row>
    <row r="28" spans="1:8" ht="36" customHeight="1" x14ac:dyDescent="0.2">
      <c r="A28" s="35" t="s">
        <v>2</v>
      </c>
      <c r="B28" s="34" t="s">
        <v>6</v>
      </c>
      <c r="C28" s="34" t="s">
        <v>7</v>
      </c>
      <c r="D28" s="23"/>
      <c r="E28" s="56" t="s">
        <v>79</v>
      </c>
      <c r="F28" s="56"/>
      <c r="G28" s="56"/>
      <c r="H28" s="1"/>
    </row>
    <row r="29" spans="1:8" ht="36" customHeight="1" x14ac:dyDescent="0.2">
      <c r="A29" s="22" t="s">
        <v>70</v>
      </c>
      <c r="B29" s="31" t="s">
        <v>64</v>
      </c>
      <c r="C29" s="31" t="s">
        <v>66</v>
      </c>
      <c r="D29" s="23"/>
      <c r="E29" s="39" t="s">
        <v>82</v>
      </c>
      <c r="F29" s="39"/>
      <c r="G29" s="39"/>
      <c r="H29" s="1"/>
    </row>
    <row r="30" spans="1:8" ht="36" customHeight="1" x14ac:dyDescent="0.2">
      <c r="A30" s="22" t="s">
        <v>71</v>
      </c>
      <c r="B30" s="31" t="s">
        <v>65</v>
      </c>
      <c r="C30" s="31" t="s">
        <v>67</v>
      </c>
      <c r="D30" s="23"/>
      <c r="E30" s="39" t="s">
        <v>83</v>
      </c>
      <c r="F30" s="39"/>
      <c r="G30" s="39"/>
      <c r="H30" s="1"/>
    </row>
  </sheetData>
  <mergeCells count="30">
    <mergeCell ref="A25:E25"/>
    <mergeCell ref="C9:E9"/>
    <mergeCell ref="C10:E10"/>
    <mergeCell ref="C11:E11"/>
    <mergeCell ref="D22:E22"/>
    <mergeCell ref="D23:E23"/>
    <mergeCell ref="A13:E13"/>
    <mergeCell ref="A17:E17"/>
    <mergeCell ref="A21:E21"/>
    <mergeCell ref="C3:E3"/>
    <mergeCell ref="A3:B3"/>
    <mergeCell ref="A4:B4"/>
    <mergeCell ref="D12:E12"/>
    <mergeCell ref="A5:B5"/>
    <mergeCell ref="A6:B6"/>
    <mergeCell ref="A7:B7"/>
    <mergeCell ref="A8:B8"/>
    <mergeCell ref="A9:B9"/>
    <mergeCell ref="A10:B10"/>
    <mergeCell ref="A11:B11"/>
    <mergeCell ref="C4:E4"/>
    <mergeCell ref="C5:E5"/>
    <mergeCell ref="C6:E6"/>
    <mergeCell ref="C7:E7"/>
    <mergeCell ref="C8:E8"/>
    <mergeCell ref="E26:G26"/>
    <mergeCell ref="E27:G27"/>
    <mergeCell ref="E30:G30"/>
    <mergeCell ref="E28:G28"/>
    <mergeCell ref="E29:G29"/>
  </mergeCells>
  <phoneticPr fontId="1" type="noConversion"/>
  <dataValidations disablePrompts="1" count="1">
    <dataValidation type="list" allowBlank="1" sqref="D11:E11" xr:uid="{216CC213-0E14-4783-8551-ECC4DCD80E53}">
      <formula1>"platca DPH, neplatca DPH"</formula1>
    </dataValidation>
  </dataValidations>
  <pageMargins left="0.7" right="0.7" top="0.75" bottom="0.75" header="0.3" footer="0.3"/>
  <pageSetup paperSize="9" scale="7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DB7582-9EC9-9C48-B5E0-47E180F7D6BF}">
  <sheetPr>
    <tabColor theme="9"/>
    <pageSetUpPr fitToPage="1"/>
  </sheetPr>
  <dimension ref="A2:I32"/>
  <sheetViews>
    <sheetView topLeftCell="A3" zoomScaleNormal="100" zoomScaleSheetLayoutView="84" workbookViewId="0">
      <selection activeCell="A23" sqref="A23:E23"/>
    </sheetView>
  </sheetViews>
  <sheetFormatPr defaultColWidth="9.140625" defaultRowHeight="14.25" x14ac:dyDescent="0.2"/>
  <cols>
    <col min="1" max="1" width="34.7109375" style="2" customWidth="1"/>
    <col min="2" max="2" width="16.42578125" style="2" customWidth="1"/>
    <col min="3" max="4" width="17.42578125" style="2" customWidth="1"/>
    <col min="5" max="5" width="18.140625" style="2" customWidth="1"/>
    <col min="6" max="6" width="9.140625" style="2"/>
    <col min="7" max="7" width="32.85546875" style="2" customWidth="1"/>
    <col min="8" max="8" width="26" style="2" customWidth="1"/>
    <col min="9" max="9" width="12.7109375" style="2" customWidth="1"/>
    <col min="10" max="16384" width="9.140625" style="2"/>
  </cols>
  <sheetData>
    <row r="2" spans="1:5" x14ac:dyDescent="0.2">
      <c r="B2" s="21"/>
      <c r="C2" s="21"/>
      <c r="D2" s="21"/>
      <c r="E2" s="21"/>
    </row>
    <row r="3" spans="1:5" ht="63" customHeight="1" x14ac:dyDescent="0.2">
      <c r="A3" s="54"/>
      <c r="B3" s="54"/>
      <c r="C3" s="55" t="s">
        <v>37</v>
      </c>
      <c r="D3" s="55"/>
      <c r="E3" s="55"/>
    </row>
    <row r="4" spans="1:5" ht="30.95" customHeight="1" x14ac:dyDescent="0.2">
      <c r="A4" s="46" t="s">
        <v>9</v>
      </c>
      <c r="B4" s="46"/>
      <c r="C4" s="47"/>
      <c r="D4" s="47"/>
      <c r="E4" s="47"/>
    </row>
    <row r="5" spans="1:5" x14ac:dyDescent="0.2">
      <c r="A5" s="46" t="s">
        <v>10</v>
      </c>
      <c r="B5" s="46"/>
      <c r="C5" s="47"/>
      <c r="D5" s="47"/>
      <c r="E5" s="47"/>
    </row>
    <row r="6" spans="1:5" x14ac:dyDescent="0.2">
      <c r="A6" s="46" t="s">
        <v>11</v>
      </c>
      <c r="B6" s="46"/>
      <c r="C6" s="47"/>
      <c r="D6" s="47"/>
      <c r="E6" s="47"/>
    </row>
    <row r="7" spans="1:5" x14ac:dyDescent="0.2">
      <c r="A7" s="46" t="s">
        <v>12</v>
      </c>
      <c r="B7" s="46"/>
      <c r="C7" s="47"/>
      <c r="D7" s="47"/>
      <c r="E7" s="47"/>
    </row>
    <row r="8" spans="1:5" x14ac:dyDescent="0.2">
      <c r="A8" s="46" t="s">
        <v>13</v>
      </c>
      <c r="B8" s="46"/>
      <c r="C8" s="47"/>
      <c r="D8" s="47"/>
      <c r="E8" s="47"/>
    </row>
    <row r="9" spans="1:5" x14ac:dyDescent="0.2">
      <c r="A9" s="46" t="s">
        <v>14</v>
      </c>
      <c r="B9" s="46"/>
      <c r="C9" s="47"/>
      <c r="D9" s="47"/>
      <c r="E9" s="47"/>
    </row>
    <row r="10" spans="1:5" x14ac:dyDescent="0.2">
      <c r="A10" s="46" t="s">
        <v>15</v>
      </c>
      <c r="B10" s="46"/>
      <c r="C10" s="47"/>
      <c r="D10" s="47"/>
      <c r="E10" s="47"/>
    </row>
    <row r="11" spans="1:5" x14ac:dyDescent="0.2">
      <c r="A11" s="46" t="s">
        <v>16</v>
      </c>
      <c r="B11" s="46"/>
      <c r="C11" s="47"/>
      <c r="D11" s="47" t="s">
        <v>17</v>
      </c>
      <c r="E11" s="47"/>
    </row>
    <row r="12" spans="1:5" x14ac:dyDescent="0.2">
      <c r="B12" s="21"/>
      <c r="C12" s="21"/>
      <c r="D12" s="48"/>
      <c r="E12" s="48"/>
    </row>
    <row r="13" spans="1:5" ht="30.75" customHeight="1" x14ac:dyDescent="0.2">
      <c r="A13" s="49" t="s">
        <v>25</v>
      </c>
      <c r="B13" s="49"/>
      <c r="C13" s="49"/>
      <c r="D13" s="49"/>
      <c r="E13" s="49"/>
    </row>
    <row r="14" spans="1:5" ht="33.75" customHeight="1" x14ac:dyDescent="0.2">
      <c r="A14" s="37" t="s">
        <v>18</v>
      </c>
      <c r="B14" s="38" t="s">
        <v>20</v>
      </c>
      <c r="C14" s="37" t="s">
        <v>19</v>
      </c>
      <c r="D14" s="38" t="s">
        <v>21</v>
      </c>
      <c r="E14" s="37" t="s">
        <v>22</v>
      </c>
    </row>
    <row r="15" spans="1:5" ht="33.75" customHeight="1" x14ac:dyDescent="0.2">
      <c r="A15" s="22" t="s">
        <v>38</v>
      </c>
      <c r="B15" s="25">
        <f>D15/1.2</f>
        <v>0</v>
      </c>
      <c r="C15" s="26">
        <f>B15*0.2</f>
        <v>0</v>
      </c>
      <c r="D15" s="27"/>
      <c r="E15" s="28">
        <f>323*((360-D15)/360)</f>
        <v>323</v>
      </c>
    </row>
    <row r="16" spans="1:5" ht="24" customHeight="1" x14ac:dyDescent="0.2"/>
    <row r="17" spans="1:9" ht="64.5" customHeight="1" x14ac:dyDescent="0.2">
      <c r="A17" s="50" t="s">
        <v>92</v>
      </c>
      <c r="B17" s="51"/>
      <c r="C17" s="51"/>
      <c r="D17" s="51"/>
      <c r="E17" s="51"/>
    </row>
    <row r="18" spans="1:9" ht="71.25" x14ac:dyDescent="0.2">
      <c r="A18" s="37" t="s">
        <v>18</v>
      </c>
      <c r="B18" s="38" t="s">
        <v>23</v>
      </c>
      <c r="C18" s="38" t="s">
        <v>24</v>
      </c>
      <c r="D18" s="38" t="s">
        <v>40</v>
      </c>
      <c r="E18" s="37" t="s">
        <v>8</v>
      </c>
    </row>
    <row r="19" spans="1:9" ht="36" customHeight="1" x14ac:dyDescent="0.2">
      <c r="A19" s="22" t="s">
        <v>28</v>
      </c>
      <c r="B19" s="23"/>
      <c r="C19" s="23"/>
      <c r="D19" s="22">
        <v>472.6</v>
      </c>
      <c r="E19" s="28" t="e">
        <f>B19/(C19*D19)</f>
        <v>#DIV/0!</v>
      </c>
    </row>
    <row r="20" spans="1:9" ht="36" customHeight="1" x14ac:dyDescent="0.2">
      <c r="A20" s="36" t="s">
        <v>29</v>
      </c>
      <c r="B20" s="23"/>
      <c r="C20" s="23"/>
      <c r="D20" s="22">
        <v>310</v>
      </c>
      <c r="E20" s="28" t="e">
        <f>B20/(C20*D20)</f>
        <v>#DIV/0!</v>
      </c>
    </row>
    <row r="22" spans="1:9" ht="74.25" customHeight="1" x14ac:dyDescent="0.2">
      <c r="A22" s="50" t="s">
        <v>93</v>
      </c>
      <c r="B22" s="51"/>
      <c r="C22" s="51"/>
      <c r="D22" s="51"/>
      <c r="E22" s="51"/>
    </row>
    <row r="23" spans="1:9" ht="42.75" x14ac:dyDescent="0.2">
      <c r="A23" s="37" t="s">
        <v>18</v>
      </c>
      <c r="B23" s="38" t="s">
        <v>23</v>
      </c>
      <c r="C23" s="38" t="s">
        <v>40</v>
      </c>
      <c r="D23" s="52" t="s">
        <v>8</v>
      </c>
      <c r="E23" s="53"/>
    </row>
    <row r="24" spans="1:9" ht="39.75" customHeight="1" x14ac:dyDescent="0.2">
      <c r="A24" s="22" t="s">
        <v>28</v>
      </c>
      <c r="B24" s="23"/>
      <c r="C24" s="22">
        <v>472.6</v>
      </c>
      <c r="D24" s="44">
        <f>((B24*4100)/C24)</f>
        <v>0</v>
      </c>
      <c r="E24" s="45"/>
    </row>
    <row r="25" spans="1:9" ht="39.75" customHeight="1" x14ac:dyDescent="0.2">
      <c r="A25" s="36" t="s">
        <v>29</v>
      </c>
      <c r="B25" s="23"/>
      <c r="C25" s="22">
        <v>310</v>
      </c>
      <c r="D25" s="44">
        <f>((B25*4100)/C25)</f>
        <v>0</v>
      </c>
      <c r="E25" s="45"/>
    </row>
    <row r="27" spans="1:9" ht="36.75" customHeight="1" x14ac:dyDescent="0.2">
      <c r="A27" s="40" t="s">
        <v>27</v>
      </c>
      <c r="B27" s="40"/>
      <c r="C27" s="40"/>
      <c r="D27" s="40"/>
      <c r="E27" s="40"/>
      <c r="F27" s="24"/>
      <c r="G27" s="24"/>
    </row>
    <row r="28" spans="1:9" ht="69.75" customHeight="1" x14ac:dyDescent="0.2">
      <c r="A28" s="29" t="s">
        <v>0</v>
      </c>
      <c r="B28" s="30" t="s">
        <v>94</v>
      </c>
      <c r="C28" s="30" t="s">
        <v>3</v>
      </c>
      <c r="D28" s="30" t="s">
        <v>72</v>
      </c>
      <c r="E28" s="30" t="s">
        <v>73</v>
      </c>
      <c r="F28" s="41" t="s">
        <v>43</v>
      </c>
      <c r="G28" s="42"/>
      <c r="H28" s="43"/>
    </row>
    <row r="29" spans="1:9" ht="33.950000000000003" customHeight="1" x14ac:dyDescent="0.2">
      <c r="A29" s="34" t="s">
        <v>1</v>
      </c>
      <c r="B29" s="34" t="s">
        <v>4</v>
      </c>
      <c r="C29" s="34" t="s">
        <v>5</v>
      </c>
      <c r="D29" s="23"/>
      <c r="E29" s="23"/>
      <c r="F29" s="56" t="s">
        <v>80</v>
      </c>
      <c r="G29" s="56"/>
      <c r="H29" s="56"/>
      <c r="I29" s="1"/>
    </row>
    <row r="30" spans="1:9" ht="33.950000000000003" customHeight="1" x14ac:dyDescent="0.2">
      <c r="A30" s="35" t="s">
        <v>2</v>
      </c>
      <c r="B30" s="34" t="s">
        <v>6</v>
      </c>
      <c r="C30" s="34" t="s">
        <v>7</v>
      </c>
      <c r="D30" s="23"/>
      <c r="E30" s="23"/>
      <c r="F30" s="56" t="s">
        <v>81</v>
      </c>
      <c r="G30" s="56"/>
      <c r="H30" s="56"/>
      <c r="I30" s="1"/>
    </row>
    <row r="31" spans="1:9" ht="33.950000000000003" customHeight="1" x14ac:dyDescent="0.2">
      <c r="A31" s="22" t="s">
        <v>70</v>
      </c>
      <c r="B31" s="31" t="s">
        <v>64</v>
      </c>
      <c r="C31" s="31" t="s">
        <v>66</v>
      </c>
      <c r="D31" s="23"/>
      <c r="E31" s="23"/>
      <c r="F31" s="39" t="s">
        <v>88</v>
      </c>
      <c r="G31" s="39"/>
      <c r="H31" s="39"/>
      <c r="I31" s="1"/>
    </row>
    <row r="32" spans="1:9" ht="33.950000000000003" customHeight="1" x14ac:dyDescent="0.2">
      <c r="A32" s="22" t="s">
        <v>71</v>
      </c>
      <c r="B32" s="31" t="s">
        <v>65</v>
      </c>
      <c r="C32" s="31" t="s">
        <v>67</v>
      </c>
      <c r="D32" s="23"/>
      <c r="E32" s="23"/>
      <c r="F32" s="39" t="s">
        <v>89</v>
      </c>
      <c r="G32" s="39"/>
      <c r="H32" s="39"/>
      <c r="I32" s="1"/>
    </row>
  </sheetData>
  <mergeCells count="31">
    <mergeCell ref="A3:B3"/>
    <mergeCell ref="C3:E3"/>
    <mergeCell ref="A4:B4"/>
    <mergeCell ref="C4:E4"/>
    <mergeCell ref="A5:B5"/>
    <mergeCell ref="C5:E5"/>
    <mergeCell ref="A6:B6"/>
    <mergeCell ref="C6:E6"/>
    <mergeCell ref="A7:B7"/>
    <mergeCell ref="C7:E7"/>
    <mergeCell ref="A8:B8"/>
    <mergeCell ref="C8:E8"/>
    <mergeCell ref="A9:B9"/>
    <mergeCell ref="C9:E9"/>
    <mergeCell ref="A10:B10"/>
    <mergeCell ref="C10:E10"/>
    <mergeCell ref="A11:B11"/>
    <mergeCell ref="C11:E11"/>
    <mergeCell ref="D12:E12"/>
    <mergeCell ref="A13:E13"/>
    <mergeCell ref="A17:E17"/>
    <mergeCell ref="A22:E22"/>
    <mergeCell ref="D23:E23"/>
    <mergeCell ref="F32:H32"/>
    <mergeCell ref="F30:H30"/>
    <mergeCell ref="F31:H31"/>
    <mergeCell ref="D24:E24"/>
    <mergeCell ref="A27:E27"/>
    <mergeCell ref="F28:H28"/>
    <mergeCell ref="F29:H29"/>
    <mergeCell ref="D25:E25"/>
  </mergeCells>
  <dataValidations disablePrompts="1" count="1">
    <dataValidation type="list" allowBlank="1" sqref="D11:E11" xr:uid="{2C079F62-73DE-554B-AF4E-E74567353EE8}">
      <formula1>"platca DPH, neplatca DPH"</formula1>
    </dataValidation>
  </dataValidations>
  <pageMargins left="0.7" right="0.7" top="0.75" bottom="0.75" header="0.3" footer="0.3"/>
  <pageSetup paperSize="9" scale="79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872A94-62B5-D040-998C-6A2D210A1940}">
  <sheetPr>
    <tabColor theme="9"/>
    <pageSetUpPr fitToPage="1"/>
  </sheetPr>
  <dimension ref="A2:H32"/>
  <sheetViews>
    <sheetView topLeftCell="A13" zoomScaleNormal="100" zoomScaleSheetLayoutView="84" workbookViewId="0">
      <selection activeCell="A23" sqref="A23:E23"/>
    </sheetView>
  </sheetViews>
  <sheetFormatPr defaultColWidth="9.140625" defaultRowHeight="14.25" x14ac:dyDescent="0.2"/>
  <cols>
    <col min="1" max="1" width="34.7109375" style="2" customWidth="1"/>
    <col min="2" max="2" width="16.42578125" style="2" customWidth="1"/>
    <col min="3" max="4" width="17.42578125" style="2" customWidth="1"/>
    <col min="5" max="5" width="18.140625" style="2" customWidth="1"/>
    <col min="6" max="6" width="9.140625" style="2"/>
    <col min="7" max="7" width="30.140625" style="2" customWidth="1"/>
    <col min="8" max="8" width="28.7109375" style="2" customWidth="1"/>
    <col min="9" max="16384" width="9.140625" style="2"/>
  </cols>
  <sheetData>
    <row r="2" spans="1:5" x14ac:dyDescent="0.2">
      <c r="B2" s="21"/>
      <c r="C2" s="21"/>
      <c r="D2" s="21"/>
      <c r="E2" s="21"/>
    </row>
    <row r="3" spans="1:5" ht="63" customHeight="1" x14ac:dyDescent="0.2">
      <c r="A3" s="54"/>
      <c r="B3" s="54"/>
      <c r="C3" s="55" t="s">
        <v>46</v>
      </c>
      <c r="D3" s="55"/>
      <c r="E3" s="55"/>
    </row>
    <row r="4" spans="1:5" ht="30.95" customHeight="1" x14ac:dyDescent="0.2">
      <c r="A4" s="46" t="s">
        <v>9</v>
      </c>
      <c r="B4" s="46"/>
      <c r="C4" s="47"/>
      <c r="D4" s="47"/>
      <c r="E4" s="47"/>
    </row>
    <row r="5" spans="1:5" x14ac:dyDescent="0.2">
      <c r="A5" s="46" t="s">
        <v>10</v>
      </c>
      <c r="B5" s="46"/>
      <c r="C5" s="47"/>
      <c r="D5" s="47"/>
      <c r="E5" s="47"/>
    </row>
    <row r="6" spans="1:5" x14ac:dyDescent="0.2">
      <c r="A6" s="46" t="s">
        <v>11</v>
      </c>
      <c r="B6" s="46"/>
      <c r="C6" s="47"/>
      <c r="D6" s="47"/>
      <c r="E6" s="47"/>
    </row>
    <row r="7" spans="1:5" x14ac:dyDescent="0.2">
      <c r="A7" s="46" t="s">
        <v>12</v>
      </c>
      <c r="B7" s="46"/>
      <c r="C7" s="47"/>
      <c r="D7" s="47"/>
      <c r="E7" s="47"/>
    </row>
    <row r="8" spans="1:5" x14ac:dyDescent="0.2">
      <c r="A8" s="46" t="s">
        <v>13</v>
      </c>
      <c r="B8" s="46"/>
      <c r="C8" s="47"/>
      <c r="D8" s="47"/>
      <c r="E8" s="47"/>
    </row>
    <row r="9" spans="1:5" x14ac:dyDescent="0.2">
      <c r="A9" s="46" t="s">
        <v>14</v>
      </c>
      <c r="B9" s="46"/>
      <c r="C9" s="47"/>
      <c r="D9" s="47"/>
      <c r="E9" s="47"/>
    </row>
    <row r="10" spans="1:5" x14ac:dyDescent="0.2">
      <c r="A10" s="46" t="s">
        <v>15</v>
      </c>
      <c r="B10" s="46"/>
      <c r="C10" s="47"/>
      <c r="D10" s="47"/>
      <c r="E10" s="47"/>
    </row>
    <row r="11" spans="1:5" x14ac:dyDescent="0.2">
      <c r="A11" s="46" t="s">
        <v>16</v>
      </c>
      <c r="B11" s="46"/>
      <c r="C11" s="47"/>
      <c r="D11" s="47" t="s">
        <v>17</v>
      </c>
      <c r="E11" s="47"/>
    </row>
    <row r="12" spans="1:5" x14ac:dyDescent="0.2">
      <c r="B12" s="21"/>
      <c r="C12" s="21"/>
      <c r="D12" s="48"/>
      <c r="E12" s="48"/>
    </row>
    <row r="13" spans="1:5" ht="30.75" customHeight="1" x14ac:dyDescent="0.2">
      <c r="A13" s="49" t="s">
        <v>25</v>
      </c>
      <c r="B13" s="49"/>
      <c r="C13" s="49"/>
      <c r="D13" s="49"/>
      <c r="E13" s="49"/>
    </row>
    <row r="14" spans="1:5" ht="33.75" customHeight="1" x14ac:dyDescent="0.2">
      <c r="A14" s="37" t="s">
        <v>18</v>
      </c>
      <c r="B14" s="38" t="s">
        <v>20</v>
      </c>
      <c r="C14" s="37" t="s">
        <v>19</v>
      </c>
      <c r="D14" s="38" t="s">
        <v>21</v>
      </c>
      <c r="E14" s="37" t="s">
        <v>22</v>
      </c>
    </row>
    <row r="15" spans="1:5" ht="33.75" customHeight="1" x14ac:dyDescent="0.2">
      <c r="A15" s="22" t="s">
        <v>47</v>
      </c>
      <c r="B15" s="25">
        <f>D15/1.2</f>
        <v>0</v>
      </c>
      <c r="C15" s="26">
        <f>B15*0.2</f>
        <v>0</v>
      </c>
      <c r="D15" s="27"/>
      <c r="E15" s="28">
        <f>494*((336-D15)/336)</f>
        <v>494</v>
      </c>
    </row>
    <row r="16" spans="1:5" ht="24" customHeight="1" x14ac:dyDescent="0.2"/>
    <row r="17" spans="1:8" ht="64.5" customHeight="1" x14ac:dyDescent="0.2">
      <c r="A17" s="50" t="s">
        <v>92</v>
      </c>
      <c r="B17" s="51"/>
      <c r="C17" s="51"/>
      <c r="D17" s="51"/>
      <c r="E17" s="51"/>
    </row>
    <row r="18" spans="1:8" ht="71.25" x14ac:dyDescent="0.2">
      <c r="A18" s="37" t="s">
        <v>18</v>
      </c>
      <c r="B18" s="38" t="s">
        <v>23</v>
      </c>
      <c r="C18" s="38" t="s">
        <v>24</v>
      </c>
      <c r="D18" s="38" t="s">
        <v>40</v>
      </c>
      <c r="E18" s="37" t="s">
        <v>8</v>
      </c>
    </row>
    <row r="19" spans="1:8" ht="36" customHeight="1" x14ac:dyDescent="0.2">
      <c r="A19" s="22" t="s">
        <v>31</v>
      </c>
      <c r="B19" s="23"/>
      <c r="C19" s="23"/>
      <c r="D19" s="22">
        <v>310</v>
      </c>
      <c r="E19" s="28" t="e">
        <f>B19/(C19*D19)</f>
        <v>#DIV/0!</v>
      </c>
    </row>
    <row r="20" spans="1:8" ht="36" customHeight="1" x14ac:dyDescent="0.2">
      <c r="A20" s="36" t="s">
        <v>30</v>
      </c>
      <c r="B20" s="23"/>
      <c r="C20" s="23"/>
      <c r="D20" s="22">
        <v>246.4</v>
      </c>
      <c r="E20" s="28" t="e">
        <f>B20/(C20*D20)</f>
        <v>#DIV/0!</v>
      </c>
    </row>
    <row r="22" spans="1:8" ht="74.25" customHeight="1" x14ac:dyDescent="0.2">
      <c r="A22" s="50" t="s">
        <v>93</v>
      </c>
      <c r="B22" s="51"/>
      <c r="C22" s="51"/>
      <c r="D22" s="51"/>
      <c r="E22" s="51"/>
    </row>
    <row r="23" spans="1:8" ht="42.75" x14ac:dyDescent="0.2">
      <c r="A23" s="37" t="s">
        <v>18</v>
      </c>
      <c r="B23" s="38" t="s">
        <v>23</v>
      </c>
      <c r="C23" s="38" t="s">
        <v>40</v>
      </c>
      <c r="D23" s="52" t="s">
        <v>8</v>
      </c>
      <c r="E23" s="53"/>
    </row>
    <row r="24" spans="1:8" ht="39.75" customHeight="1" x14ac:dyDescent="0.2">
      <c r="A24" s="22" t="s">
        <v>31</v>
      </c>
      <c r="B24" s="23"/>
      <c r="C24" s="22">
        <v>310</v>
      </c>
      <c r="D24" s="44">
        <f>((B24*4100)/C24)</f>
        <v>0</v>
      </c>
      <c r="E24" s="45"/>
    </row>
    <row r="25" spans="1:8" ht="39.75" customHeight="1" x14ac:dyDescent="0.2">
      <c r="A25" s="36" t="s">
        <v>30</v>
      </c>
      <c r="B25" s="23"/>
      <c r="C25" s="22">
        <v>246.4</v>
      </c>
      <c r="D25" s="44">
        <f>((B25*4100)/C25)</f>
        <v>0</v>
      </c>
      <c r="E25" s="45"/>
    </row>
    <row r="27" spans="1:8" ht="36.75" customHeight="1" x14ac:dyDescent="0.2">
      <c r="A27" s="40" t="s">
        <v>27</v>
      </c>
      <c r="B27" s="40"/>
      <c r="C27" s="40"/>
      <c r="D27" s="40"/>
      <c r="E27" s="40"/>
      <c r="F27" s="24"/>
      <c r="G27" s="24"/>
    </row>
    <row r="28" spans="1:8" ht="69.75" customHeight="1" x14ac:dyDescent="0.2">
      <c r="A28" s="29" t="s">
        <v>0</v>
      </c>
      <c r="B28" s="30" t="s">
        <v>94</v>
      </c>
      <c r="C28" s="30" t="s">
        <v>3</v>
      </c>
      <c r="D28" s="30" t="s">
        <v>84</v>
      </c>
      <c r="E28" s="30" t="s">
        <v>85</v>
      </c>
      <c r="F28" s="41" t="s">
        <v>48</v>
      </c>
      <c r="G28" s="42"/>
      <c r="H28" s="43"/>
    </row>
    <row r="29" spans="1:8" ht="36" customHeight="1" x14ac:dyDescent="0.2">
      <c r="A29" s="34" t="s">
        <v>1</v>
      </c>
      <c r="B29" s="34" t="s">
        <v>4</v>
      </c>
      <c r="C29" s="34" t="s">
        <v>5</v>
      </c>
      <c r="D29" s="23"/>
      <c r="E29" s="23"/>
      <c r="F29" s="56" t="s">
        <v>86</v>
      </c>
      <c r="G29" s="56"/>
      <c r="H29" s="56"/>
    </row>
    <row r="30" spans="1:8" ht="36" customHeight="1" x14ac:dyDescent="0.2">
      <c r="A30" s="35" t="s">
        <v>2</v>
      </c>
      <c r="B30" s="34" t="s">
        <v>6</v>
      </c>
      <c r="C30" s="34" t="s">
        <v>7</v>
      </c>
      <c r="D30" s="23"/>
      <c r="E30" s="23"/>
      <c r="F30" s="56" t="s">
        <v>87</v>
      </c>
      <c r="G30" s="56"/>
      <c r="H30" s="56"/>
    </row>
    <row r="31" spans="1:8" ht="36" customHeight="1" x14ac:dyDescent="0.2">
      <c r="A31" s="22" t="s">
        <v>70</v>
      </c>
      <c r="B31" s="31" t="s">
        <v>64</v>
      </c>
      <c r="C31" s="31" t="s">
        <v>66</v>
      </c>
      <c r="D31" s="23"/>
      <c r="E31" s="23"/>
      <c r="F31" s="39" t="s">
        <v>90</v>
      </c>
      <c r="G31" s="39"/>
      <c r="H31" s="39"/>
    </row>
    <row r="32" spans="1:8" ht="36" customHeight="1" x14ac:dyDescent="0.2">
      <c r="A32" s="22" t="s">
        <v>71</v>
      </c>
      <c r="B32" s="31" t="s">
        <v>65</v>
      </c>
      <c r="C32" s="31" t="s">
        <v>67</v>
      </c>
      <c r="D32" s="23"/>
      <c r="E32" s="23"/>
      <c r="F32" s="39" t="s">
        <v>91</v>
      </c>
      <c r="G32" s="39"/>
      <c r="H32" s="39"/>
    </row>
  </sheetData>
  <mergeCells count="31">
    <mergeCell ref="A3:B3"/>
    <mergeCell ref="C3:E3"/>
    <mergeCell ref="A4:B4"/>
    <mergeCell ref="C4:E4"/>
    <mergeCell ref="A5:B5"/>
    <mergeCell ref="C5:E5"/>
    <mergeCell ref="A6:B6"/>
    <mergeCell ref="C6:E6"/>
    <mergeCell ref="A7:B7"/>
    <mergeCell ref="C7:E7"/>
    <mergeCell ref="A8:B8"/>
    <mergeCell ref="C8:E8"/>
    <mergeCell ref="A9:B9"/>
    <mergeCell ref="C9:E9"/>
    <mergeCell ref="A10:B10"/>
    <mergeCell ref="C10:E10"/>
    <mergeCell ref="A11:B11"/>
    <mergeCell ref="C11:E11"/>
    <mergeCell ref="D12:E12"/>
    <mergeCell ref="A13:E13"/>
    <mergeCell ref="A17:E17"/>
    <mergeCell ref="A22:E22"/>
    <mergeCell ref="D23:E23"/>
    <mergeCell ref="F30:H30"/>
    <mergeCell ref="D24:E24"/>
    <mergeCell ref="F31:H31"/>
    <mergeCell ref="F32:H32"/>
    <mergeCell ref="A27:E27"/>
    <mergeCell ref="F28:H28"/>
    <mergeCell ref="F29:H29"/>
    <mergeCell ref="D25:E25"/>
  </mergeCells>
  <dataValidations count="1">
    <dataValidation type="list" allowBlank="1" sqref="D11:E11" xr:uid="{AE8603F1-02E8-E444-8102-C7E9C65DE940}">
      <formula1>"platca DPH, neplatca DPH"</formula1>
    </dataValidation>
  </dataValidations>
  <pageMargins left="0.25" right="0.25" top="0.75" bottom="0.75" header="0.3" footer="0.3"/>
  <pageSetup paperSize="9" scale="54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47C55994570D541B0145AF6EDDCCA0E" ma:contentTypeVersion="8" ma:contentTypeDescription="Create a new document." ma:contentTypeScope="" ma:versionID="471efdeb7e2df59ace70211cb9ae50ad">
  <xsd:schema xmlns:xsd="http://www.w3.org/2001/XMLSchema" xmlns:xs="http://www.w3.org/2001/XMLSchema" xmlns:p="http://schemas.microsoft.com/office/2006/metadata/properties" xmlns:ns3="0384e363-e839-4199-b06f-af48f5cefa0b" xmlns:ns4="28d52c1c-c629-4812-a9cb-a05f2a590e37" targetNamespace="http://schemas.microsoft.com/office/2006/metadata/properties" ma:root="true" ma:fieldsID="70590bbfbe13a3f36d1dc257cab99b2b" ns3:_="" ns4:_="">
    <xsd:import namespace="0384e363-e839-4199-b06f-af48f5cefa0b"/>
    <xsd:import namespace="28d52c1c-c629-4812-a9cb-a05f2a590e3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384e363-e839-4199-b06f-af48f5cefa0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8d52c1c-c629-4812-a9cb-a05f2a590e37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76DD382-5218-4D54-9780-237A89B0426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384e363-e839-4199-b06f-af48f5cefa0b"/>
    <ds:schemaRef ds:uri="28d52c1c-c629-4812-a9cb-a05f2a590e3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98EED74-2C03-4BA1-A35F-258AB224F87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DF9BAE2-8C0C-402F-AEAB-9D861910AB43}">
  <ds:schemaRefs>
    <ds:schemaRef ds:uri="http://schemas.openxmlformats.org/package/2006/metadata/core-properties"/>
    <ds:schemaRef ds:uri="http://purl.org/dc/terms/"/>
    <ds:schemaRef ds:uri="http://www.w3.org/XML/1998/namespace"/>
    <ds:schemaRef ds:uri="http://schemas.microsoft.com/office/2006/documentManagement/types"/>
    <ds:schemaRef ds:uri="http://schemas.microsoft.com/office/2006/metadata/properties"/>
    <ds:schemaRef ds:uri="http://purl.org/dc/dcmitype/"/>
    <ds:schemaRef ds:uri="http://purl.org/dc/elements/1.1/"/>
    <ds:schemaRef ds:uri="http://schemas.microsoft.com/office/infopath/2007/PartnerControls"/>
    <ds:schemaRef ds:uri="28d52c1c-c629-4812-a9cb-a05f2a590e37"/>
    <ds:schemaRef ds:uri="0384e363-e839-4199-b06f-af48f5cefa0b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5</vt:i4>
      </vt:variant>
      <vt:variant>
        <vt:lpstr>Pomenované rozsahy</vt:lpstr>
      </vt:variant>
      <vt:variant>
        <vt:i4>4</vt:i4>
      </vt:variant>
    </vt:vector>
  </HeadingPairs>
  <TitlesOfParts>
    <vt:vector size="9" baseType="lpstr">
      <vt:lpstr>Bodovanie</vt:lpstr>
      <vt:lpstr>Svietidlo "L4"</vt:lpstr>
      <vt:lpstr>Svietidlo "L4B"</vt:lpstr>
      <vt:lpstr>Svietidlo "L5"</vt:lpstr>
      <vt:lpstr>Svietidlo "L6"</vt:lpstr>
      <vt:lpstr>'Svietidlo "L4"'!Oblasť_tlače</vt:lpstr>
      <vt:lpstr>'Svietidlo "L4B"'!Oblasť_tlače</vt:lpstr>
      <vt:lpstr>'Svietidlo "L5"'!Oblasť_tlače</vt:lpstr>
      <vt:lpstr>'Svietidlo "L6"'!Oblasť_tlače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cp:lastPrinted>2024-01-23T14:15:15Z</cp:lastPrinted>
  <dcterms:created xsi:type="dcterms:W3CDTF">2015-06-05T18:19:34Z</dcterms:created>
  <dcterms:modified xsi:type="dcterms:W3CDTF">2025-01-15T09:14:25Z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0x010100C47C55994570D541B0145AF6EDDCCA0E</vt:lpwstr>
  </property>
</Properties>
</file>