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ebizsk.sharepoint.com/Shared Documents/HARMONOGRAMY/_Obec_Zalužice/Kanalizacia 3.etapa/Prilohy/"/>
    </mc:Choice>
  </mc:AlternateContent>
  <xr:revisionPtr revIDLastSave="1" documentId="6_{33AD8251-4933-41A9-AADA-8CA6B5977D57}" xr6:coauthVersionLast="47" xr6:coauthVersionMax="47" xr10:uidLastSave="{3DF857C5-5690-4563-8925-61041C27E199}"/>
  <bookViews>
    <workbookView xWindow="-120" yWindow="-120" windowWidth="29040" windowHeight="15720" xr2:uid="{00000000-000D-0000-FFFF-FFFF00000000}"/>
  </bookViews>
  <sheets>
    <sheet name="ItemPartData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H375" i="1" l="1"/>
  <c r="H374" i="1"/>
  <c r="H373" i="1"/>
  <c r="H372" i="1"/>
  <c r="H371" i="1"/>
  <c r="H370" i="1"/>
  <c r="E369" i="1"/>
  <c r="H369" i="1" s="1"/>
  <c r="H368" i="1"/>
  <c r="H367" i="1"/>
  <c r="H366" i="1"/>
  <c r="H365" i="1"/>
  <c r="H364" i="1"/>
  <c r="H363" i="1"/>
  <c r="H362" i="1"/>
  <c r="H361" i="1"/>
  <c r="H360" i="1"/>
  <c r="H359" i="1"/>
  <c r="H358" i="1"/>
  <c r="H357" i="1"/>
  <c r="H356" i="1"/>
  <c r="H355" i="1"/>
  <c r="H354" i="1"/>
  <c r="E353" i="1"/>
  <c r="H353" i="1" s="1"/>
  <c r="H352" i="1"/>
  <c r="H351" i="1"/>
  <c r="H350" i="1"/>
  <c r="E349" i="1"/>
  <c r="H349" i="1" s="1"/>
  <c r="H348" i="1"/>
  <c r="E347" i="1" s="1"/>
  <c r="H347" i="1" s="1"/>
  <c r="H346" i="1"/>
  <c r="H345" i="1"/>
  <c r="H344" i="1"/>
  <c r="H343" i="1"/>
  <c r="H342" i="1"/>
  <c r="H341" i="1"/>
  <c r="H340" i="1"/>
  <c r="H339" i="1"/>
  <c r="H338" i="1"/>
  <c r="H337" i="1"/>
  <c r="H336" i="1"/>
  <c r="E328" i="1" s="1"/>
  <c r="H328" i="1" s="1"/>
  <c r="H335" i="1"/>
  <c r="H334" i="1"/>
  <c r="H333" i="1"/>
  <c r="H332" i="1"/>
  <c r="H331" i="1"/>
  <c r="H330" i="1"/>
  <c r="H329" i="1"/>
  <c r="H325" i="1"/>
  <c r="H324" i="1"/>
  <c r="H323" i="1"/>
  <c r="H322" i="1"/>
  <c r="H321" i="1"/>
  <c r="E320" i="1"/>
  <c r="H320" i="1" s="1"/>
  <c r="H319" i="1"/>
  <c r="H318" i="1"/>
  <c r="H317" i="1"/>
  <c r="H316" i="1"/>
  <c r="H315" i="1"/>
  <c r="H314" i="1"/>
  <c r="H313" i="1"/>
  <c r="H312" i="1"/>
  <c r="H311" i="1"/>
  <c r="H310" i="1"/>
  <c r="H309" i="1"/>
  <c r="H308" i="1"/>
  <c r="H307" i="1"/>
  <c r="H306" i="1"/>
  <c r="E305" i="1" s="1"/>
  <c r="H305" i="1" s="1"/>
  <c r="H304" i="1"/>
  <c r="H303" i="1"/>
  <c r="H302" i="1"/>
  <c r="H301" i="1"/>
  <c r="H300" i="1"/>
  <c r="H299" i="1"/>
  <c r="H298" i="1"/>
  <c r="E297" i="1" s="1"/>
  <c r="H297" i="1" s="1"/>
  <c r="H296" i="1"/>
  <c r="E295" i="1" s="1"/>
  <c r="H295" i="1" s="1"/>
  <c r="H294" i="1"/>
  <c r="H293" i="1"/>
  <c r="H292" i="1"/>
  <c r="H291" i="1"/>
  <c r="H290" i="1"/>
  <c r="H289" i="1"/>
  <c r="H288" i="1"/>
  <c r="H287" i="1"/>
  <c r="H286" i="1"/>
  <c r="H285" i="1"/>
  <c r="H284" i="1"/>
  <c r="H283" i="1"/>
  <c r="H282" i="1"/>
  <c r="E268" i="1" s="1"/>
  <c r="H268" i="1" s="1"/>
  <c r="H281" i="1"/>
  <c r="H280" i="1"/>
  <c r="H279" i="1"/>
  <c r="H278" i="1"/>
  <c r="H277" i="1"/>
  <c r="H276" i="1"/>
  <c r="H275" i="1"/>
  <c r="H274" i="1"/>
  <c r="H273" i="1"/>
  <c r="H272" i="1"/>
  <c r="H271" i="1"/>
  <c r="H270" i="1"/>
  <c r="H269" i="1"/>
  <c r="H265" i="1"/>
  <c r="H264" i="1"/>
  <c r="E263" i="1"/>
  <c r="H263" i="1" s="1"/>
  <c r="H262" i="1"/>
  <c r="H261" i="1"/>
  <c r="H260" i="1"/>
  <c r="H259" i="1"/>
  <c r="H258" i="1"/>
  <c r="H257" i="1"/>
  <c r="H256" i="1"/>
  <c r="H255" i="1"/>
  <c r="H254" i="1"/>
  <c r="H253" i="1"/>
  <c r="H252" i="1"/>
  <c r="H251" i="1"/>
  <c r="H250" i="1"/>
  <c r="E248" i="1" s="1"/>
  <c r="H248" i="1" s="1"/>
  <c r="H249" i="1"/>
  <c r="H247" i="1"/>
  <c r="E246" i="1"/>
  <c r="H246" i="1" s="1"/>
  <c r="H245" i="1"/>
  <c r="H244" i="1"/>
  <c r="H243" i="1"/>
  <c r="H242" i="1"/>
  <c r="H241" i="1"/>
  <c r="H240" i="1"/>
  <c r="H239" i="1"/>
  <c r="H238" i="1"/>
  <c r="H237" i="1"/>
  <c r="H236" i="1"/>
  <c r="H235" i="1"/>
  <c r="H234" i="1"/>
  <c r="H233" i="1"/>
  <c r="H232" i="1"/>
  <c r="H231" i="1"/>
  <c r="E230" i="1"/>
  <c r="H230" i="1" s="1"/>
  <c r="H227" i="1"/>
  <c r="H226" i="1"/>
  <c r="H225" i="1"/>
  <c r="H224" i="1"/>
  <c r="H223" i="1"/>
  <c r="E222" i="1"/>
  <c r="H222" i="1" s="1"/>
  <c r="H221" i="1"/>
  <c r="H220" i="1"/>
  <c r="H219" i="1"/>
  <c r="H218" i="1"/>
  <c r="H217" i="1"/>
  <c r="H216" i="1"/>
  <c r="H215" i="1"/>
  <c r="H214" i="1"/>
  <c r="H213" i="1"/>
  <c r="H212" i="1"/>
  <c r="H211" i="1"/>
  <c r="H210" i="1"/>
  <c r="H209" i="1"/>
  <c r="H208" i="1"/>
  <c r="H207" i="1"/>
  <c r="H206" i="1"/>
  <c r="H205" i="1"/>
  <c r="H204" i="1"/>
  <c r="H203" i="1"/>
  <c r="H202" i="1"/>
  <c r="H201" i="1"/>
  <c r="H200" i="1"/>
  <c r="H199" i="1"/>
  <c r="H198" i="1"/>
  <c r="E197" i="1"/>
  <c r="H197" i="1" s="1"/>
  <c r="H196" i="1"/>
  <c r="E195" i="1"/>
  <c r="H195" i="1" s="1"/>
  <c r="H194" i="1"/>
  <c r="H193" i="1"/>
  <c r="H192" i="1"/>
  <c r="H191" i="1"/>
  <c r="E190" i="1"/>
  <c r="H190" i="1" s="1"/>
  <c r="H189" i="1"/>
  <c r="E185" i="1" s="1"/>
  <c r="H185" i="1" s="1"/>
  <c r="H188" i="1"/>
  <c r="H187" i="1"/>
  <c r="H186" i="1"/>
  <c r="H184" i="1"/>
  <c r="H183" i="1"/>
  <c r="H182" i="1"/>
  <c r="H181" i="1"/>
  <c r="H180" i="1"/>
  <c r="H179" i="1"/>
  <c r="H178" i="1"/>
  <c r="H177" i="1"/>
  <c r="H176" i="1"/>
  <c r="H175" i="1"/>
  <c r="H174" i="1"/>
  <c r="H173" i="1"/>
  <c r="H172" i="1"/>
  <c r="H171" i="1"/>
  <c r="H170" i="1"/>
  <c r="H169" i="1"/>
  <c r="H168" i="1"/>
  <c r="H167" i="1"/>
  <c r="H166" i="1"/>
  <c r="H165" i="1"/>
  <c r="H164" i="1"/>
  <c r="H163" i="1"/>
  <c r="H162" i="1"/>
  <c r="H161" i="1"/>
  <c r="H160" i="1"/>
  <c r="H159" i="1"/>
  <c r="E158" i="1"/>
  <c r="H158" i="1" s="1"/>
  <c r="E157" i="1" s="1"/>
  <c r="H157" i="1" s="1"/>
  <c r="E156" i="1" s="1"/>
  <c r="H156" i="1" s="1"/>
  <c r="H155" i="1"/>
  <c r="H154" i="1"/>
  <c r="H153" i="1"/>
  <c r="H152" i="1"/>
  <c r="H151" i="1"/>
  <c r="H150" i="1"/>
  <c r="E149" i="1"/>
  <c r="H149" i="1" s="1"/>
  <c r="H148" i="1"/>
  <c r="H147" i="1"/>
  <c r="H146" i="1"/>
  <c r="H145" i="1"/>
  <c r="H144" i="1"/>
  <c r="H143" i="1"/>
  <c r="H142" i="1"/>
  <c r="H141" i="1"/>
  <c r="H140" i="1"/>
  <c r="H139" i="1"/>
  <c r="H138" i="1"/>
  <c r="H137" i="1"/>
  <c r="H136" i="1"/>
  <c r="H135" i="1"/>
  <c r="H134" i="1"/>
  <c r="H133" i="1"/>
  <c r="H132" i="1"/>
  <c r="H131" i="1"/>
  <c r="H130" i="1"/>
  <c r="H129" i="1"/>
  <c r="H128" i="1"/>
  <c r="H127" i="1"/>
  <c r="H126" i="1"/>
  <c r="E125" i="1" s="1"/>
  <c r="H125" i="1" s="1"/>
  <c r="H124" i="1"/>
  <c r="E116" i="1" s="1"/>
  <c r="H116" i="1" s="1"/>
  <c r="H123" i="1"/>
  <c r="H122" i="1"/>
  <c r="H121" i="1"/>
  <c r="H120" i="1"/>
  <c r="H119" i="1"/>
  <c r="H118" i="1"/>
  <c r="H117" i="1"/>
  <c r="H115" i="1"/>
  <c r="H114" i="1"/>
  <c r="H113" i="1"/>
  <c r="E112" i="1"/>
  <c r="H112" i="1" s="1"/>
  <c r="H111" i="1"/>
  <c r="H110" i="1"/>
  <c r="E109" i="1"/>
  <c r="H109" i="1" s="1"/>
  <c r="H108" i="1"/>
  <c r="E107" i="1"/>
  <c r="H107" i="1" s="1"/>
  <c r="H106" i="1"/>
  <c r="H105" i="1"/>
  <c r="H104" i="1"/>
  <c r="H103" i="1"/>
  <c r="H102" i="1"/>
  <c r="H101" i="1"/>
  <c r="H100" i="1"/>
  <c r="H99" i="1"/>
  <c r="H98" i="1"/>
  <c r="H97" i="1"/>
  <c r="H96" i="1"/>
  <c r="H95" i="1"/>
  <c r="H94" i="1"/>
  <c r="E68" i="1" s="1"/>
  <c r="H68" i="1" s="1"/>
  <c r="H93" i="1"/>
  <c r="H92" i="1"/>
  <c r="H91" i="1"/>
  <c r="H90" i="1"/>
  <c r="H89" i="1"/>
  <c r="H88" i="1"/>
  <c r="H87" i="1"/>
  <c r="H86" i="1"/>
  <c r="H85" i="1"/>
  <c r="H84" i="1"/>
  <c r="H83" i="1"/>
  <c r="H82" i="1"/>
  <c r="H81" i="1"/>
  <c r="H80" i="1"/>
  <c r="H79" i="1"/>
  <c r="H78" i="1"/>
  <c r="H77" i="1"/>
  <c r="H76" i="1"/>
  <c r="H75" i="1"/>
  <c r="H74" i="1"/>
  <c r="H73" i="1"/>
  <c r="H72" i="1"/>
  <c r="H71" i="1"/>
  <c r="H70" i="1"/>
  <c r="H69" i="1"/>
  <c r="H65" i="1"/>
  <c r="H64" i="1"/>
  <c r="H63" i="1"/>
  <c r="H62" i="1"/>
  <c r="E60" i="1" s="1"/>
  <c r="H60" i="1" s="1"/>
  <c r="H61" i="1"/>
  <c r="H59" i="1"/>
  <c r="H58" i="1"/>
  <c r="E57" i="1"/>
  <c r="H57" i="1" s="1"/>
  <c r="H56" i="1"/>
  <c r="H55" i="1"/>
  <c r="H54" i="1"/>
  <c r="H53" i="1"/>
  <c r="H52" i="1"/>
  <c r="H51" i="1"/>
  <c r="H50" i="1"/>
  <c r="H49" i="1"/>
  <c r="H48" i="1"/>
  <c r="H47" i="1"/>
  <c r="H46" i="1"/>
  <c r="H45" i="1"/>
  <c r="H44" i="1"/>
  <c r="H43" i="1"/>
  <c r="E42" i="1"/>
  <c r="H42" i="1" s="1"/>
  <c r="H41" i="1"/>
  <c r="H40" i="1"/>
  <c r="H39" i="1"/>
  <c r="E38" i="1" s="1"/>
  <c r="H38" i="1" s="1"/>
  <c r="H37" i="1"/>
  <c r="H36" i="1"/>
  <c r="E35" i="1" s="1"/>
  <c r="H35" i="1" s="1"/>
  <c r="H34" i="1"/>
  <c r="E33" i="1" s="1"/>
  <c r="H33" i="1" s="1"/>
  <c r="H32" i="1"/>
  <c r="H31" i="1"/>
  <c r="H30" i="1"/>
  <c r="H29" i="1"/>
  <c r="H28" i="1"/>
  <c r="H27" i="1"/>
  <c r="H26" i="1"/>
  <c r="H25" i="1"/>
  <c r="H24" i="1"/>
  <c r="H23" i="1"/>
  <c r="H22" i="1"/>
  <c r="H21" i="1"/>
  <c r="H20" i="1"/>
  <c r="H19" i="1"/>
  <c r="H18" i="1"/>
  <c r="H17" i="1"/>
  <c r="H16" i="1"/>
  <c r="H15" i="1"/>
  <c r="H14" i="1"/>
  <c r="H13" i="1"/>
  <c r="H12" i="1"/>
  <c r="H11" i="1"/>
  <c r="H10" i="1"/>
  <c r="H9" i="1"/>
  <c r="E8" i="1" s="1"/>
  <c r="H8" i="1" s="1"/>
  <c r="E7" i="1" s="1"/>
  <c r="H7" i="1" s="1"/>
  <c r="E6" i="1" s="1"/>
  <c r="H6" i="1" s="1"/>
  <c r="H3" i="1"/>
  <c r="E327" i="1" l="1"/>
  <c r="H327" i="1" s="1"/>
  <c r="E326" i="1" s="1"/>
  <c r="H326" i="1" s="1"/>
  <c r="E267" i="1"/>
  <c r="H267" i="1" s="1"/>
  <c r="E266" i="1" s="1"/>
  <c r="H266" i="1" s="1"/>
  <c r="E229" i="1"/>
  <c r="H229" i="1" s="1"/>
  <c r="E228" i="1" s="1"/>
  <c r="H228" i="1" s="1"/>
  <c r="E67" i="1"/>
  <c r="H67" i="1" s="1"/>
  <c r="E66" i="1" s="1"/>
  <c r="H66" i="1" s="1"/>
  <c r="E5" i="1" s="1"/>
  <c r="H5" i="1" s="1"/>
  <c r="E4" i="1" s="1"/>
  <c r="H4" i="1" s="1"/>
</calcChain>
</file>

<file path=xl/sharedStrings.xml><?xml version="1.0" encoding="utf-8"?>
<sst xmlns="http://schemas.openxmlformats.org/spreadsheetml/2006/main" count="2224" uniqueCount="597">
  <si>
    <t/>
  </si>
  <si>
    <t>ItemPartID</t>
  </si>
  <si>
    <t>orderPath</t>
  </si>
  <si>
    <t xml:space="preserve"> ItemPartTitle</t>
  </si>
  <si>
    <t xml:space="preserve"> ItemPartCode</t>
  </si>
  <si>
    <t xml:space="preserve"> BidValue</t>
  </si>
  <si>
    <t xml:space="preserve"> ItemPartQuantity</t>
  </si>
  <si>
    <t>ItemPartQuantityType</t>
  </si>
  <si>
    <t xml:space="preserve"> Total</t>
  </si>
  <si>
    <t>TypeOfContract</t>
  </si>
  <si>
    <t xml:space="preserve"> ItemPartDescription</t>
  </si>
  <si>
    <t>ID</t>
  </si>
  <si>
    <t>Poradie</t>
  </si>
  <si>
    <t>Kod</t>
  </si>
  <si>
    <t>Nazov</t>
  </si>
  <si>
    <t>Jednotkova cena</t>
  </si>
  <si>
    <t>Mnozstvo</t>
  </si>
  <si>
    <t>Merna jednotka</t>
  </si>
  <si>
    <t>Celkova cena</t>
  </si>
  <si>
    <t xml:space="preserve"> Typ</t>
  </si>
  <si>
    <t xml:space="preserve"> Popis</t>
  </si>
  <si>
    <t>1. </t>
  </si>
  <si>
    <t xml:space="preserve"> </t>
  </si>
  <si>
    <t>Celkové hodnotenie</t>
  </si>
  <si>
    <t>1.1. </t>
  </si>
  <si>
    <t>Celková cena v EUR bez DPH (JC) / s DPH (CC)</t>
  </si>
  <si>
    <t>1.1.1. </t>
  </si>
  <si>
    <t>Zalužice - kanalizácia - 3. etapa</t>
  </si>
  <si>
    <t>1.1.1.1. </t>
  </si>
  <si>
    <t>1 - SO 01- zberač AB-1-b</t>
  </si>
  <si>
    <t>1.1.1.1.1. </t>
  </si>
  <si>
    <t xml:space="preserve">D1 </t>
  </si>
  <si>
    <t>PRÁCE A DODÁVKY HSV</t>
  </si>
  <si>
    <t>1.1.1.1.1.1. </t>
  </si>
  <si>
    <t>ZEMNE PRÁCE</t>
  </si>
  <si>
    <t>1.1.1.1.1.1.1. </t>
  </si>
  <si>
    <t>km</t>
  </si>
  <si>
    <t>Vytýčenie trasy vodovodu. kanalizácie v rovine</t>
  </si>
  <si>
    <t>1.1.1.1.1.1.2. </t>
  </si>
  <si>
    <t>m3</t>
  </si>
  <si>
    <t>Odstránenie ornice s premiestnením do 50 m</t>
  </si>
  <si>
    <t>1.1.1.1.1.1.3. </t>
  </si>
  <si>
    <t>Hĺbenie rýh šírka do 2 m v horn. tr. 3 nad 100 do 1 000 m3</t>
  </si>
  <si>
    <t>1.1.1.1.1.1.4. </t>
  </si>
  <si>
    <t>Príplatok za lepivosť horniny tr.3 v rýhach š. do 200 cm</t>
  </si>
  <si>
    <t>1.1.1.1.1.1.5. </t>
  </si>
  <si>
    <t>Príplatok za lepivosť horniny tr.3</t>
  </si>
  <si>
    <t>1.1.1.1.1.1.6. </t>
  </si>
  <si>
    <t>Hĺbenie šachiet v horn. tr.3 ručné do 1.00 m2 pôdorys. plochy</t>
  </si>
  <si>
    <t>1.1.1.1.1.1.7. </t>
  </si>
  <si>
    <t>m2</t>
  </si>
  <si>
    <t>Zhotovenie paženia rýh pre podz. vedenie príložné hl. do 4 m</t>
  </si>
  <si>
    <t>1.1.1.1.1.1.8. </t>
  </si>
  <si>
    <t>Odstránenie paženia rýh pre podz. vedenie príložné hl. do 4 m</t>
  </si>
  <si>
    <t>1.1.1.1.1.1.9. </t>
  </si>
  <si>
    <t>Zvislé premiestnenie výkopu horn. tr. 1-4 do 4 m</t>
  </si>
  <si>
    <t>1.1.1.1.1.1.10. </t>
  </si>
  <si>
    <t>Vodorovné premiestnenie výkopu do 3000 m horn. tr. 1-4</t>
  </si>
  <si>
    <t>1.1.1.1.1.1.11. </t>
  </si>
  <si>
    <t>Vodorovné premiestnenie výkopu do 10000 m horn. tr. 1-4</t>
  </si>
  <si>
    <t>1.1.1.1.1.1.12. </t>
  </si>
  <si>
    <t>Príplatok za každých ďalších 1000 m nad 10000 m horn. tr. 1-4</t>
  </si>
  <si>
    <t>1.1.1.1.1.1.13. </t>
  </si>
  <si>
    <t>Nakladanie výkopku z dočasnej skladky tr. 1-4 na zásyp</t>
  </si>
  <si>
    <t>1.1.1.1.1.1.14. </t>
  </si>
  <si>
    <t>Uloženie sypaniny na skládku</t>
  </si>
  <si>
    <t>1.1.1.1.1.1.15. </t>
  </si>
  <si>
    <t>Uloženie sypaniny na skládky dočasné</t>
  </si>
  <si>
    <t>1.1.1.1.1.1.16. </t>
  </si>
  <si>
    <t>Zásyp zhutnený jám. šachiet. rýh. zárezov alebo okolo objektov nad 100 do 1000m3</t>
  </si>
  <si>
    <t>1.1.1.1.1.1.17. </t>
  </si>
  <si>
    <t>Obsyp potrubia bez prehodenia sypaniny</t>
  </si>
  <si>
    <t>1.1.1.1.1.1.18. </t>
  </si>
  <si>
    <t>t</t>
  </si>
  <si>
    <t>Kamenivo ťažené drobné frakcia 0-4 UBII</t>
  </si>
  <si>
    <t>1.1.1.1.1.1.19. </t>
  </si>
  <si>
    <t>Rozprestretie ornice. sklon do 1:5 nad 500 m2 hr. do 30 cm</t>
  </si>
  <si>
    <t>1.1.1.1.1.1.20. </t>
  </si>
  <si>
    <t>Obrobenie pôdy vláčením v rovine</t>
  </si>
  <si>
    <t>1.1.1.1.1.1.21. </t>
  </si>
  <si>
    <t>Obrobenie pôdy valcovaním v rovine</t>
  </si>
  <si>
    <t>1.1.1.1.1.1.22. </t>
  </si>
  <si>
    <t>ha</t>
  </si>
  <si>
    <t>Úprava pôdy orbou strednou hl. do 0.24 m do 5 ha do 5 st.</t>
  </si>
  <si>
    <t>1.1.1.1.1.1.23. </t>
  </si>
  <si>
    <t>Hnojenie kompostom. vitahumom. maštaľ. hnojom v rovine</t>
  </si>
  <si>
    <t>1.1.1.1.1.1.24. </t>
  </si>
  <si>
    <t>Maštalný hnoj</t>
  </si>
  <si>
    <t>1.1.1.1.1.2. </t>
  </si>
  <si>
    <t>ZÁKLADY</t>
  </si>
  <si>
    <t>1.1.1.1.1.2.1. </t>
  </si>
  <si>
    <t>Základové pätky z betónu prostého tr. C25/30 pre oplotenie</t>
  </si>
  <si>
    <t>1.1.1.1.1.3. </t>
  </si>
  <si>
    <t>ZVISLÉ A KOMPLETNÉ KONŠTRUKCIE</t>
  </si>
  <si>
    <t>1.1.1.1.1.3.1. </t>
  </si>
  <si>
    <t>kus</t>
  </si>
  <si>
    <t>Osadzovanie stĺpikov plotových oceľ. do 2 m so zabetónovaním bet. tr. C 25/30</t>
  </si>
  <si>
    <t>1.1.1.1.1.3.2. </t>
  </si>
  <si>
    <t>m</t>
  </si>
  <si>
    <t>Rúrky oceľ. bezošvé 11353.1 d 57 mm hr.steny 5.0 mm</t>
  </si>
  <si>
    <t>1.1.1.1.1.4. </t>
  </si>
  <si>
    <t>VODOROVNÉ KONŠTRUKCIE</t>
  </si>
  <si>
    <t>1.1.1.1.1.4.1. </t>
  </si>
  <si>
    <t>Lôžko pod potrubie. stoky v otvorenom výkope z kameniva drobného ťaženého</t>
  </si>
  <si>
    <t>1.1.1.1.1.4.2. </t>
  </si>
  <si>
    <t>Sedlové lôžka z betónu prostého tr. C 20/25 pod poklop(vyronávaci prstenec)</t>
  </si>
  <si>
    <t>1.1.1.1.1.4.3. </t>
  </si>
  <si>
    <t>Debnenie lôžka pod poklop (vyronavací prstenec)</t>
  </si>
  <si>
    <t>1.1.1.1.1.5. </t>
  </si>
  <si>
    <t>RÚROVÉ VEDENIA</t>
  </si>
  <si>
    <t>1.1.1.1.1.5.1. </t>
  </si>
  <si>
    <t>Montáž potrubia z kanalizačných rúr z PVC v otvorenom výkope do 20% DN 300. tesnenie gum. krúžkami</t>
  </si>
  <si>
    <t>1.1.1.1.1.5.2. </t>
  </si>
  <si>
    <t>Rúrka PVC kanalizačná spoj gum. krúžkom 315x9.2x5000</t>
  </si>
  <si>
    <t>1.1.1.1.1.5.3. </t>
  </si>
  <si>
    <t>Montáž tvaroviek odbočných na potrubie z kanalizačných rúr z PVC v otvorenom výkope DN 300</t>
  </si>
  <si>
    <t>1.1.1.1.1.5.4. </t>
  </si>
  <si>
    <t>Odbočka kanalizačná PVC d315/160 mm</t>
  </si>
  <si>
    <t>1.1.1.1.1.5.5. </t>
  </si>
  <si>
    <t>Skúška tesnosti kanalizačného potrubia DN 300 vodou</t>
  </si>
  <si>
    <t>1.1.1.1.1.5.6. </t>
  </si>
  <si>
    <t>Monitoring potrubia inšpekčnou kamerou do DN 300 mm</t>
  </si>
  <si>
    <t>1.1.1.1.1.5.7. </t>
  </si>
  <si>
    <t>Príplatok za každých ďalších 0.60 m výšky</t>
  </si>
  <si>
    <t>1.1.1.1.1.5.8. </t>
  </si>
  <si>
    <t>Zhotovenie šachiet z bet. dielcov. dno betón C 25/30 na potrubí DN nad 200 do 300</t>
  </si>
  <si>
    <t>1.1.1.1.1.5.9. </t>
  </si>
  <si>
    <t>Skruž TBH 100-25</t>
  </si>
  <si>
    <t>1.1.1.1.1.5.10. </t>
  </si>
  <si>
    <t>Skruž prechodová TBS 100/65-60</t>
  </si>
  <si>
    <t>1.1.1.1.1.5.11. </t>
  </si>
  <si>
    <t>Dno šachtové Prefa potrubie DN 1000.h=925-potrubie PVC DN 300 1 otvor</t>
  </si>
  <si>
    <t>1.1.1.1.1.5.12. </t>
  </si>
  <si>
    <t>Dno šachtové Prefa potrubie DN 1000.h=925-potrubie PVC DN 300 2 otvory</t>
  </si>
  <si>
    <t>1.1.1.1.1.5.13. </t>
  </si>
  <si>
    <t>Osadenie poklopov liatinových. oceľových s rámom do 50 kg</t>
  </si>
  <si>
    <t>1.1.1.1.1.5.14. </t>
  </si>
  <si>
    <t>Poklop vstupný šachtový kompozitný D600 B 125KN</t>
  </si>
  <si>
    <t>1.1.1.1.1.6. </t>
  </si>
  <si>
    <t>OSTATNÉ KONŠTRUKCIE A PRÁCE</t>
  </si>
  <si>
    <t>1.1.1.1.1.6.1. </t>
  </si>
  <si>
    <t>Poplatok za uloženie vykopanej zeminy</t>
  </si>
  <si>
    <t>1.1.1.1.1.6.2. </t>
  </si>
  <si>
    <t>Presun hmôt pre potrubie z rúr plastových alebo sklolaminátových v otvorenom výkope</t>
  </si>
  <si>
    <t>1.1.1.1.1.7. </t>
  </si>
  <si>
    <t>Konštrukcie doplnk. kovové stavebné</t>
  </si>
  <si>
    <t>1.1.1.1.1.7.1. </t>
  </si>
  <si>
    <t>Montáž oplotenia. pletivom. výšky do 1.6 m</t>
  </si>
  <si>
    <t>1.1.1.1.1.7.2. </t>
  </si>
  <si>
    <t>kg</t>
  </si>
  <si>
    <t>Drôt pozinkovaný mäkký 11300 d3.15 mm</t>
  </si>
  <si>
    <t>1.1.1.1.1.7.3. </t>
  </si>
  <si>
    <t>Sieť drôtená pozinkovaná 11343 oko 50mm. priem. drôtu 2.5mm š.1.6m</t>
  </si>
  <si>
    <t>1.1.1.1.1.7.4. </t>
  </si>
  <si>
    <t>Demontáž drôteného pletiva so štvorcovými okami výšky do 1.6 m</t>
  </si>
  <si>
    <t>1.1.1.1.1.7.5. </t>
  </si>
  <si>
    <t>Presun hmôt pre kovové stav. doplnk. konštr. v objektoch výšky do 6 m</t>
  </si>
  <si>
    <t>1.1.1.2. </t>
  </si>
  <si>
    <t>2 - SO 01- zberač AE-b. AE-2. AE-3</t>
  </si>
  <si>
    <t>1.1.1.2.1. </t>
  </si>
  <si>
    <t>1.1.1.2.1.1. </t>
  </si>
  <si>
    <t>1.1.1.2.1.1.1. </t>
  </si>
  <si>
    <t>1.1.1.2.1.1.2. </t>
  </si>
  <si>
    <t>Odstránenie podkladov alebo krytov z kameniva drv. hr. 100-200 mm. do 200 m2 v chodniku</t>
  </si>
  <si>
    <t>1.1.1.2.1.1.3. </t>
  </si>
  <si>
    <t>Odstránenie podkladov alebo krytov z kameniva drv. hr. 200-300 mm. do 200 m2</t>
  </si>
  <si>
    <t>1.1.1.2.1.1.4. </t>
  </si>
  <si>
    <t>Frézovanie živ. krytu hr. do 20 mm. š. do 750 mm alebo do 500 m2</t>
  </si>
  <si>
    <t>1.1.1.2.1.1.5. </t>
  </si>
  <si>
    <t>Frézovanie živ. krytu hr. do 50 mm. š. do 750 mm alebo do 500 m2</t>
  </si>
  <si>
    <t>1.1.1.2.1.1.6. </t>
  </si>
  <si>
    <t>Dočasné zaistenie potrubia oceľ. alebo liat. DN do 200 mm</t>
  </si>
  <si>
    <t>1.1.1.2.1.1.7. </t>
  </si>
  <si>
    <t>Dočasné zaist. potrubia bet. želbet. kam. vláknocem.. DN do 500 mm</t>
  </si>
  <si>
    <t>1.1.1.2.1.1.8. </t>
  </si>
  <si>
    <t>Dočasné zaistenie káblov do 3 káblov</t>
  </si>
  <si>
    <t>1.1.1.2.1.1.9. </t>
  </si>
  <si>
    <t>Príplatok za sťaženú vykopávku v blízkosti podzem. vedenia</t>
  </si>
  <si>
    <t>1.1.1.2.1.1.10. </t>
  </si>
  <si>
    <t>1.1.1.2.1.1.11. </t>
  </si>
  <si>
    <t>Hĺbenie rýh šírka do 2 m v horn. tr. 3 nad 1 000 do 10 000 m3</t>
  </si>
  <si>
    <t>1.1.1.2.1.1.12. </t>
  </si>
  <si>
    <t>1.1.1.2.1.1.13. </t>
  </si>
  <si>
    <t>Hĺbenie šachiet horn. 3</t>
  </si>
  <si>
    <t>1.1.1.2.1.1.14. </t>
  </si>
  <si>
    <t>1.1.1.2.1.1.15. </t>
  </si>
  <si>
    <t>1.1.1.2.1.1.16. </t>
  </si>
  <si>
    <t>1.1.1.2.1.1.17. </t>
  </si>
  <si>
    <t>1.1.1.2.1.1.18. </t>
  </si>
  <si>
    <t>1.1.1.2.1.1.19. </t>
  </si>
  <si>
    <t>1.1.1.2.1.1.20. </t>
  </si>
  <si>
    <t>1.1.1.2.1.1.21. </t>
  </si>
  <si>
    <t>Nakladanie výkopku nad 100 m3 v horn. tr. 1-4 z dočasnej skladky na zásyp ryhy</t>
  </si>
  <si>
    <t>1.1.1.2.1.1.22. </t>
  </si>
  <si>
    <t>Nakladanie neuľahnutého výkopku z hornín tr.1-4 nad 100 do 1000 m3</t>
  </si>
  <si>
    <t>1.1.1.2.1.1.23. </t>
  </si>
  <si>
    <t>Uloženie sypaniny na skládky nad 100 do 1000 m3</t>
  </si>
  <si>
    <t>1.1.1.2.1.1.24. </t>
  </si>
  <si>
    <t>Poplatok za skládku - zemina a kamenivo (17 05) ostatné</t>
  </si>
  <si>
    <t>1.1.1.2.1.1.25. </t>
  </si>
  <si>
    <t>1.1.1.2.1.1.26. </t>
  </si>
  <si>
    <t>Uloženie sypaniny na skládky dočasne</t>
  </si>
  <si>
    <t>1.1.1.2.1.1.27. </t>
  </si>
  <si>
    <t>Zásyp sypaninou v uzavretých priestoroch s urovnaním povrchu zásypu</t>
  </si>
  <si>
    <t>1.1.1.2.1.1.28. </t>
  </si>
  <si>
    <t>Kamenivo drvené hrubé frakcia 8-16 mm</t>
  </si>
  <si>
    <t>1.1.1.2.1.1.29. </t>
  </si>
  <si>
    <t>1.1.1.2.1.1.30. </t>
  </si>
  <si>
    <t>1.1.1.2.1.1.31. </t>
  </si>
  <si>
    <t>Založenie parkového trávnika výsevom v rovine</t>
  </si>
  <si>
    <t>1.1.1.2.1.1.32. </t>
  </si>
  <si>
    <t>Zmes trávna parková sídlisková</t>
  </si>
  <si>
    <t>1.1.1.2.1.1.33. </t>
  </si>
  <si>
    <t>1.1.1.2.1.1.34. </t>
  </si>
  <si>
    <t>1.1.1.2.1.1.35. </t>
  </si>
  <si>
    <t>1.1.1.2.1.1.36. </t>
  </si>
  <si>
    <t>1.1.1.2.1.1.37. </t>
  </si>
  <si>
    <t>1.1.1.2.1.1.38. </t>
  </si>
  <si>
    <t>1.1.1.2.1.2. </t>
  </si>
  <si>
    <t>1.1.1.2.1.2.1. </t>
  </si>
  <si>
    <t>1.1.1.2.1.3. </t>
  </si>
  <si>
    <t>1.1.1.2.1.3.1. </t>
  </si>
  <si>
    <t>1.1.1.2.1.3.2. </t>
  </si>
  <si>
    <t>1.1.1.2.1.4. </t>
  </si>
  <si>
    <t>1.1.1.2.1.4.1. </t>
  </si>
  <si>
    <t>1.1.1.2.1.4.2. </t>
  </si>
  <si>
    <t>Sedlové lôžka z betónu prostého tr. C 20/25 pod poklopy (vyrovnavací prstenec)</t>
  </si>
  <si>
    <t>1.1.1.2.1.4.3. </t>
  </si>
  <si>
    <t>Debnenie podkl. blokov</t>
  </si>
  <si>
    <t>1.1.1.2.1.5. </t>
  </si>
  <si>
    <t>KOMUNIKÁCIE</t>
  </si>
  <si>
    <t>1.1.1.2.1.5.1. </t>
  </si>
  <si>
    <t>Podklad zo štrkopiesku hr. 100 mm pre chodnik</t>
  </si>
  <si>
    <t>1.1.1.2.1.5.2. </t>
  </si>
  <si>
    <t>Podklad zo štrkodrvy hr. 200 mm (ochranná vrstva : UM ŠD;0/31.5 Gc)</t>
  </si>
  <si>
    <t>1.1.1.2.1.5.3. </t>
  </si>
  <si>
    <t>Podklad z prostého betónu tr. C 12/15 hr. 100 mm</t>
  </si>
  <si>
    <t>1.1.1.2.1.5.4. </t>
  </si>
  <si>
    <t>Podklad z kameniva spevn. cementom. hr. 200 mm (CBGM C5/6)</t>
  </si>
  <si>
    <t>1.1.1.2.1.5.5. </t>
  </si>
  <si>
    <t>Postrek živičný spojovací z cestného asfaltu 0.5-0.7 kg/m2</t>
  </si>
  <si>
    <t>1.1.1.2.1.5.6. </t>
  </si>
  <si>
    <t>Asfaltový betón AC 11 O;PMB 45/80 hr. 50 mm. š. do 3 m</t>
  </si>
  <si>
    <t>1.1.1.2.1.5.7. </t>
  </si>
  <si>
    <t>Liaty asfalt z kameniva jemnozrnný š. do 3 m. hr. 30 mm</t>
  </si>
  <si>
    <t>1.1.1.2.1.5.8. </t>
  </si>
  <si>
    <t>Zdsňovací posyp liateho asfaltu z kameniva obaleného asfaltom 10 kg/m2</t>
  </si>
  <si>
    <t>1.1.1.2.1.6. </t>
  </si>
  <si>
    <t>1.1.1.2.1.6.1. </t>
  </si>
  <si>
    <t>1.1.1.2.1.6.2. </t>
  </si>
  <si>
    <t>1.1.1.2.1.6.3. </t>
  </si>
  <si>
    <t>1.1.1.2.1.6.4. </t>
  </si>
  <si>
    <t>1.1.1.2.1.6.5. </t>
  </si>
  <si>
    <t>1.1.1.2.1.6.6. </t>
  </si>
  <si>
    <t>1.1.1.2.1.6.7. </t>
  </si>
  <si>
    <t>Príplatok za každých ďalších 0.60 m výšky nad 1.5m komina šachty</t>
  </si>
  <si>
    <t>1.1.1.2.1.6.8. </t>
  </si>
  <si>
    <t>1.1.1.2.1.6.9. </t>
  </si>
  <si>
    <t>1.1.1.2.1.6.10. </t>
  </si>
  <si>
    <t>1.1.1.2.1.6.11. </t>
  </si>
  <si>
    <t>Dno šachtové Prefa potrubie DN 1000.h=930-potrubie PVC DN 300 1 otvor</t>
  </si>
  <si>
    <t>1.1.1.2.1.6.12. </t>
  </si>
  <si>
    <t>Dno šachtové Prefa potrubie DN 1000.h=930-potrubie PVC DN 300 2 otvory</t>
  </si>
  <si>
    <t>1.1.1.2.1.6.13. </t>
  </si>
  <si>
    <t>Dno šachtové Prefa potrubie DN 1000.h=930-potrubie PVC DN 300 3 otvory</t>
  </si>
  <si>
    <t>1.1.1.2.1.6.14. </t>
  </si>
  <si>
    <t>Zhotovenie vpusti uličnej z betónových dielcov typ UV-50 normálny (v chodniku)</t>
  </si>
  <si>
    <t>1.1.1.2.1.6.15. </t>
  </si>
  <si>
    <t>Dno s výtokovým otvorom TBV 1A 45x33x5</t>
  </si>
  <si>
    <t>1.1.1.2.1.6.16. </t>
  </si>
  <si>
    <t>Skruž horná TBV 5B 45x30x5</t>
  </si>
  <si>
    <t>1.1.1.2.1.6.17. </t>
  </si>
  <si>
    <t>Skruž stredová TBV 6A 45x30x5</t>
  </si>
  <si>
    <t>1.1.1.2.1.6.18. </t>
  </si>
  <si>
    <t>Prstenec vyrovnávací TBV 10A 39x6x5</t>
  </si>
  <si>
    <t>1.1.1.2.1.6.19. </t>
  </si>
  <si>
    <t>Kôš kalový A 4/P PE 38.5x60</t>
  </si>
  <si>
    <t>1.1.1.2.1.6.20. </t>
  </si>
  <si>
    <t>1.1.1.2.1.6.21. </t>
  </si>
  <si>
    <t>Poklop kruhový d 600 vstupný kompozitný A15</t>
  </si>
  <si>
    <t>1.1.1.2.1.6.22. </t>
  </si>
  <si>
    <t>Poklop vstupný šachtový kompozitný d 600 D400</t>
  </si>
  <si>
    <t>1.1.1.2.1.6.23. </t>
  </si>
  <si>
    <t>1.1.1.2.1.7. </t>
  </si>
  <si>
    <t>1.1.1.2.1.7.1. </t>
  </si>
  <si>
    <t>ks</t>
  </si>
  <si>
    <t>Búranie -demomotaž vpuste v chodniku</t>
  </si>
  <si>
    <t>1.1.1.2.1.7.2. </t>
  </si>
  <si>
    <t>Vodorovná doprava sute po suchu do 1 km</t>
  </si>
  <si>
    <t>1.1.1.2.1.7.3. </t>
  </si>
  <si>
    <t>Príplatok za každý ďalší 1 km sute</t>
  </si>
  <si>
    <t>1.1.1.2.1.7.4. </t>
  </si>
  <si>
    <t>Poplatok za ulož.a znešk.stav.sute na urč.sklád. -z demol.vozoviek "O"-ost.odpad</t>
  </si>
  <si>
    <t>1.1.1.2.1.7.5. </t>
  </si>
  <si>
    <t>1.1.1.2.1.7.6. </t>
  </si>
  <si>
    <t>1.1.1.3. </t>
  </si>
  <si>
    <t>3 - SO 01- zberač AG</t>
  </si>
  <si>
    <t>1.1.1.3.1. </t>
  </si>
  <si>
    <t>1.1.1.3.1.1. </t>
  </si>
  <si>
    <t>1.1.1.3.1.1.1. </t>
  </si>
  <si>
    <t>1.1.1.3.1.1.2. </t>
  </si>
  <si>
    <t>Odstránenie podkladov alebo krytov živičných hr. do 50 mm. do 200 m2</t>
  </si>
  <si>
    <t>1.1.1.3.1.1.3. </t>
  </si>
  <si>
    <t>Odstránenie ornice ručne s vodorov. premiest. na hromady do 50 m hr. do 150 mm</t>
  </si>
  <si>
    <t>1.1.1.3.1.1.4. </t>
  </si>
  <si>
    <t>1.1.1.3.1.1.5. </t>
  </si>
  <si>
    <t>1.1.1.3.1.1.6. </t>
  </si>
  <si>
    <t>1.1.1.3.1.1.7. </t>
  </si>
  <si>
    <t>1.1.1.3.1.1.8. </t>
  </si>
  <si>
    <t>Zhotovenie paženia stien výkopu príložné hl. do 4 m</t>
  </si>
  <si>
    <t>1.1.1.3.1.1.9. </t>
  </si>
  <si>
    <t>Odstránenie paženia stien výkopu príložné hl. do 4 m</t>
  </si>
  <si>
    <t>1.1.1.3.1.1.10. </t>
  </si>
  <si>
    <t>Zhotovenie rozopretia stien príložného paženia hĺbka do 4 m</t>
  </si>
  <si>
    <t>1.1.1.3.1.1.11. </t>
  </si>
  <si>
    <t>Odstránenie rozopretia stien príložného paženia hĺbka do 4 m</t>
  </si>
  <si>
    <t>1.1.1.3.1.1.12. </t>
  </si>
  <si>
    <t>1.1.1.3.1.1.13. </t>
  </si>
  <si>
    <t>1.1.1.3.1.1.14. </t>
  </si>
  <si>
    <t>1.1.1.3.1.1.15. </t>
  </si>
  <si>
    <t>1.1.1.3.1.1.16. </t>
  </si>
  <si>
    <t>Uloženie sypaniny na dočasnú  skládku</t>
  </si>
  <si>
    <t>1.1.1.3.1.1.17. </t>
  </si>
  <si>
    <t>Uloženie sypaniny na skládky do 100 m3</t>
  </si>
  <si>
    <t>1.1.1.3.1.1.18. </t>
  </si>
  <si>
    <t>1.1.1.3.1.1.19. </t>
  </si>
  <si>
    <t>1.1.1.3.1.1.20. </t>
  </si>
  <si>
    <t>1.1.1.3.1.1.21. </t>
  </si>
  <si>
    <t>Zásyp zhutnený jám. rýh. šachiet alebo okolo objektu</t>
  </si>
  <si>
    <t>1.1.1.3.1.1.22. </t>
  </si>
  <si>
    <t>1.1.1.3.1.1.23. </t>
  </si>
  <si>
    <t>1.1.1.3.1.1.24. </t>
  </si>
  <si>
    <t>Založenie lúčneho trávnika výsevom v rovine</t>
  </si>
  <si>
    <t>1.1.1.3.1.1.25. </t>
  </si>
  <si>
    <t>Osivo lipnica lúčna</t>
  </si>
  <si>
    <t>1.1.1.3.1.1.26. </t>
  </si>
  <si>
    <t>Rozprestretie ornice. sklon do 1:5 do 500 m2 hr. do 10 cm</t>
  </si>
  <si>
    <t>1.1.1.3.1.2. </t>
  </si>
  <si>
    <t>1.1.1.3.1.2.1. </t>
  </si>
  <si>
    <t>Podklad pod roznašací prstenec v zeleni zo štrkopiesku hr. do 100 mm</t>
  </si>
  <si>
    <t>1.1.1.3.1.2.2. </t>
  </si>
  <si>
    <t>Lôžko pod šachtami v otvorenom výkope z kameniva drobného ťaženého</t>
  </si>
  <si>
    <t>1.1.1.3.1.2.3. </t>
  </si>
  <si>
    <t>Osadenie betónových prstencov rámov pod poklopy výška nad 200 mm</t>
  </si>
  <si>
    <t>1.1.1.3.1.2.4. </t>
  </si>
  <si>
    <t>Prstenec roznašací pod poklopy</t>
  </si>
  <si>
    <t>1.1.1.3.1.3. </t>
  </si>
  <si>
    <t>1.1.1.3.1.3.1. </t>
  </si>
  <si>
    <t>Podklad zo štrkodrte hr. 200 mm</t>
  </si>
  <si>
    <t>1.1.1.3.1.3.2. </t>
  </si>
  <si>
    <t>Podklad z kameniva spevn. cementom KZC 2. hr. 200 mm</t>
  </si>
  <si>
    <t>1.1.1.3.1.3.3. </t>
  </si>
  <si>
    <t>1.1.1.3.1.3.4. </t>
  </si>
  <si>
    <t>Asfaltový betón AC 11 (ABS I) hr. 50 mm. š. do 3 m</t>
  </si>
  <si>
    <t>1.1.1.3.1.4. </t>
  </si>
  <si>
    <t>ÚPRAVY POVRCHOV. PODLAHY. VÝPLNE</t>
  </si>
  <si>
    <t>1.1.1.3.1.4.1. </t>
  </si>
  <si>
    <t>Vyrovnávací poter z cem malty MC-15 v páse na murive hr. do 2 cm</t>
  </si>
  <si>
    <t>1.1.1.3.1.5. </t>
  </si>
  <si>
    <t>1.1.1.3.1.5.1. </t>
  </si>
  <si>
    <t>Montáž potrubia z kanalizačných rúr z PVC v otvorenom výkope do 20% DN 250. tesnenie gum. krúžkami</t>
  </si>
  <si>
    <t>1.1.1.3.1.5.2. </t>
  </si>
  <si>
    <t>Rúrka PVC kanalizačná spoj gum. krúžkom 250*8.6x5000</t>
  </si>
  <si>
    <t>1.1.1.3.1.5.3. </t>
  </si>
  <si>
    <t>Montáž tvaroviek odbočných na potrubie z kanalizačných rúr z PVC v otvorenom výkope DN 250</t>
  </si>
  <si>
    <t>1.1.1.3.1.5.4. </t>
  </si>
  <si>
    <t>Odbočka kanalizačná PVC d250/160 mm</t>
  </si>
  <si>
    <t>1.1.1.3.1.5.5. </t>
  </si>
  <si>
    <t>Montáž presuviek na potrubie z kanalizačných rúr z  DN 250 (pri š.75 a 310)</t>
  </si>
  <si>
    <t>1.1.1.3.1.5.6. </t>
  </si>
  <si>
    <t>Výrez a montáž tvarovky na potrubie z kanalizačných rúr z DN 250 (pre š.309 a 311)</t>
  </si>
  <si>
    <t>1.1.1.3.1.5.7. </t>
  </si>
  <si>
    <t>KG2000 PP Presuvka kanalizačná D25.0</t>
  </si>
  <si>
    <t>1.1.1.3.1.5.8. </t>
  </si>
  <si>
    <t>Skúška tesnosti kanalizačného potrubia DN 250 vodou</t>
  </si>
  <si>
    <t>1.1.1.3.1.5.9. </t>
  </si>
  <si>
    <t>Monitoring potrubia inšpekčnou kamerou do DN 250 mm</t>
  </si>
  <si>
    <t>1.1.1.3.1.5.10. </t>
  </si>
  <si>
    <t>Montáž revíznej šachty z PP. DN šachty 800. DN potrubia 250. hl. do 3000 mm</t>
  </si>
  <si>
    <t>1.1.1.3.1.5.11. </t>
  </si>
  <si>
    <t>Medzisegmentové tesnenie DN625mm</t>
  </si>
  <si>
    <t>1.1.1.3.1.5.12. </t>
  </si>
  <si>
    <t>Šachtový prstenec - telo šachty DN 800. výška 250</t>
  </si>
  <si>
    <t>1.1.1.3.1.5.13. </t>
  </si>
  <si>
    <t>Šachotový prstenec - telo šachty DN 800. výška 500mm</t>
  </si>
  <si>
    <t>1.1.1.3.1.5.14. </t>
  </si>
  <si>
    <t>Šachtový prstenec - telo šachty DN 800. výška 1000mm</t>
  </si>
  <si>
    <t>1.1.1.3.1.5.15. </t>
  </si>
  <si>
    <t>Medzisegmentove tesnenie DN800mm (dno-prstenec-konus)</t>
  </si>
  <si>
    <t>1.1.1.3.1.5.16. </t>
  </si>
  <si>
    <t>Dno šachtové DN 800. s vyškou 500mm. uhol 90.180° (prítok 250. prítok 150. odtok250)</t>
  </si>
  <si>
    <t>1.1.1.3.1.5.17. </t>
  </si>
  <si>
    <t>Dno šachtové DN 800.vyšky500mm. priebežne DN250mm</t>
  </si>
  <si>
    <t>1.1.1.3.1.5.18. </t>
  </si>
  <si>
    <t>Dno šachtové DN 800. s vyškou1000mm (prítok 150. odtok 250) uhol90°</t>
  </si>
  <si>
    <t>1.1.1.3.1.5.19. </t>
  </si>
  <si>
    <t>Kónus PP DN 1000/625</t>
  </si>
  <si>
    <t>1.1.1.3.1.5.20. </t>
  </si>
  <si>
    <t>1.1.1.3.1.5.21. </t>
  </si>
  <si>
    <t>Poklop kruhový kompozitný d 600 vstupný</t>
  </si>
  <si>
    <t>1.1.1.3.1.5.22. </t>
  </si>
  <si>
    <t>1.1.1.3.1.5.23. </t>
  </si>
  <si>
    <t>Osadenie poklopov liatinových. oceľových s rámom nad 50 do 100 kg</t>
  </si>
  <si>
    <t>1.1.1.3.1.5.24. </t>
  </si>
  <si>
    <t>Poklop vstupný šachtový kompozitný  d 600 D400</t>
  </si>
  <si>
    <t>1.1.1.3.1.6. </t>
  </si>
  <si>
    <t>1.1.1.3.1.6.1. </t>
  </si>
  <si>
    <t>1.1.1.3.1.6.2. </t>
  </si>
  <si>
    <t>1.1.1.3.1.6.3. </t>
  </si>
  <si>
    <t>1.1.1.3.1.6.4. </t>
  </si>
  <si>
    <t>1.1.1.3.1.6.5. </t>
  </si>
  <si>
    <t>1.1.1.4. </t>
  </si>
  <si>
    <t>4 - SO 02- prípojky AB-1-b</t>
  </si>
  <si>
    <t>1.1.1.4.1. </t>
  </si>
  <si>
    <t>1.1.1.4.1.1. </t>
  </si>
  <si>
    <t>1.1.1.4.1.1.1. </t>
  </si>
  <si>
    <t>1.1.1.4.1.1.2. </t>
  </si>
  <si>
    <t>1.1.1.4.1.1.3. </t>
  </si>
  <si>
    <t>Hĺbenie rýh šírka do 2 m v horn. tr. 3 do 100 m3</t>
  </si>
  <si>
    <t>1.1.1.4.1.1.4. </t>
  </si>
  <si>
    <t>1.1.1.4.1.1.5. </t>
  </si>
  <si>
    <t>Zhotovenie paženia rýh pre podz. vedenie príložné hl. do 2 m</t>
  </si>
  <si>
    <t>1.1.1.4.1.1.6. </t>
  </si>
  <si>
    <t>Odstránenie paženia rýh pre podz. vedenie príložné hl. do 2 m</t>
  </si>
  <si>
    <t>1.1.1.4.1.1.7. </t>
  </si>
  <si>
    <t>Zvislé premiestnenie výkopu horn. tr. 1-4 nad 1 m do 2.5 m</t>
  </si>
  <si>
    <t>1.1.1.4.1.1.8. </t>
  </si>
  <si>
    <t>1.1.1.4.1.1.9. </t>
  </si>
  <si>
    <t>1.1.1.4.1.1.10. </t>
  </si>
  <si>
    <t>1.1.1.4.1.1.11. </t>
  </si>
  <si>
    <t>1.1.1.4.1.1.12. </t>
  </si>
  <si>
    <t>1.1.1.4.1.1.13. </t>
  </si>
  <si>
    <t>1.1.1.4.1.1.14. </t>
  </si>
  <si>
    <t>Rozprestretie ornice. sklon do 1:5 do 500 m2 hr. do 30 cm</t>
  </si>
  <si>
    <t>1.1.1.4.1.1.15. </t>
  </si>
  <si>
    <t>Obrobenie pôdy ryľovaním do hĺbky 200 mm zem. tr.3 v rovine</t>
  </si>
  <si>
    <t>1.1.1.4.1.2. </t>
  </si>
  <si>
    <t>1.1.1.4.1.2.1. </t>
  </si>
  <si>
    <t>1.1.1.4.1.3. </t>
  </si>
  <si>
    <t>1.1.1.4.1.3.1. </t>
  </si>
  <si>
    <t>Montáž potrubia z kanalizačných rúr z PVC v otvorenom výkope do 20% DN 150. tesnenie gum. krúžkami</t>
  </si>
  <si>
    <t>1.1.1.4.1.3.2. </t>
  </si>
  <si>
    <t>Rúrka PVC kanalizačná spoj gum. krúžkom 160x4.7x5000</t>
  </si>
  <si>
    <t>1.1.1.4.1.3.3. </t>
  </si>
  <si>
    <t>Montáž tvaroviek jednoosových na potrubie z kanalizačných rúr z PVC v otvorenom výkope DN 150</t>
  </si>
  <si>
    <t>1.1.1.4.1.3.4. </t>
  </si>
  <si>
    <t>Koleno kanalizačné PVC d160/45°</t>
  </si>
  <si>
    <t>1.1.1.4.1.3.5. </t>
  </si>
  <si>
    <t>Skúška tesnosti kanalizačného potrubia DN do 200 vodou</t>
  </si>
  <si>
    <t>1.1.1.4.1.3.6. </t>
  </si>
  <si>
    <t>Monitoring potrubia inšpekčnou kamerou do DN 150 mm</t>
  </si>
  <si>
    <t>1.1.1.4.1.3.7. </t>
  </si>
  <si>
    <t>Montáž revíznej šachty z PVC. DN šachty 400. DN potrubia 160. tlak 12.5 t. hl. 1600 do 2000mm</t>
  </si>
  <si>
    <t>1.1.1.4.1.3.8. </t>
  </si>
  <si>
    <t>Dno šachtové DN 400RML. prítok 3xDN150. odtok 1xDN150</t>
  </si>
  <si>
    <t>1.1.1.4.1.3.9. </t>
  </si>
  <si>
    <t>Dno šachtové DN 400GD. prítok 1xDN150. odtok 1xDN150</t>
  </si>
  <si>
    <t>1.1.1.4.1.3.10. </t>
  </si>
  <si>
    <t>Kus predĺžovací DN 400. dĺžka 1500</t>
  </si>
  <si>
    <t>1.1.1.4.1.3.11. </t>
  </si>
  <si>
    <t>Manžeta prechodová - teleskopická DN 400/300</t>
  </si>
  <si>
    <t>1.1.1.4.1.3.12. </t>
  </si>
  <si>
    <t>Poklop liatinový pochôdzny tr.A 15. DN 300</t>
  </si>
  <si>
    <t>1.1.1.4.1.3.13. </t>
  </si>
  <si>
    <t>Tesnenie pre teleskopický adaptér</t>
  </si>
  <si>
    <t>1.1.1.4.1.3.14. </t>
  </si>
  <si>
    <t>Zátka. DN 160</t>
  </si>
  <si>
    <t>1.1.1.4.1.4. </t>
  </si>
  <si>
    <t>1.1.1.4.1.4.1. </t>
  </si>
  <si>
    <t>1.1.1.4.1.4.2. </t>
  </si>
  <si>
    <t>1.1.1.5. </t>
  </si>
  <si>
    <t>SO 02- prípojky AE-b. AE-2. AE-3</t>
  </si>
  <si>
    <t>1.1.1.5.1. </t>
  </si>
  <si>
    <t>1.1.1.5.1.1. </t>
  </si>
  <si>
    <t>1.1.1.5.1.1.1. </t>
  </si>
  <si>
    <t>1.1.1.5.1.1.2. </t>
  </si>
  <si>
    <t>Odstránenie podkladov alebo krytov z kameniva drv. hr. do 100 mm. do 200 m2</t>
  </si>
  <si>
    <t>1.1.1.5.1.1.3. </t>
  </si>
  <si>
    <t>1.1.1.5.1.1.4. </t>
  </si>
  <si>
    <t>Odstránenie podkladov alebo krytov z betónu prost. hr. do 100 mm. do 200 m2</t>
  </si>
  <si>
    <t>1.1.1.5.1.1.5. </t>
  </si>
  <si>
    <t>1.1.1.5.1.1.6. </t>
  </si>
  <si>
    <t>Frézovanie bet. krytu hr. do 50 mm. š. do 750 m alebo do 500m2</t>
  </si>
  <si>
    <t>1.1.1.5.1.1.7. </t>
  </si>
  <si>
    <t>1.1.1.5.1.1.8. </t>
  </si>
  <si>
    <t>1.1.1.5.1.1.9. </t>
  </si>
  <si>
    <t>1.1.1.5.1.1.10. </t>
  </si>
  <si>
    <t>1.1.1.5.1.1.11. </t>
  </si>
  <si>
    <t>1.1.1.5.1.1.12. </t>
  </si>
  <si>
    <t>1.1.1.5.1.1.13. </t>
  </si>
  <si>
    <t>1.1.1.5.1.1.14. </t>
  </si>
  <si>
    <t>1.1.1.5.1.1.15. </t>
  </si>
  <si>
    <t>1.1.1.5.1.1.16. </t>
  </si>
  <si>
    <t>1.1.1.5.1.1.17. </t>
  </si>
  <si>
    <t>1.1.1.5.1.1.18. </t>
  </si>
  <si>
    <t>1.1.1.5.1.1.19. </t>
  </si>
  <si>
    <t>1.1.1.5.1.1.20. </t>
  </si>
  <si>
    <t>1.1.1.5.1.1.21. </t>
  </si>
  <si>
    <t>1.1.1.5.1.1.22. </t>
  </si>
  <si>
    <t>1.1.1.5.1.1.23. </t>
  </si>
  <si>
    <t>1.1.1.5.1.1.24. </t>
  </si>
  <si>
    <t>1.1.1.5.1.1.25. </t>
  </si>
  <si>
    <t>1.1.1.5.1.1.26. </t>
  </si>
  <si>
    <t>1.1.1.5.1.2. </t>
  </si>
  <si>
    <t>1.1.1.5.1.2.1. </t>
  </si>
  <si>
    <t>1.1.1.5.1.3. </t>
  </si>
  <si>
    <t>1.1.1.5.1.3.1. </t>
  </si>
  <si>
    <t>Podklad zo štrkopiesku hr. 100 mm pod chodnik</t>
  </si>
  <si>
    <t>1.1.1.5.1.3.2. </t>
  </si>
  <si>
    <t>Podklad zo štrkodrvy  hr. 200 mm (ochranná vrstva: UM ŠD;0/31.5 Gc)</t>
  </si>
  <si>
    <t>1.1.1.5.1.3.3. </t>
  </si>
  <si>
    <t>Podklad z prostého betónu tr. C 12/15 hr. 100 mm pod chodník</t>
  </si>
  <si>
    <t>1.1.1.5.1.3.4. </t>
  </si>
  <si>
    <t>1.1.1.5.1.3.5. </t>
  </si>
  <si>
    <t>1.1.1.5.1.3.6. </t>
  </si>
  <si>
    <t>1.1.1.5.1.3.7. </t>
  </si>
  <si>
    <t>1.1.1.5.1.4. </t>
  </si>
  <si>
    <t>1.1.1.5.1.4.1. </t>
  </si>
  <si>
    <t>1.1.1.5.1.4.2. </t>
  </si>
  <si>
    <t>1.1.1.5.1.4.3. </t>
  </si>
  <si>
    <t>1.1.1.5.1.4.4. </t>
  </si>
  <si>
    <t>1.1.1.5.1.4.5. </t>
  </si>
  <si>
    <t>1.1.1.5.1.4.6. </t>
  </si>
  <si>
    <t>1.1.1.5.1.4.7. </t>
  </si>
  <si>
    <t>1.1.1.5.1.4.8. </t>
  </si>
  <si>
    <t>1.1.1.5.1.4.9. </t>
  </si>
  <si>
    <t>1.1.1.5.1.4.10. </t>
  </si>
  <si>
    <t>1.1.1.5.1.4.11. </t>
  </si>
  <si>
    <t>1.1.1.5.1.4.12. </t>
  </si>
  <si>
    <t>1.1.1.5.1.4.13. </t>
  </si>
  <si>
    <t>1.1.1.5.1.4.14. </t>
  </si>
  <si>
    <t>1.1.1.5.1.5. </t>
  </si>
  <si>
    <t>1.1.1.5.1.5.1. </t>
  </si>
  <si>
    <t>1.1.1.5.1.5.2. </t>
  </si>
  <si>
    <t>1.1.1.5.1.5.3. </t>
  </si>
  <si>
    <t>1.1.1.5.1.5.4. </t>
  </si>
  <si>
    <t>1.1.1.5.1.5.5. </t>
  </si>
  <si>
    <t>1.1.1.6. </t>
  </si>
  <si>
    <t>6 - SO 02- prípojky AG</t>
  </si>
  <si>
    <t>1.1.1.6.1. </t>
  </si>
  <si>
    <t>1.1.1.6.1.1. </t>
  </si>
  <si>
    <t>1.1.1.6.1.1.1. </t>
  </si>
  <si>
    <t>1.1.1.6.1.1.2. </t>
  </si>
  <si>
    <t>1.1.1.6.1.1.3. </t>
  </si>
  <si>
    <t>1.1.1.6.1.1.4. </t>
  </si>
  <si>
    <t>1.1.1.6.1.1.5. </t>
  </si>
  <si>
    <t>1.1.1.6.1.1.6. </t>
  </si>
  <si>
    <t>1.1.1.6.1.1.7. </t>
  </si>
  <si>
    <t>1.1.1.6.1.1.8. </t>
  </si>
  <si>
    <t>1.1.1.6.1.1.9. </t>
  </si>
  <si>
    <t>1.1.1.6.1.1.10. </t>
  </si>
  <si>
    <t>1.1.1.6.1.1.11. </t>
  </si>
  <si>
    <t>1.1.1.6.1.1.12. </t>
  </si>
  <si>
    <t>1.1.1.6.1.1.13. </t>
  </si>
  <si>
    <t>1.1.1.6.1.1.14. </t>
  </si>
  <si>
    <t>1.1.1.6.1.1.15. </t>
  </si>
  <si>
    <t>1.1.1.6.1.1.16. </t>
  </si>
  <si>
    <t>1.1.1.6.1.1.17. </t>
  </si>
  <si>
    <t>1.1.1.6.1.1.18. </t>
  </si>
  <si>
    <t>1.1.1.6.1.2. </t>
  </si>
  <si>
    <t>1.1.1.6.1.2.1. </t>
  </si>
  <si>
    <t>1.1.1.6.1.3. </t>
  </si>
  <si>
    <t>1.1.1.6.1.3.1. </t>
  </si>
  <si>
    <t>Podklad z kameniva hrub. drv. 32-63 mm s výpl. kamenivom hr. 300 mm</t>
  </si>
  <si>
    <t>1.1.1.6.1.3.2. </t>
  </si>
  <si>
    <t>1.1.1.6.1.3.3. </t>
  </si>
  <si>
    <t>Asfaltový betón</t>
  </si>
  <si>
    <t>1.1.1.6.1.4. </t>
  </si>
  <si>
    <t>1.1.1.6.1.4.1. </t>
  </si>
  <si>
    <t>1.1.1.6.1.4.2. </t>
  </si>
  <si>
    <t>1.1.1.6.1.4.3. </t>
  </si>
  <si>
    <t>1.1.1.6.1.4.4. </t>
  </si>
  <si>
    <t>1.1.1.6.1.4.5. </t>
  </si>
  <si>
    <t>Montáž presuviek na potrubie z kanalizačných rúr z PP v otvorenom výkope DN 250</t>
  </si>
  <si>
    <t>1.1.1.6.1.4.6. </t>
  </si>
  <si>
    <t>Presuvka kanalizačná PP d 250</t>
  </si>
  <si>
    <t>1.1.1.6.1.4.7. </t>
  </si>
  <si>
    <t>Výrez a montáž odbočnej tvarovky na potrubie z kanalizačných rúr z PP DN 250</t>
  </si>
  <si>
    <t>1.1.1.6.1.4.8. </t>
  </si>
  <si>
    <t>Odbočka kanalizačná PP d 250/160mm</t>
  </si>
  <si>
    <t>1.1.1.6.1.4.9. </t>
  </si>
  <si>
    <t>Skúška tesnosti kanalizačného potrubia DN 0 vodou</t>
  </si>
  <si>
    <t>1.1.1.6.1.4.10. </t>
  </si>
  <si>
    <t>1.1.1.6.1.4.11. </t>
  </si>
  <si>
    <t>1.1.1.6.1.4.12. </t>
  </si>
  <si>
    <t>1.1.1.6.1.4.13. </t>
  </si>
  <si>
    <t>1.1.1.6.1.4.14. </t>
  </si>
  <si>
    <t>1.1.1.6.1.4.15. </t>
  </si>
  <si>
    <t>1.1.1.6.1.5. </t>
  </si>
  <si>
    <t>1.1.1.6.1.5.1. </t>
  </si>
  <si>
    <t>1.1.1.6.1.5.2. </t>
  </si>
  <si>
    <t>1.1.1.6.1.5.3. </t>
  </si>
  <si>
    <t>1.1.1.6.1.5.4. </t>
  </si>
  <si>
    <t>1.1.1.6.1.5.5. </t>
  </si>
  <si>
    <t>1.2. </t>
  </si>
  <si>
    <t>počet dní</t>
  </si>
  <si>
    <t>Lehota výstavby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</si>
</sst>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indexed="8"/>
      <name val="Aptos Narrow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9"/>
      </patternFill>
    </fill>
    <fill>
      <patternFill patternType="solid">
        <fgColor rgb="FF8EA9DB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0" fillId="2" borderId="1" xfId="0" applyFill="1" applyBorder="1" applyAlignment="1">
      <alignment vertical="top" wrapText="1"/>
    </xf>
    <xf numFmtId="0" fontId="0" fillId="3" borderId="1" xfId="0" applyFill="1" applyBorder="1" applyAlignment="1" applyProtection="1">
      <alignment vertical="top" wrapText="1"/>
      <protection locked="0"/>
    </xf>
    <xf numFmtId="0" fontId="0" fillId="4" borderId="1" xfId="0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J375"/>
  <sheetViews>
    <sheetView tabSelected="1" topLeftCell="B2" workbookViewId="0"/>
  </sheetViews>
  <sheetFormatPr defaultRowHeight="15" x14ac:dyDescent="0.25"/>
  <cols>
    <col min="1" max="1" width="0" hidden="1" bestFit="1" customWidth="1"/>
    <col min="2" max="2" width="14.28515625" bestFit="1" customWidth="1"/>
    <col min="3" max="3" width="13.28515625" bestFit="1" customWidth="1"/>
    <col min="4" max="4" width="50" bestFit="1" customWidth="1"/>
    <col min="5" max="5" width="18" bestFit="1" customWidth="1"/>
    <col min="6" max="6" width="12" bestFit="1" customWidth="1"/>
    <col min="7" max="8" width="18" bestFit="1" customWidth="1"/>
    <col min="9" max="9" width="15.140625" bestFit="1" customWidth="1"/>
    <col min="10" max="10" width="18" bestFit="1" customWidth="1"/>
    <col min="11" max="11" width="18" customWidth="1"/>
  </cols>
  <sheetData>
    <row r="1" spans="1:10" ht="0" hidden="1" customHeight="1" x14ac:dyDescent="0.25">
      <c r="A1" t="s">
        <v>1</v>
      </c>
      <c r="B1" t="s">
        <v>2</v>
      </c>
      <c r="C1" t="s">
        <v>3</v>
      </c>
      <c r="D1" t="s">
        <v>4</v>
      </c>
      <c r="E1" t="s">
        <v>5</v>
      </c>
      <c r="F1" t="s">
        <v>6</v>
      </c>
      <c r="G1" t="s">
        <v>7</v>
      </c>
      <c r="H1" t="s">
        <v>8</v>
      </c>
      <c r="I1" t="s">
        <v>9</v>
      </c>
      <c r="J1" t="s">
        <v>10</v>
      </c>
    </row>
    <row r="2" spans="1:10" x14ac:dyDescent="0.25">
      <c r="A2" s="3" t="s">
        <v>11</v>
      </c>
      <c r="B2" s="3" t="s">
        <v>12</v>
      </c>
      <c r="C2" s="3" t="s">
        <v>13</v>
      </c>
      <c r="D2" s="3" t="s">
        <v>14</v>
      </c>
      <c r="E2" s="3" t="s">
        <v>15</v>
      </c>
      <c r="F2" s="3" t="s">
        <v>16</v>
      </c>
      <c r="G2" s="3" t="s">
        <v>17</v>
      </c>
      <c r="H2" s="3" t="s">
        <v>18</v>
      </c>
      <c r="I2" s="3" t="s">
        <v>19</v>
      </c>
      <c r="J2" s="3" t="s">
        <v>20</v>
      </c>
    </row>
    <row r="3" spans="1:10" ht="0" hidden="1" customHeight="1" x14ac:dyDescent="0.25">
      <c r="A3">
        <v>2963573</v>
      </c>
      <c r="B3" t="s">
        <v>21</v>
      </c>
      <c r="C3" t="s">
        <v>22</v>
      </c>
      <c r="D3" t="s">
        <v>23</v>
      </c>
      <c r="E3">
        <v>0</v>
      </c>
      <c r="F3">
        <v>1</v>
      </c>
      <c r="G3" t="s">
        <v>0</v>
      </c>
      <c r="H3">
        <f t="shared" ref="H3:H66" si="0">IF(ISNUMBER(VALUE(E3)),ROUND(SUM(ROUND(E3,2)*F3),2),"N")</f>
        <v>0</v>
      </c>
      <c r="I3" t="s">
        <v>22</v>
      </c>
      <c r="J3" t="s">
        <v>0</v>
      </c>
    </row>
    <row r="4" spans="1:10" x14ac:dyDescent="0.25">
      <c r="A4" s="1">
        <v>2963574</v>
      </c>
      <c r="B4" s="1" t="s">
        <v>24</v>
      </c>
      <c r="C4" s="1" t="s">
        <v>22</v>
      </c>
      <c r="D4" s="1" t="s">
        <v>25</v>
      </c>
      <c r="E4" s="1">
        <f>ROUND(H5,2)</f>
        <v>0</v>
      </c>
      <c r="F4" s="1">
        <v>1.23</v>
      </c>
      <c r="G4" s="1" t="s">
        <v>0</v>
      </c>
      <c r="H4" s="1">
        <f t="shared" si="0"/>
        <v>0</v>
      </c>
      <c r="I4" s="1" t="s">
        <v>22</v>
      </c>
      <c r="J4" s="1" t="s">
        <v>0</v>
      </c>
    </row>
    <row r="5" spans="1:10" x14ac:dyDescent="0.25">
      <c r="A5" s="1">
        <v>2963576</v>
      </c>
      <c r="B5" s="1" t="s">
        <v>26</v>
      </c>
      <c r="C5" s="1" t="s">
        <v>22</v>
      </c>
      <c r="D5" s="1" t="s">
        <v>27</v>
      </c>
      <c r="E5" s="1">
        <f>ROUND(H6+H66+H156+H228+H266+H326,2)</f>
        <v>0</v>
      </c>
      <c r="F5" s="1">
        <v>1</v>
      </c>
      <c r="G5" s="1" t="s">
        <v>0</v>
      </c>
      <c r="H5" s="1">
        <f t="shared" si="0"/>
        <v>0</v>
      </c>
      <c r="I5" s="1" t="s">
        <v>22</v>
      </c>
      <c r="J5" s="1" t="s">
        <v>0</v>
      </c>
    </row>
    <row r="6" spans="1:10" x14ac:dyDescent="0.25">
      <c r="A6" s="1">
        <v>2963577</v>
      </c>
      <c r="B6" s="1" t="s">
        <v>28</v>
      </c>
      <c r="C6" s="1" t="s">
        <v>22</v>
      </c>
      <c r="D6" s="1" t="s">
        <v>29</v>
      </c>
      <c r="E6" s="1">
        <f>ROUND(H7,2)</f>
        <v>0</v>
      </c>
      <c r="F6" s="1">
        <v>1</v>
      </c>
      <c r="G6" s="1" t="s">
        <v>0</v>
      </c>
      <c r="H6" s="1">
        <f t="shared" si="0"/>
        <v>0</v>
      </c>
      <c r="I6" s="1" t="s">
        <v>22</v>
      </c>
      <c r="J6" s="1" t="s">
        <v>0</v>
      </c>
    </row>
    <row r="7" spans="1:10" x14ac:dyDescent="0.25">
      <c r="A7" s="1">
        <v>2963578</v>
      </c>
      <c r="B7" s="1" t="s">
        <v>30</v>
      </c>
      <c r="C7" s="1" t="s">
        <v>31</v>
      </c>
      <c r="D7" s="1" t="s">
        <v>32</v>
      </c>
      <c r="E7" s="1">
        <f>ROUND(H8+H33+H35+H38+H42+H57+H60,2)</f>
        <v>0</v>
      </c>
      <c r="F7" s="1">
        <v>1</v>
      </c>
      <c r="G7" s="1" t="s">
        <v>0</v>
      </c>
      <c r="H7" s="1">
        <f t="shared" si="0"/>
        <v>0</v>
      </c>
      <c r="I7" s="1" t="s">
        <v>22</v>
      </c>
      <c r="J7" s="1" t="s">
        <v>0</v>
      </c>
    </row>
    <row r="8" spans="1:10" x14ac:dyDescent="0.25">
      <c r="A8" s="1">
        <v>2963579</v>
      </c>
      <c r="B8" s="1" t="s">
        <v>33</v>
      </c>
      <c r="C8" s="1">
        <v>1</v>
      </c>
      <c r="D8" s="1" t="s">
        <v>34</v>
      </c>
      <c r="E8" s="1">
        <f>ROUND(H9+H10+H11+H12+H13+H14+H15+H16+H17+H18+H19+H20+H21+H22+H23+H24+H25+H26+H27+H28+H29+H30+H31+H32,2)</f>
        <v>0</v>
      </c>
      <c r="F8" s="1">
        <v>1</v>
      </c>
      <c r="G8" s="1" t="s">
        <v>0</v>
      </c>
      <c r="H8" s="1">
        <f t="shared" si="0"/>
        <v>0</v>
      </c>
      <c r="I8" s="1" t="s">
        <v>22</v>
      </c>
      <c r="J8" s="1" t="s">
        <v>0</v>
      </c>
    </row>
    <row r="9" spans="1:10" x14ac:dyDescent="0.25">
      <c r="A9" s="1">
        <v>2963580</v>
      </c>
      <c r="B9" s="1" t="s">
        <v>35</v>
      </c>
      <c r="C9" s="1" t="s">
        <v>22</v>
      </c>
      <c r="D9" s="1" t="s">
        <v>37</v>
      </c>
      <c r="E9" s="2">
        <v>0</v>
      </c>
      <c r="F9" s="1">
        <v>0.22800000000000001</v>
      </c>
      <c r="G9" s="1" t="s">
        <v>36</v>
      </c>
      <c r="H9" s="1">
        <f t="shared" si="0"/>
        <v>0</v>
      </c>
      <c r="I9" s="1" t="s">
        <v>22</v>
      </c>
      <c r="J9" s="1" t="s">
        <v>0</v>
      </c>
    </row>
    <row r="10" spans="1:10" x14ac:dyDescent="0.25">
      <c r="A10" s="1">
        <v>2963581</v>
      </c>
      <c r="B10" s="1" t="s">
        <v>38</v>
      </c>
      <c r="C10" s="1" t="s">
        <v>22</v>
      </c>
      <c r="D10" s="1" t="s">
        <v>40</v>
      </c>
      <c r="E10" s="2">
        <v>0</v>
      </c>
      <c r="F10" s="1">
        <v>547.20000000000005</v>
      </c>
      <c r="G10" s="1" t="s">
        <v>39</v>
      </c>
      <c r="H10" s="1">
        <f t="shared" si="0"/>
        <v>0</v>
      </c>
      <c r="I10" s="1" t="s">
        <v>22</v>
      </c>
      <c r="J10" s="1" t="s">
        <v>0</v>
      </c>
    </row>
    <row r="11" spans="1:10" ht="30" x14ac:dyDescent="0.25">
      <c r="A11" s="1">
        <v>2963582</v>
      </c>
      <c r="B11" s="1" t="s">
        <v>41</v>
      </c>
      <c r="C11" s="1" t="s">
        <v>22</v>
      </c>
      <c r="D11" s="1" t="s">
        <v>42</v>
      </c>
      <c r="E11" s="2">
        <v>0</v>
      </c>
      <c r="F11" s="1">
        <v>530.51199999999994</v>
      </c>
      <c r="G11" s="1" t="s">
        <v>39</v>
      </c>
      <c r="H11" s="1">
        <f t="shared" si="0"/>
        <v>0</v>
      </c>
      <c r="I11" s="1" t="s">
        <v>22</v>
      </c>
      <c r="J11" s="1" t="s">
        <v>0</v>
      </c>
    </row>
    <row r="12" spans="1:10" x14ac:dyDescent="0.25">
      <c r="A12" s="1">
        <v>2963583</v>
      </c>
      <c r="B12" s="1" t="s">
        <v>43</v>
      </c>
      <c r="C12" s="1" t="s">
        <v>22</v>
      </c>
      <c r="D12" s="1" t="s">
        <v>44</v>
      </c>
      <c r="E12" s="2">
        <v>0</v>
      </c>
      <c r="F12" s="1">
        <v>159.154</v>
      </c>
      <c r="G12" s="1" t="s">
        <v>39</v>
      </c>
      <c r="H12" s="1">
        <f t="shared" si="0"/>
        <v>0</v>
      </c>
      <c r="I12" s="1" t="s">
        <v>22</v>
      </c>
      <c r="J12" s="1" t="s">
        <v>0</v>
      </c>
    </row>
    <row r="13" spans="1:10" x14ac:dyDescent="0.25">
      <c r="A13" s="1">
        <v>2963584</v>
      </c>
      <c r="B13" s="1" t="s">
        <v>45</v>
      </c>
      <c r="C13" s="1" t="s">
        <v>22</v>
      </c>
      <c r="D13" s="1" t="s">
        <v>46</v>
      </c>
      <c r="E13" s="2">
        <v>0</v>
      </c>
      <c r="F13" s="1">
        <v>1.47</v>
      </c>
      <c r="G13" s="1" t="s">
        <v>39</v>
      </c>
      <c r="H13" s="1">
        <f t="shared" si="0"/>
        <v>0</v>
      </c>
      <c r="I13" s="1" t="s">
        <v>22</v>
      </c>
      <c r="J13" s="1" t="s">
        <v>0</v>
      </c>
    </row>
    <row r="14" spans="1:10" ht="30" x14ac:dyDescent="0.25">
      <c r="A14" s="1">
        <v>2963585</v>
      </c>
      <c r="B14" s="1" t="s">
        <v>47</v>
      </c>
      <c r="C14" s="1" t="s">
        <v>22</v>
      </c>
      <c r="D14" s="1" t="s">
        <v>48</v>
      </c>
      <c r="E14" s="2">
        <v>0</v>
      </c>
      <c r="F14" s="1">
        <v>4.9000000000000004</v>
      </c>
      <c r="G14" s="1" t="s">
        <v>39</v>
      </c>
      <c r="H14" s="1">
        <f t="shared" si="0"/>
        <v>0</v>
      </c>
      <c r="I14" s="1" t="s">
        <v>22</v>
      </c>
      <c r="J14" s="1" t="s">
        <v>0</v>
      </c>
    </row>
    <row r="15" spans="1:10" ht="30" x14ac:dyDescent="0.25">
      <c r="A15" s="1">
        <v>2963586</v>
      </c>
      <c r="B15" s="1" t="s">
        <v>49</v>
      </c>
      <c r="C15" s="1" t="s">
        <v>22</v>
      </c>
      <c r="D15" s="1" t="s">
        <v>51</v>
      </c>
      <c r="E15" s="2">
        <v>0</v>
      </c>
      <c r="F15" s="1">
        <v>998.64</v>
      </c>
      <c r="G15" s="1" t="s">
        <v>50</v>
      </c>
      <c r="H15" s="1">
        <f t="shared" si="0"/>
        <v>0</v>
      </c>
      <c r="I15" s="1" t="s">
        <v>22</v>
      </c>
      <c r="J15" s="1" t="s">
        <v>0</v>
      </c>
    </row>
    <row r="16" spans="1:10" ht="30" x14ac:dyDescent="0.25">
      <c r="A16" s="1">
        <v>2963587</v>
      </c>
      <c r="B16" s="1" t="s">
        <v>52</v>
      </c>
      <c r="C16" s="1" t="s">
        <v>22</v>
      </c>
      <c r="D16" s="1" t="s">
        <v>53</v>
      </c>
      <c r="E16" s="2">
        <v>0</v>
      </c>
      <c r="F16" s="1">
        <v>998.64</v>
      </c>
      <c r="G16" s="1" t="s">
        <v>50</v>
      </c>
      <c r="H16" s="1">
        <f t="shared" si="0"/>
        <v>0</v>
      </c>
      <c r="I16" s="1" t="s">
        <v>22</v>
      </c>
      <c r="J16" s="1" t="s">
        <v>0</v>
      </c>
    </row>
    <row r="17" spans="1:10" x14ac:dyDescent="0.25">
      <c r="A17" s="1">
        <v>2963588</v>
      </c>
      <c r="B17" s="1" t="s">
        <v>54</v>
      </c>
      <c r="C17" s="1" t="s">
        <v>22</v>
      </c>
      <c r="D17" s="1" t="s">
        <v>55</v>
      </c>
      <c r="E17" s="2">
        <v>0</v>
      </c>
      <c r="F17" s="1">
        <v>530.51199999999994</v>
      </c>
      <c r="G17" s="1" t="s">
        <v>39</v>
      </c>
      <c r="H17" s="1">
        <f t="shared" si="0"/>
        <v>0</v>
      </c>
      <c r="I17" s="1" t="s">
        <v>22</v>
      </c>
      <c r="J17" s="1" t="s">
        <v>0</v>
      </c>
    </row>
    <row r="18" spans="1:10" ht="30" x14ac:dyDescent="0.25">
      <c r="A18" s="1">
        <v>2963589</v>
      </c>
      <c r="B18" s="1" t="s">
        <v>56</v>
      </c>
      <c r="C18" s="1" t="s">
        <v>22</v>
      </c>
      <c r="D18" s="1" t="s">
        <v>57</v>
      </c>
      <c r="E18" s="2">
        <v>0</v>
      </c>
      <c r="F18" s="1">
        <v>716.88599999999997</v>
      </c>
      <c r="G18" s="1" t="s">
        <v>39</v>
      </c>
      <c r="H18" s="1">
        <f t="shared" si="0"/>
        <v>0</v>
      </c>
      <c r="I18" s="1" t="s">
        <v>22</v>
      </c>
      <c r="J18" s="1" t="s">
        <v>0</v>
      </c>
    </row>
    <row r="19" spans="1:10" ht="30" x14ac:dyDescent="0.25">
      <c r="A19" s="1">
        <v>2963590</v>
      </c>
      <c r="B19" s="1" t="s">
        <v>58</v>
      </c>
      <c r="C19" s="1" t="s">
        <v>22</v>
      </c>
      <c r="D19" s="1" t="s">
        <v>59</v>
      </c>
      <c r="E19" s="2">
        <v>0</v>
      </c>
      <c r="F19" s="1">
        <v>176.96899999999999</v>
      </c>
      <c r="G19" s="1" t="s">
        <v>39</v>
      </c>
      <c r="H19" s="1">
        <f t="shared" si="0"/>
        <v>0</v>
      </c>
      <c r="I19" s="1" t="s">
        <v>22</v>
      </c>
      <c r="J19" s="1" t="s">
        <v>0</v>
      </c>
    </row>
    <row r="20" spans="1:10" ht="30" x14ac:dyDescent="0.25">
      <c r="A20" s="1">
        <v>2963591</v>
      </c>
      <c r="B20" s="1" t="s">
        <v>60</v>
      </c>
      <c r="C20" s="1" t="s">
        <v>22</v>
      </c>
      <c r="D20" s="1" t="s">
        <v>61</v>
      </c>
      <c r="E20" s="2">
        <v>0</v>
      </c>
      <c r="F20" s="1">
        <v>353.93799999999999</v>
      </c>
      <c r="G20" s="1" t="s">
        <v>39</v>
      </c>
      <c r="H20" s="1">
        <f t="shared" si="0"/>
        <v>0</v>
      </c>
      <c r="I20" s="1" t="s">
        <v>22</v>
      </c>
      <c r="J20" s="1" t="s">
        <v>0</v>
      </c>
    </row>
    <row r="21" spans="1:10" ht="30" x14ac:dyDescent="0.25">
      <c r="A21" s="1">
        <v>2963592</v>
      </c>
      <c r="B21" s="1" t="s">
        <v>62</v>
      </c>
      <c r="C21" s="1" t="s">
        <v>22</v>
      </c>
      <c r="D21" s="1" t="s">
        <v>63</v>
      </c>
      <c r="E21" s="2">
        <v>0</v>
      </c>
      <c r="F21" s="1">
        <v>358.44299999999998</v>
      </c>
      <c r="G21" s="1" t="s">
        <v>39</v>
      </c>
      <c r="H21" s="1">
        <f t="shared" si="0"/>
        <v>0</v>
      </c>
      <c r="I21" s="1" t="s">
        <v>22</v>
      </c>
      <c r="J21" s="1" t="s">
        <v>0</v>
      </c>
    </row>
    <row r="22" spans="1:10" x14ac:dyDescent="0.25">
      <c r="A22" s="1">
        <v>2963593</v>
      </c>
      <c r="B22" s="1" t="s">
        <v>64</v>
      </c>
      <c r="C22" s="1" t="s">
        <v>22</v>
      </c>
      <c r="D22" s="1" t="s">
        <v>65</v>
      </c>
      <c r="E22" s="2">
        <v>0</v>
      </c>
      <c r="F22" s="1">
        <v>176.96899999999999</v>
      </c>
      <c r="G22" s="1" t="s">
        <v>39</v>
      </c>
      <c r="H22" s="1">
        <f t="shared" si="0"/>
        <v>0</v>
      </c>
      <c r="I22" s="1" t="s">
        <v>22</v>
      </c>
      <c r="J22" s="1" t="s">
        <v>0</v>
      </c>
    </row>
    <row r="23" spans="1:10" x14ac:dyDescent="0.25">
      <c r="A23" s="1">
        <v>2963594</v>
      </c>
      <c r="B23" s="1" t="s">
        <v>66</v>
      </c>
      <c r="C23" s="1" t="s">
        <v>22</v>
      </c>
      <c r="D23" s="1" t="s">
        <v>67</v>
      </c>
      <c r="E23" s="2">
        <v>0</v>
      </c>
      <c r="F23" s="1">
        <v>358.44299999999998</v>
      </c>
      <c r="G23" s="1" t="s">
        <v>39</v>
      </c>
      <c r="H23" s="1">
        <f t="shared" si="0"/>
        <v>0</v>
      </c>
      <c r="I23" s="1" t="s">
        <v>22</v>
      </c>
      <c r="J23" s="1" t="s">
        <v>0</v>
      </c>
    </row>
    <row r="24" spans="1:10" ht="30" x14ac:dyDescent="0.25">
      <c r="A24" s="1">
        <v>2963595</v>
      </c>
      <c r="B24" s="1" t="s">
        <v>68</v>
      </c>
      <c r="C24" s="1" t="s">
        <v>22</v>
      </c>
      <c r="D24" s="1" t="s">
        <v>69</v>
      </c>
      <c r="E24" s="2">
        <v>0</v>
      </c>
      <c r="F24" s="1">
        <v>358.44299999999998</v>
      </c>
      <c r="G24" s="1" t="s">
        <v>39</v>
      </c>
      <c r="H24" s="1">
        <f t="shared" si="0"/>
        <v>0</v>
      </c>
      <c r="I24" s="1" t="s">
        <v>22</v>
      </c>
      <c r="J24" s="1" t="s">
        <v>0</v>
      </c>
    </row>
    <row r="25" spans="1:10" x14ac:dyDescent="0.25">
      <c r="A25" s="1">
        <v>2963596</v>
      </c>
      <c r="B25" s="1" t="s">
        <v>70</v>
      </c>
      <c r="C25" s="1" t="s">
        <v>22</v>
      </c>
      <c r="D25" s="1" t="s">
        <v>71</v>
      </c>
      <c r="E25" s="2">
        <v>0</v>
      </c>
      <c r="F25" s="1">
        <v>134.77600000000001</v>
      </c>
      <c r="G25" s="1" t="s">
        <v>39</v>
      </c>
      <c r="H25" s="1">
        <f t="shared" si="0"/>
        <v>0</v>
      </c>
      <c r="I25" s="1" t="s">
        <v>22</v>
      </c>
      <c r="J25" s="1" t="s">
        <v>0</v>
      </c>
    </row>
    <row r="26" spans="1:10" x14ac:dyDescent="0.25">
      <c r="A26" s="1">
        <v>2963597</v>
      </c>
      <c r="B26" s="1" t="s">
        <v>72</v>
      </c>
      <c r="C26" s="1" t="s">
        <v>22</v>
      </c>
      <c r="D26" s="1" t="s">
        <v>74</v>
      </c>
      <c r="E26" s="2">
        <v>0</v>
      </c>
      <c r="F26" s="1">
        <v>296.50700000000001</v>
      </c>
      <c r="G26" s="1" t="s">
        <v>73</v>
      </c>
      <c r="H26" s="1">
        <f t="shared" si="0"/>
        <v>0</v>
      </c>
      <c r="I26" s="1" t="s">
        <v>22</v>
      </c>
      <c r="J26" s="1" t="s">
        <v>0</v>
      </c>
    </row>
    <row r="27" spans="1:10" ht="30" x14ac:dyDescent="0.25">
      <c r="A27" s="1">
        <v>2963598</v>
      </c>
      <c r="B27" s="1" t="s">
        <v>75</v>
      </c>
      <c r="C27" s="1" t="s">
        <v>22</v>
      </c>
      <c r="D27" s="1" t="s">
        <v>76</v>
      </c>
      <c r="E27" s="2">
        <v>0</v>
      </c>
      <c r="F27" s="1">
        <v>1824</v>
      </c>
      <c r="G27" s="1" t="s">
        <v>50</v>
      </c>
      <c r="H27" s="1">
        <f t="shared" si="0"/>
        <v>0</v>
      </c>
      <c r="I27" s="1" t="s">
        <v>22</v>
      </c>
      <c r="J27" s="1" t="s">
        <v>0</v>
      </c>
    </row>
    <row r="28" spans="1:10" x14ac:dyDescent="0.25">
      <c r="A28" s="1">
        <v>2963599</v>
      </c>
      <c r="B28" s="1" t="s">
        <v>77</v>
      </c>
      <c r="C28" s="1" t="s">
        <v>22</v>
      </c>
      <c r="D28" s="1" t="s">
        <v>78</v>
      </c>
      <c r="E28" s="2">
        <v>0</v>
      </c>
      <c r="F28" s="1">
        <v>1824</v>
      </c>
      <c r="G28" s="1" t="s">
        <v>50</v>
      </c>
      <c r="H28" s="1">
        <f t="shared" si="0"/>
        <v>0</v>
      </c>
      <c r="I28" s="1" t="s">
        <v>22</v>
      </c>
      <c r="J28" s="1" t="s">
        <v>0</v>
      </c>
    </row>
    <row r="29" spans="1:10" x14ac:dyDescent="0.25">
      <c r="A29" s="1">
        <v>2963600</v>
      </c>
      <c r="B29" s="1" t="s">
        <v>79</v>
      </c>
      <c r="C29" s="1" t="s">
        <v>22</v>
      </c>
      <c r="D29" s="1" t="s">
        <v>80</v>
      </c>
      <c r="E29" s="2">
        <v>0</v>
      </c>
      <c r="F29" s="1">
        <v>1824</v>
      </c>
      <c r="G29" s="1" t="s">
        <v>50</v>
      </c>
      <c r="H29" s="1">
        <f t="shared" si="0"/>
        <v>0</v>
      </c>
      <c r="I29" s="1" t="s">
        <v>22</v>
      </c>
      <c r="J29" s="1" t="s">
        <v>0</v>
      </c>
    </row>
    <row r="30" spans="1:10" ht="30" x14ac:dyDescent="0.25">
      <c r="A30" s="1">
        <v>2963601</v>
      </c>
      <c r="B30" s="1" t="s">
        <v>81</v>
      </c>
      <c r="C30" s="1" t="s">
        <v>22</v>
      </c>
      <c r="D30" s="1" t="s">
        <v>83</v>
      </c>
      <c r="E30" s="2">
        <v>0</v>
      </c>
      <c r="F30" s="1">
        <v>0.183</v>
      </c>
      <c r="G30" s="1" t="s">
        <v>82</v>
      </c>
      <c r="H30" s="1">
        <f t="shared" si="0"/>
        <v>0</v>
      </c>
      <c r="I30" s="1" t="s">
        <v>22</v>
      </c>
      <c r="J30" s="1" t="s">
        <v>0</v>
      </c>
    </row>
    <row r="31" spans="1:10" ht="30" x14ac:dyDescent="0.25">
      <c r="A31" s="1">
        <v>2963602</v>
      </c>
      <c r="B31" s="1" t="s">
        <v>84</v>
      </c>
      <c r="C31" s="1" t="s">
        <v>22</v>
      </c>
      <c r="D31" s="1" t="s">
        <v>85</v>
      </c>
      <c r="E31" s="2">
        <v>0</v>
      </c>
      <c r="F31" s="1">
        <v>0.54900000000000004</v>
      </c>
      <c r="G31" s="1" t="s">
        <v>73</v>
      </c>
      <c r="H31" s="1">
        <f t="shared" si="0"/>
        <v>0</v>
      </c>
      <c r="I31" s="1" t="s">
        <v>22</v>
      </c>
      <c r="J31" s="1" t="s">
        <v>0</v>
      </c>
    </row>
    <row r="32" spans="1:10" x14ac:dyDescent="0.25">
      <c r="A32" s="1">
        <v>2963603</v>
      </c>
      <c r="B32" s="1" t="s">
        <v>86</v>
      </c>
      <c r="C32" s="1" t="s">
        <v>22</v>
      </c>
      <c r="D32" s="1" t="s">
        <v>87</v>
      </c>
      <c r="E32" s="2">
        <v>0</v>
      </c>
      <c r="F32" s="1">
        <v>0.54900000000000004</v>
      </c>
      <c r="G32" s="1" t="s">
        <v>73</v>
      </c>
      <c r="H32" s="1">
        <f t="shared" si="0"/>
        <v>0</v>
      </c>
      <c r="I32" s="1" t="s">
        <v>22</v>
      </c>
      <c r="J32" s="1" t="s">
        <v>0</v>
      </c>
    </row>
    <row r="33" spans="1:10" x14ac:dyDescent="0.25">
      <c r="A33" s="1">
        <v>2963604</v>
      </c>
      <c r="B33" s="1" t="s">
        <v>88</v>
      </c>
      <c r="C33" s="1">
        <v>2</v>
      </c>
      <c r="D33" s="1" t="s">
        <v>89</v>
      </c>
      <c r="E33" s="1">
        <f>ROUND(H34,2)</f>
        <v>0</v>
      </c>
      <c r="F33" s="1">
        <v>1</v>
      </c>
      <c r="G33" s="1" t="s">
        <v>0</v>
      </c>
      <c r="H33" s="1">
        <f t="shared" si="0"/>
        <v>0</v>
      </c>
      <c r="I33" s="1" t="s">
        <v>22</v>
      </c>
      <c r="J33" s="1" t="s">
        <v>0</v>
      </c>
    </row>
    <row r="34" spans="1:10" ht="30" x14ac:dyDescent="0.25">
      <c r="A34" s="1">
        <v>2963605</v>
      </c>
      <c r="B34" s="1" t="s">
        <v>90</v>
      </c>
      <c r="C34" s="1" t="s">
        <v>22</v>
      </c>
      <c r="D34" s="1" t="s">
        <v>91</v>
      </c>
      <c r="E34" s="2">
        <v>0</v>
      </c>
      <c r="F34" s="1">
        <v>4.9000000000000004</v>
      </c>
      <c r="G34" s="1" t="s">
        <v>39</v>
      </c>
      <c r="H34" s="1">
        <f t="shared" si="0"/>
        <v>0</v>
      </c>
      <c r="I34" s="1" t="s">
        <v>22</v>
      </c>
      <c r="J34" s="1" t="s">
        <v>0</v>
      </c>
    </row>
    <row r="35" spans="1:10" x14ac:dyDescent="0.25">
      <c r="A35" s="1">
        <v>2963606</v>
      </c>
      <c r="B35" s="1" t="s">
        <v>92</v>
      </c>
      <c r="C35" s="1">
        <v>3</v>
      </c>
      <c r="D35" s="1" t="s">
        <v>93</v>
      </c>
      <c r="E35" s="1">
        <f>ROUND(H36+H37,2)</f>
        <v>0</v>
      </c>
      <c r="F35" s="1">
        <v>1</v>
      </c>
      <c r="G35" s="1" t="s">
        <v>0</v>
      </c>
      <c r="H35" s="1">
        <f t="shared" si="0"/>
        <v>0</v>
      </c>
      <c r="I35" s="1" t="s">
        <v>22</v>
      </c>
      <c r="J35" s="1" t="s">
        <v>0</v>
      </c>
    </row>
    <row r="36" spans="1:10" ht="30" x14ac:dyDescent="0.25">
      <c r="A36" s="1">
        <v>2963607</v>
      </c>
      <c r="B36" s="1" t="s">
        <v>94</v>
      </c>
      <c r="C36" s="1" t="s">
        <v>22</v>
      </c>
      <c r="D36" s="1" t="s">
        <v>96</v>
      </c>
      <c r="E36" s="2">
        <v>0</v>
      </c>
      <c r="F36" s="1">
        <v>28</v>
      </c>
      <c r="G36" s="1" t="s">
        <v>95</v>
      </c>
      <c r="H36" s="1">
        <f t="shared" si="0"/>
        <v>0</v>
      </c>
      <c r="I36" s="1" t="s">
        <v>22</v>
      </c>
      <c r="J36" s="1" t="s">
        <v>0</v>
      </c>
    </row>
    <row r="37" spans="1:10" x14ac:dyDescent="0.25">
      <c r="A37" s="1">
        <v>2963608</v>
      </c>
      <c r="B37" s="1" t="s">
        <v>97</v>
      </c>
      <c r="C37" s="1" t="s">
        <v>22</v>
      </c>
      <c r="D37" s="1" t="s">
        <v>99</v>
      </c>
      <c r="E37" s="2">
        <v>0</v>
      </c>
      <c r="F37" s="1">
        <v>56</v>
      </c>
      <c r="G37" s="1" t="s">
        <v>98</v>
      </c>
      <c r="H37" s="1">
        <f t="shared" si="0"/>
        <v>0</v>
      </c>
      <c r="I37" s="1" t="s">
        <v>22</v>
      </c>
      <c r="J37" s="1" t="s">
        <v>0</v>
      </c>
    </row>
    <row r="38" spans="1:10" x14ac:dyDescent="0.25">
      <c r="A38" s="1">
        <v>2963609</v>
      </c>
      <c r="B38" s="1" t="s">
        <v>100</v>
      </c>
      <c r="C38" s="1">
        <v>4</v>
      </c>
      <c r="D38" s="1" t="s">
        <v>101</v>
      </c>
      <c r="E38" s="1">
        <f>ROUND(H39+H40+H41,2)</f>
        <v>0</v>
      </c>
      <c r="F38" s="1">
        <v>1</v>
      </c>
      <c r="G38" s="1" t="s">
        <v>0</v>
      </c>
      <c r="H38" s="1">
        <f t="shared" si="0"/>
        <v>0</v>
      </c>
      <c r="I38" s="1" t="s">
        <v>22</v>
      </c>
      <c r="J38" s="1" t="s">
        <v>0</v>
      </c>
    </row>
    <row r="39" spans="1:10" ht="30" x14ac:dyDescent="0.25">
      <c r="A39" s="1">
        <v>2963610</v>
      </c>
      <c r="B39" s="1" t="s">
        <v>102</v>
      </c>
      <c r="C39" s="1" t="s">
        <v>22</v>
      </c>
      <c r="D39" s="1" t="s">
        <v>103</v>
      </c>
      <c r="E39" s="2">
        <v>0</v>
      </c>
      <c r="F39" s="1">
        <v>26.28</v>
      </c>
      <c r="G39" s="1" t="s">
        <v>39</v>
      </c>
      <c r="H39" s="1">
        <f t="shared" si="0"/>
        <v>0</v>
      </c>
      <c r="I39" s="1" t="s">
        <v>22</v>
      </c>
      <c r="J39" s="1" t="s">
        <v>0</v>
      </c>
    </row>
    <row r="40" spans="1:10" ht="30" x14ac:dyDescent="0.25">
      <c r="A40" s="1">
        <v>2963611</v>
      </c>
      <c r="B40" s="1" t="s">
        <v>104</v>
      </c>
      <c r="C40" s="1" t="s">
        <v>22</v>
      </c>
      <c r="D40" s="1" t="s">
        <v>105</v>
      </c>
      <c r="E40" s="2">
        <v>0</v>
      </c>
      <c r="F40" s="1">
        <v>5.0000000000000001E-3</v>
      </c>
      <c r="G40" s="1" t="s">
        <v>39</v>
      </c>
      <c r="H40" s="1">
        <f t="shared" si="0"/>
        <v>0</v>
      </c>
      <c r="I40" s="1" t="s">
        <v>22</v>
      </c>
      <c r="J40" s="1" t="s">
        <v>0</v>
      </c>
    </row>
    <row r="41" spans="1:10" x14ac:dyDescent="0.25">
      <c r="A41" s="1">
        <v>2963612</v>
      </c>
      <c r="B41" s="1" t="s">
        <v>106</v>
      </c>
      <c r="C41" s="1" t="s">
        <v>22</v>
      </c>
      <c r="D41" s="1" t="s">
        <v>107</v>
      </c>
      <c r="E41" s="2">
        <v>0</v>
      </c>
      <c r="F41" s="1">
        <v>0.14899999999999999</v>
      </c>
      <c r="G41" s="1" t="s">
        <v>50</v>
      </c>
      <c r="H41" s="1">
        <f t="shared" si="0"/>
        <v>0</v>
      </c>
      <c r="I41" s="1" t="s">
        <v>22</v>
      </c>
      <c r="J41" s="1" t="s">
        <v>0</v>
      </c>
    </row>
    <row r="42" spans="1:10" x14ac:dyDescent="0.25">
      <c r="A42" s="1">
        <v>2963613</v>
      </c>
      <c r="B42" s="1" t="s">
        <v>108</v>
      </c>
      <c r="C42" s="1">
        <v>8</v>
      </c>
      <c r="D42" s="1" t="s">
        <v>109</v>
      </c>
      <c r="E42" s="1">
        <f>ROUND(H43+H44+H45+H46+H47+H48+H49+H50+H51+H52+H53+H54+H55+H56,2)</f>
        <v>0</v>
      </c>
      <c r="F42" s="1">
        <v>1</v>
      </c>
      <c r="G42" s="1" t="s">
        <v>0</v>
      </c>
      <c r="H42" s="1">
        <f t="shared" si="0"/>
        <v>0</v>
      </c>
      <c r="I42" s="1" t="s">
        <v>22</v>
      </c>
      <c r="J42" s="1" t="s">
        <v>0</v>
      </c>
    </row>
    <row r="43" spans="1:10" ht="45" x14ac:dyDescent="0.25">
      <c r="A43" s="1">
        <v>2963614</v>
      </c>
      <c r="B43" s="1" t="s">
        <v>110</v>
      </c>
      <c r="C43" s="1" t="s">
        <v>22</v>
      </c>
      <c r="D43" s="1" t="s">
        <v>111</v>
      </c>
      <c r="E43" s="2">
        <v>0</v>
      </c>
      <c r="F43" s="1">
        <v>228</v>
      </c>
      <c r="G43" s="1" t="s">
        <v>98</v>
      </c>
      <c r="H43" s="1">
        <f t="shared" si="0"/>
        <v>0</v>
      </c>
      <c r="I43" s="1" t="s">
        <v>22</v>
      </c>
      <c r="J43" s="1" t="s">
        <v>0</v>
      </c>
    </row>
    <row r="44" spans="1:10" ht="30" x14ac:dyDescent="0.25">
      <c r="A44" s="1">
        <v>2963615</v>
      </c>
      <c r="B44" s="1" t="s">
        <v>112</v>
      </c>
      <c r="C44" s="1" t="s">
        <v>22</v>
      </c>
      <c r="D44" s="1" t="s">
        <v>113</v>
      </c>
      <c r="E44" s="2">
        <v>0</v>
      </c>
      <c r="F44" s="1">
        <v>45.6</v>
      </c>
      <c r="G44" s="1" t="s">
        <v>95</v>
      </c>
      <c r="H44" s="1">
        <f t="shared" si="0"/>
        <v>0</v>
      </c>
      <c r="I44" s="1" t="s">
        <v>22</v>
      </c>
      <c r="J44" s="1" t="s">
        <v>0</v>
      </c>
    </row>
    <row r="45" spans="1:10" ht="30" x14ac:dyDescent="0.25">
      <c r="A45" s="1">
        <v>2963616</v>
      </c>
      <c r="B45" s="1" t="s">
        <v>114</v>
      </c>
      <c r="C45" s="1" t="s">
        <v>22</v>
      </c>
      <c r="D45" s="1" t="s">
        <v>115</v>
      </c>
      <c r="E45" s="2">
        <v>0</v>
      </c>
      <c r="F45" s="1">
        <v>6</v>
      </c>
      <c r="G45" s="1" t="s">
        <v>95</v>
      </c>
      <c r="H45" s="1">
        <f t="shared" si="0"/>
        <v>0</v>
      </c>
      <c r="I45" s="1" t="s">
        <v>22</v>
      </c>
      <c r="J45" s="1" t="s">
        <v>0</v>
      </c>
    </row>
    <row r="46" spans="1:10" x14ac:dyDescent="0.25">
      <c r="A46" s="1">
        <v>2963617</v>
      </c>
      <c r="B46" s="1" t="s">
        <v>116</v>
      </c>
      <c r="C46" s="1" t="s">
        <v>22</v>
      </c>
      <c r="D46" s="1" t="s">
        <v>117</v>
      </c>
      <c r="E46" s="2">
        <v>0</v>
      </c>
      <c r="F46" s="1">
        <v>6</v>
      </c>
      <c r="G46" s="1" t="s">
        <v>95</v>
      </c>
      <c r="H46" s="1">
        <f t="shared" si="0"/>
        <v>0</v>
      </c>
      <c r="I46" s="1" t="s">
        <v>22</v>
      </c>
      <c r="J46" s="1" t="s">
        <v>0</v>
      </c>
    </row>
    <row r="47" spans="1:10" x14ac:dyDescent="0.25">
      <c r="A47" s="1">
        <v>2963618</v>
      </c>
      <c r="B47" s="1" t="s">
        <v>118</v>
      </c>
      <c r="C47" s="1" t="s">
        <v>22</v>
      </c>
      <c r="D47" s="1" t="s">
        <v>119</v>
      </c>
      <c r="E47" s="2">
        <v>0</v>
      </c>
      <c r="F47" s="1">
        <v>228</v>
      </c>
      <c r="G47" s="1" t="s">
        <v>98</v>
      </c>
      <c r="H47" s="1">
        <f t="shared" si="0"/>
        <v>0</v>
      </c>
      <c r="I47" s="1" t="s">
        <v>22</v>
      </c>
      <c r="J47" s="1" t="s">
        <v>0</v>
      </c>
    </row>
    <row r="48" spans="1:10" ht="30" x14ac:dyDescent="0.25">
      <c r="A48" s="1">
        <v>2963619</v>
      </c>
      <c r="B48" s="1" t="s">
        <v>120</v>
      </c>
      <c r="C48" s="1" t="s">
        <v>22</v>
      </c>
      <c r="D48" s="1" t="s">
        <v>121</v>
      </c>
      <c r="E48" s="2">
        <v>0</v>
      </c>
      <c r="F48" s="1">
        <v>228</v>
      </c>
      <c r="G48" s="1" t="s">
        <v>98</v>
      </c>
      <c r="H48" s="1">
        <f t="shared" si="0"/>
        <v>0</v>
      </c>
      <c r="I48" s="1" t="s">
        <v>22</v>
      </c>
      <c r="J48" s="1" t="s">
        <v>0</v>
      </c>
    </row>
    <row r="49" spans="1:10" x14ac:dyDescent="0.25">
      <c r="A49" s="1">
        <v>2963620</v>
      </c>
      <c r="B49" s="1" t="s">
        <v>122</v>
      </c>
      <c r="C49" s="1" t="s">
        <v>22</v>
      </c>
      <c r="D49" s="1" t="s">
        <v>123</v>
      </c>
      <c r="E49" s="2">
        <v>0</v>
      </c>
      <c r="F49" s="1">
        <v>3</v>
      </c>
      <c r="G49" s="1" t="s">
        <v>95</v>
      </c>
      <c r="H49" s="1">
        <f t="shared" si="0"/>
        <v>0</v>
      </c>
      <c r="I49" s="1" t="s">
        <v>22</v>
      </c>
      <c r="J49" s="1" t="s">
        <v>0</v>
      </c>
    </row>
    <row r="50" spans="1:10" ht="30" x14ac:dyDescent="0.25">
      <c r="A50" s="1">
        <v>2963621</v>
      </c>
      <c r="B50" s="1" t="s">
        <v>124</v>
      </c>
      <c r="C50" s="1" t="s">
        <v>22</v>
      </c>
      <c r="D50" s="1" t="s">
        <v>125</v>
      </c>
      <c r="E50" s="2">
        <v>0</v>
      </c>
      <c r="F50" s="1">
        <v>5</v>
      </c>
      <c r="G50" s="1" t="s">
        <v>95</v>
      </c>
      <c r="H50" s="1">
        <f t="shared" si="0"/>
        <v>0</v>
      </c>
      <c r="I50" s="1" t="s">
        <v>22</v>
      </c>
      <c r="J50" s="1" t="s">
        <v>0</v>
      </c>
    </row>
    <row r="51" spans="1:10" x14ac:dyDescent="0.25">
      <c r="A51" s="1">
        <v>2963622</v>
      </c>
      <c r="B51" s="1" t="s">
        <v>126</v>
      </c>
      <c r="C51" s="1" t="s">
        <v>22</v>
      </c>
      <c r="D51" s="1" t="s">
        <v>127</v>
      </c>
      <c r="E51" s="2">
        <v>0</v>
      </c>
      <c r="F51" s="1">
        <v>17</v>
      </c>
      <c r="G51" s="1" t="s">
        <v>95</v>
      </c>
      <c r="H51" s="1">
        <f t="shared" si="0"/>
        <v>0</v>
      </c>
      <c r="I51" s="1" t="s">
        <v>22</v>
      </c>
      <c r="J51" s="1" t="s">
        <v>0</v>
      </c>
    </row>
    <row r="52" spans="1:10" x14ac:dyDescent="0.25">
      <c r="A52" s="1">
        <v>2963623</v>
      </c>
      <c r="B52" s="1" t="s">
        <v>128</v>
      </c>
      <c r="C52" s="1" t="s">
        <v>22</v>
      </c>
      <c r="D52" s="1" t="s">
        <v>129</v>
      </c>
      <c r="E52" s="2">
        <v>0</v>
      </c>
      <c r="F52" s="1">
        <v>5</v>
      </c>
      <c r="G52" s="1" t="s">
        <v>95</v>
      </c>
      <c r="H52" s="1">
        <f t="shared" si="0"/>
        <v>0</v>
      </c>
      <c r="I52" s="1" t="s">
        <v>22</v>
      </c>
      <c r="J52" s="1" t="s">
        <v>0</v>
      </c>
    </row>
    <row r="53" spans="1:10" ht="30" x14ac:dyDescent="0.25">
      <c r="A53" s="1">
        <v>2963624</v>
      </c>
      <c r="B53" s="1" t="s">
        <v>130</v>
      </c>
      <c r="C53" s="1" t="s">
        <v>22</v>
      </c>
      <c r="D53" s="1" t="s">
        <v>131</v>
      </c>
      <c r="E53" s="2">
        <v>0</v>
      </c>
      <c r="F53" s="1">
        <v>1</v>
      </c>
      <c r="G53" s="1" t="s">
        <v>95</v>
      </c>
      <c r="H53" s="1">
        <f t="shared" si="0"/>
        <v>0</v>
      </c>
      <c r="I53" s="1" t="s">
        <v>22</v>
      </c>
      <c r="J53" s="1" t="s">
        <v>0</v>
      </c>
    </row>
    <row r="54" spans="1:10" ht="30" x14ac:dyDescent="0.25">
      <c r="A54" s="1">
        <v>2963625</v>
      </c>
      <c r="B54" s="1" t="s">
        <v>132</v>
      </c>
      <c r="C54" s="1" t="s">
        <v>22</v>
      </c>
      <c r="D54" s="1" t="s">
        <v>133</v>
      </c>
      <c r="E54" s="2">
        <v>0</v>
      </c>
      <c r="F54" s="1">
        <v>4</v>
      </c>
      <c r="G54" s="1" t="s">
        <v>95</v>
      </c>
      <c r="H54" s="1">
        <f t="shared" si="0"/>
        <v>0</v>
      </c>
      <c r="I54" s="1" t="s">
        <v>22</v>
      </c>
      <c r="J54" s="1" t="s">
        <v>0</v>
      </c>
    </row>
    <row r="55" spans="1:10" ht="30" x14ac:dyDescent="0.25">
      <c r="A55" s="1">
        <v>2963626</v>
      </c>
      <c r="B55" s="1" t="s">
        <v>134</v>
      </c>
      <c r="C55" s="1" t="s">
        <v>22</v>
      </c>
      <c r="D55" s="1" t="s">
        <v>135</v>
      </c>
      <c r="E55" s="2">
        <v>0</v>
      </c>
      <c r="F55" s="1">
        <v>5</v>
      </c>
      <c r="G55" s="1" t="s">
        <v>95</v>
      </c>
      <c r="H55" s="1">
        <f t="shared" si="0"/>
        <v>0</v>
      </c>
      <c r="I55" s="1" t="s">
        <v>22</v>
      </c>
      <c r="J55" s="1" t="s">
        <v>0</v>
      </c>
    </row>
    <row r="56" spans="1:10" x14ac:dyDescent="0.25">
      <c r="A56" s="1">
        <v>2963627</v>
      </c>
      <c r="B56" s="1" t="s">
        <v>136</v>
      </c>
      <c r="C56" s="1" t="s">
        <v>22</v>
      </c>
      <c r="D56" s="1" t="s">
        <v>137</v>
      </c>
      <c r="E56" s="2">
        <v>0</v>
      </c>
      <c r="F56" s="1">
        <v>5</v>
      </c>
      <c r="G56" s="1" t="s">
        <v>95</v>
      </c>
      <c r="H56" s="1">
        <f t="shared" si="0"/>
        <v>0</v>
      </c>
      <c r="I56" s="1" t="s">
        <v>22</v>
      </c>
      <c r="J56" s="1" t="s">
        <v>0</v>
      </c>
    </row>
    <row r="57" spans="1:10" x14ac:dyDescent="0.25">
      <c r="A57" s="1">
        <v>2963628</v>
      </c>
      <c r="B57" s="1" t="s">
        <v>138</v>
      </c>
      <c r="C57" s="1">
        <v>9</v>
      </c>
      <c r="D57" s="1" t="s">
        <v>139</v>
      </c>
      <c r="E57" s="1">
        <f>ROUND(H58+H59,2)</f>
        <v>0</v>
      </c>
      <c r="F57" s="1">
        <v>1</v>
      </c>
      <c r="G57" s="1" t="s">
        <v>0</v>
      </c>
      <c r="H57" s="1">
        <f t="shared" si="0"/>
        <v>0</v>
      </c>
      <c r="I57" s="1" t="s">
        <v>22</v>
      </c>
      <c r="J57" s="1" t="s">
        <v>0</v>
      </c>
    </row>
    <row r="58" spans="1:10" x14ac:dyDescent="0.25">
      <c r="A58" s="1">
        <v>2963629</v>
      </c>
      <c r="B58" s="1" t="s">
        <v>140</v>
      </c>
      <c r="C58" s="1" t="s">
        <v>22</v>
      </c>
      <c r="D58" s="1" t="s">
        <v>141</v>
      </c>
      <c r="E58" s="2">
        <v>0</v>
      </c>
      <c r="F58" s="1">
        <v>176.96899999999999</v>
      </c>
      <c r="G58" s="1" t="s">
        <v>39</v>
      </c>
      <c r="H58" s="1">
        <f t="shared" si="0"/>
        <v>0</v>
      </c>
      <c r="I58" s="1" t="s">
        <v>22</v>
      </c>
      <c r="J58" s="1" t="s">
        <v>0</v>
      </c>
    </row>
    <row r="59" spans="1:10" ht="30" x14ac:dyDescent="0.25">
      <c r="A59" s="1">
        <v>2963630</v>
      </c>
      <c r="B59" s="1" t="s">
        <v>142</v>
      </c>
      <c r="C59" s="1" t="s">
        <v>22</v>
      </c>
      <c r="D59" s="1" t="s">
        <v>143</v>
      </c>
      <c r="E59" s="2">
        <v>0</v>
      </c>
      <c r="F59" s="1">
        <v>308.822</v>
      </c>
      <c r="G59" s="1" t="s">
        <v>73</v>
      </c>
      <c r="H59" s="1">
        <f t="shared" si="0"/>
        <v>0</v>
      </c>
      <c r="I59" s="1" t="s">
        <v>22</v>
      </c>
      <c r="J59" s="1" t="s">
        <v>0</v>
      </c>
    </row>
    <row r="60" spans="1:10" x14ac:dyDescent="0.25">
      <c r="A60" s="1">
        <v>2963631</v>
      </c>
      <c r="B60" s="1" t="s">
        <v>144</v>
      </c>
      <c r="C60" s="1">
        <v>767</v>
      </c>
      <c r="D60" s="1" t="s">
        <v>145</v>
      </c>
      <c r="E60" s="1">
        <f>ROUND(H61+H62+H63+H64+H65,2)</f>
        <v>0</v>
      </c>
      <c r="F60" s="1">
        <v>1</v>
      </c>
      <c r="G60" s="1" t="s">
        <v>0</v>
      </c>
      <c r="H60" s="1">
        <f t="shared" si="0"/>
        <v>0</v>
      </c>
      <c r="I60" s="1" t="s">
        <v>22</v>
      </c>
      <c r="J60" s="1" t="s">
        <v>0</v>
      </c>
    </row>
    <row r="61" spans="1:10" x14ac:dyDescent="0.25">
      <c r="A61" s="1">
        <v>2963632</v>
      </c>
      <c r="B61" s="1" t="s">
        <v>146</v>
      </c>
      <c r="C61" s="1" t="s">
        <v>22</v>
      </c>
      <c r="D61" s="1" t="s">
        <v>147</v>
      </c>
      <c r="E61" s="2">
        <v>0</v>
      </c>
      <c r="F61" s="1">
        <v>112</v>
      </c>
      <c r="G61" s="1" t="s">
        <v>98</v>
      </c>
      <c r="H61" s="1">
        <f t="shared" si="0"/>
        <v>0</v>
      </c>
      <c r="I61" s="1" t="s">
        <v>22</v>
      </c>
      <c r="J61" s="1" t="s">
        <v>0</v>
      </c>
    </row>
    <row r="62" spans="1:10" x14ac:dyDescent="0.25">
      <c r="A62" s="1">
        <v>2963633</v>
      </c>
      <c r="B62" s="1" t="s">
        <v>148</v>
      </c>
      <c r="C62" s="1" t="s">
        <v>22</v>
      </c>
      <c r="D62" s="1" t="s">
        <v>150</v>
      </c>
      <c r="E62" s="2">
        <v>0</v>
      </c>
      <c r="F62" s="1">
        <v>26.207999999999998</v>
      </c>
      <c r="G62" s="1" t="s">
        <v>149</v>
      </c>
      <c r="H62" s="1">
        <f t="shared" si="0"/>
        <v>0</v>
      </c>
      <c r="I62" s="1" t="s">
        <v>22</v>
      </c>
      <c r="J62" s="1" t="s">
        <v>0</v>
      </c>
    </row>
    <row r="63" spans="1:10" ht="30" x14ac:dyDescent="0.25">
      <c r="A63" s="1">
        <v>2963634</v>
      </c>
      <c r="B63" s="1" t="s">
        <v>151</v>
      </c>
      <c r="C63" s="1" t="s">
        <v>22</v>
      </c>
      <c r="D63" s="1" t="s">
        <v>152</v>
      </c>
      <c r="E63" s="2">
        <v>0</v>
      </c>
      <c r="F63" s="1">
        <v>179.2</v>
      </c>
      <c r="G63" s="1" t="s">
        <v>50</v>
      </c>
      <c r="H63" s="1">
        <f t="shared" si="0"/>
        <v>0</v>
      </c>
      <c r="I63" s="1" t="s">
        <v>22</v>
      </c>
      <c r="J63" s="1" t="s">
        <v>0</v>
      </c>
    </row>
    <row r="64" spans="1:10" ht="30" x14ac:dyDescent="0.25">
      <c r="A64" s="1">
        <v>2963635</v>
      </c>
      <c r="B64" s="1" t="s">
        <v>153</v>
      </c>
      <c r="C64" s="1" t="s">
        <v>22</v>
      </c>
      <c r="D64" s="1" t="s">
        <v>154</v>
      </c>
      <c r="E64" s="2">
        <v>0</v>
      </c>
      <c r="F64" s="1">
        <v>112</v>
      </c>
      <c r="G64" s="1" t="s">
        <v>98</v>
      </c>
      <c r="H64" s="1">
        <f t="shared" si="0"/>
        <v>0</v>
      </c>
      <c r="I64" s="1" t="s">
        <v>22</v>
      </c>
      <c r="J64" s="1" t="s">
        <v>0</v>
      </c>
    </row>
    <row r="65" spans="1:10" ht="30" x14ac:dyDescent="0.25">
      <c r="A65" s="1">
        <v>2963636</v>
      </c>
      <c r="B65" s="1" t="s">
        <v>155</v>
      </c>
      <c r="C65" s="1" t="s">
        <v>22</v>
      </c>
      <c r="D65" s="1" t="s">
        <v>156</v>
      </c>
      <c r="E65" s="2">
        <v>0</v>
      </c>
      <c r="F65" s="1">
        <v>0.309</v>
      </c>
      <c r="G65" s="1" t="s">
        <v>73</v>
      </c>
      <c r="H65" s="1">
        <f t="shared" si="0"/>
        <v>0</v>
      </c>
      <c r="I65" s="1" t="s">
        <v>22</v>
      </c>
      <c r="J65" s="1" t="s">
        <v>0</v>
      </c>
    </row>
    <row r="66" spans="1:10" x14ac:dyDescent="0.25">
      <c r="A66" s="1">
        <v>2963637</v>
      </c>
      <c r="B66" s="1" t="s">
        <v>157</v>
      </c>
      <c r="C66" s="1" t="s">
        <v>22</v>
      </c>
      <c r="D66" s="1" t="s">
        <v>158</v>
      </c>
      <c r="E66" s="1">
        <f>ROUND(H67,2)</f>
        <v>0</v>
      </c>
      <c r="F66" s="1">
        <v>1</v>
      </c>
      <c r="G66" s="1" t="s">
        <v>0</v>
      </c>
      <c r="H66" s="1">
        <f t="shared" si="0"/>
        <v>0</v>
      </c>
      <c r="I66" s="1" t="s">
        <v>22</v>
      </c>
      <c r="J66" s="1" t="s">
        <v>0</v>
      </c>
    </row>
    <row r="67" spans="1:10" x14ac:dyDescent="0.25">
      <c r="A67" s="1">
        <v>2963638</v>
      </c>
      <c r="B67" s="1" t="s">
        <v>159</v>
      </c>
      <c r="C67" s="1" t="s">
        <v>31</v>
      </c>
      <c r="D67" s="1" t="s">
        <v>32</v>
      </c>
      <c r="E67" s="1">
        <f>ROUND(H68+H107+H109+H112+H116+H125+H149,2)</f>
        <v>0</v>
      </c>
      <c r="F67" s="1">
        <v>1</v>
      </c>
      <c r="G67" s="1" t="s">
        <v>0</v>
      </c>
      <c r="H67" s="1">
        <f t="shared" ref="H67:H130" si="1">IF(ISNUMBER(VALUE(E67)),ROUND(SUM(ROUND(E67,2)*F67),2),"N")</f>
        <v>0</v>
      </c>
      <c r="I67" s="1" t="s">
        <v>22</v>
      </c>
      <c r="J67" s="1" t="s">
        <v>0</v>
      </c>
    </row>
    <row r="68" spans="1:10" x14ac:dyDescent="0.25">
      <c r="A68" s="1">
        <v>2963639</v>
      </c>
      <c r="B68" s="1" t="s">
        <v>160</v>
      </c>
      <c r="C68" s="1">
        <v>1</v>
      </c>
      <c r="D68" s="1" t="s">
        <v>34</v>
      </c>
      <c r="E68" s="1">
        <f>ROUND(H69+H70+H71+H72+H73+H74+H75+H76+H77+H78+H79+H80+H81+H82+H83+H84+H85+H86+H87+H88+H89+H90+H91+H92+H93+H94+H95+H96+H97+H98+H99+H100+H101+H102+H103+H104+H105+H106,2)</f>
        <v>0</v>
      </c>
      <c r="F68" s="1">
        <v>1</v>
      </c>
      <c r="G68" s="1" t="s">
        <v>0</v>
      </c>
      <c r="H68" s="1">
        <f t="shared" si="1"/>
        <v>0</v>
      </c>
      <c r="I68" s="1" t="s">
        <v>22</v>
      </c>
      <c r="J68" s="1" t="s">
        <v>0</v>
      </c>
    </row>
    <row r="69" spans="1:10" x14ac:dyDescent="0.25">
      <c r="A69" s="1">
        <v>2963640</v>
      </c>
      <c r="B69" s="1" t="s">
        <v>161</v>
      </c>
      <c r="C69" s="1" t="s">
        <v>22</v>
      </c>
      <c r="D69" s="1" t="s">
        <v>37</v>
      </c>
      <c r="E69" s="2">
        <v>0</v>
      </c>
      <c r="F69" s="1">
        <v>0.72799999999999998</v>
      </c>
      <c r="G69" s="1" t="s">
        <v>36</v>
      </c>
      <c r="H69" s="1">
        <f t="shared" si="1"/>
        <v>0</v>
      </c>
      <c r="I69" s="1" t="s">
        <v>22</v>
      </c>
      <c r="J69" s="1" t="s">
        <v>0</v>
      </c>
    </row>
    <row r="70" spans="1:10" ht="30" x14ac:dyDescent="0.25">
      <c r="A70" s="1">
        <v>2963641</v>
      </c>
      <c r="B70" s="1" t="s">
        <v>162</v>
      </c>
      <c r="C70" s="1" t="s">
        <v>22</v>
      </c>
      <c r="D70" s="1" t="s">
        <v>163</v>
      </c>
      <c r="E70" s="2">
        <v>0</v>
      </c>
      <c r="F70" s="1">
        <v>110.48</v>
      </c>
      <c r="G70" s="1" t="s">
        <v>50</v>
      </c>
      <c r="H70" s="1">
        <f t="shared" si="1"/>
        <v>0</v>
      </c>
      <c r="I70" s="1" t="s">
        <v>22</v>
      </c>
      <c r="J70" s="1" t="s">
        <v>0</v>
      </c>
    </row>
    <row r="71" spans="1:10" ht="30" x14ac:dyDescent="0.25">
      <c r="A71" s="1">
        <v>2963642</v>
      </c>
      <c r="B71" s="1" t="s">
        <v>164</v>
      </c>
      <c r="C71" s="1" t="s">
        <v>22</v>
      </c>
      <c r="D71" s="1" t="s">
        <v>165</v>
      </c>
      <c r="E71" s="2">
        <v>0</v>
      </c>
      <c r="F71" s="1">
        <v>197.48</v>
      </c>
      <c r="G71" s="1" t="s">
        <v>50</v>
      </c>
      <c r="H71" s="1">
        <f t="shared" si="1"/>
        <v>0</v>
      </c>
      <c r="I71" s="1" t="s">
        <v>22</v>
      </c>
      <c r="J71" s="1" t="s">
        <v>0</v>
      </c>
    </row>
    <row r="72" spans="1:10" ht="30" x14ac:dyDescent="0.25">
      <c r="A72" s="1">
        <v>2963643</v>
      </c>
      <c r="B72" s="1" t="s">
        <v>166</v>
      </c>
      <c r="C72" s="1" t="s">
        <v>22</v>
      </c>
      <c r="D72" s="1" t="s">
        <v>167</v>
      </c>
      <c r="E72" s="2">
        <v>0</v>
      </c>
      <c r="F72" s="1">
        <v>141.05000000000001</v>
      </c>
      <c r="G72" s="1" t="s">
        <v>50</v>
      </c>
      <c r="H72" s="1">
        <f t="shared" si="1"/>
        <v>0</v>
      </c>
      <c r="I72" s="1" t="s">
        <v>22</v>
      </c>
      <c r="J72" s="1" t="s">
        <v>0</v>
      </c>
    </row>
    <row r="73" spans="1:10" ht="30" x14ac:dyDescent="0.25">
      <c r="A73" s="1">
        <v>2963644</v>
      </c>
      <c r="B73" s="1" t="s">
        <v>168</v>
      </c>
      <c r="C73" s="1" t="s">
        <v>22</v>
      </c>
      <c r="D73" s="1" t="s">
        <v>169</v>
      </c>
      <c r="E73" s="2">
        <v>0</v>
      </c>
      <c r="F73" s="1">
        <v>302.88</v>
      </c>
      <c r="G73" s="1" t="s">
        <v>50</v>
      </c>
      <c r="H73" s="1">
        <f t="shared" si="1"/>
        <v>0</v>
      </c>
      <c r="I73" s="1" t="s">
        <v>22</v>
      </c>
      <c r="J73" s="1" t="s">
        <v>0</v>
      </c>
    </row>
    <row r="74" spans="1:10" ht="30" x14ac:dyDescent="0.25">
      <c r="A74" s="1">
        <v>2963645</v>
      </c>
      <c r="B74" s="1" t="s">
        <v>170</v>
      </c>
      <c r="C74" s="1" t="s">
        <v>22</v>
      </c>
      <c r="D74" s="1" t="s">
        <v>171</v>
      </c>
      <c r="E74" s="2">
        <v>0</v>
      </c>
      <c r="F74" s="1">
        <v>6</v>
      </c>
      <c r="G74" s="1" t="s">
        <v>98</v>
      </c>
      <c r="H74" s="1">
        <f t="shared" si="1"/>
        <v>0</v>
      </c>
      <c r="I74" s="1" t="s">
        <v>22</v>
      </c>
      <c r="J74" s="1" t="s">
        <v>0</v>
      </c>
    </row>
    <row r="75" spans="1:10" ht="30" x14ac:dyDescent="0.25">
      <c r="A75" s="1">
        <v>2963646</v>
      </c>
      <c r="B75" s="1" t="s">
        <v>172</v>
      </c>
      <c r="C75" s="1" t="s">
        <v>22</v>
      </c>
      <c r="D75" s="1" t="s">
        <v>173</v>
      </c>
      <c r="E75" s="2">
        <v>0</v>
      </c>
      <c r="F75" s="1">
        <v>1</v>
      </c>
      <c r="G75" s="1" t="s">
        <v>98</v>
      </c>
      <c r="H75" s="1">
        <f t="shared" si="1"/>
        <v>0</v>
      </c>
      <c r="I75" s="1" t="s">
        <v>22</v>
      </c>
      <c r="J75" s="1" t="s">
        <v>0</v>
      </c>
    </row>
    <row r="76" spans="1:10" x14ac:dyDescent="0.25">
      <c r="A76" s="1">
        <v>2963647</v>
      </c>
      <c r="B76" s="1" t="s">
        <v>174</v>
      </c>
      <c r="C76" s="1" t="s">
        <v>22</v>
      </c>
      <c r="D76" s="1" t="s">
        <v>175</v>
      </c>
      <c r="E76" s="2">
        <v>0</v>
      </c>
      <c r="F76" s="1">
        <v>1</v>
      </c>
      <c r="G76" s="1" t="s">
        <v>98</v>
      </c>
      <c r="H76" s="1">
        <f t="shared" si="1"/>
        <v>0</v>
      </c>
      <c r="I76" s="1" t="s">
        <v>22</v>
      </c>
      <c r="J76" s="1" t="s">
        <v>0</v>
      </c>
    </row>
    <row r="77" spans="1:10" ht="30" x14ac:dyDescent="0.25">
      <c r="A77" s="1">
        <v>2963648</v>
      </c>
      <c r="B77" s="1" t="s">
        <v>176</v>
      </c>
      <c r="C77" s="1" t="s">
        <v>22</v>
      </c>
      <c r="D77" s="1" t="s">
        <v>177</v>
      </c>
      <c r="E77" s="2">
        <v>0</v>
      </c>
      <c r="F77" s="1">
        <v>28.33</v>
      </c>
      <c r="G77" s="1" t="s">
        <v>39</v>
      </c>
      <c r="H77" s="1">
        <f t="shared" si="1"/>
        <v>0</v>
      </c>
      <c r="I77" s="1" t="s">
        <v>22</v>
      </c>
      <c r="J77" s="1" t="s">
        <v>0</v>
      </c>
    </row>
    <row r="78" spans="1:10" x14ac:dyDescent="0.25">
      <c r="A78" s="1">
        <v>2963649</v>
      </c>
      <c r="B78" s="1" t="s">
        <v>178</v>
      </c>
      <c r="C78" s="1" t="s">
        <v>22</v>
      </c>
      <c r="D78" s="1" t="s">
        <v>40</v>
      </c>
      <c r="E78" s="2">
        <v>0</v>
      </c>
      <c r="F78" s="1">
        <v>960.9</v>
      </c>
      <c r="G78" s="1" t="s">
        <v>39</v>
      </c>
      <c r="H78" s="1">
        <f t="shared" si="1"/>
        <v>0</v>
      </c>
      <c r="I78" s="1" t="s">
        <v>22</v>
      </c>
      <c r="J78" s="1" t="s">
        <v>0</v>
      </c>
    </row>
    <row r="79" spans="1:10" ht="30" x14ac:dyDescent="0.25">
      <c r="A79" s="1">
        <v>2963650</v>
      </c>
      <c r="B79" s="1" t="s">
        <v>179</v>
      </c>
      <c r="C79" s="1" t="s">
        <v>22</v>
      </c>
      <c r="D79" s="1" t="s">
        <v>180</v>
      </c>
      <c r="E79" s="2">
        <v>0</v>
      </c>
      <c r="F79" s="1">
        <v>2422.1149999999998</v>
      </c>
      <c r="G79" s="1" t="s">
        <v>39</v>
      </c>
      <c r="H79" s="1">
        <f t="shared" si="1"/>
        <v>0</v>
      </c>
      <c r="I79" s="1" t="s">
        <v>22</v>
      </c>
      <c r="J79" s="1" t="s">
        <v>0</v>
      </c>
    </row>
    <row r="80" spans="1:10" x14ac:dyDescent="0.25">
      <c r="A80" s="1">
        <v>2963651</v>
      </c>
      <c r="B80" s="1" t="s">
        <v>181</v>
      </c>
      <c r="C80" s="1" t="s">
        <v>22</v>
      </c>
      <c r="D80" s="1" t="s">
        <v>44</v>
      </c>
      <c r="E80" s="2">
        <v>0</v>
      </c>
      <c r="F80" s="1">
        <v>726.63499999999999</v>
      </c>
      <c r="G80" s="1" t="s">
        <v>39</v>
      </c>
      <c r="H80" s="1">
        <f t="shared" si="1"/>
        <v>0</v>
      </c>
      <c r="I80" s="1" t="s">
        <v>22</v>
      </c>
      <c r="J80" s="1" t="s">
        <v>0</v>
      </c>
    </row>
    <row r="81" spans="1:10" x14ac:dyDescent="0.25">
      <c r="A81" s="1">
        <v>2963652</v>
      </c>
      <c r="B81" s="1" t="s">
        <v>182</v>
      </c>
      <c r="C81" s="1" t="s">
        <v>22</v>
      </c>
      <c r="D81" s="1" t="s">
        <v>183</v>
      </c>
      <c r="E81" s="2">
        <v>0</v>
      </c>
      <c r="F81" s="1">
        <v>3.51</v>
      </c>
      <c r="G81" s="1" t="s">
        <v>39</v>
      </c>
      <c r="H81" s="1">
        <f t="shared" si="1"/>
        <v>0</v>
      </c>
      <c r="I81" s="1" t="s">
        <v>22</v>
      </c>
      <c r="J81" s="1" t="s">
        <v>0</v>
      </c>
    </row>
    <row r="82" spans="1:10" ht="30" x14ac:dyDescent="0.25">
      <c r="A82" s="1">
        <v>2963653</v>
      </c>
      <c r="B82" s="1" t="s">
        <v>184</v>
      </c>
      <c r="C82" s="1" t="s">
        <v>22</v>
      </c>
      <c r="D82" s="1" t="s">
        <v>48</v>
      </c>
      <c r="E82" s="2">
        <v>0</v>
      </c>
      <c r="F82" s="1">
        <v>11.7</v>
      </c>
      <c r="G82" s="1" t="s">
        <v>39</v>
      </c>
      <c r="H82" s="1">
        <f t="shared" si="1"/>
        <v>0</v>
      </c>
      <c r="I82" s="1" t="s">
        <v>22</v>
      </c>
      <c r="J82" s="1" t="s">
        <v>0</v>
      </c>
    </row>
    <row r="83" spans="1:10" ht="30" x14ac:dyDescent="0.25">
      <c r="A83" s="1">
        <v>2963654</v>
      </c>
      <c r="B83" s="1" t="s">
        <v>185</v>
      </c>
      <c r="C83" s="1" t="s">
        <v>22</v>
      </c>
      <c r="D83" s="1" t="s">
        <v>51</v>
      </c>
      <c r="E83" s="2">
        <v>0</v>
      </c>
      <c r="F83" s="1">
        <v>4528.7</v>
      </c>
      <c r="G83" s="1" t="s">
        <v>50</v>
      </c>
      <c r="H83" s="1">
        <f t="shared" si="1"/>
        <v>0</v>
      </c>
      <c r="I83" s="1" t="s">
        <v>22</v>
      </c>
      <c r="J83" s="1" t="s">
        <v>0</v>
      </c>
    </row>
    <row r="84" spans="1:10" ht="30" x14ac:dyDescent="0.25">
      <c r="A84" s="1">
        <v>2963655</v>
      </c>
      <c r="B84" s="1" t="s">
        <v>186</v>
      </c>
      <c r="C84" s="1" t="s">
        <v>22</v>
      </c>
      <c r="D84" s="1" t="s">
        <v>53</v>
      </c>
      <c r="E84" s="2">
        <v>0</v>
      </c>
      <c r="F84" s="1">
        <v>4528.7</v>
      </c>
      <c r="G84" s="1" t="s">
        <v>50</v>
      </c>
      <c r="H84" s="1">
        <f t="shared" si="1"/>
        <v>0</v>
      </c>
      <c r="I84" s="1" t="s">
        <v>22</v>
      </c>
      <c r="J84" s="1" t="s">
        <v>0</v>
      </c>
    </row>
    <row r="85" spans="1:10" x14ac:dyDescent="0.25">
      <c r="A85" s="1">
        <v>2963656</v>
      </c>
      <c r="B85" s="1" t="s">
        <v>187</v>
      </c>
      <c r="C85" s="1" t="s">
        <v>22</v>
      </c>
      <c r="D85" s="1" t="s">
        <v>55</v>
      </c>
      <c r="E85" s="2">
        <v>0</v>
      </c>
      <c r="F85" s="1">
        <v>2429.6149999999998</v>
      </c>
      <c r="G85" s="1" t="s">
        <v>39</v>
      </c>
      <c r="H85" s="1">
        <f t="shared" si="1"/>
        <v>0</v>
      </c>
      <c r="I85" s="1" t="s">
        <v>22</v>
      </c>
      <c r="J85" s="1" t="s">
        <v>0</v>
      </c>
    </row>
    <row r="86" spans="1:10" ht="30" x14ac:dyDescent="0.25">
      <c r="A86" s="1">
        <v>2963657</v>
      </c>
      <c r="B86" s="1" t="s">
        <v>188</v>
      </c>
      <c r="C86" s="1" t="s">
        <v>22</v>
      </c>
      <c r="D86" s="1" t="s">
        <v>57</v>
      </c>
      <c r="E86" s="2">
        <v>0</v>
      </c>
      <c r="F86" s="1">
        <v>746.41899999999998</v>
      </c>
      <c r="G86" s="1" t="s">
        <v>39</v>
      </c>
      <c r="H86" s="1">
        <f t="shared" si="1"/>
        <v>0</v>
      </c>
      <c r="I86" s="1" t="s">
        <v>22</v>
      </c>
      <c r="J86" s="1" t="s">
        <v>0</v>
      </c>
    </row>
    <row r="87" spans="1:10" ht="30" x14ac:dyDescent="0.25">
      <c r="A87" s="1">
        <v>2963658</v>
      </c>
      <c r="B87" s="1" t="s">
        <v>189</v>
      </c>
      <c r="C87" s="1" t="s">
        <v>22</v>
      </c>
      <c r="D87" s="1" t="s">
        <v>59</v>
      </c>
      <c r="E87" s="2">
        <v>0</v>
      </c>
      <c r="F87" s="1">
        <v>1690.9059999999999</v>
      </c>
      <c r="G87" s="1" t="s">
        <v>39</v>
      </c>
      <c r="H87" s="1">
        <f t="shared" si="1"/>
        <v>0</v>
      </c>
      <c r="I87" s="1" t="s">
        <v>22</v>
      </c>
      <c r="J87" s="1" t="s">
        <v>0</v>
      </c>
    </row>
    <row r="88" spans="1:10" ht="30" x14ac:dyDescent="0.25">
      <c r="A88" s="1">
        <v>2963659</v>
      </c>
      <c r="B88" s="1" t="s">
        <v>190</v>
      </c>
      <c r="C88" s="1" t="s">
        <v>22</v>
      </c>
      <c r="D88" s="1" t="s">
        <v>61</v>
      </c>
      <c r="E88" s="2">
        <v>0</v>
      </c>
      <c r="F88" s="1">
        <v>10145.436</v>
      </c>
      <c r="G88" s="1" t="s">
        <v>39</v>
      </c>
      <c r="H88" s="1">
        <f t="shared" si="1"/>
        <v>0</v>
      </c>
      <c r="I88" s="1" t="s">
        <v>22</v>
      </c>
      <c r="J88" s="1" t="s">
        <v>0</v>
      </c>
    </row>
    <row r="89" spans="1:10" ht="30" x14ac:dyDescent="0.25">
      <c r="A89" s="1">
        <v>2963660</v>
      </c>
      <c r="B89" s="1" t="s">
        <v>191</v>
      </c>
      <c r="C89" s="1" t="s">
        <v>22</v>
      </c>
      <c r="D89" s="1" t="s">
        <v>192</v>
      </c>
      <c r="E89" s="2">
        <v>0</v>
      </c>
      <c r="F89" s="1">
        <v>746.41899999999998</v>
      </c>
      <c r="G89" s="1" t="s">
        <v>39</v>
      </c>
      <c r="H89" s="1">
        <f t="shared" si="1"/>
        <v>0</v>
      </c>
      <c r="I89" s="1" t="s">
        <v>22</v>
      </c>
      <c r="J89" s="1" t="s">
        <v>0</v>
      </c>
    </row>
    <row r="90" spans="1:10" ht="30" x14ac:dyDescent="0.25">
      <c r="A90" s="1">
        <v>2963661</v>
      </c>
      <c r="B90" s="1" t="s">
        <v>193</v>
      </c>
      <c r="C90" s="1" t="s">
        <v>22</v>
      </c>
      <c r="D90" s="1" t="s">
        <v>194</v>
      </c>
      <c r="E90" s="2">
        <v>0</v>
      </c>
      <c r="F90" s="1">
        <v>1690.9059999999999</v>
      </c>
      <c r="G90" s="1" t="s">
        <v>39</v>
      </c>
      <c r="H90" s="1">
        <f t="shared" si="1"/>
        <v>0</v>
      </c>
      <c r="I90" s="1" t="s">
        <v>22</v>
      </c>
      <c r="J90" s="1" t="s">
        <v>0</v>
      </c>
    </row>
    <row r="91" spans="1:10" x14ac:dyDescent="0.25">
      <c r="A91" s="1">
        <v>2963662</v>
      </c>
      <c r="B91" s="1" t="s">
        <v>195</v>
      </c>
      <c r="C91" s="1" t="s">
        <v>22</v>
      </c>
      <c r="D91" s="1" t="s">
        <v>196</v>
      </c>
      <c r="E91" s="2">
        <v>0</v>
      </c>
      <c r="F91" s="1">
        <v>1690.9059999999999</v>
      </c>
      <c r="G91" s="1" t="s">
        <v>39</v>
      </c>
      <c r="H91" s="1">
        <f t="shared" si="1"/>
        <v>0</v>
      </c>
      <c r="I91" s="1" t="s">
        <v>22</v>
      </c>
      <c r="J91" s="1" t="s">
        <v>0</v>
      </c>
    </row>
    <row r="92" spans="1:10" ht="30" x14ac:dyDescent="0.25">
      <c r="A92" s="1">
        <v>2963663</v>
      </c>
      <c r="B92" s="1" t="s">
        <v>197</v>
      </c>
      <c r="C92" s="1" t="s">
        <v>22</v>
      </c>
      <c r="D92" s="1" t="s">
        <v>198</v>
      </c>
      <c r="E92" s="2">
        <v>0</v>
      </c>
      <c r="F92" s="1">
        <v>3043.6309999999999</v>
      </c>
      <c r="G92" s="1" t="s">
        <v>73</v>
      </c>
      <c r="H92" s="1">
        <f t="shared" si="1"/>
        <v>0</v>
      </c>
      <c r="I92" s="1" t="s">
        <v>22</v>
      </c>
      <c r="J92" s="1" t="s">
        <v>0</v>
      </c>
    </row>
    <row r="93" spans="1:10" ht="30" x14ac:dyDescent="0.25">
      <c r="A93" s="1">
        <v>2963664</v>
      </c>
      <c r="B93" s="1" t="s">
        <v>199</v>
      </c>
      <c r="C93" s="1" t="s">
        <v>22</v>
      </c>
      <c r="D93" s="1" t="s">
        <v>69</v>
      </c>
      <c r="E93" s="2">
        <v>0</v>
      </c>
      <c r="F93" s="1">
        <v>762.90899999999999</v>
      </c>
      <c r="G93" s="1" t="s">
        <v>39</v>
      </c>
      <c r="H93" s="1">
        <f t="shared" si="1"/>
        <v>0</v>
      </c>
      <c r="I93" s="1" t="s">
        <v>22</v>
      </c>
      <c r="J93" s="1" t="s">
        <v>0</v>
      </c>
    </row>
    <row r="94" spans="1:10" x14ac:dyDescent="0.25">
      <c r="A94" s="1">
        <v>2963665</v>
      </c>
      <c r="B94" s="1" t="s">
        <v>200</v>
      </c>
      <c r="C94" s="1" t="s">
        <v>22</v>
      </c>
      <c r="D94" s="1" t="s">
        <v>201</v>
      </c>
      <c r="E94" s="2">
        <v>0</v>
      </c>
      <c r="F94" s="1">
        <v>746.41899999999998</v>
      </c>
      <c r="G94" s="1" t="s">
        <v>39</v>
      </c>
      <c r="H94" s="1">
        <f t="shared" si="1"/>
        <v>0</v>
      </c>
      <c r="I94" s="1" t="s">
        <v>22</v>
      </c>
      <c r="J94" s="1" t="s">
        <v>0</v>
      </c>
    </row>
    <row r="95" spans="1:10" ht="30" x14ac:dyDescent="0.25">
      <c r="A95" s="1">
        <v>2963666</v>
      </c>
      <c r="B95" s="1" t="s">
        <v>202</v>
      </c>
      <c r="C95" s="1" t="s">
        <v>22</v>
      </c>
      <c r="D95" s="1" t="s">
        <v>203</v>
      </c>
      <c r="E95" s="2">
        <v>0</v>
      </c>
      <c r="F95" s="1">
        <v>1111</v>
      </c>
      <c r="G95" s="1" t="s">
        <v>39</v>
      </c>
      <c r="H95" s="1">
        <f t="shared" si="1"/>
        <v>0</v>
      </c>
      <c r="I95" s="1" t="s">
        <v>22</v>
      </c>
      <c r="J95" s="1" t="s">
        <v>0</v>
      </c>
    </row>
    <row r="96" spans="1:10" x14ac:dyDescent="0.25">
      <c r="A96" s="1">
        <v>2963667</v>
      </c>
      <c r="B96" s="1" t="s">
        <v>204</v>
      </c>
      <c r="C96" s="1" t="s">
        <v>22</v>
      </c>
      <c r="D96" s="1" t="s">
        <v>205</v>
      </c>
      <c r="E96" s="2">
        <v>0</v>
      </c>
      <c r="F96" s="1">
        <v>2444.1999999999998</v>
      </c>
      <c r="G96" s="1" t="s">
        <v>73</v>
      </c>
      <c r="H96" s="1">
        <f t="shared" si="1"/>
        <v>0</v>
      </c>
      <c r="I96" s="1" t="s">
        <v>22</v>
      </c>
      <c r="J96" s="1" t="s">
        <v>0</v>
      </c>
    </row>
    <row r="97" spans="1:10" x14ac:dyDescent="0.25">
      <c r="A97" s="1">
        <v>2963668</v>
      </c>
      <c r="B97" s="1" t="s">
        <v>206</v>
      </c>
      <c r="C97" s="1" t="s">
        <v>22</v>
      </c>
      <c r="D97" s="1" t="s">
        <v>71</v>
      </c>
      <c r="E97" s="2">
        <v>0</v>
      </c>
      <c r="F97" s="1">
        <v>378.12400000000002</v>
      </c>
      <c r="G97" s="1" t="s">
        <v>39</v>
      </c>
      <c r="H97" s="1">
        <f t="shared" si="1"/>
        <v>0</v>
      </c>
      <c r="I97" s="1" t="s">
        <v>22</v>
      </c>
      <c r="J97" s="1" t="s">
        <v>0</v>
      </c>
    </row>
    <row r="98" spans="1:10" x14ac:dyDescent="0.25">
      <c r="A98" s="1">
        <v>2963669</v>
      </c>
      <c r="B98" s="1" t="s">
        <v>207</v>
      </c>
      <c r="C98" s="1" t="s">
        <v>22</v>
      </c>
      <c r="D98" s="1" t="s">
        <v>74</v>
      </c>
      <c r="E98" s="2">
        <v>0</v>
      </c>
      <c r="F98" s="1">
        <v>831.87300000000005</v>
      </c>
      <c r="G98" s="1" t="s">
        <v>73</v>
      </c>
      <c r="H98" s="1">
        <f t="shared" si="1"/>
        <v>0</v>
      </c>
      <c r="I98" s="1" t="s">
        <v>22</v>
      </c>
      <c r="J98" s="1" t="s">
        <v>0</v>
      </c>
    </row>
    <row r="99" spans="1:10" x14ac:dyDescent="0.25">
      <c r="A99" s="1">
        <v>2963670</v>
      </c>
      <c r="B99" s="1" t="s">
        <v>208</v>
      </c>
      <c r="C99" s="1" t="s">
        <v>22</v>
      </c>
      <c r="D99" s="1" t="s">
        <v>209</v>
      </c>
      <c r="E99" s="2">
        <v>0</v>
      </c>
      <c r="F99" s="1">
        <v>45</v>
      </c>
      <c r="G99" s="1" t="s">
        <v>50</v>
      </c>
      <c r="H99" s="1">
        <f t="shared" si="1"/>
        <v>0</v>
      </c>
      <c r="I99" s="1" t="s">
        <v>22</v>
      </c>
      <c r="J99" s="1" t="s">
        <v>0</v>
      </c>
    </row>
    <row r="100" spans="1:10" x14ac:dyDescent="0.25">
      <c r="A100" s="1">
        <v>2963671</v>
      </c>
      <c r="B100" s="1" t="s">
        <v>210</v>
      </c>
      <c r="C100" s="1" t="s">
        <v>22</v>
      </c>
      <c r="D100" s="1" t="s">
        <v>211</v>
      </c>
      <c r="E100" s="2">
        <v>0</v>
      </c>
      <c r="F100" s="1">
        <v>1.575</v>
      </c>
      <c r="G100" s="1" t="s">
        <v>149</v>
      </c>
      <c r="H100" s="1">
        <f t="shared" si="1"/>
        <v>0</v>
      </c>
      <c r="I100" s="1" t="s">
        <v>22</v>
      </c>
      <c r="J100" s="1" t="s">
        <v>0</v>
      </c>
    </row>
    <row r="101" spans="1:10" ht="30" x14ac:dyDescent="0.25">
      <c r="A101" s="1">
        <v>2963672</v>
      </c>
      <c r="B101" s="1" t="s">
        <v>212</v>
      </c>
      <c r="C101" s="1" t="s">
        <v>22</v>
      </c>
      <c r="D101" s="1" t="s">
        <v>76</v>
      </c>
      <c r="E101" s="2">
        <v>0</v>
      </c>
      <c r="F101" s="1">
        <v>3188</v>
      </c>
      <c r="G101" s="1" t="s">
        <v>50</v>
      </c>
      <c r="H101" s="1">
        <f t="shared" si="1"/>
        <v>0</v>
      </c>
      <c r="I101" s="1" t="s">
        <v>22</v>
      </c>
      <c r="J101" s="1" t="s">
        <v>0</v>
      </c>
    </row>
    <row r="102" spans="1:10" x14ac:dyDescent="0.25">
      <c r="A102" s="1">
        <v>2963673</v>
      </c>
      <c r="B102" s="1" t="s">
        <v>213</v>
      </c>
      <c r="C102" s="1" t="s">
        <v>22</v>
      </c>
      <c r="D102" s="1" t="s">
        <v>78</v>
      </c>
      <c r="E102" s="2">
        <v>0</v>
      </c>
      <c r="F102" s="1">
        <v>3188</v>
      </c>
      <c r="G102" s="1" t="s">
        <v>50</v>
      </c>
      <c r="H102" s="1">
        <f t="shared" si="1"/>
        <v>0</v>
      </c>
      <c r="I102" s="1" t="s">
        <v>22</v>
      </c>
      <c r="J102" s="1" t="s">
        <v>0</v>
      </c>
    </row>
    <row r="103" spans="1:10" x14ac:dyDescent="0.25">
      <c r="A103" s="1">
        <v>2963674</v>
      </c>
      <c r="B103" s="1" t="s">
        <v>214</v>
      </c>
      <c r="C103" s="1" t="s">
        <v>22</v>
      </c>
      <c r="D103" s="1" t="s">
        <v>80</v>
      </c>
      <c r="E103" s="2">
        <v>0</v>
      </c>
      <c r="F103" s="1">
        <v>3188</v>
      </c>
      <c r="G103" s="1" t="s">
        <v>50</v>
      </c>
      <c r="H103" s="1">
        <f t="shared" si="1"/>
        <v>0</v>
      </c>
      <c r="I103" s="1" t="s">
        <v>22</v>
      </c>
      <c r="J103" s="1" t="s">
        <v>0</v>
      </c>
    </row>
    <row r="104" spans="1:10" ht="30" x14ac:dyDescent="0.25">
      <c r="A104" s="1">
        <v>2963675</v>
      </c>
      <c r="B104" s="1" t="s">
        <v>215</v>
      </c>
      <c r="C104" s="1" t="s">
        <v>22</v>
      </c>
      <c r="D104" s="1" t="s">
        <v>83</v>
      </c>
      <c r="E104" s="2">
        <v>0</v>
      </c>
      <c r="F104" s="1">
        <v>0.31900000000000001</v>
      </c>
      <c r="G104" s="1" t="s">
        <v>82</v>
      </c>
      <c r="H104" s="1">
        <f t="shared" si="1"/>
        <v>0</v>
      </c>
      <c r="I104" s="1" t="s">
        <v>22</v>
      </c>
      <c r="J104" s="1" t="s">
        <v>0</v>
      </c>
    </row>
    <row r="105" spans="1:10" ht="30" x14ac:dyDescent="0.25">
      <c r="A105" s="1">
        <v>2963676</v>
      </c>
      <c r="B105" s="1" t="s">
        <v>216</v>
      </c>
      <c r="C105" s="1" t="s">
        <v>22</v>
      </c>
      <c r="D105" s="1" t="s">
        <v>85</v>
      </c>
      <c r="E105" s="2">
        <v>0</v>
      </c>
      <c r="F105" s="1">
        <v>0.95699999999999996</v>
      </c>
      <c r="G105" s="1" t="s">
        <v>73</v>
      </c>
      <c r="H105" s="1">
        <f t="shared" si="1"/>
        <v>0</v>
      </c>
      <c r="I105" s="1" t="s">
        <v>22</v>
      </c>
      <c r="J105" s="1" t="s">
        <v>0</v>
      </c>
    </row>
    <row r="106" spans="1:10" x14ac:dyDescent="0.25">
      <c r="A106" s="1">
        <v>2963677</v>
      </c>
      <c r="B106" s="1" t="s">
        <v>217</v>
      </c>
      <c r="C106" s="1" t="s">
        <v>22</v>
      </c>
      <c r="D106" s="1" t="s">
        <v>87</v>
      </c>
      <c r="E106" s="2">
        <v>0</v>
      </c>
      <c r="F106" s="1">
        <v>0.95699999999999996</v>
      </c>
      <c r="G106" s="1" t="s">
        <v>73</v>
      </c>
      <c r="H106" s="1">
        <f t="shared" si="1"/>
        <v>0</v>
      </c>
      <c r="I106" s="1" t="s">
        <v>22</v>
      </c>
      <c r="J106" s="1" t="s">
        <v>0</v>
      </c>
    </row>
    <row r="107" spans="1:10" x14ac:dyDescent="0.25">
      <c r="A107" s="1">
        <v>2963678</v>
      </c>
      <c r="B107" s="1" t="s">
        <v>218</v>
      </c>
      <c r="C107" s="1">
        <v>2</v>
      </c>
      <c r="D107" s="1" t="s">
        <v>89</v>
      </c>
      <c r="E107" s="1">
        <f>ROUND(H108,2)</f>
        <v>0</v>
      </c>
      <c r="F107" s="1">
        <v>1</v>
      </c>
      <c r="G107" s="1" t="s">
        <v>0</v>
      </c>
      <c r="H107" s="1">
        <f t="shared" si="1"/>
        <v>0</v>
      </c>
      <c r="I107" s="1" t="s">
        <v>22</v>
      </c>
      <c r="J107" s="1" t="s">
        <v>0</v>
      </c>
    </row>
    <row r="108" spans="1:10" ht="30" x14ac:dyDescent="0.25">
      <c r="A108" s="1">
        <v>2963679</v>
      </c>
      <c r="B108" s="1" t="s">
        <v>219</v>
      </c>
      <c r="C108" s="1" t="s">
        <v>22</v>
      </c>
      <c r="D108" s="1" t="s">
        <v>91</v>
      </c>
      <c r="E108" s="2">
        <v>0</v>
      </c>
      <c r="F108" s="1">
        <v>4.2</v>
      </c>
      <c r="G108" s="1" t="s">
        <v>39</v>
      </c>
      <c r="H108" s="1">
        <f t="shared" si="1"/>
        <v>0</v>
      </c>
      <c r="I108" s="1" t="s">
        <v>22</v>
      </c>
      <c r="J108" s="1" t="s">
        <v>0</v>
      </c>
    </row>
    <row r="109" spans="1:10" x14ac:dyDescent="0.25">
      <c r="A109" s="1">
        <v>2963680</v>
      </c>
      <c r="B109" s="1" t="s">
        <v>220</v>
      </c>
      <c r="C109" s="1">
        <v>3</v>
      </c>
      <c r="D109" s="1" t="s">
        <v>93</v>
      </c>
      <c r="E109" s="1">
        <f>ROUND(H110+H111,2)</f>
        <v>0</v>
      </c>
      <c r="F109" s="1">
        <v>1</v>
      </c>
      <c r="G109" s="1" t="s">
        <v>0</v>
      </c>
      <c r="H109" s="1">
        <f t="shared" si="1"/>
        <v>0</v>
      </c>
      <c r="I109" s="1" t="s">
        <v>22</v>
      </c>
      <c r="J109" s="1" t="s">
        <v>0</v>
      </c>
    </row>
    <row r="110" spans="1:10" ht="30" x14ac:dyDescent="0.25">
      <c r="A110" s="1">
        <v>2963681</v>
      </c>
      <c r="B110" s="1" t="s">
        <v>221</v>
      </c>
      <c r="C110" s="1" t="s">
        <v>22</v>
      </c>
      <c r="D110" s="1" t="s">
        <v>96</v>
      </c>
      <c r="E110" s="2">
        <v>0</v>
      </c>
      <c r="F110" s="1">
        <v>24</v>
      </c>
      <c r="G110" s="1" t="s">
        <v>95</v>
      </c>
      <c r="H110" s="1">
        <f t="shared" si="1"/>
        <v>0</v>
      </c>
      <c r="I110" s="1" t="s">
        <v>22</v>
      </c>
      <c r="J110" s="1" t="s">
        <v>0</v>
      </c>
    </row>
    <row r="111" spans="1:10" x14ac:dyDescent="0.25">
      <c r="A111" s="1">
        <v>2963682</v>
      </c>
      <c r="B111" s="1" t="s">
        <v>222</v>
      </c>
      <c r="C111" s="1" t="s">
        <v>22</v>
      </c>
      <c r="D111" s="1" t="s">
        <v>99</v>
      </c>
      <c r="E111" s="2">
        <v>0</v>
      </c>
      <c r="F111" s="1">
        <v>48</v>
      </c>
      <c r="G111" s="1" t="s">
        <v>98</v>
      </c>
      <c r="H111" s="1">
        <f t="shared" si="1"/>
        <v>0</v>
      </c>
      <c r="I111" s="1" t="s">
        <v>22</v>
      </c>
      <c r="J111" s="1" t="s">
        <v>0</v>
      </c>
    </row>
    <row r="112" spans="1:10" x14ac:dyDescent="0.25">
      <c r="A112" s="1">
        <v>2963683</v>
      </c>
      <c r="B112" s="1" t="s">
        <v>223</v>
      </c>
      <c r="C112" s="1">
        <v>4</v>
      </c>
      <c r="D112" s="1" t="s">
        <v>101</v>
      </c>
      <c r="E112" s="1">
        <f>ROUND(H113+H114+H115,2)</f>
        <v>0</v>
      </c>
      <c r="F112" s="1">
        <v>1</v>
      </c>
      <c r="G112" s="1" t="s">
        <v>0</v>
      </c>
      <c r="H112" s="1">
        <f t="shared" si="1"/>
        <v>0</v>
      </c>
      <c r="I112" s="1" t="s">
        <v>22</v>
      </c>
      <c r="J112" s="1" t="s">
        <v>0</v>
      </c>
    </row>
    <row r="113" spans="1:10" ht="30" x14ac:dyDescent="0.25">
      <c r="A113" s="1">
        <v>2963684</v>
      </c>
      <c r="B113" s="1" t="s">
        <v>224</v>
      </c>
      <c r="C113" s="1" t="s">
        <v>22</v>
      </c>
      <c r="D113" s="1" t="s">
        <v>103</v>
      </c>
      <c r="E113" s="2">
        <v>0</v>
      </c>
      <c r="F113" s="1">
        <v>70.400000000000006</v>
      </c>
      <c r="G113" s="1" t="s">
        <v>39</v>
      </c>
      <c r="H113" s="1">
        <f t="shared" si="1"/>
        <v>0</v>
      </c>
      <c r="I113" s="1" t="s">
        <v>22</v>
      </c>
      <c r="J113" s="1" t="s">
        <v>0</v>
      </c>
    </row>
    <row r="114" spans="1:10" ht="30" x14ac:dyDescent="0.25">
      <c r="A114" s="1">
        <v>2963685</v>
      </c>
      <c r="B114" s="1" t="s">
        <v>225</v>
      </c>
      <c r="C114" s="1" t="s">
        <v>22</v>
      </c>
      <c r="D114" s="1" t="s">
        <v>226</v>
      </c>
      <c r="E114" s="2">
        <v>0</v>
      </c>
      <c r="F114" s="1">
        <v>0.38</v>
      </c>
      <c r="G114" s="1" t="s">
        <v>39</v>
      </c>
      <c r="H114" s="1">
        <f t="shared" si="1"/>
        <v>0</v>
      </c>
      <c r="I114" s="1" t="s">
        <v>22</v>
      </c>
      <c r="J114" s="1" t="s">
        <v>0</v>
      </c>
    </row>
    <row r="115" spans="1:10" x14ac:dyDescent="0.25">
      <c r="A115" s="1">
        <v>2963686</v>
      </c>
      <c r="B115" s="1" t="s">
        <v>227</v>
      </c>
      <c r="C115" s="1" t="s">
        <v>22</v>
      </c>
      <c r="D115" s="1" t="s">
        <v>228</v>
      </c>
      <c r="E115" s="2">
        <v>0</v>
      </c>
      <c r="F115" s="1">
        <v>7.6050000000000004</v>
      </c>
      <c r="G115" s="1" t="s">
        <v>50</v>
      </c>
      <c r="H115" s="1">
        <f t="shared" si="1"/>
        <v>0</v>
      </c>
      <c r="I115" s="1" t="s">
        <v>22</v>
      </c>
      <c r="J115" s="1" t="s">
        <v>0</v>
      </c>
    </row>
    <row r="116" spans="1:10" x14ac:dyDescent="0.25">
      <c r="A116" s="1">
        <v>2963687</v>
      </c>
      <c r="B116" s="1" t="s">
        <v>229</v>
      </c>
      <c r="C116" s="1">
        <v>5</v>
      </c>
      <c r="D116" s="1" t="s">
        <v>230</v>
      </c>
      <c r="E116" s="1">
        <f>ROUND(H117+H118+H119+H120+H121+H122+H123+H124,2)</f>
        <v>0</v>
      </c>
      <c r="F116" s="1">
        <v>1</v>
      </c>
      <c r="G116" s="1" t="s">
        <v>0</v>
      </c>
      <c r="H116" s="1">
        <f t="shared" si="1"/>
        <v>0</v>
      </c>
      <c r="I116" s="1" t="s">
        <v>22</v>
      </c>
      <c r="J116" s="1" t="s">
        <v>0</v>
      </c>
    </row>
    <row r="117" spans="1:10" x14ac:dyDescent="0.25">
      <c r="A117" s="1">
        <v>2963688</v>
      </c>
      <c r="B117" s="1" t="s">
        <v>231</v>
      </c>
      <c r="C117" s="1" t="s">
        <v>22</v>
      </c>
      <c r="D117" s="1" t="s">
        <v>232</v>
      </c>
      <c r="E117" s="2">
        <v>0</v>
      </c>
      <c r="F117" s="1">
        <v>110.48</v>
      </c>
      <c r="G117" s="1" t="s">
        <v>50</v>
      </c>
      <c r="H117" s="1">
        <f t="shared" si="1"/>
        <v>0</v>
      </c>
      <c r="I117" s="1" t="s">
        <v>22</v>
      </c>
      <c r="J117" s="1" t="s">
        <v>0</v>
      </c>
    </row>
    <row r="118" spans="1:10" ht="30" x14ac:dyDescent="0.25">
      <c r="A118" s="1">
        <v>2963689</v>
      </c>
      <c r="B118" s="1" t="s">
        <v>233</v>
      </c>
      <c r="C118" s="1" t="s">
        <v>22</v>
      </c>
      <c r="D118" s="1" t="s">
        <v>234</v>
      </c>
      <c r="E118" s="2">
        <v>0</v>
      </c>
      <c r="F118" s="1">
        <v>197.48</v>
      </c>
      <c r="G118" s="1" t="s">
        <v>50</v>
      </c>
      <c r="H118" s="1">
        <f t="shared" si="1"/>
        <v>0</v>
      </c>
      <c r="I118" s="1" t="s">
        <v>22</v>
      </c>
      <c r="J118" s="1" t="s">
        <v>0</v>
      </c>
    </row>
    <row r="119" spans="1:10" x14ac:dyDescent="0.25">
      <c r="A119" s="1">
        <v>2963690</v>
      </c>
      <c r="B119" s="1" t="s">
        <v>235</v>
      </c>
      <c r="C119" s="1" t="s">
        <v>22</v>
      </c>
      <c r="D119" s="1" t="s">
        <v>236</v>
      </c>
      <c r="E119" s="2">
        <v>0</v>
      </c>
      <c r="F119" s="1">
        <v>110.48</v>
      </c>
      <c r="G119" s="1" t="s">
        <v>50</v>
      </c>
      <c r="H119" s="1">
        <f t="shared" si="1"/>
        <v>0</v>
      </c>
      <c r="I119" s="1" t="s">
        <v>22</v>
      </c>
      <c r="J119" s="1" t="s">
        <v>0</v>
      </c>
    </row>
    <row r="120" spans="1:10" ht="30" x14ac:dyDescent="0.25">
      <c r="A120" s="1">
        <v>2963691</v>
      </c>
      <c r="B120" s="1" t="s">
        <v>237</v>
      </c>
      <c r="C120" s="1" t="s">
        <v>22</v>
      </c>
      <c r="D120" s="1" t="s">
        <v>238</v>
      </c>
      <c r="E120" s="2">
        <v>0</v>
      </c>
      <c r="F120" s="1">
        <v>197.48</v>
      </c>
      <c r="G120" s="1" t="s">
        <v>50</v>
      </c>
      <c r="H120" s="1">
        <f t="shared" si="1"/>
        <v>0</v>
      </c>
      <c r="I120" s="1" t="s">
        <v>22</v>
      </c>
      <c r="J120" s="1" t="s">
        <v>0</v>
      </c>
    </row>
    <row r="121" spans="1:10" ht="30" x14ac:dyDescent="0.25">
      <c r="A121" s="1">
        <v>2963692</v>
      </c>
      <c r="B121" s="1" t="s">
        <v>239</v>
      </c>
      <c r="C121" s="1" t="s">
        <v>22</v>
      </c>
      <c r="D121" s="1" t="s">
        <v>240</v>
      </c>
      <c r="E121" s="2">
        <v>0</v>
      </c>
      <c r="F121" s="1">
        <v>443.93</v>
      </c>
      <c r="G121" s="1" t="s">
        <v>50</v>
      </c>
      <c r="H121" s="1">
        <f t="shared" si="1"/>
        <v>0</v>
      </c>
      <c r="I121" s="1" t="s">
        <v>22</v>
      </c>
      <c r="J121" s="1" t="s">
        <v>0</v>
      </c>
    </row>
    <row r="122" spans="1:10" ht="30" x14ac:dyDescent="0.25">
      <c r="A122" s="1">
        <v>2963693</v>
      </c>
      <c r="B122" s="1" t="s">
        <v>241</v>
      </c>
      <c r="C122" s="1" t="s">
        <v>22</v>
      </c>
      <c r="D122" s="1" t="s">
        <v>242</v>
      </c>
      <c r="E122" s="2">
        <v>0</v>
      </c>
      <c r="F122" s="1">
        <v>302.88</v>
      </c>
      <c r="G122" s="1" t="s">
        <v>50</v>
      </c>
      <c r="H122" s="1">
        <f t="shared" si="1"/>
        <v>0</v>
      </c>
      <c r="I122" s="1" t="s">
        <v>22</v>
      </c>
      <c r="J122" s="1" t="s">
        <v>0</v>
      </c>
    </row>
    <row r="123" spans="1:10" ht="30" x14ac:dyDescent="0.25">
      <c r="A123" s="1">
        <v>2963694</v>
      </c>
      <c r="B123" s="1" t="s">
        <v>243</v>
      </c>
      <c r="C123" s="1" t="s">
        <v>22</v>
      </c>
      <c r="D123" s="1" t="s">
        <v>244</v>
      </c>
      <c r="E123" s="2">
        <v>0</v>
      </c>
      <c r="F123" s="1">
        <v>141.05000000000001</v>
      </c>
      <c r="G123" s="1" t="s">
        <v>50</v>
      </c>
      <c r="H123" s="1">
        <f t="shared" si="1"/>
        <v>0</v>
      </c>
      <c r="I123" s="1" t="s">
        <v>22</v>
      </c>
      <c r="J123" s="1" t="s">
        <v>0</v>
      </c>
    </row>
    <row r="124" spans="1:10" ht="30" x14ac:dyDescent="0.25">
      <c r="A124" s="1">
        <v>2963695</v>
      </c>
      <c r="B124" s="1" t="s">
        <v>245</v>
      </c>
      <c r="C124" s="1" t="s">
        <v>22</v>
      </c>
      <c r="D124" s="1" t="s">
        <v>246</v>
      </c>
      <c r="E124" s="2">
        <v>0</v>
      </c>
      <c r="F124" s="1">
        <v>141.05000000000001</v>
      </c>
      <c r="G124" s="1" t="s">
        <v>50</v>
      </c>
      <c r="H124" s="1">
        <f t="shared" si="1"/>
        <v>0</v>
      </c>
      <c r="I124" s="1" t="s">
        <v>22</v>
      </c>
      <c r="J124" s="1" t="s">
        <v>0</v>
      </c>
    </row>
    <row r="125" spans="1:10" x14ac:dyDescent="0.25">
      <c r="A125" s="1">
        <v>2963696</v>
      </c>
      <c r="B125" s="1" t="s">
        <v>247</v>
      </c>
      <c r="C125" s="1">
        <v>8</v>
      </c>
      <c r="D125" s="1" t="s">
        <v>109</v>
      </c>
      <c r="E125" s="1">
        <f>ROUND(H126+H127+H128+H129+H130+H131+H132+H133+H134+H135+H136+H137+H138+H139+H140+H141+H142+H143+H144+H145+H146+H147+H148,2)</f>
        <v>0</v>
      </c>
      <c r="F125" s="1">
        <v>1</v>
      </c>
      <c r="G125" s="1" t="s">
        <v>0</v>
      </c>
      <c r="H125" s="1">
        <f t="shared" si="1"/>
        <v>0</v>
      </c>
      <c r="I125" s="1" t="s">
        <v>22</v>
      </c>
      <c r="J125" s="1" t="s">
        <v>0</v>
      </c>
    </row>
    <row r="126" spans="1:10" ht="45" x14ac:dyDescent="0.25">
      <c r="A126" s="1">
        <v>2963697</v>
      </c>
      <c r="B126" s="1" t="s">
        <v>248</v>
      </c>
      <c r="C126" s="1" t="s">
        <v>22</v>
      </c>
      <c r="D126" s="1" t="s">
        <v>111</v>
      </c>
      <c r="E126" s="2">
        <v>0</v>
      </c>
      <c r="F126" s="1">
        <v>728</v>
      </c>
      <c r="G126" s="1" t="s">
        <v>98</v>
      </c>
      <c r="H126" s="1">
        <f t="shared" si="1"/>
        <v>0</v>
      </c>
      <c r="I126" s="1" t="s">
        <v>22</v>
      </c>
      <c r="J126" s="1" t="s">
        <v>0</v>
      </c>
    </row>
    <row r="127" spans="1:10" ht="30" x14ac:dyDescent="0.25">
      <c r="A127" s="1">
        <v>2963698</v>
      </c>
      <c r="B127" s="1" t="s">
        <v>249</v>
      </c>
      <c r="C127" s="1" t="s">
        <v>22</v>
      </c>
      <c r="D127" s="1" t="s">
        <v>113</v>
      </c>
      <c r="E127" s="2">
        <v>0</v>
      </c>
      <c r="F127" s="1">
        <v>145.6</v>
      </c>
      <c r="G127" s="1" t="s">
        <v>95</v>
      </c>
      <c r="H127" s="1">
        <f t="shared" si="1"/>
        <v>0</v>
      </c>
      <c r="I127" s="1" t="s">
        <v>22</v>
      </c>
      <c r="J127" s="1" t="s">
        <v>0</v>
      </c>
    </row>
    <row r="128" spans="1:10" ht="30" x14ac:dyDescent="0.25">
      <c r="A128" s="1">
        <v>2963699</v>
      </c>
      <c r="B128" s="1" t="s">
        <v>250</v>
      </c>
      <c r="C128" s="1" t="s">
        <v>22</v>
      </c>
      <c r="D128" s="1" t="s">
        <v>115</v>
      </c>
      <c r="E128" s="2">
        <v>0</v>
      </c>
      <c r="F128" s="1">
        <v>17</v>
      </c>
      <c r="G128" s="1" t="s">
        <v>95</v>
      </c>
      <c r="H128" s="1">
        <f t="shared" si="1"/>
        <v>0</v>
      </c>
      <c r="I128" s="1" t="s">
        <v>22</v>
      </c>
      <c r="J128" s="1" t="s">
        <v>0</v>
      </c>
    </row>
    <row r="129" spans="1:10" x14ac:dyDescent="0.25">
      <c r="A129" s="1">
        <v>2963700</v>
      </c>
      <c r="B129" s="1" t="s">
        <v>251</v>
      </c>
      <c r="C129" s="1" t="s">
        <v>22</v>
      </c>
      <c r="D129" s="1" t="s">
        <v>117</v>
      </c>
      <c r="E129" s="2">
        <v>0</v>
      </c>
      <c r="F129" s="1">
        <v>17</v>
      </c>
      <c r="G129" s="1" t="s">
        <v>95</v>
      </c>
      <c r="H129" s="1">
        <f t="shared" si="1"/>
        <v>0</v>
      </c>
      <c r="I129" s="1" t="s">
        <v>22</v>
      </c>
      <c r="J129" s="1" t="s">
        <v>0</v>
      </c>
    </row>
    <row r="130" spans="1:10" x14ac:dyDescent="0.25">
      <c r="A130" s="1">
        <v>2963701</v>
      </c>
      <c r="B130" s="1" t="s">
        <v>252</v>
      </c>
      <c r="C130" s="1" t="s">
        <v>22</v>
      </c>
      <c r="D130" s="1" t="s">
        <v>119</v>
      </c>
      <c r="E130" s="2">
        <v>0</v>
      </c>
      <c r="F130" s="1">
        <v>728</v>
      </c>
      <c r="G130" s="1" t="s">
        <v>98</v>
      </c>
      <c r="H130" s="1">
        <f t="shared" si="1"/>
        <v>0</v>
      </c>
      <c r="I130" s="1" t="s">
        <v>22</v>
      </c>
      <c r="J130" s="1" t="s">
        <v>0</v>
      </c>
    </row>
    <row r="131" spans="1:10" ht="30" x14ac:dyDescent="0.25">
      <c r="A131" s="1">
        <v>2963702</v>
      </c>
      <c r="B131" s="1" t="s">
        <v>253</v>
      </c>
      <c r="C131" s="1" t="s">
        <v>22</v>
      </c>
      <c r="D131" s="1" t="s">
        <v>121</v>
      </c>
      <c r="E131" s="2">
        <v>0</v>
      </c>
      <c r="F131" s="1">
        <v>728</v>
      </c>
      <c r="G131" s="1" t="s">
        <v>98</v>
      </c>
      <c r="H131" s="1">
        <f t="shared" ref="H131:H194" si="2">IF(ISNUMBER(VALUE(E131)),ROUND(SUM(ROUND(E131,2)*F131),2),"N")</f>
        <v>0</v>
      </c>
      <c r="I131" s="1" t="s">
        <v>22</v>
      </c>
      <c r="J131" s="1" t="s">
        <v>0</v>
      </c>
    </row>
    <row r="132" spans="1:10" ht="30" x14ac:dyDescent="0.25">
      <c r="A132" s="1">
        <v>2963703</v>
      </c>
      <c r="B132" s="1" t="s">
        <v>254</v>
      </c>
      <c r="C132" s="1" t="s">
        <v>22</v>
      </c>
      <c r="D132" s="1" t="s">
        <v>255</v>
      </c>
      <c r="E132" s="2">
        <v>0</v>
      </c>
      <c r="F132" s="1">
        <v>3.2</v>
      </c>
      <c r="G132" s="1" t="s">
        <v>95</v>
      </c>
      <c r="H132" s="1">
        <f t="shared" si="2"/>
        <v>0</v>
      </c>
      <c r="I132" s="1" t="s">
        <v>22</v>
      </c>
      <c r="J132" s="1" t="s">
        <v>0</v>
      </c>
    </row>
    <row r="133" spans="1:10" ht="30" x14ac:dyDescent="0.25">
      <c r="A133" s="1">
        <v>2963704</v>
      </c>
      <c r="B133" s="1" t="s">
        <v>256</v>
      </c>
      <c r="C133" s="1" t="s">
        <v>22</v>
      </c>
      <c r="D133" s="1" t="s">
        <v>125</v>
      </c>
      <c r="E133" s="2">
        <v>0</v>
      </c>
      <c r="F133" s="1">
        <v>20</v>
      </c>
      <c r="G133" s="1" t="s">
        <v>95</v>
      </c>
      <c r="H133" s="1">
        <f t="shared" si="2"/>
        <v>0</v>
      </c>
      <c r="I133" s="1" t="s">
        <v>22</v>
      </c>
      <c r="J133" s="1" t="s">
        <v>0</v>
      </c>
    </row>
    <row r="134" spans="1:10" x14ac:dyDescent="0.25">
      <c r="A134" s="1">
        <v>2963705</v>
      </c>
      <c r="B134" s="1" t="s">
        <v>257</v>
      </c>
      <c r="C134" s="1" t="s">
        <v>22</v>
      </c>
      <c r="D134" s="1" t="s">
        <v>127</v>
      </c>
      <c r="E134" s="2">
        <v>0</v>
      </c>
      <c r="F134" s="1">
        <v>118</v>
      </c>
      <c r="G134" s="1" t="s">
        <v>95</v>
      </c>
      <c r="H134" s="1">
        <f t="shared" si="2"/>
        <v>0</v>
      </c>
      <c r="I134" s="1" t="s">
        <v>22</v>
      </c>
      <c r="J134" s="1" t="s">
        <v>0</v>
      </c>
    </row>
    <row r="135" spans="1:10" x14ac:dyDescent="0.25">
      <c r="A135" s="1">
        <v>2963706</v>
      </c>
      <c r="B135" s="1" t="s">
        <v>258</v>
      </c>
      <c r="C135" s="1" t="s">
        <v>22</v>
      </c>
      <c r="D135" s="1" t="s">
        <v>129</v>
      </c>
      <c r="E135" s="2">
        <v>0</v>
      </c>
      <c r="F135" s="1">
        <v>20</v>
      </c>
      <c r="G135" s="1" t="s">
        <v>95</v>
      </c>
      <c r="H135" s="1">
        <f t="shared" si="2"/>
        <v>0</v>
      </c>
      <c r="I135" s="1" t="s">
        <v>22</v>
      </c>
      <c r="J135" s="1" t="s">
        <v>0</v>
      </c>
    </row>
    <row r="136" spans="1:10" ht="30" x14ac:dyDescent="0.25">
      <c r="A136" s="1">
        <v>2963707</v>
      </c>
      <c r="B136" s="1" t="s">
        <v>259</v>
      </c>
      <c r="C136" s="1" t="s">
        <v>22</v>
      </c>
      <c r="D136" s="1" t="s">
        <v>260</v>
      </c>
      <c r="E136" s="2">
        <v>0</v>
      </c>
      <c r="F136" s="1">
        <v>2</v>
      </c>
      <c r="G136" s="1" t="s">
        <v>95</v>
      </c>
      <c r="H136" s="1">
        <f t="shared" si="2"/>
        <v>0</v>
      </c>
      <c r="I136" s="1" t="s">
        <v>22</v>
      </c>
      <c r="J136" s="1" t="s">
        <v>0</v>
      </c>
    </row>
    <row r="137" spans="1:10" ht="30" x14ac:dyDescent="0.25">
      <c r="A137" s="1">
        <v>2963708</v>
      </c>
      <c r="B137" s="1" t="s">
        <v>261</v>
      </c>
      <c r="C137" s="1" t="s">
        <v>22</v>
      </c>
      <c r="D137" s="1" t="s">
        <v>262</v>
      </c>
      <c r="E137" s="2">
        <v>0</v>
      </c>
      <c r="F137" s="1">
        <v>17</v>
      </c>
      <c r="G137" s="1" t="s">
        <v>95</v>
      </c>
      <c r="H137" s="1">
        <f t="shared" si="2"/>
        <v>0</v>
      </c>
      <c r="I137" s="1" t="s">
        <v>22</v>
      </c>
      <c r="J137" s="1" t="s">
        <v>0</v>
      </c>
    </row>
    <row r="138" spans="1:10" ht="30" x14ac:dyDescent="0.25">
      <c r="A138" s="1">
        <v>2963709</v>
      </c>
      <c r="B138" s="1" t="s">
        <v>263</v>
      </c>
      <c r="C138" s="1" t="s">
        <v>22</v>
      </c>
      <c r="D138" s="1" t="s">
        <v>264</v>
      </c>
      <c r="E138" s="2">
        <v>0</v>
      </c>
      <c r="F138" s="1">
        <v>1</v>
      </c>
      <c r="G138" s="1" t="s">
        <v>95</v>
      </c>
      <c r="H138" s="1">
        <f t="shared" si="2"/>
        <v>0</v>
      </c>
      <c r="I138" s="1" t="s">
        <v>22</v>
      </c>
      <c r="J138" s="1" t="s">
        <v>0</v>
      </c>
    </row>
    <row r="139" spans="1:10" ht="30" x14ac:dyDescent="0.25">
      <c r="A139" s="1">
        <v>2963710</v>
      </c>
      <c r="B139" s="1" t="s">
        <v>265</v>
      </c>
      <c r="C139" s="1" t="s">
        <v>22</v>
      </c>
      <c r="D139" s="1" t="s">
        <v>266</v>
      </c>
      <c r="E139" s="2">
        <v>0</v>
      </c>
      <c r="F139" s="1">
        <v>1</v>
      </c>
      <c r="G139" s="1" t="s">
        <v>95</v>
      </c>
      <c r="H139" s="1">
        <f t="shared" si="2"/>
        <v>0</v>
      </c>
      <c r="I139" s="1" t="s">
        <v>22</v>
      </c>
      <c r="J139" s="1" t="s">
        <v>0</v>
      </c>
    </row>
    <row r="140" spans="1:10" x14ac:dyDescent="0.25">
      <c r="A140" s="1">
        <v>2963711</v>
      </c>
      <c r="B140" s="1" t="s">
        <v>267</v>
      </c>
      <c r="C140" s="1" t="s">
        <v>22</v>
      </c>
      <c r="D140" s="1" t="s">
        <v>268</v>
      </c>
      <c r="E140" s="2">
        <v>0</v>
      </c>
      <c r="F140" s="1">
        <v>1</v>
      </c>
      <c r="G140" s="1" t="s">
        <v>95</v>
      </c>
      <c r="H140" s="1">
        <f t="shared" si="2"/>
        <v>0</v>
      </c>
      <c r="I140" s="1" t="s">
        <v>22</v>
      </c>
      <c r="J140" s="1" t="s">
        <v>0</v>
      </c>
    </row>
    <row r="141" spans="1:10" x14ac:dyDescent="0.25">
      <c r="A141" s="1">
        <v>2963712</v>
      </c>
      <c r="B141" s="1" t="s">
        <v>269</v>
      </c>
      <c r="C141" s="1" t="s">
        <v>22</v>
      </c>
      <c r="D141" s="1" t="s">
        <v>270</v>
      </c>
      <c r="E141" s="2">
        <v>0</v>
      </c>
      <c r="F141" s="1">
        <v>1</v>
      </c>
      <c r="G141" s="1" t="s">
        <v>95</v>
      </c>
      <c r="H141" s="1">
        <f t="shared" si="2"/>
        <v>0</v>
      </c>
      <c r="I141" s="1" t="s">
        <v>22</v>
      </c>
      <c r="J141" s="1" t="s">
        <v>0</v>
      </c>
    </row>
    <row r="142" spans="1:10" x14ac:dyDescent="0.25">
      <c r="A142" s="1">
        <v>2963713</v>
      </c>
      <c r="B142" s="1" t="s">
        <v>271</v>
      </c>
      <c r="C142" s="1" t="s">
        <v>22</v>
      </c>
      <c r="D142" s="1" t="s">
        <v>272</v>
      </c>
      <c r="E142" s="2">
        <v>0</v>
      </c>
      <c r="F142" s="1">
        <v>1</v>
      </c>
      <c r="G142" s="1" t="s">
        <v>95</v>
      </c>
      <c r="H142" s="1">
        <f t="shared" si="2"/>
        <v>0</v>
      </c>
      <c r="I142" s="1" t="s">
        <v>22</v>
      </c>
      <c r="J142" s="1" t="s">
        <v>0</v>
      </c>
    </row>
    <row r="143" spans="1:10" x14ac:dyDescent="0.25">
      <c r="A143" s="1">
        <v>2963714</v>
      </c>
      <c r="B143" s="1" t="s">
        <v>273</v>
      </c>
      <c r="C143" s="1" t="s">
        <v>22</v>
      </c>
      <c r="D143" s="1" t="s">
        <v>274</v>
      </c>
      <c r="E143" s="2">
        <v>0</v>
      </c>
      <c r="F143" s="1">
        <v>1</v>
      </c>
      <c r="G143" s="1" t="s">
        <v>95</v>
      </c>
      <c r="H143" s="1">
        <f t="shared" si="2"/>
        <v>0</v>
      </c>
      <c r="I143" s="1" t="s">
        <v>22</v>
      </c>
      <c r="J143" s="1" t="s">
        <v>0</v>
      </c>
    </row>
    <row r="144" spans="1:10" x14ac:dyDescent="0.25">
      <c r="A144" s="1">
        <v>2963715</v>
      </c>
      <c r="B144" s="1" t="s">
        <v>275</v>
      </c>
      <c r="C144" s="1" t="s">
        <v>22</v>
      </c>
      <c r="D144" s="1" t="s">
        <v>276</v>
      </c>
      <c r="E144" s="2">
        <v>0</v>
      </c>
      <c r="F144" s="1">
        <v>1</v>
      </c>
      <c r="G144" s="1" t="s">
        <v>95</v>
      </c>
      <c r="H144" s="1">
        <f t="shared" si="2"/>
        <v>0</v>
      </c>
      <c r="I144" s="1" t="s">
        <v>22</v>
      </c>
      <c r="J144" s="1" t="s">
        <v>0</v>
      </c>
    </row>
    <row r="145" spans="1:10" ht="30" x14ac:dyDescent="0.25">
      <c r="A145" s="1">
        <v>2963716</v>
      </c>
      <c r="B145" s="1" t="s">
        <v>277</v>
      </c>
      <c r="C145" s="1" t="s">
        <v>22</v>
      </c>
      <c r="D145" s="1" t="s">
        <v>135</v>
      </c>
      <c r="E145" s="2">
        <v>0</v>
      </c>
      <c r="F145" s="1">
        <v>20</v>
      </c>
      <c r="G145" s="1" t="s">
        <v>95</v>
      </c>
      <c r="H145" s="1">
        <f t="shared" si="2"/>
        <v>0</v>
      </c>
      <c r="I145" s="1" t="s">
        <v>22</v>
      </c>
      <c r="J145" s="1" t="s">
        <v>0</v>
      </c>
    </row>
    <row r="146" spans="1:10" x14ac:dyDescent="0.25">
      <c r="A146" s="1">
        <v>2963717</v>
      </c>
      <c r="B146" s="1" t="s">
        <v>278</v>
      </c>
      <c r="C146" s="1" t="s">
        <v>22</v>
      </c>
      <c r="D146" s="1" t="s">
        <v>279</v>
      </c>
      <c r="E146" s="2">
        <v>0</v>
      </c>
      <c r="F146" s="1">
        <v>3</v>
      </c>
      <c r="G146" s="1" t="s">
        <v>95</v>
      </c>
      <c r="H146" s="1">
        <f t="shared" si="2"/>
        <v>0</v>
      </c>
      <c r="I146" s="1" t="s">
        <v>22</v>
      </c>
      <c r="J146" s="1" t="s">
        <v>0</v>
      </c>
    </row>
    <row r="147" spans="1:10" x14ac:dyDescent="0.25">
      <c r="A147" s="1">
        <v>2963718</v>
      </c>
      <c r="B147" s="1" t="s">
        <v>280</v>
      </c>
      <c r="C147" s="1" t="s">
        <v>22</v>
      </c>
      <c r="D147" s="1" t="s">
        <v>281</v>
      </c>
      <c r="E147" s="2">
        <v>0</v>
      </c>
      <c r="F147" s="1">
        <v>8</v>
      </c>
      <c r="G147" s="1" t="s">
        <v>95</v>
      </c>
      <c r="H147" s="1">
        <f t="shared" si="2"/>
        <v>0</v>
      </c>
      <c r="I147" s="1" t="s">
        <v>22</v>
      </c>
      <c r="J147" s="1" t="s">
        <v>0</v>
      </c>
    </row>
    <row r="148" spans="1:10" x14ac:dyDescent="0.25">
      <c r="A148" s="1">
        <v>2963719</v>
      </c>
      <c r="B148" s="1" t="s">
        <v>282</v>
      </c>
      <c r="C148" s="1" t="s">
        <v>22</v>
      </c>
      <c r="D148" s="1" t="s">
        <v>137</v>
      </c>
      <c r="E148" s="2">
        <v>0</v>
      </c>
      <c r="F148" s="1">
        <v>9</v>
      </c>
      <c r="G148" s="1" t="s">
        <v>95</v>
      </c>
      <c r="H148" s="1">
        <f t="shared" si="2"/>
        <v>0</v>
      </c>
      <c r="I148" s="1" t="s">
        <v>22</v>
      </c>
      <c r="J148" s="1" t="s">
        <v>0</v>
      </c>
    </row>
    <row r="149" spans="1:10" x14ac:dyDescent="0.25">
      <c r="A149" s="1">
        <v>2963720</v>
      </c>
      <c r="B149" s="1" t="s">
        <v>283</v>
      </c>
      <c r="C149" s="1">
        <v>9</v>
      </c>
      <c r="D149" s="1" t="s">
        <v>139</v>
      </c>
      <c r="E149" s="1">
        <f>ROUND(H150+H151+H152+H153+H154+H155,2)</f>
        <v>0</v>
      </c>
      <c r="F149" s="1">
        <v>1</v>
      </c>
      <c r="G149" s="1" t="s">
        <v>0</v>
      </c>
      <c r="H149" s="1">
        <f t="shared" si="2"/>
        <v>0</v>
      </c>
      <c r="I149" s="1" t="s">
        <v>22</v>
      </c>
      <c r="J149" s="1" t="s">
        <v>0</v>
      </c>
    </row>
    <row r="150" spans="1:10" x14ac:dyDescent="0.25">
      <c r="A150" s="1">
        <v>2963721</v>
      </c>
      <c r="B150" s="1" t="s">
        <v>284</v>
      </c>
      <c r="C150" s="1" t="s">
        <v>22</v>
      </c>
      <c r="D150" s="1" t="s">
        <v>286</v>
      </c>
      <c r="E150" s="2">
        <v>0</v>
      </c>
      <c r="F150" s="1">
        <v>1</v>
      </c>
      <c r="G150" s="1" t="s">
        <v>285</v>
      </c>
      <c r="H150" s="1">
        <f t="shared" si="2"/>
        <v>0</v>
      </c>
      <c r="I150" s="1" t="s">
        <v>22</v>
      </c>
      <c r="J150" s="1" t="s">
        <v>0</v>
      </c>
    </row>
    <row r="151" spans="1:10" x14ac:dyDescent="0.25">
      <c r="A151" s="1">
        <v>2963722</v>
      </c>
      <c r="B151" s="1" t="s">
        <v>287</v>
      </c>
      <c r="C151" s="1" t="s">
        <v>22</v>
      </c>
      <c r="D151" s="1" t="s">
        <v>288</v>
      </c>
      <c r="E151" s="2">
        <v>0</v>
      </c>
      <c r="F151" s="1">
        <v>151.66999999999999</v>
      </c>
      <c r="G151" s="1" t="s">
        <v>73</v>
      </c>
      <c r="H151" s="1">
        <f t="shared" si="2"/>
        <v>0</v>
      </c>
      <c r="I151" s="1" t="s">
        <v>22</v>
      </c>
      <c r="J151" s="1" t="s">
        <v>0</v>
      </c>
    </row>
    <row r="152" spans="1:10" x14ac:dyDescent="0.25">
      <c r="A152" s="1">
        <v>2963723</v>
      </c>
      <c r="B152" s="1" t="s">
        <v>289</v>
      </c>
      <c r="C152" s="1" t="s">
        <v>22</v>
      </c>
      <c r="D152" s="1" t="s">
        <v>290</v>
      </c>
      <c r="E152" s="2">
        <v>0</v>
      </c>
      <c r="F152" s="1">
        <v>1668.37</v>
      </c>
      <c r="G152" s="1" t="s">
        <v>73</v>
      </c>
      <c r="H152" s="1">
        <f t="shared" si="2"/>
        <v>0</v>
      </c>
      <c r="I152" s="1" t="s">
        <v>22</v>
      </c>
      <c r="J152" s="1" t="s">
        <v>0</v>
      </c>
    </row>
    <row r="153" spans="1:10" ht="30" x14ac:dyDescent="0.25">
      <c r="A153" s="1">
        <v>2963724</v>
      </c>
      <c r="B153" s="1" t="s">
        <v>291</v>
      </c>
      <c r="C153" s="1" t="s">
        <v>22</v>
      </c>
      <c r="D153" s="1" t="s">
        <v>292</v>
      </c>
      <c r="E153" s="2">
        <v>0</v>
      </c>
      <c r="F153" s="1">
        <v>151.66999999999999</v>
      </c>
      <c r="G153" s="1" t="s">
        <v>73</v>
      </c>
      <c r="H153" s="1">
        <f t="shared" si="2"/>
        <v>0</v>
      </c>
      <c r="I153" s="1" t="s">
        <v>22</v>
      </c>
      <c r="J153" s="1" t="s">
        <v>0</v>
      </c>
    </row>
    <row r="154" spans="1:10" x14ac:dyDescent="0.25">
      <c r="A154" s="1">
        <v>2963725</v>
      </c>
      <c r="B154" s="1" t="s">
        <v>293</v>
      </c>
      <c r="C154" s="1" t="s">
        <v>22</v>
      </c>
      <c r="D154" s="1" t="s">
        <v>141</v>
      </c>
      <c r="E154" s="2">
        <v>0</v>
      </c>
      <c r="F154" s="1">
        <v>579.90599999999995</v>
      </c>
      <c r="G154" s="1" t="s">
        <v>39</v>
      </c>
      <c r="H154" s="1">
        <f t="shared" si="2"/>
        <v>0</v>
      </c>
      <c r="I154" s="1" t="s">
        <v>22</v>
      </c>
      <c r="J154" s="1" t="s">
        <v>0</v>
      </c>
    </row>
    <row r="155" spans="1:10" ht="30" x14ac:dyDescent="0.25">
      <c r="A155" s="1">
        <v>2963726</v>
      </c>
      <c r="B155" s="1" t="s">
        <v>294</v>
      </c>
      <c r="C155" s="1" t="s">
        <v>22</v>
      </c>
      <c r="D155" s="1" t="s">
        <v>143</v>
      </c>
      <c r="E155" s="2">
        <v>0</v>
      </c>
      <c r="F155" s="1">
        <v>1156.4680000000001</v>
      </c>
      <c r="G155" s="1" t="s">
        <v>73</v>
      </c>
      <c r="H155" s="1">
        <f t="shared" si="2"/>
        <v>0</v>
      </c>
      <c r="I155" s="1" t="s">
        <v>22</v>
      </c>
      <c r="J155" s="1" t="s">
        <v>0</v>
      </c>
    </row>
    <row r="156" spans="1:10" x14ac:dyDescent="0.25">
      <c r="A156" s="1">
        <v>2963727</v>
      </c>
      <c r="B156" s="1" t="s">
        <v>295</v>
      </c>
      <c r="C156" s="1" t="s">
        <v>22</v>
      </c>
      <c r="D156" s="1" t="s">
        <v>296</v>
      </c>
      <c r="E156" s="1">
        <f>ROUND(H157,2)</f>
        <v>0</v>
      </c>
      <c r="F156" s="1">
        <v>1</v>
      </c>
      <c r="G156" s="1" t="s">
        <v>0</v>
      </c>
      <c r="H156" s="1">
        <f t="shared" si="2"/>
        <v>0</v>
      </c>
      <c r="I156" s="1" t="s">
        <v>22</v>
      </c>
      <c r="J156" s="1" t="s">
        <v>0</v>
      </c>
    </row>
    <row r="157" spans="1:10" x14ac:dyDescent="0.25">
      <c r="A157" s="1">
        <v>2963728</v>
      </c>
      <c r="B157" s="1" t="s">
        <v>297</v>
      </c>
      <c r="C157" s="1" t="s">
        <v>31</v>
      </c>
      <c r="D157" s="1" t="s">
        <v>32</v>
      </c>
      <c r="E157" s="1">
        <f>ROUND(H158+H185+H190+H195+H197+H222,2)</f>
        <v>0</v>
      </c>
      <c r="F157" s="1">
        <v>1</v>
      </c>
      <c r="G157" s="1" t="s">
        <v>0</v>
      </c>
      <c r="H157" s="1">
        <f t="shared" si="2"/>
        <v>0</v>
      </c>
      <c r="I157" s="1" t="s">
        <v>22</v>
      </c>
      <c r="J157" s="1" t="s">
        <v>0</v>
      </c>
    </row>
    <row r="158" spans="1:10" x14ac:dyDescent="0.25">
      <c r="A158" s="1">
        <v>2963729</v>
      </c>
      <c r="B158" s="1" t="s">
        <v>298</v>
      </c>
      <c r="C158" s="1">
        <v>1</v>
      </c>
      <c r="D158" s="1" t="s">
        <v>34</v>
      </c>
      <c r="E158" s="1">
        <f>ROUND(H159+H160+H161+H162+H163+H164+H165+H166+H167+H168+H169+H170+H171+H172+H173+H174+H175+H176+H177+H178+H179+H180+H181+H182+H183+H184,2)</f>
        <v>0</v>
      </c>
      <c r="F158" s="1">
        <v>1</v>
      </c>
      <c r="G158" s="1" t="s">
        <v>0</v>
      </c>
      <c r="H158" s="1">
        <f t="shared" si="2"/>
        <v>0</v>
      </c>
      <c r="I158" s="1" t="s">
        <v>22</v>
      </c>
      <c r="J158" s="1" t="s">
        <v>0</v>
      </c>
    </row>
    <row r="159" spans="1:10" ht="30" x14ac:dyDescent="0.25">
      <c r="A159" s="1">
        <v>2963730</v>
      </c>
      <c r="B159" s="1" t="s">
        <v>299</v>
      </c>
      <c r="C159" s="1" t="s">
        <v>22</v>
      </c>
      <c r="D159" s="1" t="s">
        <v>165</v>
      </c>
      <c r="E159" s="2">
        <v>0</v>
      </c>
      <c r="F159" s="1">
        <v>17.68</v>
      </c>
      <c r="G159" s="1" t="s">
        <v>50</v>
      </c>
      <c r="H159" s="1">
        <f t="shared" si="2"/>
        <v>0</v>
      </c>
      <c r="I159" s="1" t="s">
        <v>22</v>
      </c>
      <c r="J159" s="1" t="s">
        <v>0</v>
      </c>
    </row>
    <row r="160" spans="1:10" ht="30" x14ac:dyDescent="0.25">
      <c r="A160" s="1">
        <v>2963731</v>
      </c>
      <c r="B160" s="1" t="s">
        <v>300</v>
      </c>
      <c r="C160" s="1" t="s">
        <v>22</v>
      </c>
      <c r="D160" s="1" t="s">
        <v>301</v>
      </c>
      <c r="E160" s="2">
        <v>0</v>
      </c>
      <c r="F160" s="1">
        <v>17.68</v>
      </c>
      <c r="G160" s="1" t="s">
        <v>50</v>
      </c>
      <c r="H160" s="1">
        <f t="shared" si="2"/>
        <v>0</v>
      </c>
      <c r="I160" s="1" t="s">
        <v>22</v>
      </c>
      <c r="J160" s="1" t="s">
        <v>0</v>
      </c>
    </row>
    <row r="161" spans="1:10" ht="30" x14ac:dyDescent="0.25">
      <c r="A161" s="1">
        <v>2963732</v>
      </c>
      <c r="B161" s="1" t="s">
        <v>302</v>
      </c>
      <c r="C161" s="1" t="s">
        <v>22</v>
      </c>
      <c r="D161" s="1" t="s">
        <v>303</v>
      </c>
      <c r="E161" s="2">
        <v>0</v>
      </c>
      <c r="F161" s="1">
        <v>2.56</v>
      </c>
      <c r="G161" s="1" t="s">
        <v>39</v>
      </c>
      <c r="H161" s="1">
        <f t="shared" si="2"/>
        <v>0</v>
      </c>
      <c r="I161" s="1" t="s">
        <v>22</v>
      </c>
      <c r="J161" s="1" t="s">
        <v>0</v>
      </c>
    </row>
    <row r="162" spans="1:10" ht="30" x14ac:dyDescent="0.25">
      <c r="A162" s="1">
        <v>2963733</v>
      </c>
      <c r="B162" s="1" t="s">
        <v>304</v>
      </c>
      <c r="C162" s="1" t="s">
        <v>22</v>
      </c>
      <c r="D162" s="1" t="s">
        <v>42</v>
      </c>
      <c r="E162" s="2">
        <v>0</v>
      </c>
      <c r="F162" s="1">
        <v>57.22</v>
      </c>
      <c r="G162" s="1" t="s">
        <v>39</v>
      </c>
      <c r="H162" s="1">
        <f t="shared" si="2"/>
        <v>0</v>
      </c>
      <c r="I162" s="1" t="s">
        <v>22</v>
      </c>
      <c r="J162" s="1" t="s">
        <v>0</v>
      </c>
    </row>
    <row r="163" spans="1:10" x14ac:dyDescent="0.25">
      <c r="A163" s="1">
        <v>2963734</v>
      </c>
      <c r="B163" s="1" t="s">
        <v>305</v>
      </c>
      <c r="C163" s="1" t="s">
        <v>22</v>
      </c>
      <c r="D163" s="1" t="s">
        <v>46</v>
      </c>
      <c r="E163" s="2">
        <v>0</v>
      </c>
      <c r="F163" s="1">
        <v>19.053999999999998</v>
      </c>
      <c r="G163" s="1" t="s">
        <v>39</v>
      </c>
      <c r="H163" s="1">
        <f t="shared" si="2"/>
        <v>0</v>
      </c>
      <c r="I163" s="1" t="s">
        <v>22</v>
      </c>
      <c r="J163" s="1" t="s">
        <v>0</v>
      </c>
    </row>
    <row r="164" spans="1:10" ht="30" x14ac:dyDescent="0.25">
      <c r="A164" s="1">
        <v>2963735</v>
      </c>
      <c r="B164" s="1" t="s">
        <v>306</v>
      </c>
      <c r="C164" s="1" t="s">
        <v>22</v>
      </c>
      <c r="D164" s="1" t="s">
        <v>48</v>
      </c>
      <c r="E164" s="2">
        <v>0</v>
      </c>
      <c r="F164" s="1">
        <v>4.9000000000000004</v>
      </c>
      <c r="G164" s="1" t="s">
        <v>39</v>
      </c>
      <c r="H164" s="1">
        <f t="shared" si="2"/>
        <v>0</v>
      </c>
      <c r="I164" s="1" t="s">
        <v>22</v>
      </c>
      <c r="J164" s="1" t="s">
        <v>0</v>
      </c>
    </row>
    <row r="165" spans="1:10" x14ac:dyDescent="0.25">
      <c r="A165" s="1">
        <v>2963736</v>
      </c>
      <c r="B165" s="1" t="s">
        <v>307</v>
      </c>
      <c r="C165" s="1" t="s">
        <v>22</v>
      </c>
      <c r="D165" s="1" t="s">
        <v>46</v>
      </c>
      <c r="E165" s="2">
        <v>0</v>
      </c>
      <c r="F165" s="1">
        <v>1.47</v>
      </c>
      <c r="G165" s="1" t="s">
        <v>39</v>
      </c>
      <c r="H165" s="1">
        <f t="shared" si="2"/>
        <v>0</v>
      </c>
      <c r="I165" s="1" t="s">
        <v>22</v>
      </c>
      <c r="J165" s="1" t="s">
        <v>0</v>
      </c>
    </row>
    <row r="166" spans="1:10" x14ac:dyDescent="0.25">
      <c r="A166" s="1">
        <v>2963737</v>
      </c>
      <c r="B166" s="1" t="s">
        <v>308</v>
      </c>
      <c r="C166" s="1" t="s">
        <v>22</v>
      </c>
      <c r="D166" s="1" t="s">
        <v>309</v>
      </c>
      <c r="E166" s="2">
        <v>0</v>
      </c>
      <c r="F166" s="1">
        <v>120.9</v>
      </c>
      <c r="G166" s="1" t="s">
        <v>50</v>
      </c>
      <c r="H166" s="1">
        <f t="shared" si="2"/>
        <v>0</v>
      </c>
      <c r="I166" s="1" t="s">
        <v>22</v>
      </c>
      <c r="J166" s="1" t="s">
        <v>0</v>
      </c>
    </row>
    <row r="167" spans="1:10" x14ac:dyDescent="0.25">
      <c r="A167" s="1">
        <v>2963738</v>
      </c>
      <c r="B167" s="1" t="s">
        <v>310</v>
      </c>
      <c r="C167" s="1" t="s">
        <v>22</v>
      </c>
      <c r="D167" s="1" t="s">
        <v>311</v>
      </c>
      <c r="E167" s="2">
        <v>0</v>
      </c>
      <c r="F167" s="1">
        <v>120.9</v>
      </c>
      <c r="G167" s="1" t="s">
        <v>50</v>
      </c>
      <c r="H167" s="1">
        <f t="shared" si="2"/>
        <v>0</v>
      </c>
      <c r="I167" s="1" t="s">
        <v>22</v>
      </c>
      <c r="J167" s="1" t="s">
        <v>0</v>
      </c>
    </row>
    <row r="168" spans="1:10" ht="30" x14ac:dyDescent="0.25">
      <c r="A168" s="1">
        <v>2963739</v>
      </c>
      <c r="B168" s="1" t="s">
        <v>312</v>
      </c>
      <c r="C168" s="1" t="s">
        <v>22</v>
      </c>
      <c r="D168" s="1" t="s">
        <v>313</v>
      </c>
      <c r="E168" s="2">
        <v>0</v>
      </c>
      <c r="F168" s="1">
        <v>62.22</v>
      </c>
      <c r="G168" s="1" t="s">
        <v>39</v>
      </c>
      <c r="H168" s="1">
        <f t="shared" si="2"/>
        <v>0</v>
      </c>
      <c r="I168" s="1" t="s">
        <v>22</v>
      </c>
      <c r="J168" s="1" t="s">
        <v>0</v>
      </c>
    </row>
    <row r="169" spans="1:10" ht="30" x14ac:dyDescent="0.25">
      <c r="A169" s="1">
        <v>2963740</v>
      </c>
      <c r="B169" s="1" t="s">
        <v>314</v>
      </c>
      <c r="C169" s="1" t="s">
        <v>22</v>
      </c>
      <c r="D169" s="1" t="s">
        <v>315</v>
      </c>
      <c r="E169" s="2">
        <v>0</v>
      </c>
      <c r="F169" s="1">
        <v>62.22</v>
      </c>
      <c r="G169" s="1" t="s">
        <v>39</v>
      </c>
      <c r="H169" s="1">
        <f t="shared" si="2"/>
        <v>0</v>
      </c>
      <c r="I169" s="1" t="s">
        <v>22</v>
      </c>
      <c r="J169" s="1" t="s">
        <v>0</v>
      </c>
    </row>
    <row r="170" spans="1:10" x14ac:dyDescent="0.25">
      <c r="A170" s="1">
        <v>2963741</v>
      </c>
      <c r="B170" s="1" t="s">
        <v>316</v>
      </c>
      <c r="C170" s="1" t="s">
        <v>22</v>
      </c>
      <c r="D170" s="1" t="s">
        <v>55</v>
      </c>
      <c r="E170" s="2">
        <v>0</v>
      </c>
      <c r="F170" s="1">
        <v>62.22</v>
      </c>
      <c r="G170" s="1" t="s">
        <v>39</v>
      </c>
      <c r="H170" s="1">
        <f t="shared" si="2"/>
        <v>0</v>
      </c>
      <c r="I170" s="1" t="s">
        <v>22</v>
      </c>
      <c r="J170" s="1" t="s">
        <v>0</v>
      </c>
    </row>
    <row r="171" spans="1:10" ht="30" x14ac:dyDescent="0.25">
      <c r="A171" s="1">
        <v>2963742</v>
      </c>
      <c r="B171" s="1" t="s">
        <v>317</v>
      </c>
      <c r="C171" s="1" t="s">
        <v>22</v>
      </c>
      <c r="D171" s="1" t="s">
        <v>59</v>
      </c>
      <c r="E171" s="2">
        <v>0</v>
      </c>
      <c r="F171" s="1">
        <v>62.12</v>
      </c>
      <c r="G171" s="1" t="s">
        <v>39</v>
      </c>
      <c r="H171" s="1">
        <f t="shared" si="2"/>
        <v>0</v>
      </c>
      <c r="I171" s="1" t="s">
        <v>22</v>
      </c>
      <c r="J171" s="1" t="s">
        <v>0</v>
      </c>
    </row>
    <row r="172" spans="1:10" ht="30" x14ac:dyDescent="0.25">
      <c r="A172" s="1">
        <v>2963743</v>
      </c>
      <c r="B172" s="1" t="s">
        <v>318</v>
      </c>
      <c r="C172" s="1" t="s">
        <v>22</v>
      </c>
      <c r="D172" s="1" t="s">
        <v>61</v>
      </c>
      <c r="E172" s="2">
        <v>0</v>
      </c>
      <c r="F172" s="1">
        <v>372.72</v>
      </c>
      <c r="G172" s="1" t="s">
        <v>39</v>
      </c>
      <c r="H172" s="1">
        <f t="shared" si="2"/>
        <v>0</v>
      </c>
      <c r="I172" s="1" t="s">
        <v>22</v>
      </c>
      <c r="J172" s="1" t="s">
        <v>0</v>
      </c>
    </row>
    <row r="173" spans="1:10" ht="30" x14ac:dyDescent="0.25">
      <c r="A173" s="1">
        <v>2963744</v>
      </c>
      <c r="B173" s="1" t="s">
        <v>319</v>
      </c>
      <c r="C173" s="1" t="s">
        <v>22</v>
      </c>
      <c r="D173" s="1" t="s">
        <v>194</v>
      </c>
      <c r="E173" s="2">
        <v>0</v>
      </c>
      <c r="F173" s="1">
        <v>14.134</v>
      </c>
      <c r="G173" s="1" t="s">
        <v>39</v>
      </c>
      <c r="H173" s="1">
        <f t="shared" si="2"/>
        <v>0</v>
      </c>
      <c r="I173" s="1" t="s">
        <v>22</v>
      </c>
      <c r="J173" s="1" t="s">
        <v>0</v>
      </c>
    </row>
    <row r="174" spans="1:10" x14ac:dyDescent="0.25">
      <c r="A174" s="1">
        <v>2963745</v>
      </c>
      <c r="B174" s="1" t="s">
        <v>320</v>
      </c>
      <c r="C174" s="1" t="s">
        <v>22</v>
      </c>
      <c r="D174" s="1" t="s">
        <v>321</v>
      </c>
      <c r="E174" s="2">
        <v>0</v>
      </c>
      <c r="F174" s="1">
        <v>47.985999999999997</v>
      </c>
      <c r="G174" s="1" t="s">
        <v>39</v>
      </c>
      <c r="H174" s="1">
        <f t="shared" si="2"/>
        <v>0</v>
      </c>
      <c r="I174" s="1" t="s">
        <v>22</v>
      </c>
      <c r="J174" s="1" t="s">
        <v>0</v>
      </c>
    </row>
    <row r="175" spans="1:10" x14ac:dyDescent="0.25">
      <c r="A175" s="1">
        <v>2963746</v>
      </c>
      <c r="B175" s="1" t="s">
        <v>322</v>
      </c>
      <c r="C175" s="1" t="s">
        <v>22</v>
      </c>
      <c r="D175" s="1" t="s">
        <v>323</v>
      </c>
      <c r="E175" s="2">
        <v>0</v>
      </c>
      <c r="F175" s="1">
        <v>14.134</v>
      </c>
      <c r="G175" s="1" t="s">
        <v>39</v>
      </c>
      <c r="H175" s="1">
        <f t="shared" si="2"/>
        <v>0</v>
      </c>
      <c r="I175" s="1" t="s">
        <v>22</v>
      </c>
      <c r="J175" s="1" t="s">
        <v>0</v>
      </c>
    </row>
    <row r="176" spans="1:10" ht="30" x14ac:dyDescent="0.25">
      <c r="A176" s="1">
        <v>2963747</v>
      </c>
      <c r="B176" s="1" t="s">
        <v>324</v>
      </c>
      <c r="C176" s="1" t="s">
        <v>22</v>
      </c>
      <c r="D176" s="1" t="s">
        <v>198</v>
      </c>
      <c r="E176" s="2">
        <v>0</v>
      </c>
      <c r="F176" s="1">
        <v>25.440999999999999</v>
      </c>
      <c r="G176" s="1" t="s">
        <v>73</v>
      </c>
      <c r="H176" s="1">
        <f t="shared" si="2"/>
        <v>0</v>
      </c>
      <c r="I176" s="1" t="s">
        <v>22</v>
      </c>
      <c r="J176" s="1" t="s">
        <v>0</v>
      </c>
    </row>
    <row r="177" spans="1:10" x14ac:dyDescent="0.25">
      <c r="A177" s="1">
        <v>2963748</v>
      </c>
      <c r="B177" s="1" t="s">
        <v>325</v>
      </c>
      <c r="C177" s="1" t="s">
        <v>22</v>
      </c>
      <c r="D177" s="1" t="s">
        <v>71</v>
      </c>
      <c r="E177" s="2">
        <v>0</v>
      </c>
      <c r="F177" s="1">
        <v>6.28</v>
      </c>
      <c r="G177" s="1" t="s">
        <v>39</v>
      </c>
      <c r="H177" s="1">
        <f t="shared" si="2"/>
        <v>0</v>
      </c>
      <c r="I177" s="1" t="s">
        <v>22</v>
      </c>
      <c r="J177" s="1" t="s">
        <v>0</v>
      </c>
    </row>
    <row r="178" spans="1:10" x14ac:dyDescent="0.25">
      <c r="A178" s="1">
        <v>2963749</v>
      </c>
      <c r="B178" s="1" t="s">
        <v>326</v>
      </c>
      <c r="C178" s="1" t="s">
        <v>22</v>
      </c>
      <c r="D178" s="1" t="s">
        <v>74</v>
      </c>
      <c r="E178" s="2">
        <v>0</v>
      </c>
      <c r="F178" s="1">
        <v>13.816000000000001</v>
      </c>
      <c r="G178" s="1" t="s">
        <v>73</v>
      </c>
      <c r="H178" s="1">
        <f t="shared" si="2"/>
        <v>0</v>
      </c>
      <c r="I178" s="1" t="s">
        <v>22</v>
      </c>
      <c r="J178" s="1" t="s">
        <v>0</v>
      </c>
    </row>
    <row r="179" spans="1:10" x14ac:dyDescent="0.25">
      <c r="A179" s="1">
        <v>2963750</v>
      </c>
      <c r="B179" s="1" t="s">
        <v>327</v>
      </c>
      <c r="C179" s="1" t="s">
        <v>22</v>
      </c>
      <c r="D179" s="1" t="s">
        <v>328</v>
      </c>
      <c r="E179" s="2">
        <v>0</v>
      </c>
      <c r="F179" s="1">
        <v>47.985999999999997</v>
      </c>
      <c r="G179" s="1" t="s">
        <v>39</v>
      </c>
      <c r="H179" s="1">
        <f t="shared" si="2"/>
        <v>0</v>
      </c>
      <c r="I179" s="1" t="s">
        <v>22</v>
      </c>
      <c r="J179" s="1" t="s">
        <v>0</v>
      </c>
    </row>
    <row r="180" spans="1:10" ht="30" x14ac:dyDescent="0.25">
      <c r="A180" s="1">
        <v>2963751</v>
      </c>
      <c r="B180" s="1" t="s">
        <v>329</v>
      </c>
      <c r="C180" s="1" t="s">
        <v>22</v>
      </c>
      <c r="D180" s="1" t="s">
        <v>203</v>
      </c>
      <c r="E180" s="2">
        <v>0</v>
      </c>
      <c r="F180" s="1">
        <v>6.83</v>
      </c>
      <c r="G180" s="1" t="s">
        <v>39</v>
      </c>
      <c r="H180" s="1">
        <f t="shared" si="2"/>
        <v>0</v>
      </c>
      <c r="I180" s="1" t="s">
        <v>22</v>
      </c>
      <c r="J180" s="1" t="s">
        <v>0</v>
      </c>
    </row>
    <row r="181" spans="1:10" x14ac:dyDescent="0.25">
      <c r="A181" s="1">
        <v>2963752</v>
      </c>
      <c r="B181" s="1" t="s">
        <v>330</v>
      </c>
      <c r="C181" s="1" t="s">
        <v>22</v>
      </c>
      <c r="D181" s="1" t="s">
        <v>205</v>
      </c>
      <c r="E181" s="2">
        <v>0</v>
      </c>
      <c r="F181" s="1">
        <v>15.026</v>
      </c>
      <c r="G181" s="1" t="s">
        <v>73</v>
      </c>
      <c r="H181" s="1">
        <f t="shared" si="2"/>
        <v>0</v>
      </c>
      <c r="I181" s="1" t="s">
        <v>22</v>
      </c>
      <c r="J181" s="1" t="s">
        <v>0</v>
      </c>
    </row>
    <row r="182" spans="1:10" x14ac:dyDescent="0.25">
      <c r="A182" s="1">
        <v>2963753</v>
      </c>
      <c r="B182" s="1" t="s">
        <v>331</v>
      </c>
      <c r="C182" s="1" t="s">
        <v>22</v>
      </c>
      <c r="D182" s="1" t="s">
        <v>332</v>
      </c>
      <c r="E182" s="2">
        <v>0</v>
      </c>
      <c r="F182" s="1">
        <v>2.56</v>
      </c>
      <c r="G182" s="1" t="s">
        <v>50</v>
      </c>
      <c r="H182" s="1">
        <f t="shared" si="2"/>
        <v>0</v>
      </c>
      <c r="I182" s="1" t="s">
        <v>22</v>
      </c>
      <c r="J182" s="1" t="s">
        <v>0</v>
      </c>
    </row>
    <row r="183" spans="1:10" x14ac:dyDescent="0.25">
      <c r="A183" s="1">
        <v>2963754</v>
      </c>
      <c r="B183" s="1" t="s">
        <v>333</v>
      </c>
      <c r="C183" s="1" t="s">
        <v>22</v>
      </c>
      <c r="D183" s="1" t="s">
        <v>334</v>
      </c>
      <c r="E183" s="2">
        <v>0</v>
      </c>
      <c r="F183" s="1">
        <v>0.09</v>
      </c>
      <c r="G183" s="1" t="s">
        <v>149</v>
      </c>
      <c r="H183" s="1">
        <f t="shared" si="2"/>
        <v>0</v>
      </c>
      <c r="I183" s="1" t="s">
        <v>22</v>
      </c>
      <c r="J183" s="1" t="s">
        <v>0</v>
      </c>
    </row>
    <row r="184" spans="1:10" ht="30" x14ac:dyDescent="0.25">
      <c r="A184" s="1">
        <v>2963755</v>
      </c>
      <c r="B184" s="1" t="s">
        <v>335</v>
      </c>
      <c r="C184" s="1" t="s">
        <v>22</v>
      </c>
      <c r="D184" s="1" t="s">
        <v>336</v>
      </c>
      <c r="E184" s="2">
        <v>0</v>
      </c>
      <c r="F184" s="1">
        <v>2.56</v>
      </c>
      <c r="G184" s="1" t="s">
        <v>50</v>
      </c>
      <c r="H184" s="1">
        <f t="shared" si="2"/>
        <v>0</v>
      </c>
      <c r="I184" s="1" t="s">
        <v>22</v>
      </c>
      <c r="J184" s="1" t="s">
        <v>0</v>
      </c>
    </row>
    <row r="185" spans="1:10" x14ac:dyDescent="0.25">
      <c r="A185" s="1">
        <v>2963756</v>
      </c>
      <c r="B185" s="1" t="s">
        <v>337</v>
      </c>
      <c r="C185" s="1">
        <v>4</v>
      </c>
      <c r="D185" s="1" t="s">
        <v>101</v>
      </c>
      <c r="E185" s="1">
        <f>ROUND(H186+H187+H188+H189,2)</f>
        <v>0</v>
      </c>
      <c r="F185" s="1">
        <v>1</v>
      </c>
      <c r="G185" s="1" t="s">
        <v>0</v>
      </c>
      <c r="H185" s="1">
        <f t="shared" si="2"/>
        <v>0</v>
      </c>
      <c r="I185" s="1" t="s">
        <v>22</v>
      </c>
      <c r="J185" s="1" t="s">
        <v>0</v>
      </c>
    </row>
    <row r="186" spans="1:10" ht="30" x14ac:dyDescent="0.25">
      <c r="A186" s="1">
        <v>2963757</v>
      </c>
      <c r="B186" s="1" t="s">
        <v>338</v>
      </c>
      <c r="C186" s="1" t="s">
        <v>22</v>
      </c>
      <c r="D186" s="1" t="s">
        <v>339</v>
      </c>
      <c r="E186" s="2">
        <v>0</v>
      </c>
      <c r="F186" s="1">
        <v>0.79900000000000004</v>
      </c>
      <c r="G186" s="1" t="s">
        <v>50</v>
      </c>
      <c r="H186" s="1">
        <f t="shared" si="2"/>
        <v>0</v>
      </c>
      <c r="I186" s="1" t="s">
        <v>22</v>
      </c>
      <c r="J186" s="1" t="s">
        <v>0</v>
      </c>
    </row>
    <row r="187" spans="1:10" ht="30" x14ac:dyDescent="0.25">
      <c r="A187" s="1">
        <v>2963758</v>
      </c>
      <c r="B187" s="1" t="s">
        <v>340</v>
      </c>
      <c r="C187" s="1" t="s">
        <v>22</v>
      </c>
      <c r="D187" s="1" t="s">
        <v>341</v>
      </c>
      <c r="E187" s="2">
        <v>0</v>
      </c>
      <c r="F187" s="1">
        <v>1.024</v>
      </c>
      <c r="G187" s="1" t="s">
        <v>39</v>
      </c>
      <c r="H187" s="1">
        <f t="shared" si="2"/>
        <v>0</v>
      </c>
      <c r="I187" s="1" t="s">
        <v>22</v>
      </c>
      <c r="J187" s="1" t="s">
        <v>0</v>
      </c>
    </row>
    <row r="188" spans="1:10" ht="30" x14ac:dyDescent="0.25">
      <c r="A188" s="1">
        <v>2963759</v>
      </c>
      <c r="B188" s="1" t="s">
        <v>342</v>
      </c>
      <c r="C188" s="1" t="s">
        <v>22</v>
      </c>
      <c r="D188" s="1" t="s">
        <v>343</v>
      </c>
      <c r="E188" s="2">
        <v>0</v>
      </c>
      <c r="F188" s="1">
        <v>4</v>
      </c>
      <c r="G188" s="1" t="s">
        <v>95</v>
      </c>
      <c r="H188" s="1">
        <f t="shared" si="2"/>
        <v>0</v>
      </c>
      <c r="I188" s="1" t="s">
        <v>22</v>
      </c>
      <c r="J188" s="1" t="s">
        <v>0</v>
      </c>
    </row>
    <row r="189" spans="1:10" x14ac:dyDescent="0.25">
      <c r="A189" s="1">
        <v>2963760</v>
      </c>
      <c r="B189" s="1" t="s">
        <v>344</v>
      </c>
      <c r="C189" s="1" t="s">
        <v>22</v>
      </c>
      <c r="D189" s="1" t="s">
        <v>345</v>
      </c>
      <c r="E189" s="2">
        <v>0</v>
      </c>
      <c r="F189" s="1">
        <v>4</v>
      </c>
      <c r="G189" s="1" t="s">
        <v>95</v>
      </c>
      <c r="H189" s="1">
        <f t="shared" si="2"/>
        <v>0</v>
      </c>
      <c r="I189" s="1" t="s">
        <v>22</v>
      </c>
      <c r="J189" s="1" t="s">
        <v>0</v>
      </c>
    </row>
    <row r="190" spans="1:10" x14ac:dyDescent="0.25">
      <c r="A190" s="1">
        <v>2963761</v>
      </c>
      <c r="B190" s="1" t="s">
        <v>346</v>
      </c>
      <c r="C190" s="1">
        <v>5</v>
      </c>
      <c r="D190" s="1" t="s">
        <v>230</v>
      </c>
      <c r="E190" s="1">
        <f>ROUND(H191+H192+H193+H194,2)</f>
        <v>0</v>
      </c>
      <c r="F190" s="1">
        <v>1</v>
      </c>
      <c r="G190" s="1" t="s">
        <v>0</v>
      </c>
      <c r="H190" s="1">
        <f t="shared" si="2"/>
        <v>0</v>
      </c>
      <c r="I190" s="1" t="s">
        <v>22</v>
      </c>
      <c r="J190" s="1" t="s">
        <v>0</v>
      </c>
    </row>
    <row r="191" spans="1:10" x14ac:dyDescent="0.25">
      <c r="A191" s="1">
        <v>2963762</v>
      </c>
      <c r="B191" s="1" t="s">
        <v>347</v>
      </c>
      <c r="C191" s="1" t="s">
        <v>22</v>
      </c>
      <c r="D191" s="1" t="s">
        <v>348</v>
      </c>
      <c r="E191" s="2">
        <v>0</v>
      </c>
      <c r="F191" s="1">
        <v>17.68</v>
      </c>
      <c r="G191" s="1" t="s">
        <v>50</v>
      </c>
      <c r="H191" s="1">
        <f t="shared" si="2"/>
        <v>0</v>
      </c>
      <c r="I191" s="1" t="s">
        <v>22</v>
      </c>
      <c r="J191" s="1" t="s">
        <v>0</v>
      </c>
    </row>
    <row r="192" spans="1:10" ht="30" x14ac:dyDescent="0.25">
      <c r="A192" s="1">
        <v>2963763</v>
      </c>
      <c r="B192" s="1" t="s">
        <v>349</v>
      </c>
      <c r="C192" s="1" t="s">
        <v>22</v>
      </c>
      <c r="D192" s="1" t="s">
        <v>350</v>
      </c>
      <c r="E192" s="2">
        <v>0</v>
      </c>
      <c r="F192" s="1">
        <v>17.68</v>
      </c>
      <c r="G192" s="1" t="s">
        <v>50</v>
      </c>
      <c r="H192" s="1">
        <f t="shared" si="2"/>
        <v>0</v>
      </c>
      <c r="I192" s="1" t="s">
        <v>22</v>
      </c>
      <c r="J192" s="1" t="s">
        <v>0</v>
      </c>
    </row>
    <row r="193" spans="1:10" ht="30" x14ac:dyDescent="0.25">
      <c r="A193" s="1">
        <v>2963764</v>
      </c>
      <c r="B193" s="1" t="s">
        <v>351</v>
      </c>
      <c r="C193" s="1" t="s">
        <v>22</v>
      </c>
      <c r="D193" s="1" t="s">
        <v>240</v>
      </c>
      <c r="E193" s="2">
        <v>0</v>
      </c>
      <c r="F193" s="1">
        <v>17.68</v>
      </c>
      <c r="G193" s="1" t="s">
        <v>50</v>
      </c>
      <c r="H193" s="1">
        <f t="shared" si="2"/>
        <v>0</v>
      </c>
      <c r="I193" s="1" t="s">
        <v>22</v>
      </c>
      <c r="J193" s="1" t="s">
        <v>0</v>
      </c>
    </row>
    <row r="194" spans="1:10" x14ac:dyDescent="0.25">
      <c r="A194" s="1">
        <v>2963765</v>
      </c>
      <c r="B194" s="1" t="s">
        <v>352</v>
      </c>
      <c r="C194" s="1" t="s">
        <v>22</v>
      </c>
      <c r="D194" s="1" t="s">
        <v>353</v>
      </c>
      <c r="E194" s="2">
        <v>0</v>
      </c>
      <c r="F194" s="1">
        <v>17.68</v>
      </c>
      <c r="G194" s="1" t="s">
        <v>50</v>
      </c>
      <c r="H194" s="1">
        <f t="shared" si="2"/>
        <v>0</v>
      </c>
      <c r="I194" s="1" t="s">
        <v>22</v>
      </c>
      <c r="J194" s="1" t="s">
        <v>0</v>
      </c>
    </row>
    <row r="195" spans="1:10" x14ac:dyDescent="0.25">
      <c r="A195" s="1">
        <v>2963766</v>
      </c>
      <c r="B195" s="1" t="s">
        <v>354</v>
      </c>
      <c r="C195" s="1">
        <v>6</v>
      </c>
      <c r="D195" s="1" t="s">
        <v>355</v>
      </c>
      <c r="E195" s="1">
        <f>ROUND(H196,2)</f>
        <v>0</v>
      </c>
      <c r="F195" s="1">
        <v>1</v>
      </c>
      <c r="G195" s="1" t="s">
        <v>0</v>
      </c>
      <c r="H195" s="1">
        <f t="shared" ref="H195:H258" si="3">IF(ISNUMBER(VALUE(E195)),ROUND(SUM(ROUND(E195,2)*F195),2),"N")</f>
        <v>0</v>
      </c>
      <c r="I195" s="1" t="s">
        <v>22</v>
      </c>
      <c r="J195" s="1" t="s">
        <v>0</v>
      </c>
    </row>
    <row r="196" spans="1:10" ht="30" x14ac:dyDescent="0.25">
      <c r="A196" s="1">
        <v>2963767</v>
      </c>
      <c r="B196" s="1" t="s">
        <v>356</v>
      </c>
      <c r="C196" s="1" t="s">
        <v>22</v>
      </c>
      <c r="D196" s="1" t="s">
        <v>357</v>
      </c>
      <c r="E196" s="2">
        <v>0</v>
      </c>
      <c r="F196" s="1">
        <v>3.58</v>
      </c>
      <c r="G196" s="1" t="s">
        <v>50</v>
      </c>
      <c r="H196" s="1">
        <f t="shared" si="3"/>
        <v>0</v>
      </c>
      <c r="I196" s="1" t="s">
        <v>22</v>
      </c>
      <c r="J196" s="1" t="s">
        <v>0</v>
      </c>
    </row>
    <row r="197" spans="1:10" x14ac:dyDescent="0.25">
      <c r="A197" s="1">
        <v>2963768</v>
      </c>
      <c r="B197" s="1" t="s">
        <v>358</v>
      </c>
      <c r="C197" s="1">
        <v>8</v>
      </c>
      <c r="D197" s="1" t="s">
        <v>109</v>
      </c>
      <c r="E197" s="1">
        <f>ROUND(H198+H199+H200+H201+H202+H203+H204+H205+H206+H207+H208+H209+H210+H211+H212+H213+H214+H215+H216+H217+H218+H219+H220+H221,2)</f>
        <v>0</v>
      </c>
      <c r="F197" s="1">
        <v>1</v>
      </c>
      <c r="G197" s="1" t="s">
        <v>0</v>
      </c>
      <c r="H197" s="1">
        <f t="shared" si="3"/>
        <v>0</v>
      </c>
      <c r="I197" s="1" t="s">
        <v>22</v>
      </c>
      <c r="J197" s="1" t="s">
        <v>0</v>
      </c>
    </row>
    <row r="198" spans="1:10" ht="45" x14ac:dyDescent="0.25">
      <c r="A198" s="1">
        <v>2963769</v>
      </c>
      <c r="B198" s="1" t="s">
        <v>359</v>
      </c>
      <c r="C198" s="1" t="s">
        <v>22</v>
      </c>
      <c r="D198" s="1" t="s">
        <v>360</v>
      </c>
      <c r="E198" s="2">
        <v>0</v>
      </c>
      <c r="F198" s="1">
        <v>150</v>
      </c>
      <c r="G198" s="1" t="s">
        <v>98</v>
      </c>
      <c r="H198" s="1">
        <f t="shared" si="3"/>
        <v>0</v>
      </c>
      <c r="I198" s="1" t="s">
        <v>22</v>
      </c>
      <c r="J198" s="1" t="s">
        <v>0</v>
      </c>
    </row>
    <row r="199" spans="1:10" ht="30" x14ac:dyDescent="0.25">
      <c r="A199" s="1">
        <v>2963770</v>
      </c>
      <c r="B199" s="1" t="s">
        <v>361</v>
      </c>
      <c r="C199" s="1" t="s">
        <v>22</v>
      </c>
      <c r="D199" s="1" t="s">
        <v>362</v>
      </c>
      <c r="E199" s="2">
        <v>0</v>
      </c>
      <c r="F199" s="1">
        <v>30</v>
      </c>
      <c r="G199" s="1" t="s">
        <v>95</v>
      </c>
      <c r="H199" s="1">
        <f t="shared" si="3"/>
        <v>0</v>
      </c>
      <c r="I199" s="1" t="s">
        <v>22</v>
      </c>
      <c r="J199" s="1" t="s">
        <v>0</v>
      </c>
    </row>
    <row r="200" spans="1:10" ht="30" x14ac:dyDescent="0.25">
      <c r="A200" s="1">
        <v>2963771</v>
      </c>
      <c r="B200" s="1" t="s">
        <v>363</v>
      </c>
      <c r="C200" s="1" t="s">
        <v>22</v>
      </c>
      <c r="D200" s="1" t="s">
        <v>364</v>
      </c>
      <c r="E200" s="2">
        <v>0</v>
      </c>
      <c r="F200" s="1">
        <v>5</v>
      </c>
      <c r="G200" s="1" t="s">
        <v>95</v>
      </c>
      <c r="H200" s="1">
        <f t="shared" si="3"/>
        <v>0</v>
      </c>
      <c r="I200" s="1" t="s">
        <v>22</v>
      </c>
      <c r="J200" s="1" t="s">
        <v>0</v>
      </c>
    </row>
    <row r="201" spans="1:10" x14ac:dyDescent="0.25">
      <c r="A201" s="1">
        <v>2963772</v>
      </c>
      <c r="B201" s="1" t="s">
        <v>365</v>
      </c>
      <c r="C201" s="1" t="s">
        <v>22</v>
      </c>
      <c r="D201" s="1" t="s">
        <v>366</v>
      </c>
      <c r="E201" s="2">
        <v>0</v>
      </c>
      <c r="F201" s="1">
        <v>5</v>
      </c>
      <c r="G201" s="1" t="s">
        <v>95</v>
      </c>
      <c r="H201" s="1">
        <f t="shared" si="3"/>
        <v>0</v>
      </c>
      <c r="I201" s="1" t="s">
        <v>22</v>
      </c>
      <c r="J201" s="1" t="s">
        <v>0</v>
      </c>
    </row>
    <row r="202" spans="1:10" ht="30" x14ac:dyDescent="0.25">
      <c r="A202" s="1">
        <v>2963773</v>
      </c>
      <c r="B202" s="1" t="s">
        <v>367</v>
      </c>
      <c r="C202" s="1" t="s">
        <v>22</v>
      </c>
      <c r="D202" s="1" t="s">
        <v>368</v>
      </c>
      <c r="E202" s="2">
        <v>0</v>
      </c>
      <c r="F202" s="1">
        <v>2</v>
      </c>
      <c r="G202" s="1" t="s">
        <v>95</v>
      </c>
      <c r="H202" s="1">
        <f t="shared" si="3"/>
        <v>0</v>
      </c>
      <c r="I202" s="1" t="s">
        <v>22</v>
      </c>
      <c r="J202" s="1" t="s">
        <v>0</v>
      </c>
    </row>
    <row r="203" spans="1:10" ht="30" x14ac:dyDescent="0.25">
      <c r="A203" s="1">
        <v>2963774</v>
      </c>
      <c r="B203" s="1" t="s">
        <v>369</v>
      </c>
      <c r="C203" s="1" t="s">
        <v>22</v>
      </c>
      <c r="D203" s="1" t="s">
        <v>370</v>
      </c>
      <c r="E203" s="2">
        <v>0</v>
      </c>
      <c r="F203" s="1">
        <v>2</v>
      </c>
      <c r="G203" s="1" t="s">
        <v>95</v>
      </c>
      <c r="H203" s="1">
        <f t="shared" si="3"/>
        <v>0</v>
      </c>
      <c r="I203" s="1" t="s">
        <v>22</v>
      </c>
      <c r="J203" s="1" t="s">
        <v>0</v>
      </c>
    </row>
    <row r="204" spans="1:10" x14ac:dyDescent="0.25">
      <c r="A204" s="1">
        <v>2963775</v>
      </c>
      <c r="B204" s="1" t="s">
        <v>371</v>
      </c>
      <c r="C204" s="1" t="s">
        <v>22</v>
      </c>
      <c r="D204" s="1" t="s">
        <v>372</v>
      </c>
      <c r="E204" s="2">
        <v>0</v>
      </c>
      <c r="F204" s="1">
        <v>4</v>
      </c>
      <c r="G204" s="1" t="s">
        <v>95</v>
      </c>
      <c r="H204" s="1">
        <f t="shared" si="3"/>
        <v>0</v>
      </c>
      <c r="I204" s="1" t="s">
        <v>22</v>
      </c>
      <c r="J204" s="1" t="s">
        <v>0</v>
      </c>
    </row>
    <row r="205" spans="1:10" x14ac:dyDescent="0.25">
      <c r="A205" s="1">
        <v>2963776</v>
      </c>
      <c r="B205" s="1" t="s">
        <v>373</v>
      </c>
      <c r="C205" s="1" t="s">
        <v>22</v>
      </c>
      <c r="D205" s="1" t="s">
        <v>374</v>
      </c>
      <c r="E205" s="2">
        <v>0</v>
      </c>
      <c r="F205" s="1">
        <v>150</v>
      </c>
      <c r="G205" s="1" t="s">
        <v>98</v>
      </c>
      <c r="H205" s="1">
        <f t="shared" si="3"/>
        <v>0</v>
      </c>
      <c r="I205" s="1" t="s">
        <v>22</v>
      </c>
      <c r="J205" s="1" t="s">
        <v>0</v>
      </c>
    </row>
    <row r="206" spans="1:10" ht="30" x14ac:dyDescent="0.25">
      <c r="A206" s="1">
        <v>2963777</v>
      </c>
      <c r="B206" s="1" t="s">
        <v>375</v>
      </c>
      <c r="C206" s="1" t="s">
        <v>22</v>
      </c>
      <c r="D206" s="1" t="s">
        <v>376</v>
      </c>
      <c r="E206" s="2">
        <v>0</v>
      </c>
      <c r="F206" s="1">
        <v>150</v>
      </c>
      <c r="G206" s="1" t="s">
        <v>98</v>
      </c>
      <c r="H206" s="1">
        <f t="shared" si="3"/>
        <v>0</v>
      </c>
      <c r="I206" s="1" t="s">
        <v>22</v>
      </c>
      <c r="J206" s="1" t="s">
        <v>0</v>
      </c>
    </row>
    <row r="207" spans="1:10" ht="30" x14ac:dyDescent="0.25">
      <c r="A207" s="1">
        <v>2963778</v>
      </c>
      <c r="B207" s="1" t="s">
        <v>377</v>
      </c>
      <c r="C207" s="1" t="s">
        <v>22</v>
      </c>
      <c r="D207" s="1" t="s">
        <v>378</v>
      </c>
      <c r="E207" s="2">
        <v>0</v>
      </c>
      <c r="F207" s="1">
        <v>4</v>
      </c>
      <c r="G207" s="1" t="s">
        <v>95</v>
      </c>
      <c r="H207" s="1">
        <f t="shared" si="3"/>
        <v>0</v>
      </c>
      <c r="I207" s="1" t="s">
        <v>22</v>
      </c>
      <c r="J207" s="1" t="s">
        <v>0</v>
      </c>
    </row>
    <row r="208" spans="1:10" x14ac:dyDescent="0.25">
      <c r="A208" s="1">
        <v>2963779</v>
      </c>
      <c r="B208" s="1" t="s">
        <v>379</v>
      </c>
      <c r="C208" s="1" t="s">
        <v>22</v>
      </c>
      <c r="D208" s="1" t="s">
        <v>380</v>
      </c>
      <c r="E208" s="2">
        <v>0</v>
      </c>
      <c r="F208" s="1">
        <v>4</v>
      </c>
      <c r="G208" s="1" t="s">
        <v>95</v>
      </c>
      <c r="H208" s="1">
        <f t="shared" si="3"/>
        <v>0</v>
      </c>
      <c r="I208" s="1" t="s">
        <v>22</v>
      </c>
      <c r="J208" s="1" t="s">
        <v>0</v>
      </c>
    </row>
    <row r="209" spans="1:10" x14ac:dyDescent="0.25">
      <c r="A209" s="1">
        <v>2963780</v>
      </c>
      <c r="B209" s="1" t="s">
        <v>381</v>
      </c>
      <c r="C209" s="1" t="s">
        <v>22</v>
      </c>
      <c r="D209" s="1" t="s">
        <v>382</v>
      </c>
      <c r="E209" s="2">
        <v>0</v>
      </c>
      <c r="F209" s="1">
        <v>2</v>
      </c>
      <c r="G209" s="1" t="s">
        <v>95</v>
      </c>
      <c r="H209" s="1">
        <f t="shared" si="3"/>
        <v>0</v>
      </c>
      <c r="I209" s="1" t="s">
        <v>22</v>
      </c>
      <c r="J209" s="1" t="s">
        <v>0</v>
      </c>
    </row>
    <row r="210" spans="1:10" x14ac:dyDescent="0.25">
      <c r="A210" s="1">
        <v>2963781</v>
      </c>
      <c r="B210" s="1" t="s">
        <v>383</v>
      </c>
      <c r="C210" s="1" t="s">
        <v>22</v>
      </c>
      <c r="D210" s="1" t="s">
        <v>384</v>
      </c>
      <c r="E210" s="2">
        <v>0</v>
      </c>
      <c r="F210" s="1">
        <v>1</v>
      </c>
      <c r="G210" s="1" t="s">
        <v>95</v>
      </c>
      <c r="H210" s="1">
        <f t="shared" si="3"/>
        <v>0</v>
      </c>
      <c r="I210" s="1" t="s">
        <v>22</v>
      </c>
      <c r="J210" s="1" t="s">
        <v>0</v>
      </c>
    </row>
    <row r="211" spans="1:10" x14ac:dyDescent="0.25">
      <c r="A211" s="1">
        <v>2963782</v>
      </c>
      <c r="B211" s="1" t="s">
        <v>385</v>
      </c>
      <c r="C211" s="1" t="s">
        <v>22</v>
      </c>
      <c r="D211" s="1" t="s">
        <v>386</v>
      </c>
      <c r="E211" s="2">
        <v>0</v>
      </c>
      <c r="F211" s="1">
        <v>4</v>
      </c>
      <c r="G211" s="1" t="s">
        <v>95</v>
      </c>
      <c r="H211" s="1">
        <f t="shared" si="3"/>
        <v>0</v>
      </c>
      <c r="I211" s="1" t="s">
        <v>22</v>
      </c>
      <c r="J211" s="1" t="s">
        <v>0</v>
      </c>
    </row>
    <row r="212" spans="1:10" ht="30" x14ac:dyDescent="0.25">
      <c r="A212" s="1">
        <v>2963783</v>
      </c>
      <c r="B212" s="1" t="s">
        <v>387</v>
      </c>
      <c r="C212" s="1" t="s">
        <v>22</v>
      </c>
      <c r="D212" s="1" t="s">
        <v>388</v>
      </c>
      <c r="E212" s="2">
        <v>0</v>
      </c>
      <c r="F212" s="1">
        <v>11</v>
      </c>
      <c r="G212" s="1" t="s">
        <v>95</v>
      </c>
      <c r="H212" s="1">
        <f t="shared" si="3"/>
        <v>0</v>
      </c>
      <c r="I212" s="1" t="s">
        <v>22</v>
      </c>
      <c r="J212" s="1" t="s">
        <v>0</v>
      </c>
    </row>
    <row r="213" spans="1:10" ht="30" x14ac:dyDescent="0.25">
      <c r="A213" s="1">
        <v>2963784</v>
      </c>
      <c r="B213" s="1" t="s">
        <v>389</v>
      </c>
      <c r="C213" s="1" t="s">
        <v>22</v>
      </c>
      <c r="D213" s="1" t="s">
        <v>390</v>
      </c>
      <c r="E213" s="2">
        <v>0</v>
      </c>
      <c r="F213" s="1">
        <v>2</v>
      </c>
      <c r="G213" s="1" t="s">
        <v>95</v>
      </c>
      <c r="H213" s="1">
        <f t="shared" si="3"/>
        <v>0</v>
      </c>
      <c r="I213" s="1" t="s">
        <v>22</v>
      </c>
      <c r="J213" s="1" t="s">
        <v>0</v>
      </c>
    </row>
    <row r="214" spans="1:10" ht="30" x14ac:dyDescent="0.25">
      <c r="A214" s="1">
        <v>2963785</v>
      </c>
      <c r="B214" s="1" t="s">
        <v>391</v>
      </c>
      <c r="C214" s="1" t="s">
        <v>22</v>
      </c>
      <c r="D214" s="1" t="s">
        <v>392</v>
      </c>
      <c r="E214" s="2">
        <v>0</v>
      </c>
      <c r="F214" s="1">
        <v>1</v>
      </c>
      <c r="G214" s="1" t="s">
        <v>95</v>
      </c>
      <c r="H214" s="1">
        <f t="shared" si="3"/>
        <v>0</v>
      </c>
      <c r="I214" s="1" t="s">
        <v>22</v>
      </c>
      <c r="J214" s="1" t="s">
        <v>0</v>
      </c>
    </row>
    <row r="215" spans="1:10" ht="30" x14ac:dyDescent="0.25">
      <c r="A215" s="1">
        <v>2963786</v>
      </c>
      <c r="B215" s="1" t="s">
        <v>393</v>
      </c>
      <c r="C215" s="1" t="s">
        <v>22</v>
      </c>
      <c r="D215" s="1" t="s">
        <v>394</v>
      </c>
      <c r="E215" s="2">
        <v>0</v>
      </c>
      <c r="F215" s="1">
        <v>1</v>
      </c>
      <c r="G215" s="1" t="s">
        <v>95</v>
      </c>
      <c r="H215" s="1">
        <f t="shared" si="3"/>
        <v>0</v>
      </c>
      <c r="I215" s="1" t="s">
        <v>22</v>
      </c>
      <c r="J215" s="1" t="s">
        <v>0</v>
      </c>
    </row>
    <row r="216" spans="1:10" x14ac:dyDescent="0.25">
      <c r="A216" s="1">
        <v>2963787</v>
      </c>
      <c r="B216" s="1" t="s">
        <v>395</v>
      </c>
      <c r="C216" s="1" t="s">
        <v>22</v>
      </c>
      <c r="D216" s="1" t="s">
        <v>396</v>
      </c>
      <c r="E216" s="2">
        <v>0</v>
      </c>
      <c r="F216" s="1">
        <v>4</v>
      </c>
      <c r="G216" s="1" t="s">
        <v>95</v>
      </c>
      <c r="H216" s="1">
        <f t="shared" si="3"/>
        <v>0</v>
      </c>
      <c r="I216" s="1" t="s">
        <v>22</v>
      </c>
      <c r="J216" s="1" t="s">
        <v>0</v>
      </c>
    </row>
    <row r="217" spans="1:10" ht="30" x14ac:dyDescent="0.25">
      <c r="A217" s="1">
        <v>2963788</v>
      </c>
      <c r="B217" s="1" t="s">
        <v>397</v>
      </c>
      <c r="C217" s="1" t="s">
        <v>22</v>
      </c>
      <c r="D217" s="1" t="s">
        <v>135</v>
      </c>
      <c r="E217" s="2">
        <v>0</v>
      </c>
      <c r="F217" s="1">
        <v>3</v>
      </c>
      <c r="G217" s="1" t="s">
        <v>95</v>
      </c>
      <c r="H217" s="1">
        <f t="shared" si="3"/>
        <v>0</v>
      </c>
      <c r="I217" s="1" t="s">
        <v>22</v>
      </c>
      <c r="J217" s="1" t="s">
        <v>0</v>
      </c>
    </row>
    <row r="218" spans="1:10" x14ac:dyDescent="0.25">
      <c r="A218" s="1">
        <v>2963789</v>
      </c>
      <c r="B218" s="1" t="s">
        <v>398</v>
      </c>
      <c r="C218" s="1" t="s">
        <v>22</v>
      </c>
      <c r="D218" s="1" t="s">
        <v>399</v>
      </c>
      <c r="E218" s="2">
        <v>0</v>
      </c>
      <c r="F218" s="1">
        <v>1</v>
      </c>
      <c r="G218" s="1" t="s">
        <v>95</v>
      </c>
      <c r="H218" s="1">
        <f t="shared" si="3"/>
        <v>0</v>
      </c>
      <c r="I218" s="1" t="s">
        <v>22</v>
      </c>
      <c r="J218" s="1" t="s">
        <v>0</v>
      </c>
    </row>
    <row r="219" spans="1:10" x14ac:dyDescent="0.25">
      <c r="A219" s="1">
        <v>2963790</v>
      </c>
      <c r="B219" s="1" t="s">
        <v>400</v>
      </c>
      <c r="C219" s="1" t="s">
        <v>22</v>
      </c>
      <c r="D219" s="1" t="s">
        <v>137</v>
      </c>
      <c r="E219" s="2">
        <v>0</v>
      </c>
      <c r="F219" s="1">
        <v>2</v>
      </c>
      <c r="G219" s="1" t="s">
        <v>95</v>
      </c>
      <c r="H219" s="1">
        <f t="shared" si="3"/>
        <v>0</v>
      </c>
      <c r="I219" s="1" t="s">
        <v>22</v>
      </c>
      <c r="J219" s="1" t="s">
        <v>0</v>
      </c>
    </row>
    <row r="220" spans="1:10" ht="30" x14ac:dyDescent="0.25">
      <c r="A220" s="1">
        <v>2963791</v>
      </c>
      <c r="B220" s="1" t="s">
        <v>401</v>
      </c>
      <c r="C220" s="1" t="s">
        <v>22</v>
      </c>
      <c r="D220" s="1" t="s">
        <v>402</v>
      </c>
      <c r="E220" s="2">
        <v>0</v>
      </c>
      <c r="F220" s="1">
        <v>1</v>
      </c>
      <c r="G220" s="1" t="s">
        <v>95</v>
      </c>
      <c r="H220" s="1">
        <f t="shared" si="3"/>
        <v>0</v>
      </c>
      <c r="I220" s="1" t="s">
        <v>22</v>
      </c>
      <c r="J220" s="1" t="s">
        <v>0</v>
      </c>
    </row>
    <row r="221" spans="1:10" x14ac:dyDescent="0.25">
      <c r="A221" s="1">
        <v>2963792</v>
      </c>
      <c r="B221" s="1" t="s">
        <v>403</v>
      </c>
      <c r="C221" s="1" t="s">
        <v>22</v>
      </c>
      <c r="D221" s="1" t="s">
        <v>404</v>
      </c>
      <c r="E221" s="2">
        <v>0</v>
      </c>
      <c r="F221" s="1">
        <v>1</v>
      </c>
      <c r="G221" s="1" t="s">
        <v>95</v>
      </c>
      <c r="H221" s="1">
        <f t="shared" si="3"/>
        <v>0</v>
      </c>
      <c r="I221" s="1" t="s">
        <v>22</v>
      </c>
      <c r="J221" s="1" t="s">
        <v>0</v>
      </c>
    </row>
    <row r="222" spans="1:10" x14ac:dyDescent="0.25">
      <c r="A222" s="1">
        <v>2963793</v>
      </c>
      <c r="B222" s="1" t="s">
        <v>405</v>
      </c>
      <c r="C222" s="1">
        <v>9</v>
      </c>
      <c r="D222" s="1" t="s">
        <v>139</v>
      </c>
      <c r="E222" s="1">
        <f>ROUND(H223+H224+H225+H226+H227,2)</f>
        <v>0</v>
      </c>
      <c r="F222" s="1">
        <v>1</v>
      </c>
      <c r="G222" s="1" t="s">
        <v>0</v>
      </c>
      <c r="H222" s="1">
        <f t="shared" si="3"/>
        <v>0</v>
      </c>
      <c r="I222" s="1" t="s">
        <v>22</v>
      </c>
      <c r="J222" s="1" t="s">
        <v>0</v>
      </c>
    </row>
    <row r="223" spans="1:10" x14ac:dyDescent="0.25">
      <c r="A223" s="1">
        <v>2963794</v>
      </c>
      <c r="B223" s="1" t="s">
        <v>406</v>
      </c>
      <c r="C223" s="1" t="s">
        <v>22</v>
      </c>
      <c r="D223" s="1" t="s">
        <v>288</v>
      </c>
      <c r="E223" s="2">
        <v>0</v>
      </c>
      <c r="F223" s="1">
        <v>8.8049999999999997</v>
      </c>
      <c r="G223" s="1" t="s">
        <v>73</v>
      </c>
      <c r="H223" s="1">
        <f t="shared" si="3"/>
        <v>0</v>
      </c>
      <c r="I223" s="1" t="s">
        <v>22</v>
      </c>
      <c r="J223" s="1" t="s">
        <v>0</v>
      </c>
    </row>
    <row r="224" spans="1:10" x14ac:dyDescent="0.25">
      <c r="A224" s="1">
        <v>2963795</v>
      </c>
      <c r="B224" s="1" t="s">
        <v>407</v>
      </c>
      <c r="C224" s="1" t="s">
        <v>22</v>
      </c>
      <c r="D224" s="1" t="s">
        <v>290</v>
      </c>
      <c r="E224" s="2">
        <v>0</v>
      </c>
      <c r="F224" s="1">
        <v>96.843999999999994</v>
      </c>
      <c r="G224" s="1" t="s">
        <v>73</v>
      </c>
      <c r="H224" s="1">
        <f t="shared" si="3"/>
        <v>0</v>
      </c>
      <c r="I224" s="1" t="s">
        <v>22</v>
      </c>
      <c r="J224" s="1" t="s">
        <v>0</v>
      </c>
    </row>
    <row r="225" spans="1:10" ht="30" x14ac:dyDescent="0.25">
      <c r="A225" s="1">
        <v>2963796</v>
      </c>
      <c r="B225" s="1" t="s">
        <v>408</v>
      </c>
      <c r="C225" s="1" t="s">
        <v>22</v>
      </c>
      <c r="D225" s="1" t="s">
        <v>292</v>
      </c>
      <c r="E225" s="2">
        <v>0</v>
      </c>
      <c r="F225" s="1">
        <v>8.8040000000000003</v>
      </c>
      <c r="G225" s="1" t="s">
        <v>73</v>
      </c>
      <c r="H225" s="1">
        <f t="shared" si="3"/>
        <v>0</v>
      </c>
      <c r="I225" s="1" t="s">
        <v>22</v>
      </c>
      <c r="J225" s="1" t="s">
        <v>0</v>
      </c>
    </row>
    <row r="226" spans="1:10" x14ac:dyDescent="0.25">
      <c r="A226" s="1">
        <v>2963797</v>
      </c>
      <c r="B226" s="1" t="s">
        <v>409</v>
      </c>
      <c r="C226" s="1" t="s">
        <v>22</v>
      </c>
      <c r="D226" s="1" t="s">
        <v>141</v>
      </c>
      <c r="E226" s="2">
        <v>0</v>
      </c>
      <c r="F226" s="1">
        <v>16.710999999999999</v>
      </c>
      <c r="G226" s="1" t="s">
        <v>39</v>
      </c>
      <c r="H226" s="1">
        <f t="shared" si="3"/>
        <v>0</v>
      </c>
      <c r="I226" s="1" t="s">
        <v>22</v>
      </c>
      <c r="J226" s="1" t="s">
        <v>0</v>
      </c>
    </row>
    <row r="227" spans="1:10" ht="30" x14ac:dyDescent="0.25">
      <c r="A227" s="1">
        <v>2963798</v>
      </c>
      <c r="B227" s="1" t="s">
        <v>410</v>
      </c>
      <c r="C227" s="1" t="s">
        <v>22</v>
      </c>
      <c r="D227" s="1" t="s">
        <v>143</v>
      </c>
      <c r="E227" s="2">
        <v>0</v>
      </c>
      <c r="F227" s="1">
        <v>36.457999999999998</v>
      </c>
      <c r="G227" s="1" t="s">
        <v>73</v>
      </c>
      <c r="H227" s="1">
        <f t="shared" si="3"/>
        <v>0</v>
      </c>
      <c r="I227" s="1" t="s">
        <v>22</v>
      </c>
      <c r="J227" s="1" t="s">
        <v>0</v>
      </c>
    </row>
    <row r="228" spans="1:10" x14ac:dyDescent="0.25">
      <c r="A228" s="1">
        <v>2963799</v>
      </c>
      <c r="B228" s="1" t="s">
        <v>411</v>
      </c>
      <c r="C228" s="1" t="s">
        <v>22</v>
      </c>
      <c r="D228" s="1" t="s">
        <v>412</v>
      </c>
      <c r="E228" s="1">
        <f>ROUND(H229,2)</f>
        <v>0</v>
      </c>
      <c r="F228" s="1">
        <v>1</v>
      </c>
      <c r="G228" s="1" t="s">
        <v>0</v>
      </c>
      <c r="H228" s="1">
        <f t="shared" si="3"/>
        <v>0</v>
      </c>
      <c r="I228" s="1" t="s">
        <v>22</v>
      </c>
      <c r="J228" s="1" t="s">
        <v>0</v>
      </c>
    </row>
    <row r="229" spans="1:10" x14ac:dyDescent="0.25">
      <c r="A229" s="1">
        <v>2963800</v>
      </c>
      <c r="B229" s="1" t="s">
        <v>413</v>
      </c>
      <c r="C229" s="1" t="s">
        <v>31</v>
      </c>
      <c r="D229" s="1" t="s">
        <v>32</v>
      </c>
      <c r="E229" s="1">
        <f>ROUND(H230+H246+H248+H263,2)</f>
        <v>0</v>
      </c>
      <c r="F229" s="1">
        <v>1</v>
      </c>
      <c r="G229" s="1" t="s">
        <v>0</v>
      </c>
      <c r="H229" s="1">
        <f t="shared" si="3"/>
        <v>0</v>
      </c>
      <c r="I229" s="1" t="s">
        <v>22</v>
      </c>
      <c r="J229" s="1" t="s">
        <v>0</v>
      </c>
    </row>
    <row r="230" spans="1:10" x14ac:dyDescent="0.25">
      <c r="A230" s="1">
        <v>2963801</v>
      </c>
      <c r="B230" s="1" t="s">
        <v>414</v>
      </c>
      <c r="C230" s="1">
        <v>1</v>
      </c>
      <c r="D230" s="1" t="s">
        <v>34</v>
      </c>
      <c r="E230" s="1">
        <f>ROUND(H231+H232+H233+H234+H235+H236+H237+H238+H239+H240+H241+H242+H243+H244+H245,2)</f>
        <v>0</v>
      </c>
      <c r="F230" s="1">
        <v>1</v>
      </c>
      <c r="G230" s="1" t="s">
        <v>0</v>
      </c>
      <c r="H230" s="1">
        <f t="shared" si="3"/>
        <v>0</v>
      </c>
      <c r="I230" s="1" t="s">
        <v>22</v>
      </c>
      <c r="J230" s="1" t="s">
        <v>0</v>
      </c>
    </row>
    <row r="231" spans="1:10" x14ac:dyDescent="0.25">
      <c r="A231" s="1">
        <v>2963802</v>
      </c>
      <c r="B231" s="1" t="s">
        <v>415</v>
      </c>
      <c r="C231" s="1" t="s">
        <v>22</v>
      </c>
      <c r="D231" s="1" t="s">
        <v>37</v>
      </c>
      <c r="E231" s="2">
        <v>0</v>
      </c>
      <c r="F231" s="1">
        <v>0.15</v>
      </c>
      <c r="G231" s="1" t="s">
        <v>36</v>
      </c>
      <c r="H231" s="1">
        <f t="shared" si="3"/>
        <v>0</v>
      </c>
      <c r="I231" s="1" t="s">
        <v>22</v>
      </c>
      <c r="J231" s="1" t="s">
        <v>0</v>
      </c>
    </row>
    <row r="232" spans="1:10" x14ac:dyDescent="0.25">
      <c r="A232" s="1">
        <v>2963803</v>
      </c>
      <c r="B232" s="1" t="s">
        <v>416</v>
      </c>
      <c r="C232" s="1" t="s">
        <v>22</v>
      </c>
      <c r="D232" s="1" t="s">
        <v>40</v>
      </c>
      <c r="E232" s="2">
        <v>0</v>
      </c>
      <c r="F232" s="1">
        <v>29.16</v>
      </c>
      <c r="G232" s="1" t="s">
        <v>39</v>
      </c>
      <c r="H232" s="1">
        <f t="shared" si="3"/>
        <v>0</v>
      </c>
      <c r="I232" s="1" t="s">
        <v>22</v>
      </c>
      <c r="J232" s="1" t="s">
        <v>0</v>
      </c>
    </row>
    <row r="233" spans="1:10" x14ac:dyDescent="0.25">
      <c r="A233" s="1">
        <v>2963804</v>
      </c>
      <c r="B233" s="1" t="s">
        <v>417</v>
      </c>
      <c r="C233" s="1" t="s">
        <v>22</v>
      </c>
      <c r="D233" s="1" t="s">
        <v>418</v>
      </c>
      <c r="E233" s="2">
        <v>0</v>
      </c>
      <c r="F233" s="1">
        <v>256.5</v>
      </c>
      <c r="G233" s="1" t="s">
        <v>39</v>
      </c>
      <c r="H233" s="1">
        <f t="shared" si="3"/>
        <v>0</v>
      </c>
      <c r="I233" s="1" t="s">
        <v>22</v>
      </c>
      <c r="J233" s="1" t="s">
        <v>0</v>
      </c>
    </row>
    <row r="234" spans="1:10" x14ac:dyDescent="0.25">
      <c r="A234" s="1">
        <v>2963805</v>
      </c>
      <c r="B234" s="1" t="s">
        <v>419</v>
      </c>
      <c r="C234" s="1" t="s">
        <v>22</v>
      </c>
      <c r="D234" s="1" t="s">
        <v>44</v>
      </c>
      <c r="E234" s="2">
        <v>0</v>
      </c>
      <c r="F234" s="1">
        <v>76.95</v>
      </c>
      <c r="G234" s="1" t="s">
        <v>39</v>
      </c>
      <c r="H234" s="1">
        <f t="shared" si="3"/>
        <v>0</v>
      </c>
      <c r="I234" s="1" t="s">
        <v>22</v>
      </c>
      <c r="J234" s="1" t="s">
        <v>0</v>
      </c>
    </row>
    <row r="235" spans="1:10" ht="30" x14ac:dyDescent="0.25">
      <c r="A235" s="1">
        <v>2963806</v>
      </c>
      <c r="B235" s="1" t="s">
        <v>420</v>
      </c>
      <c r="C235" s="1" t="s">
        <v>22</v>
      </c>
      <c r="D235" s="1" t="s">
        <v>421</v>
      </c>
      <c r="E235" s="2">
        <v>0</v>
      </c>
      <c r="F235" s="1">
        <v>570</v>
      </c>
      <c r="G235" s="1" t="s">
        <v>50</v>
      </c>
      <c r="H235" s="1">
        <f t="shared" si="3"/>
        <v>0</v>
      </c>
      <c r="I235" s="1" t="s">
        <v>22</v>
      </c>
      <c r="J235" s="1" t="s">
        <v>0</v>
      </c>
    </row>
    <row r="236" spans="1:10" ht="30" x14ac:dyDescent="0.25">
      <c r="A236" s="1">
        <v>2963807</v>
      </c>
      <c r="B236" s="1" t="s">
        <v>422</v>
      </c>
      <c r="C236" s="1" t="s">
        <v>22</v>
      </c>
      <c r="D236" s="1" t="s">
        <v>423</v>
      </c>
      <c r="E236" s="2">
        <v>0</v>
      </c>
      <c r="F236" s="1">
        <v>570</v>
      </c>
      <c r="G236" s="1" t="s">
        <v>50</v>
      </c>
      <c r="H236" s="1">
        <f t="shared" si="3"/>
        <v>0</v>
      </c>
      <c r="I236" s="1" t="s">
        <v>22</v>
      </c>
      <c r="J236" s="1" t="s">
        <v>0</v>
      </c>
    </row>
    <row r="237" spans="1:10" ht="30" x14ac:dyDescent="0.25">
      <c r="A237" s="1">
        <v>2963808</v>
      </c>
      <c r="B237" s="1" t="s">
        <v>424</v>
      </c>
      <c r="C237" s="1" t="s">
        <v>22</v>
      </c>
      <c r="D237" s="1" t="s">
        <v>425</v>
      </c>
      <c r="E237" s="2">
        <v>0</v>
      </c>
      <c r="F237" s="1">
        <v>256.5</v>
      </c>
      <c r="G237" s="1" t="s">
        <v>39</v>
      </c>
      <c r="H237" s="1">
        <f t="shared" si="3"/>
        <v>0</v>
      </c>
      <c r="I237" s="1" t="s">
        <v>22</v>
      </c>
      <c r="J237" s="1" t="s">
        <v>0</v>
      </c>
    </row>
    <row r="238" spans="1:10" ht="30" x14ac:dyDescent="0.25">
      <c r="A238" s="1">
        <v>2963809</v>
      </c>
      <c r="B238" s="1" t="s">
        <v>426</v>
      </c>
      <c r="C238" s="1" t="s">
        <v>22</v>
      </c>
      <c r="D238" s="1" t="s">
        <v>59</v>
      </c>
      <c r="E238" s="2">
        <v>0</v>
      </c>
      <c r="F238" s="1">
        <v>75.599999999999994</v>
      </c>
      <c r="G238" s="1" t="s">
        <v>39</v>
      </c>
      <c r="H238" s="1">
        <f t="shared" si="3"/>
        <v>0</v>
      </c>
      <c r="I238" s="1" t="s">
        <v>22</v>
      </c>
      <c r="J238" s="1" t="s">
        <v>0</v>
      </c>
    </row>
    <row r="239" spans="1:10" ht="30" x14ac:dyDescent="0.25">
      <c r="A239" s="1">
        <v>2963810</v>
      </c>
      <c r="B239" s="1" t="s">
        <v>427</v>
      </c>
      <c r="C239" s="1" t="s">
        <v>22</v>
      </c>
      <c r="D239" s="1" t="s">
        <v>61</v>
      </c>
      <c r="E239" s="2">
        <v>0</v>
      </c>
      <c r="F239" s="1">
        <v>151.19999999999999</v>
      </c>
      <c r="G239" s="1" t="s">
        <v>39</v>
      </c>
      <c r="H239" s="1">
        <f t="shared" si="3"/>
        <v>0</v>
      </c>
      <c r="I239" s="1" t="s">
        <v>22</v>
      </c>
      <c r="J239" s="1" t="s">
        <v>0</v>
      </c>
    </row>
    <row r="240" spans="1:10" x14ac:dyDescent="0.25">
      <c r="A240" s="1">
        <v>2963811</v>
      </c>
      <c r="B240" s="1" t="s">
        <v>428</v>
      </c>
      <c r="C240" s="1" t="s">
        <v>22</v>
      </c>
      <c r="D240" s="1" t="s">
        <v>65</v>
      </c>
      <c r="E240" s="2">
        <v>0</v>
      </c>
      <c r="F240" s="1">
        <v>75.599999999999994</v>
      </c>
      <c r="G240" s="1" t="s">
        <v>39</v>
      </c>
      <c r="H240" s="1">
        <f t="shared" si="3"/>
        <v>0</v>
      </c>
      <c r="I240" s="1" t="s">
        <v>22</v>
      </c>
      <c r="J240" s="1" t="s">
        <v>0</v>
      </c>
    </row>
    <row r="241" spans="1:10" x14ac:dyDescent="0.25">
      <c r="A241" s="1">
        <v>2963812</v>
      </c>
      <c r="B241" s="1" t="s">
        <v>429</v>
      </c>
      <c r="C241" s="1" t="s">
        <v>22</v>
      </c>
      <c r="D241" s="1" t="s">
        <v>328</v>
      </c>
      <c r="E241" s="2">
        <v>0</v>
      </c>
      <c r="F241" s="1">
        <v>180.9</v>
      </c>
      <c r="G241" s="1" t="s">
        <v>39</v>
      </c>
      <c r="H241" s="1">
        <f t="shared" si="3"/>
        <v>0</v>
      </c>
      <c r="I241" s="1" t="s">
        <v>22</v>
      </c>
      <c r="J241" s="1" t="s">
        <v>0</v>
      </c>
    </row>
    <row r="242" spans="1:10" x14ac:dyDescent="0.25">
      <c r="A242" s="1">
        <v>2963813</v>
      </c>
      <c r="B242" s="1" t="s">
        <v>430</v>
      </c>
      <c r="C242" s="1" t="s">
        <v>22</v>
      </c>
      <c r="D242" s="1" t="s">
        <v>71</v>
      </c>
      <c r="E242" s="2">
        <v>0</v>
      </c>
      <c r="F242" s="1">
        <v>59.085999999999999</v>
      </c>
      <c r="G242" s="1" t="s">
        <v>39</v>
      </c>
      <c r="H242" s="1">
        <f t="shared" si="3"/>
        <v>0</v>
      </c>
      <c r="I242" s="1" t="s">
        <v>22</v>
      </c>
      <c r="J242" s="1" t="s">
        <v>0</v>
      </c>
    </row>
    <row r="243" spans="1:10" x14ac:dyDescent="0.25">
      <c r="A243" s="1">
        <v>2963814</v>
      </c>
      <c r="B243" s="1" t="s">
        <v>431</v>
      </c>
      <c r="C243" s="1" t="s">
        <v>22</v>
      </c>
      <c r="D243" s="1" t="s">
        <v>74</v>
      </c>
      <c r="E243" s="2">
        <v>0</v>
      </c>
      <c r="F243" s="1">
        <v>129.989</v>
      </c>
      <c r="G243" s="1" t="s">
        <v>73</v>
      </c>
      <c r="H243" s="1">
        <f t="shared" si="3"/>
        <v>0</v>
      </c>
      <c r="I243" s="1" t="s">
        <v>22</v>
      </c>
      <c r="J243" s="1" t="s">
        <v>0</v>
      </c>
    </row>
    <row r="244" spans="1:10" ht="30" x14ac:dyDescent="0.25">
      <c r="A244" s="1">
        <v>2963815</v>
      </c>
      <c r="B244" s="1" t="s">
        <v>432</v>
      </c>
      <c r="C244" s="1" t="s">
        <v>22</v>
      </c>
      <c r="D244" s="1" t="s">
        <v>433</v>
      </c>
      <c r="E244" s="2">
        <v>0</v>
      </c>
      <c r="F244" s="1">
        <v>97.2</v>
      </c>
      <c r="G244" s="1" t="s">
        <v>50</v>
      </c>
      <c r="H244" s="1">
        <f t="shared" si="3"/>
        <v>0</v>
      </c>
      <c r="I244" s="1" t="s">
        <v>22</v>
      </c>
      <c r="J244" s="1" t="s">
        <v>0</v>
      </c>
    </row>
    <row r="245" spans="1:10" ht="30" x14ac:dyDescent="0.25">
      <c r="A245" s="1">
        <v>2963816</v>
      </c>
      <c r="B245" s="1" t="s">
        <v>434</v>
      </c>
      <c r="C245" s="1" t="s">
        <v>22</v>
      </c>
      <c r="D245" s="1" t="s">
        <v>435</v>
      </c>
      <c r="E245" s="2">
        <v>0</v>
      </c>
      <c r="F245" s="1">
        <v>97.2</v>
      </c>
      <c r="G245" s="1" t="s">
        <v>50</v>
      </c>
      <c r="H245" s="1">
        <f t="shared" si="3"/>
        <v>0</v>
      </c>
      <c r="I245" s="1" t="s">
        <v>22</v>
      </c>
      <c r="J245" s="1" t="s">
        <v>0</v>
      </c>
    </row>
    <row r="246" spans="1:10" x14ac:dyDescent="0.25">
      <c r="A246" s="1">
        <v>2963817</v>
      </c>
      <c r="B246" s="1" t="s">
        <v>436</v>
      </c>
      <c r="C246" s="1">
        <v>4</v>
      </c>
      <c r="D246" s="1" t="s">
        <v>101</v>
      </c>
      <c r="E246" s="1">
        <f>ROUND(H247,2)</f>
        <v>0</v>
      </c>
      <c r="F246" s="1">
        <v>1</v>
      </c>
      <c r="G246" s="1" t="s">
        <v>0</v>
      </c>
      <c r="H246" s="1">
        <f t="shared" si="3"/>
        <v>0</v>
      </c>
      <c r="I246" s="1" t="s">
        <v>22</v>
      </c>
      <c r="J246" s="1" t="s">
        <v>0</v>
      </c>
    </row>
    <row r="247" spans="1:10" ht="30" x14ac:dyDescent="0.25">
      <c r="A247" s="1">
        <v>2963818</v>
      </c>
      <c r="B247" s="1" t="s">
        <v>437</v>
      </c>
      <c r="C247" s="1" t="s">
        <v>22</v>
      </c>
      <c r="D247" s="1" t="s">
        <v>103</v>
      </c>
      <c r="E247" s="2">
        <v>0</v>
      </c>
      <c r="F247" s="1">
        <v>13.5</v>
      </c>
      <c r="G247" s="1" t="s">
        <v>39</v>
      </c>
      <c r="H247" s="1">
        <f t="shared" si="3"/>
        <v>0</v>
      </c>
      <c r="I247" s="1" t="s">
        <v>22</v>
      </c>
      <c r="J247" s="1" t="s">
        <v>0</v>
      </c>
    </row>
    <row r="248" spans="1:10" x14ac:dyDescent="0.25">
      <c r="A248" s="1">
        <v>2963819</v>
      </c>
      <c r="B248" s="1" t="s">
        <v>438</v>
      </c>
      <c r="C248" s="1">
        <v>8</v>
      </c>
      <c r="D248" s="1" t="s">
        <v>109</v>
      </c>
      <c r="E248" s="1">
        <f>ROUND(H249+H250+H251+H252+H253+H254+H255+H256+H257+H258+H259+H260+H261+H262,2)</f>
        <v>0</v>
      </c>
      <c r="F248" s="1">
        <v>1</v>
      </c>
      <c r="G248" s="1" t="s">
        <v>0</v>
      </c>
      <c r="H248" s="1">
        <f t="shared" si="3"/>
        <v>0</v>
      </c>
      <c r="I248" s="1" t="s">
        <v>22</v>
      </c>
      <c r="J248" s="1" t="s">
        <v>0</v>
      </c>
    </row>
    <row r="249" spans="1:10" ht="45" x14ac:dyDescent="0.25">
      <c r="A249" s="1">
        <v>2963820</v>
      </c>
      <c r="B249" s="1" t="s">
        <v>439</v>
      </c>
      <c r="C249" s="1" t="s">
        <v>22</v>
      </c>
      <c r="D249" s="1" t="s">
        <v>440</v>
      </c>
      <c r="E249" s="2">
        <v>0</v>
      </c>
      <c r="F249" s="1">
        <v>150</v>
      </c>
      <c r="G249" s="1" t="s">
        <v>98</v>
      </c>
      <c r="H249" s="1">
        <f t="shared" si="3"/>
        <v>0</v>
      </c>
      <c r="I249" s="1" t="s">
        <v>22</v>
      </c>
      <c r="J249" s="1" t="s">
        <v>0</v>
      </c>
    </row>
    <row r="250" spans="1:10" ht="30" x14ac:dyDescent="0.25">
      <c r="A250" s="1">
        <v>2963821</v>
      </c>
      <c r="B250" s="1" t="s">
        <v>441</v>
      </c>
      <c r="C250" s="1" t="s">
        <v>22</v>
      </c>
      <c r="D250" s="1" t="s">
        <v>442</v>
      </c>
      <c r="E250" s="2">
        <v>0</v>
      </c>
      <c r="F250" s="1">
        <v>30</v>
      </c>
      <c r="G250" s="1" t="s">
        <v>95</v>
      </c>
      <c r="H250" s="1">
        <f t="shared" si="3"/>
        <v>0</v>
      </c>
      <c r="I250" s="1" t="s">
        <v>22</v>
      </c>
      <c r="J250" s="1" t="s">
        <v>0</v>
      </c>
    </row>
    <row r="251" spans="1:10" ht="30" x14ac:dyDescent="0.25">
      <c r="A251" s="1">
        <v>2963822</v>
      </c>
      <c r="B251" s="1" t="s">
        <v>443</v>
      </c>
      <c r="C251" s="1" t="s">
        <v>22</v>
      </c>
      <c r="D251" s="1" t="s">
        <v>444</v>
      </c>
      <c r="E251" s="2">
        <v>0</v>
      </c>
      <c r="F251" s="1">
        <v>6</v>
      </c>
      <c r="G251" s="1" t="s">
        <v>95</v>
      </c>
      <c r="H251" s="1">
        <f t="shared" si="3"/>
        <v>0</v>
      </c>
      <c r="I251" s="1" t="s">
        <v>22</v>
      </c>
      <c r="J251" s="1" t="s">
        <v>0</v>
      </c>
    </row>
    <row r="252" spans="1:10" x14ac:dyDescent="0.25">
      <c r="A252" s="1">
        <v>2963823</v>
      </c>
      <c r="B252" s="1" t="s">
        <v>445</v>
      </c>
      <c r="C252" s="1" t="s">
        <v>22</v>
      </c>
      <c r="D252" s="1" t="s">
        <v>446</v>
      </c>
      <c r="E252" s="2">
        <v>0</v>
      </c>
      <c r="F252" s="1">
        <v>6</v>
      </c>
      <c r="G252" s="1" t="s">
        <v>95</v>
      </c>
      <c r="H252" s="1">
        <f t="shared" si="3"/>
        <v>0</v>
      </c>
      <c r="I252" s="1" t="s">
        <v>22</v>
      </c>
      <c r="J252" s="1" t="s">
        <v>0</v>
      </c>
    </row>
    <row r="253" spans="1:10" ht="30" x14ac:dyDescent="0.25">
      <c r="A253" s="1">
        <v>2963824</v>
      </c>
      <c r="B253" s="1" t="s">
        <v>447</v>
      </c>
      <c r="C253" s="1" t="s">
        <v>22</v>
      </c>
      <c r="D253" s="1" t="s">
        <v>448</v>
      </c>
      <c r="E253" s="2">
        <v>0</v>
      </c>
      <c r="F253" s="1">
        <v>150</v>
      </c>
      <c r="G253" s="1" t="s">
        <v>98</v>
      </c>
      <c r="H253" s="1">
        <f t="shared" si="3"/>
        <v>0</v>
      </c>
      <c r="I253" s="1" t="s">
        <v>22</v>
      </c>
      <c r="J253" s="1" t="s">
        <v>0</v>
      </c>
    </row>
    <row r="254" spans="1:10" ht="30" x14ac:dyDescent="0.25">
      <c r="A254" s="1">
        <v>2963825</v>
      </c>
      <c r="B254" s="1" t="s">
        <v>449</v>
      </c>
      <c r="C254" s="1" t="s">
        <v>22</v>
      </c>
      <c r="D254" s="1" t="s">
        <v>450</v>
      </c>
      <c r="E254" s="2">
        <v>0</v>
      </c>
      <c r="F254" s="1">
        <v>150</v>
      </c>
      <c r="G254" s="1" t="s">
        <v>98</v>
      </c>
      <c r="H254" s="1">
        <f t="shared" si="3"/>
        <v>0</v>
      </c>
      <c r="I254" s="1" t="s">
        <v>22</v>
      </c>
      <c r="J254" s="1" t="s">
        <v>0</v>
      </c>
    </row>
    <row r="255" spans="1:10" ht="30" x14ac:dyDescent="0.25">
      <c r="A255" s="1">
        <v>2963826</v>
      </c>
      <c r="B255" s="1" t="s">
        <v>451</v>
      </c>
      <c r="C255" s="1" t="s">
        <v>22</v>
      </c>
      <c r="D255" s="1" t="s">
        <v>452</v>
      </c>
      <c r="E255" s="2">
        <v>0</v>
      </c>
      <c r="F255" s="1">
        <v>6</v>
      </c>
      <c r="G255" s="1" t="s">
        <v>95</v>
      </c>
      <c r="H255" s="1">
        <f t="shared" si="3"/>
        <v>0</v>
      </c>
      <c r="I255" s="1" t="s">
        <v>22</v>
      </c>
      <c r="J255" s="1" t="s">
        <v>0</v>
      </c>
    </row>
    <row r="256" spans="1:10" ht="30" x14ac:dyDescent="0.25">
      <c r="A256" s="1">
        <v>2963827</v>
      </c>
      <c r="B256" s="1" t="s">
        <v>453</v>
      </c>
      <c r="C256" s="1" t="s">
        <v>22</v>
      </c>
      <c r="D256" s="1" t="s">
        <v>454</v>
      </c>
      <c r="E256" s="2">
        <v>0</v>
      </c>
      <c r="F256" s="1">
        <v>5</v>
      </c>
      <c r="G256" s="1" t="s">
        <v>95</v>
      </c>
      <c r="H256" s="1">
        <f t="shared" si="3"/>
        <v>0</v>
      </c>
      <c r="I256" s="1" t="s">
        <v>22</v>
      </c>
      <c r="J256" s="1" t="s">
        <v>0</v>
      </c>
    </row>
    <row r="257" spans="1:10" ht="30" x14ac:dyDescent="0.25">
      <c r="A257" s="1">
        <v>2963828</v>
      </c>
      <c r="B257" s="1" t="s">
        <v>455</v>
      </c>
      <c r="C257" s="1" t="s">
        <v>22</v>
      </c>
      <c r="D257" s="1" t="s">
        <v>456</v>
      </c>
      <c r="E257" s="2">
        <v>0</v>
      </c>
      <c r="F257" s="1">
        <v>1</v>
      </c>
      <c r="G257" s="1" t="s">
        <v>95</v>
      </c>
      <c r="H257" s="1">
        <f t="shared" si="3"/>
        <v>0</v>
      </c>
      <c r="I257" s="1" t="s">
        <v>22</v>
      </c>
      <c r="J257" s="1" t="s">
        <v>0</v>
      </c>
    </row>
    <row r="258" spans="1:10" x14ac:dyDescent="0.25">
      <c r="A258" s="1">
        <v>2963829</v>
      </c>
      <c r="B258" s="1" t="s">
        <v>457</v>
      </c>
      <c r="C258" s="1" t="s">
        <v>22</v>
      </c>
      <c r="D258" s="1" t="s">
        <v>458</v>
      </c>
      <c r="E258" s="2">
        <v>0</v>
      </c>
      <c r="F258" s="1">
        <v>6</v>
      </c>
      <c r="G258" s="1" t="s">
        <v>95</v>
      </c>
      <c r="H258" s="1">
        <f t="shared" si="3"/>
        <v>0</v>
      </c>
      <c r="I258" s="1" t="s">
        <v>22</v>
      </c>
      <c r="J258" s="1" t="s">
        <v>0</v>
      </c>
    </row>
    <row r="259" spans="1:10" x14ac:dyDescent="0.25">
      <c r="A259" s="1">
        <v>2963830</v>
      </c>
      <c r="B259" s="1" t="s">
        <v>459</v>
      </c>
      <c r="C259" s="1" t="s">
        <v>22</v>
      </c>
      <c r="D259" s="1" t="s">
        <v>460</v>
      </c>
      <c r="E259" s="2">
        <v>0</v>
      </c>
      <c r="F259" s="1">
        <v>6</v>
      </c>
      <c r="G259" s="1" t="s">
        <v>95</v>
      </c>
      <c r="H259" s="1">
        <f t="shared" ref="H259:H322" si="4">IF(ISNUMBER(VALUE(E259)),ROUND(SUM(ROUND(E259,2)*F259),2),"N")</f>
        <v>0</v>
      </c>
      <c r="I259" s="1" t="s">
        <v>22</v>
      </c>
      <c r="J259" s="1" t="s">
        <v>0</v>
      </c>
    </row>
    <row r="260" spans="1:10" x14ac:dyDescent="0.25">
      <c r="A260" s="1">
        <v>2963831</v>
      </c>
      <c r="B260" s="1" t="s">
        <v>461</v>
      </c>
      <c r="C260" s="1" t="s">
        <v>22</v>
      </c>
      <c r="D260" s="1" t="s">
        <v>462</v>
      </c>
      <c r="E260" s="2">
        <v>0</v>
      </c>
      <c r="F260" s="1">
        <v>6</v>
      </c>
      <c r="G260" s="1" t="s">
        <v>95</v>
      </c>
      <c r="H260" s="1">
        <f t="shared" si="4"/>
        <v>0</v>
      </c>
      <c r="I260" s="1" t="s">
        <v>22</v>
      </c>
      <c r="J260" s="1" t="s">
        <v>0</v>
      </c>
    </row>
    <row r="261" spans="1:10" x14ac:dyDescent="0.25">
      <c r="A261" s="1">
        <v>2963832</v>
      </c>
      <c r="B261" s="1" t="s">
        <v>463</v>
      </c>
      <c r="C261" s="1" t="s">
        <v>22</v>
      </c>
      <c r="D261" s="1" t="s">
        <v>464</v>
      </c>
      <c r="E261" s="2">
        <v>0</v>
      </c>
      <c r="F261" s="1">
        <v>6</v>
      </c>
      <c r="G261" s="1" t="s">
        <v>95</v>
      </c>
      <c r="H261" s="1">
        <f t="shared" si="4"/>
        <v>0</v>
      </c>
      <c r="I261" s="1" t="s">
        <v>22</v>
      </c>
      <c r="J261" s="1" t="s">
        <v>0</v>
      </c>
    </row>
    <row r="262" spans="1:10" x14ac:dyDescent="0.25">
      <c r="A262" s="1">
        <v>2963833</v>
      </c>
      <c r="B262" s="1" t="s">
        <v>465</v>
      </c>
      <c r="C262" s="1" t="s">
        <v>22</v>
      </c>
      <c r="D262" s="1" t="s">
        <v>466</v>
      </c>
      <c r="E262" s="2">
        <v>0</v>
      </c>
      <c r="F262" s="1">
        <v>5</v>
      </c>
      <c r="G262" s="1" t="s">
        <v>95</v>
      </c>
      <c r="H262" s="1">
        <f t="shared" si="4"/>
        <v>0</v>
      </c>
      <c r="I262" s="1" t="s">
        <v>22</v>
      </c>
      <c r="J262" s="1" t="s">
        <v>0</v>
      </c>
    </row>
    <row r="263" spans="1:10" x14ac:dyDescent="0.25">
      <c r="A263" s="1">
        <v>2963834</v>
      </c>
      <c r="B263" s="1" t="s">
        <v>467</v>
      </c>
      <c r="C263" s="1">
        <v>9</v>
      </c>
      <c r="D263" s="1" t="s">
        <v>139</v>
      </c>
      <c r="E263" s="1">
        <f>ROUND(H264+H265,2)</f>
        <v>0</v>
      </c>
      <c r="F263" s="1">
        <v>1</v>
      </c>
      <c r="G263" s="1" t="s">
        <v>0</v>
      </c>
      <c r="H263" s="1">
        <f t="shared" si="4"/>
        <v>0</v>
      </c>
      <c r="I263" s="1" t="s">
        <v>22</v>
      </c>
      <c r="J263" s="1" t="s">
        <v>0</v>
      </c>
    </row>
    <row r="264" spans="1:10" x14ac:dyDescent="0.25">
      <c r="A264" s="1">
        <v>2963835</v>
      </c>
      <c r="B264" s="1" t="s">
        <v>468</v>
      </c>
      <c r="C264" s="1" t="s">
        <v>22</v>
      </c>
      <c r="D264" s="1" t="s">
        <v>141</v>
      </c>
      <c r="E264" s="2">
        <v>0</v>
      </c>
      <c r="F264" s="1">
        <v>75.599999999999994</v>
      </c>
      <c r="G264" s="1" t="s">
        <v>39</v>
      </c>
      <c r="H264" s="1">
        <f t="shared" si="4"/>
        <v>0</v>
      </c>
      <c r="I264" s="1" t="s">
        <v>22</v>
      </c>
      <c r="J264" s="1" t="s">
        <v>0</v>
      </c>
    </row>
    <row r="265" spans="1:10" ht="30" x14ac:dyDescent="0.25">
      <c r="A265" s="1">
        <v>2963836</v>
      </c>
      <c r="B265" s="1" t="s">
        <v>469</v>
      </c>
      <c r="C265" s="1" t="s">
        <v>22</v>
      </c>
      <c r="D265" s="1" t="s">
        <v>143</v>
      </c>
      <c r="E265" s="2">
        <v>0</v>
      </c>
      <c r="F265" s="1">
        <v>125.03100000000001</v>
      </c>
      <c r="G265" s="1" t="s">
        <v>73</v>
      </c>
      <c r="H265" s="1">
        <f t="shared" si="4"/>
        <v>0</v>
      </c>
      <c r="I265" s="1" t="s">
        <v>22</v>
      </c>
      <c r="J265" s="1" t="s">
        <v>0</v>
      </c>
    </row>
    <row r="266" spans="1:10" x14ac:dyDescent="0.25">
      <c r="A266" s="1">
        <v>2963837</v>
      </c>
      <c r="B266" s="1" t="s">
        <v>470</v>
      </c>
      <c r="C266" s="1" t="s">
        <v>22</v>
      </c>
      <c r="D266" s="1" t="s">
        <v>471</v>
      </c>
      <c r="E266" s="1">
        <f>ROUND(H267,2)</f>
        <v>0</v>
      </c>
      <c r="F266" s="1">
        <v>1</v>
      </c>
      <c r="G266" s="1" t="s">
        <v>0</v>
      </c>
      <c r="H266" s="1">
        <f t="shared" si="4"/>
        <v>0</v>
      </c>
      <c r="I266" s="1" t="s">
        <v>22</v>
      </c>
      <c r="J266" s="1" t="s">
        <v>0</v>
      </c>
    </row>
    <row r="267" spans="1:10" x14ac:dyDescent="0.25">
      <c r="A267" s="1">
        <v>2963838</v>
      </c>
      <c r="B267" s="1" t="s">
        <v>472</v>
      </c>
      <c r="C267" s="1" t="s">
        <v>31</v>
      </c>
      <c r="D267" s="1" t="s">
        <v>32</v>
      </c>
      <c r="E267" s="1">
        <f>ROUND(H268+H295+H297+H305+H320,2)</f>
        <v>0</v>
      </c>
      <c r="F267" s="1">
        <v>1</v>
      </c>
      <c r="G267" s="1" t="s">
        <v>0</v>
      </c>
      <c r="H267" s="1">
        <f t="shared" si="4"/>
        <v>0</v>
      </c>
      <c r="I267" s="1" t="s">
        <v>22</v>
      </c>
      <c r="J267" s="1" t="s">
        <v>0</v>
      </c>
    </row>
    <row r="268" spans="1:10" x14ac:dyDescent="0.25">
      <c r="A268" s="1">
        <v>2963839</v>
      </c>
      <c r="B268" s="1" t="s">
        <v>473</v>
      </c>
      <c r="C268" s="1">
        <v>1</v>
      </c>
      <c r="D268" s="1" t="s">
        <v>34</v>
      </c>
      <c r="E268" s="1">
        <f>ROUND(H269+H270+H271+H272+H273+H274+H275+H276+H277+H278+H279+H280+H281+H282+H283+H284+H285+H286+H287+H288+H289+H290+H291+H292+H293+H294,2)</f>
        <v>0</v>
      </c>
      <c r="F268" s="1">
        <v>1</v>
      </c>
      <c r="G268" s="1" t="s">
        <v>0</v>
      </c>
      <c r="H268" s="1">
        <f t="shared" si="4"/>
        <v>0</v>
      </c>
      <c r="I268" s="1" t="s">
        <v>22</v>
      </c>
      <c r="J268" s="1" t="s">
        <v>0</v>
      </c>
    </row>
    <row r="269" spans="1:10" x14ac:dyDescent="0.25">
      <c r="A269" s="1">
        <v>2963840</v>
      </c>
      <c r="B269" s="1" t="s">
        <v>474</v>
      </c>
      <c r="C269" s="1" t="s">
        <v>22</v>
      </c>
      <c r="D269" s="1" t="s">
        <v>37</v>
      </c>
      <c r="E269" s="2">
        <v>0</v>
      </c>
      <c r="F269" s="1">
        <v>0.14599999999999999</v>
      </c>
      <c r="G269" s="1" t="s">
        <v>36</v>
      </c>
      <c r="H269" s="1">
        <f t="shared" si="4"/>
        <v>0</v>
      </c>
      <c r="I269" s="1" t="s">
        <v>22</v>
      </c>
      <c r="J269" s="1" t="s">
        <v>0</v>
      </c>
    </row>
    <row r="270" spans="1:10" ht="30" x14ac:dyDescent="0.25">
      <c r="A270" s="1">
        <v>2963841</v>
      </c>
      <c r="B270" s="1" t="s">
        <v>475</v>
      </c>
      <c r="C270" s="1" t="s">
        <v>22</v>
      </c>
      <c r="D270" s="1" t="s">
        <v>476</v>
      </c>
      <c r="E270" s="2">
        <v>0</v>
      </c>
      <c r="F270" s="1">
        <v>2.7</v>
      </c>
      <c r="G270" s="1" t="s">
        <v>50</v>
      </c>
      <c r="H270" s="1">
        <f t="shared" si="4"/>
        <v>0</v>
      </c>
      <c r="I270" s="1" t="s">
        <v>22</v>
      </c>
      <c r="J270" s="1" t="s">
        <v>0</v>
      </c>
    </row>
    <row r="271" spans="1:10" ht="30" x14ac:dyDescent="0.25">
      <c r="A271" s="1">
        <v>2963842</v>
      </c>
      <c r="B271" s="1" t="s">
        <v>477</v>
      </c>
      <c r="C271" s="1" t="s">
        <v>22</v>
      </c>
      <c r="D271" s="1" t="s">
        <v>165</v>
      </c>
      <c r="E271" s="2">
        <v>0</v>
      </c>
      <c r="F271" s="1">
        <v>2.7</v>
      </c>
      <c r="G271" s="1" t="s">
        <v>50</v>
      </c>
      <c r="H271" s="1">
        <f t="shared" si="4"/>
        <v>0</v>
      </c>
      <c r="I271" s="1" t="s">
        <v>22</v>
      </c>
      <c r="J271" s="1" t="s">
        <v>0</v>
      </c>
    </row>
    <row r="272" spans="1:10" ht="30" x14ac:dyDescent="0.25">
      <c r="A272" s="1">
        <v>2963843</v>
      </c>
      <c r="B272" s="1" t="s">
        <v>478</v>
      </c>
      <c r="C272" s="1" t="s">
        <v>22</v>
      </c>
      <c r="D272" s="1" t="s">
        <v>479</v>
      </c>
      <c r="E272" s="2">
        <v>0</v>
      </c>
      <c r="F272" s="1">
        <v>2.7</v>
      </c>
      <c r="G272" s="1" t="s">
        <v>50</v>
      </c>
      <c r="H272" s="1">
        <f t="shared" si="4"/>
        <v>0</v>
      </c>
      <c r="I272" s="1" t="s">
        <v>22</v>
      </c>
      <c r="J272" s="1" t="s">
        <v>0</v>
      </c>
    </row>
    <row r="273" spans="1:10" ht="30" x14ac:dyDescent="0.25">
      <c r="A273" s="1">
        <v>2963844</v>
      </c>
      <c r="B273" s="1" t="s">
        <v>480</v>
      </c>
      <c r="C273" s="1" t="s">
        <v>22</v>
      </c>
      <c r="D273" s="1" t="s">
        <v>167</v>
      </c>
      <c r="E273" s="2">
        <v>0</v>
      </c>
      <c r="F273" s="1">
        <v>3.6</v>
      </c>
      <c r="G273" s="1" t="s">
        <v>50</v>
      </c>
      <c r="H273" s="1">
        <f t="shared" si="4"/>
        <v>0</v>
      </c>
      <c r="I273" s="1" t="s">
        <v>22</v>
      </c>
      <c r="J273" s="1" t="s">
        <v>0</v>
      </c>
    </row>
    <row r="274" spans="1:10" ht="30" x14ac:dyDescent="0.25">
      <c r="A274" s="1">
        <v>2963845</v>
      </c>
      <c r="B274" s="1" t="s">
        <v>481</v>
      </c>
      <c r="C274" s="1" t="s">
        <v>22</v>
      </c>
      <c r="D274" s="1" t="s">
        <v>482</v>
      </c>
      <c r="E274" s="2">
        <v>0</v>
      </c>
      <c r="F274" s="1">
        <v>4.2</v>
      </c>
      <c r="G274" s="1" t="s">
        <v>50</v>
      </c>
      <c r="H274" s="1">
        <f t="shared" si="4"/>
        <v>0</v>
      </c>
      <c r="I274" s="1" t="s">
        <v>22</v>
      </c>
      <c r="J274" s="1" t="s">
        <v>0</v>
      </c>
    </row>
    <row r="275" spans="1:10" ht="30" x14ac:dyDescent="0.25">
      <c r="A275" s="1">
        <v>2963846</v>
      </c>
      <c r="B275" s="1" t="s">
        <v>483</v>
      </c>
      <c r="C275" s="1" t="s">
        <v>22</v>
      </c>
      <c r="D275" s="1" t="s">
        <v>171</v>
      </c>
      <c r="E275" s="2">
        <v>0</v>
      </c>
      <c r="F275" s="1">
        <v>2.7</v>
      </c>
      <c r="G275" s="1" t="s">
        <v>98</v>
      </c>
      <c r="H275" s="1">
        <f t="shared" si="4"/>
        <v>0</v>
      </c>
      <c r="I275" s="1" t="s">
        <v>22</v>
      </c>
      <c r="J275" s="1" t="s">
        <v>0</v>
      </c>
    </row>
    <row r="276" spans="1:10" x14ac:dyDescent="0.25">
      <c r="A276" s="1">
        <v>2963847</v>
      </c>
      <c r="B276" s="1" t="s">
        <v>484</v>
      </c>
      <c r="C276" s="1" t="s">
        <v>22</v>
      </c>
      <c r="D276" s="1" t="s">
        <v>175</v>
      </c>
      <c r="E276" s="2">
        <v>0</v>
      </c>
      <c r="F276" s="1">
        <v>0.9</v>
      </c>
      <c r="G276" s="1" t="s">
        <v>98</v>
      </c>
      <c r="H276" s="1">
        <f t="shared" si="4"/>
        <v>0</v>
      </c>
      <c r="I276" s="1" t="s">
        <v>22</v>
      </c>
      <c r="J276" s="1" t="s">
        <v>0</v>
      </c>
    </row>
    <row r="277" spans="1:10" ht="30" x14ac:dyDescent="0.25">
      <c r="A277" s="1">
        <v>2963848</v>
      </c>
      <c r="B277" s="1" t="s">
        <v>485</v>
      </c>
      <c r="C277" s="1" t="s">
        <v>22</v>
      </c>
      <c r="D277" s="1" t="s">
        <v>177</v>
      </c>
      <c r="E277" s="2">
        <v>0</v>
      </c>
      <c r="F277" s="1">
        <v>8.82</v>
      </c>
      <c r="G277" s="1" t="s">
        <v>39</v>
      </c>
      <c r="H277" s="1">
        <f t="shared" si="4"/>
        <v>0</v>
      </c>
      <c r="I277" s="1" t="s">
        <v>22</v>
      </c>
      <c r="J277" s="1" t="s">
        <v>0</v>
      </c>
    </row>
    <row r="278" spans="1:10" x14ac:dyDescent="0.25">
      <c r="A278" s="1">
        <v>2963849</v>
      </c>
      <c r="B278" s="1" t="s">
        <v>486</v>
      </c>
      <c r="C278" s="1" t="s">
        <v>22</v>
      </c>
      <c r="D278" s="1" t="s">
        <v>40</v>
      </c>
      <c r="E278" s="2">
        <v>0</v>
      </c>
      <c r="F278" s="1">
        <v>16.965</v>
      </c>
      <c r="G278" s="1" t="s">
        <v>39</v>
      </c>
      <c r="H278" s="1">
        <f t="shared" si="4"/>
        <v>0</v>
      </c>
      <c r="I278" s="1" t="s">
        <v>22</v>
      </c>
      <c r="J278" s="1" t="s">
        <v>0</v>
      </c>
    </row>
    <row r="279" spans="1:10" x14ac:dyDescent="0.25">
      <c r="A279" s="1">
        <v>2963850</v>
      </c>
      <c r="B279" s="1" t="s">
        <v>487</v>
      </c>
      <c r="C279" s="1" t="s">
        <v>22</v>
      </c>
      <c r="D279" s="1" t="s">
        <v>418</v>
      </c>
      <c r="E279" s="2">
        <v>0</v>
      </c>
      <c r="F279" s="1">
        <v>322.86399999999998</v>
      </c>
      <c r="G279" s="1" t="s">
        <v>39</v>
      </c>
      <c r="H279" s="1">
        <f t="shared" si="4"/>
        <v>0</v>
      </c>
      <c r="I279" s="1" t="s">
        <v>22</v>
      </c>
      <c r="J279" s="1" t="s">
        <v>0</v>
      </c>
    </row>
    <row r="280" spans="1:10" x14ac:dyDescent="0.25">
      <c r="A280" s="1">
        <v>2963851</v>
      </c>
      <c r="B280" s="1" t="s">
        <v>488</v>
      </c>
      <c r="C280" s="1" t="s">
        <v>22</v>
      </c>
      <c r="D280" s="1" t="s">
        <v>44</v>
      </c>
      <c r="E280" s="2">
        <v>0</v>
      </c>
      <c r="F280" s="1">
        <v>96.858999999999995</v>
      </c>
      <c r="G280" s="1" t="s">
        <v>39</v>
      </c>
      <c r="H280" s="1">
        <f t="shared" si="4"/>
        <v>0</v>
      </c>
      <c r="I280" s="1" t="s">
        <v>22</v>
      </c>
      <c r="J280" s="1" t="s">
        <v>0</v>
      </c>
    </row>
    <row r="281" spans="1:10" ht="30" x14ac:dyDescent="0.25">
      <c r="A281" s="1">
        <v>2963852</v>
      </c>
      <c r="B281" s="1" t="s">
        <v>489</v>
      </c>
      <c r="C281" s="1" t="s">
        <v>22</v>
      </c>
      <c r="D281" s="1" t="s">
        <v>51</v>
      </c>
      <c r="E281" s="2">
        <v>0</v>
      </c>
      <c r="F281" s="1">
        <v>712.95</v>
      </c>
      <c r="G281" s="1" t="s">
        <v>50</v>
      </c>
      <c r="H281" s="1">
        <f t="shared" si="4"/>
        <v>0</v>
      </c>
      <c r="I281" s="1" t="s">
        <v>22</v>
      </c>
      <c r="J281" s="1" t="s">
        <v>0</v>
      </c>
    </row>
    <row r="282" spans="1:10" ht="30" x14ac:dyDescent="0.25">
      <c r="A282" s="1">
        <v>2963853</v>
      </c>
      <c r="B282" s="1" t="s">
        <v>490</v>
      </c>
      <c r="C282" s="1" t="s">
        <v>22</v>
      </c>
      <c r="D282" s="1" t="s">
        <v>53</v>
      </c>
      <c r="E282" s="2">
        <v>0</v>
      </c>
      <c r="F282" s="1">
        <v>712.95</v>
      </c>
      <c r="G282" s="1" t="s">
        <v>50</v>
      </c>
      <c r="H282" s="1">
        <f t="shared" si="4"/>
        <v>0</v>
      </c>
      <c r="I282" s="1" t="s">
        <v>22</v>
      </c>
      <c r="J282" s="1" t="s">
        <v>0</v>
      </c>
    </row>
    <row r="283" spans="1:10" x14ac:dyDescent="0.25">
      <c r="A283" s="1">
        <v>2963854</v>
      </c>
      <c r="B283" s="1" t="s">
        <v>491</v>
      </c>
      <c r="C283" s="1" t="s">
        <v>22</v>
      </c>
      <c r="D283" s="1" t="s">
        <v>55</v>
      </c>
      <c r="E283" s="2">
        <v>0</v>
      </c>
      <c r="F283" s="1">
        <v>322.86399999999998</v>
      </c>
      <c r="G283" s="1" t="s">
        <v>39</v>
      </c>
      <c r="H283" s="1">
        <f t="shared" si="4"/>
        <v>0</v>
      </c>
      <c r="I283" s="1" t="s">
        <v>22</v>
      </c>
      <c r="J283" s="1" t="s">
        <v>0</v>
      </c>
    </row>
    <row r="284" spans="1:10" ht="30" x14ac:dyDescent="0.25">
      <c r="A284" s="1">
        <v>2963855</v>
      </c>
      <c r="B284" s="1" t="s">
        <v>492</v>
      </c>
      <c r="C284" s="1" t="s">
        <v>22</v>
      </c>
      <c r="D284" s="1" t="s">
        <v>59</v>
      </c>
      <c r="E284" s="2">
        <v>0</v>
      </c>
      <c r="F284" s="1">
        <v>73.331999999999994</v>
      </c>
      <c r="G284" s="1" t="s">
        <v>39</v>
      </c>
      <c r="H284" s="1">
        <f t="shared" si="4"/>
        <v>0</v>
      </c>
      <c r="I284" s="1" t="s">
        <v>22</v>
      </c>
      <c r="J284" s="1" t="s">
        <v>0</v>
      </c>
    </row>
    <row r="285" spans="1:10" ht="30" x14ac:dyDescent="0.25">
      <c r="A285" s="1">
        <v>2963856</v>
      </c>
      <c r="B285" s="1" t="s">
        <v>493</v>
      </c>
      <c r="C285" s="1" t="s">
        <v>22</v>
      </c>
      <c r="D285" s="1" t="s">
        <v>61</v>
      </c>
      <c r="E285" s="2">
        <v>0</v>
      </c>
      <c r="F285" s="1">
        <v>146.66399999999999</v>
      </c>
      <c r="G285" s="1" t="s">
        <v>39</v>
      </c>
      <c r="H285" s="1">
        <f t="shared" si="4"/>
        <v>0</v>
      </c>
      <c r="I285" s="1" t="s">
        <v>22</v>
      </c>
      <c r="J285" s="1" t="s">
        <v>0</v>
      </c>
    </row>
    <row r="286" spans="1:10" x14ac:dyDescent="0.25">
      <c r="A286" s="1">
        <v>2963857</v>
      </c>
      <c r="B286" s="1" t="s">
        <v>494</v>
      </c>
      <c r="C286" s="1" t="s">
        <v>22</v>
      </c>
      <c r="D286" s="1" t="s">
        <v>65</v>
      </c>
      <c r="E286" s="2">
        <v>0</v>
      </c>
      <c r="F286" s="1">
        <v>73.331999999999994</v>
      </c>
      <c r="G286" s="1" t="s">
        <v>39</v>
      </c>
      <c r="H286" s="1">
        <f t="shared" si="4"/>
        <v>0</v>
      </c>
      <c r="I286" s="1" t="s">
        <v>22</v>
      </c>
      <c r="J286" s="1" t="s">
        <v>0</v>
      </c>
    </row>
    <row r="287" spans="1:10" x14ac:dyDescent="0.25">
      <c r="A287" s="1">
        <v>2963858</v>
      </c>
      <c r="B287" s="1" t="s">
        <v>495</v>
      </c>
      <c r="C287" s="1" t="s">
        <v>22</v>
      </c>
      <c r="D287" s="1" t="s">
        <v>328</v>
      </c>
      <c r="E287" s="2">
        <v>0</v>
      </c>
      <c r="F287" s="1">
        <v>249.53200000000001</v>
      </c>
      <c r="G287" s="1" t="s">
        <v>39</v>
      </c>
      <c r="H287" s="1">
        <f t="shared" si="4"/>
        <v>0</v>
      </c>
      <c r="I287" s="1" t="s">
        <v>22</v>
      </c>
      <c r="J287" s="1" t="s">
        <v>0</v>
      </c>
    </row>
    <row r="288" spans="1:10" x14ac:dyDescent="0.25">
      <c r="A288" s="1">
        <v>2963859</v>
      </c>
      <c r="B288" s="1" t="s">
        <v>496</v>
      </c>
      <c r="C288" s="1" t="s">
        <v>22</v>
      </c>
      <c r="D288" s="1" t="s">
        <v>71</v>
      </c>
      <c r="E288" s="2">
        <v>0</v>
      </c>
      <c r="F288" s="1">
        <v>57.313000000000002</v>
      </c>
      <c r="G288" s="1" t="s">
        <v>39</v>
      </c>
      <c r="H288" s="1">
        <f t="shared" si="4"/>
        <v>0</v>
      </c>
      <c r="I288" s="1" t="s">
        <v>22</v>
      </c>
      <c r="J288" s="1" t="s">
        <v>0</v>
      </c>
    </row>
    <row r="289" spans="1:10" x14ac:dyDescent="0.25">
      <c r="A289" s="1">
        <v>2963860</v>
      </c>
      <c r="B289" s="1" t="s">
        <v>497</v>
      </c>
      <c r="C289" s="1" t="s">
        <v>22</v>
      </c>
      <c r="D289" s="1" t="s">
        <v>74</v>
      </c>
      <c r="E289" s="2">
        <v>0</v>
      </c>
      <c r="F289" s="1">
        <v>126.089</v>
      </c>
      <c r="G289" s="1" t="s">
        <v>73</v>
      </c>
      <c r="H289" s="1">
        <f t="shared" si="4"/>
        <v>0</v>
      </c>
      <c r="I289" s="1" t="s">
        <v>22</v>
      </c>
      <c r="J289" s="1" t="s">
        <v>0</v>
      </c>
    </row>
    <row r="290" spans="1:10" x14ac:dyDescent="0.25">
      <c r="A290" s="1">
        <v>2963861</v>
      </c>
      <c r="B290" s="1" t="s">
        <v>498</v>
      </c>
      <c r="C290" s="1" t="s">
        <v>22</v>
      </c>
      <c r="D290" s="1" t="s">
        <v>209</v>
      </c>
      <c r="E290" s="2">
        <v>0</v>
      </c>
      <c r="F290" s="1">
        <v>13.05</v>
      </c>
      <c r="G290" s="1" t="s">
        <v>50</v>
      </c>
      <c r="H290" s="1">
        <f t="shared" si="4"/>
        <v>0</v>
      </c>
      <c r="I290" s="1" t="s">
        <v>22</v>
      </c>
      <c r="J290" s="1" t="s">
        <v>0</v>
      </c>
    </row>
    <row r="291" spans="1:10" x14ac:dyDescent="0.25">
      <c r="A291" s="1">
        <v>2963862</v>
      </c>
      <c r="B291" s="1" t="s">
        <v>499</v>
      </c>
      <c r="C291" s="1" t="s">
        <v>22</v>
      </c>
      <c r="D291" s="1" t="s">
        <v>211</v>
      </c>
      <c r="E291" s="2">
        <v>0</v>
      </c>
      <c r="F291" s="1">
        <v>0.45700000000000002</v>
      </c>
      <c r="G291" s="1" t="s">
        <v>149</v>
      </c>
      <c r="H291" s="1">
        <f t="shared" si="4"/>
        <v>0</v>
      </c>
      <c r="I291" s="1" t="s">
        <v>22</v>
      </c>
      <c r="J291" s="1" t="s">
        <v>0</v>
      </c>
    </row>
    <row r="292" spans="1:10" ht="30" x14ac:dyDescent="0.25">
      <c r="A292" s="1">
        <v>2963863</v>
      </c>
      <c r="B292" s="1" t="s">
        <v>500</v>
      </c>
      <c r="C292" s="1" t="s">
        <v>22</v>
      </c>
      <c r="D292" s="1" t="s">
        <v>336</v>
      </c>
      <c r="E292" s="2">
        <v>0</v>
      </c>
      <c r="F292" s="1">
        <v>13.05</v>
      </c>
      <c r="G292" s="1" t="s">
        <v>50</v>
      </c>
      <c r="H292" s="1">
        <f t="shared" si="4"/>
        <v>0</v>
      </c>
      <c r="I292" s="1" t="s">
        <v>22</v>
      </c>
      <c r="J292" s="1" t="s">
        <v>0</v>
      </c>
    </row>
    <row r="293" spans="1:10" ht="30" x14ac:dyDescent="0.25">
      <c r="A293" s="1">
        <v>2963864</v>
      </c>
      <c r="B293" s="1" t="s">
        <v>501</v>
      </c>
      <c r="C293" s="1" t="s">
        <v>22</v>
      </c>
      <c r="D293" s="1" t="s">
        <v>433</v>
      </c>
      <c r="E293" s="2">
        <v>0</v>
      </c>
      <c r="F293" s="1">
        <v>52.2</v>
      </c>
      <c r="G293" s="1" t="s">
        <v>50</v>
      </c>
      <c r="H293" s="1">
        <f t="shared" si="4"/>
        <v>0</v>
      </c>
      <c r="I293" s="1" t="s">
        <v>22</v>
      </c>
      <c r="J293" s="1" t="s">
        <v>0</v>
      </c>
    </row>
    <row r="294" spans="1:10" ht="30" x14ac:dyDescent="0.25">
      <c r="A294" s="1">
        <v>2963865</v>
      </c>
      <c r="B294" s="1" t="s">
        <v>502</v>
      </c>
      <c r="C294" s="1" t="s">
        <v>22</v>
      </c>
      <c r="D294" s="1" t="s">
        <v>435</v>
      </c>
      <c r="E294" s="2">
        <v>0</v>
      </c>
      <c r="F294" s="1">
        <v>52.2</v>
      </c>
      <c r="G294" s="1" t="s">
        <v>50</v>
      </c>
      <c r="H294" s="1">
        <f t="shared" si="4"/>
        <v>0</v>
      </c>
      <c r="I294" s="1" t="s">
        <v>22</v>
      </c>
      <c r="J294" s="1" t="s">
        <v>0</v>
      </c>
    </row>
    <row r="295" spans="1:10" x14ac:dyDescent="0.25">
      <c r="A295" s="1">
        <v>2963866</v>
      </c>
      <c r="B295" s="1" t="s">
        <v>503</v>
      </c>
      <c r="C295" s="1">
        <v>4</v>
      </c>
      <c r="D295" s="1" t="s">
        <v>101</v>
      </c>
      <c r="E295" s="1">
        <f>ROUND(H296,2)</f>
        <v>0</v>
      </c>
      <c r="F295" s="1">
        <v>1</v>
      </c>
      <c r="G295" s="1" t="s">
        <v>0</v>
      </c>
      <c r="H295" s="1">
        <f t="shared" si="4"/>
        <v>0</v>
      </c>
      <c r="I295" s="1" t="s">
        <v>22</v>
      </c>
      <c r="J295" s="1" t="s">
        <v>0</v>
      </c>
    </row>
    <row r="296" spans="1:10" ht="30" x14ac:dyDescent="0.25">
      <c r="A296" s="1">
        <v>2963867</v>
      </c>
      <c r="B296" s="1" t="s">
        <v>504</v>
      </c>
      <c r="C296" s="1" t="s">
        <v>22</v>
      </c>
      <c r="D296" s="1" t="s">
        <v>103</v>
      </c>
      <c r="E296" s="2">
        <v>0</v>
      </c>
      <c r="F296" s="1">
        <v>13.095000000000001</v>
      </c>
      <c r="G296" s="1" t="s">
        <v>39</v>
      </c>
      <c r="H296" s="1">
        <f t="shared" si="4"/>
        <v>0</v>
      </c>
      <c r="I296" s="1" t="s">
        <v>22</v>
      </c>
      <c r="J296" s="1" t="s">
        <v>0</v>
      </c>
    </row>
    <row r="297" spans="1:10" x14ac:dyDescent="0.25">
      <c r="A297" s="1">
        <v>2963868</v>
      </c>
      <c r="B297" s="1" t="s">
        <v>505</v>
      </c>
      <c r="C297" s="1">
        <v>5</v>
      </c>
      <c r="D297" s="1" t="s">
        <v>230</v>
      </c>
      <c r="E297" s="1">
        <f>ROUND(H298+H299+H300+H301+H302+H303+H304,2)</f>
        <v>0</v>
      </c>
      <c r="F297" s="1">
        <v>1</v>
      </c>
      <c r="G297" s="1" t="s">
        <v>0</v>
      </c>
      <c r="H297" s="1">
        <f t="shared" si="4"/>
        <v>0</v>
      </c>
      <c r="I297" s="1" t="s">
        <v>22</v>
      </c>
      <c r="J297" s="1" t="s">
        <v>0</v>
      </c>
    </row>
    <row r="298" spans="1:10" x14ac:dyDescent="0.25">
      <c r="A298" s="1">
        <v>2963869</v>
      </c>
      <c r="B298" s="1" t="s">
        <v>506</v>
      </c>
      <c r="C298" s="1" t="s">
        <v>22</v>
      </c>
      <c r="D298" s="1" t="s">
        <v>507</v>
      </c>
      <c r="E298" s="2">
        <v>0</v>
      </c>
      <c r="F298" s="1">
        <v>2.7</v>
      </c>
      <c r="G298" s="1" t="s">
        <v>50</v>
      </c>
      <c r="H298" s="1">
        <f t="shared" si="4"/>
        <v>0</v>
      </c>
      <c r="I298" s="1" t="s">
        <v>22</v>
      </c>
      <c r="J298" s="1" t="s">
        <v>0</v>
      </c>
    </row>
    <row r="299" spans="1:10" ht="30" x14ac:dyDescent="0.25">
      <c r="A299" s="1">
        <v>2963870</v>
      </c>
      <c r="B299" s="1" t="s">
        <v>508</v>
      </c>
      <c r="C299" s="1" t="s">
        <v>22</v>
      </c>
      <c r="D299" s="1" t="s">
        <v>509</v>
      </c>
      <c r="E299" s="2">
        <v>0</v>
      </c>
      <c r="F299" s="1">
        <v>2.7</v>
      </c>
      <c r="G299" s="1" t="s">
        <v>50</v>
      </c>
      <c r="H299" s="1">
        <f t="shared" si="4"/>
        <v>0</v>
      </c>
      <c r="I299" s="1" t="s">
        <v>22</v>
      </c>
      <c r="J299" s="1" t="s">
        <v>0</v>
      </c>
    </row>
    <row r="300" spans="1:10" ht="30" x14ac:dyDescent="0.25">
      <c r="A300" s="1">
        <v>2963871</v>
      </c>
      <c r="B300" s="1" t="s">
        <v>510</v>
      </c>
      <c r="C300" s="1" t="s">
        <v>22</v>
      </c>
      <c r="D300" s="1" t="s">
        <v>511</v>
      </c>
      <c r="E300" s="2">
        <v>0</v>
      </c>
      <c r="F300" s="1">
        <v>2.7</v>
      </c>
      <c r="G300" s="1" t="s">
        <v>50</v>
      </c>
      <c r="H300" s="1">
        <f t="shared" si="4"/>
        <v>0</v>
      </c>
      <c r="I300" s="1" t="s">
        <v>22</v>
      </c>
      <c r="J300" s="1" t="s">
        <v>0</v>
      </c>
    </row>
    <row r="301" spans="1:10" ht="30" x14ac:dyDescent="0.25">
      <c r="A301" s="1">
        <v>2963872</v>
      </c>
      <c r="B301" s="1" t="s">
        <v>512</v>
      </c>
      <c r="C301" s="1" t="s">
        <v>22</v>
      </c>
      <c r="D301" s="1" t="s">
        <v>238</v>
      </c>
      <c r="E301" s="2">
        <v>0</v>
      </c>
      <c r="F301" s="1">
        <v>2.7</v>
      </c>
      <c r="G301" s="1" t="s">
        <v>50</v>
      </c>
      <c r="H301" s="1">
        <f t="shared" si="4"/>
        <v>0</v>
      </c>
      <c r="I301" s="1" t="s">
        <v>22</v>
      </c>
      <c r="J301" s="1" t="s">
        <v>0</v>
      </c>
    </row>
    <row r="302" spans="1:10" ht="30" x14ac:dyDescent="0.25">
      <c r="A302" s="1">
        <v>2963873</v>
      </c>
      <c r="B302" s="1" t="s">
        <v>513</v>
      </c>
      <c r="C302" s="1" t="s">
        <v>22</v>
      </c>
      <c r="D302" s="1" t="s">
        <v>240</v>
      </c>
      <c r="E302" s="2">
        <v>0</v>
      </c>
      <c r="F302" s="1">
        <v>7.8</v>
      </c>
      <c r="G302" s="1" t="s">
        <v>50</v>
      </c>
      <c r="H302" s="1">
        <f t="shared" si="4"/>
        <v>0</v>
      </c>
      <c r="I302" s="1" t="s">
        <v>22</v>
      </c>
      <c r="J302" s="1" t="s">
        <v>0</v>
      </c>
    </row>
    <row r="303" spans="1:10" ht="30" x14ac:dyDescent="0.25">
      <c r="A303" s="1">
        <v>2963874</v>
      </c>
      <c r="B303" s="1" t="s">
        <v>514</v>
      </c>
      <c r="C303" s="1" t="s">
        <v>22</v>
      </c>
      <c r="D303" s="1" t="s">
        <v>242</v>
      </c>
      <c r="E303" s="2">
        <v>0</v>
      </c>
      <c r="F303" s="1">
        <v>4.2</v>
      </c>
      <c r="G303" s="1" t="s">
        <v>50</v>
      </c>
      <c r="H303" s="1">
        <f t="shared" si="4"/>
        <v>0</v>
      </c>
      <c r="I303" s="1" t="s">
        <v>22</v>
      </c>
      <c r="J303" s="1" t="s">
        <v>0</v>
      </c>
    </row>
    <row r="304" spans="1:10" ht="30" x14ac:dyDescent="0.25">
      <c r="A304" s="1">
        <v>2963875</v>
      </c>
      <c r="B304" s="1" t="s">
        <v>515</v>
      </c>
      <c r="C304" s="1" t="s">
        <v>22</v>
      </c>
      <c r="D304" s="1" t="s">
        <v>244</v>
      </c>
      <c r="E304" s="2">
        <v>0</v>
      </c>
      <c r="F304" s="1">
        <v>3.6</v>
      </c>
      <c r="G304" s="1" t="s">
        <v>50</v>
      </c>
      <c r="H304" s="1">
        <f t="shared" si="4"/>
        <v>0</v>
      </c>
      <c r="I304" s="1" t="s">
        <v>22</v>
      </c>
      <c r="J304" s="1" t="s">
        <v>0</v>
      </c>
    </row>
    <row r="305" spans="1:10" x14ac:dyDescent="0.25">
      <c r="A305" s="1">
        <v>2963876</v>
      </c>
      <c r="B305" s="1" t="s">
        <v>516</v>
      </c>
      <c r="C305" s="1">
        <v>8</v>
      </c>
      <c r="D305" s="1" t="s">
        <v>109</v>
      </c>
      <c r="E305" s="1">
        <f>ROUND(H306+H307+H308+H309+H310+H311+H312+H313+H314+H315+H316+H317+H318+H319,2)</f>
        <v>0</v>
      </c>
      <c r="F305" s="1">
        <v>1</v>
      </c>
      <c r="G305" s="1" t="s">
        <v>0</v>
      </c>
      <c r="H305" s="1">
        <f t="shared" si="4"/>
        <v>0</v>
      </c>
      <c r="I305" s="1" t="s">
        <v>22</v>
      </c>
      <c r="J305" s="1" t="s">
        <v>0</v>
      </c>
    </row>
    <row r="306" spans="1:10" ht="45" x14ac:dyDescent="0.25">
      <c r="A306" s="1">
        <v>2963877</v>
      </c>
      <c r="B306" s="1" t="s">
        <v>517</v>
      </c>
      <c r="C306" s="1" t="s">
        <v>22</v>
      </c>
      <c r="D306" s="1" t="s">
        <v>440</v>
      </c>
      <c r="E306" s="2">
        <v>0</v>
      </c>
      <c r="F306" s="1">
        <v>145.5</v>
      </c>
      <c r="G306" s="1" t="s">
        <v>98</v>
      </c>
      <c r="H306" s="1">
        <f t="shared" si="4"/>
        <v>0</v>
      </c>
      <c r="I306" s="1" t="s">
        <v>22</v>
      </c>
      <c r="J306" s="1" t="s">
        <v>0</v>
      </c>
    </row>
    <row r="307" spans="1:10" ht="30" x14ac:dyDescent="0.25">
      <c r="A307" s="1">
        <v>2963878</v>
      </c>
      <c r="B307" s="1" t="s">
        <v>518</v>
      </c>
      <c r="C307" s="1" t="s">
        <v>22</v>
      </c>
      <c r="D307" s="1" t="s">
        <v>442</v>
      </c>
      <c r="E307" s="2">
        <v>0</v>
      </c>
      <c r="F307" s="1">
        <v>29.1</v>
      </c>
      <c r="G307" s="1" t="s">
        <v>95</v>
      </c>
      <c r="H307" s="1">
        <f t="shared" si="4"/>
        <v>0</v>
      </c>
      <c r="I307" s="1" t="s">
        <v>22</v>
      </c>
      <c r="J307" s="1" t="s">
        <v>0</v>
      </c>
    </row>
    <row r="308" spans="1:10" ht="30" x14ac:dyDescent="0.25">
      <c r="A308" s="1">
        <v>2963879</v>
      </c>
      <c r="B308" s="1" t="s">
        <v>519</v>
      </c>
      <c r="C308" s="1" t="s">
        <v>22</v>
      </c>
      <c r="D308" s="1" t="s">
        <v>444</v>
      </c>
      <c r="E308" s="2">
        <v>0</v>
      </c>
      <c r="F308" s="1">
        <v>17</v>
      </c>
      <c r="G308" s="1" t="s">
        <v>95</v>
      </c>
      <c r="H308" s="1">
        <f t="shared" si="4"/>
        <v>0</v>
      </c>
      <c r="I308" s="1" t="s">
        <v>22</v>
      </c>
      <c r="J308" s="1" t="s">
        <v>0</v>
      </c>
    </row>
    <row r="309" spans="1:10" x14ac:dyDescent="0.25">
      <c r="A309" s="1">
        <v>2963880</v>
      </c>
      <c r="B309" s="1" t="s">
        <v>520</v>
      </c>
      <c r="C309" s="1" t="s">
        <v>22</v>
      </c>
      <c r="D309" s="1" t="s">
        <v>446</v>
      </c>
      <c r="E309" s="2">
        <v>0</v>
      </c>
      <c r="F309" s="1">
        <v>17</v>
      </c>
      <c r="G309" s="1" t="s">
        <v>95</v>
      </c>
      <c r="H309" s="1">
        <f t="shared" si="4"/>
        <v>0</v>
      </c>
      <c r="I309" s="1" t="s">
        <v>22</v>
      </c>
      <c r="J309" s="1" t="s">
        <v>0</v>
      </c>
    </row>
    <row r="310" spans="1:10" ht="30" x14ac:dyDescent="0.25">
      <c r="A310" s="1">
        <v>2963881</v>
      </c>
      <c r="B310" s="1" t="s">
        <v>521</v>
      </c>
      <c r="C310" s="1" t="s">
        <v>22</v>
      </c>
      <c r="D310" s="1" t="s">
        <v>448</v>
      </c>
      <c r="E310" s="2">
        <v>0</v>
      </c>
      <c r="F310" s="1">
        <v>145.5</v>
      </c>
      <c r="G310" s="1" t="s">
        <v>98</v>
      </c>
      <c r="H310" s="1">
        <f t="shared" si="4"/>
        <v>0</v>
      </c>
      <c r="I310" s="1" t="s">
        <v>22</v>
      </c>
      <c r="J310" s="1" t="s">
        <v>0</v>
      </c>
    </row>
    <row r="311" spans="1:10" ht="30" x14ac:dyDescent="0.25">
      <c r="A311" s="1">
        <v>2963882</v>
      </c>
      <c r="B311" s="1" t="s">
        <v>522</v>
      </c>
      <c r="C311" s="1" t="s">
        <v>22</v>
      </c>
      <c r="D311" s="1" t="s">
        <v>450</v>
      </c>
      <c r="E311" s="2">
        <v>0</v>
      </c>
      <c r="F311" s="1">
        <v>145.5</v>
      </c>
      <c r="G311" s="1" t="s">
        <v>98</v>
      </c>
      <c r="H311" s="1">
        <f t="shared" si="4"/>
        <v>0</v>
      </c>
      <c r="I311" s="1" t="s">
        <v>22</v>
      </c>
      <c r="J311" s="1" t="s">
        <v>0</v>
      </c>
    </row>
    <row r="312" spans="1:10" ht="30" x14ac:dyDescent="0.25">
      <c r="A312" s="1">
        <v>2963883</v>
      </c>
      <c r="B312" s="1" t="s">
        <v>523</v>
      </c>
      <c r="C312" s="1" t="s">
        <v>22</v>
      </c>
      <c r="D312" s="1" t="s">
        <v>452</v>
      </c>
      <c r="E312" s="2">
        <v>0</v>
      </c>
      <c r="F312" s="1">
        <v>17</v>
      </c>
      <c r="G312" s="1" t="s">
        <v>95</v>
      </c>
      <c r="H312" s="1">
        <f t="shared" si="4"/>
        <v>0</v>
      </c>
      <c r="I312" s="1" t="s">
        <v>22</v>
      </c>
      <c r="J312" s="1" t="s">
        <v>0</v>
      </c>
    </row>
    <row r="313" spans="1:10" ht="30" x14ac:dyDescent="0.25">
      <c r="A313" s="1">
        <v>2963884</v>
      </c>
      <c r="B313" s="1" t="s">
        <v>524</v>
      </c>
      <c r="C313" s="1" t="s">
        <v>22</v>
      </c>
      <c r="D313" s="1" t="s">
        <v>454</v>
      </c>
      <c r="E313" s="2">
        <v>0</v>
      </c>
      <c r="F313" s="1">
        <v>11</v>
      </c>
      <c r="G313" s="1" t="s">
        <v>95</v>
      </c>
      <c r="H313" s="1">
        <f t="shared" si="4"/>
        <v>0</v>
      </c>
      <c r="I313" s="1" t="s">
        <v>22</v>
      </c>
      <c r="J313" s="1" t="s">
        <v>0</v>
      </c>
    </row>
    <row r="314" spans="1:10" ht="30" x14ac:dyDescent="0.25">
      <c r="A314" s="1">
        <v>2963885</v>
      </c>
      <c r="B314" s="1" t="s">
        <v>525</v>
      </c>
      <c r="C314" s="1" t="s">
        <v>22</v>
      </c>
      <c r="D314" s="1" t="s">
        <v>456</v>
      </c>
      <c r="E314" s="2">
        <v>0</v>
      </c>
      <c r="F314" s="1">
        <v>6</v>
      </c>
      <c r="G314" s="1" t="s">
        <v>95</v>
      </c>
      <c r="H314" s="1">
        <f t="shared" si="4"/>
        <v>0</v>
      </c>
      <c r="I314" s="1" t="s">
        <v>22</v>
      </c>
      <c r="J314" s="1" t="s">
        <v>0</v>
      </c>
    </row>
    <row r="315" spans="1:10" x14ac:dyDescent="0.25">
      <c r="A315" s="1">
        <v>2963886</v>
      </c>
      <c r="B315" s="1" t="s">
        <v>526</v>
      </c>
      <c r="C315" s="1" t="s">
        <v>22</v>
      </c>
      <c r="D315" s="1" t="s">
        <v>458</v>
      </c>
      <c r="E315" s="2">
        <v>0</v>
      </c>
      <c r="F315" s="1">
        <v>17</v>
      </c>
      <c r="G315" s="1" t="s">
        <v>95</v>
      </c>
      <c r="H315" s="1">
        <f t="shared" si="4"/>
        <v>0</v>
      </c>
      <c r="I315" s="1" t="s">
        <v>22</v>
      </c>
      <c r="J315" s="1" t="s">
        <v>0</v>
      </c>
    </row>
    <row r="316" spans="1:10" x14ac:dyDescent="0.25">
      <c r="A316" s="1">
        <v>2963887</v>
      </c>
      <c r="B316" s="1" t="s">
        <v>527</v>
      </c>
      <c r="C316" s="1" t="s">
        <v>22</v>
      </c>
      <c r="D316" s="1" t="s">
        <v>460</v>
      </c>
      <c r="E316" s="2">
        <v>0</v>
      </c>
      <c r="F316" s="1">
        <v>17</v>
      </c>
      <c r="G316" s="1" t="s">
        <v>95</v>
      </c>
      <c r="H316" s="1">
        <f t="shared" si="4"/>
        <v>0</v>
      </c>
      <c r="I316" s="1" t="s">
        <v>22</v>
      </c>
      <c r="J316" s="1" t="s">
        <v>0</v>
      </c>
    </row>
    <row r="317" spans="1:10" x14ac:dyDescent="0.25">
      <c r="A317" s="1">
        <v>2963888</v>
      </c>
      <c r="B317" s="1" t="s">
        <v>528</v>
      </c>
      <c r="C317" s="1" t="s">
        <v>22</v>
      </c>
      <c r="D317" s="1" t="s">
        <v>462</v>
      </c>
      <c r="E317" s="2">
        <v>0</v>
      </c>
      <c r="F317" s="1">
        <v>17</v>
      </c>
      <c r="G317" s="1" t="s">
        <v>95</v>
      </c>
      <c r="H317" s="1">
        <f t="shared" si="4"/>
        <v>0</v>
      </c>
      <c r="I317" s="1" t="s">
        <v>22</v>
      </c>
      <c r="J317" s="1" t="s">
        <v>0</v>
      </c>
    </row>
    <row r="318" spans="1:10" x14ac:dyDescent="0.25">
      <c r="A318" s="1">
        <v>2963889</v>
      </c>
      <c r="B318" s="1" t="s">
        <v>529</v>
      </c>
      <c r="C318" s="1" t="s">
        <v>22</v>
      </c>
      <c r="D318" s="1" t="s">
        <v>464</v>
      </c>
      <c r="E318" s="2">
        <v>0</v>
      </c>
      <c r="F318" s="1">
        <v>17</v>
      </c>
      <c r="G318" s="1" t="s">
        <v>95</v>
      </c>
      <c r="H318" s="1">
        <f t="shared" si="4"/>
        <v>0</v>
      </c>
      <c r="I318" s="1" t="s">
        <v>22</v>
      </c>
      <c r="J318" s="1" t="s">
        <v>0</v>
      </c>
    </row>
    <row r="319" spans="1:10" x14ac:dyDescent="0.25">
      <c r="A319" s="1">
        <v>2963890</v>
      </c>
      <c r="B319" s="1" t="s">
        <v>530</v>
      </c>
      <c r="C319" s="1" t="s">
        <v>22</v>
      </c>
      <c r="D319" s="1" t="s">
        <v>466</v>
      </c>
      <c r="E319" s="2">
        <v>0</v>
      </c>
      <c r="F319" s="1">
        <v>11</v>
      </c>
      <c r="G319" s="1" t="s">
        <v>95</v>
      </c>
      <c r="H319" s="1">
        <f t="shared" si="4"/>
        <v>0</v>
      </c>
      <c r="I319" s="1" t="s">
        <v>22</v>
      </c>
      <c r="J319" s="1" t="s">
        <v>0</v>
      </c>
    </row>
    <row r="320" spans="1:10" x14ac:dyDescent="0.25">
      <c r="A320" s="1">
        <v>2963891</v>
      </c>
      <c r="B320" s="1" t="s">
        <v>531</v>
      </c>
      <c r="C320" s="1">
        <v>9</v>
      </c>
      <c r="D320" s="1" t="s">
        <v>139</v>
      </c>
      <c r="E320" s="1">
        <f>ROUND(H321+H322+H323+H324+H325,2)</f>
        <v>0</v>
      </c>
      <c r="F320" s="1">
        <v>1</v>
      </c>
      <c r="G320" s="1" t="s">
        <v>0</v>
      </c>
      <c r="H320" s="1">
        <f t="shared" si="4"/>
        <v>0</v>
      </c>
      <c r="I320" s="1" t="s">
        <v>22</v>
      </c>
      <c r="J320" s="1" t="s">
        <v>0</v>
      </c>
    </row>
    <row r="321" spans="1:10" x14ac:dyDescent="0.25">
      <c r="A321" s="1">
        <v>2963892</v>
      </c>
      <c r="B321" s="1" t="s">
        <v>532</v>
      </c>
      <c r="C321" s="1" t="s">
        <v>22</v>
      </c>
      <c r="D321" s="1" t="s">
        <v>288</v>
      </c>
      <c r="E321" s="2">
        <v>0</v>
      </c>
      <c r="F321" s="1">
        <v>2.58</v>
      </c>
      <c r="G321" s="1" t="s">
        <v>73</v>
      </c>
      <c r="H321" s="1">
        <f t="shared" si="4"/>
        <v>0</v>
      </c>
      <c r="I321" s="1" t="s">
        <v>22</v>
      </c>
      <c r="J321" s="1" t="s">
        <v>0</v>
      </c>
    </row>
    <row r="322" spans="1:10" x14ac:dyDescent="0.25">
      <c r="A322" s="1">
        <v>2963893</v>
      </c>
      <c r="B322" s="1" t="s">
        <v>533</v>
      </c>
      <c r="C322" s="1" t="s">
        <v>22</v>
      </c>
      <c r="D322" s="1" t="s">
        <v>290</v>
      </c>
      <c r="E322" s="2">
        <v>0</v>
      </c>
      <c r="F322" s="1">
        <v>28.38</v>
      </c>
      <c r="G322" s="1" t="s">
        <v>73</v>
      </c>
      <c r="H322" s="1">
        <f t="shared" si="4"/>
        <v>0</v>
      </c>
      <c r="I322" s="1" t="s">
        <v>22</v>
      </c>
      <c r="J322" s="1" t="s">
        <v>0</v>
      </c>
    </row>
    <row r="323" spans="1:10" ht="30" x14ac:dyDescent="0.25">
      <c r="A323" s="1">
        <v>2963894</v>
      </c>
      <c r="B323" s="1" t="s">
        <v>534</v>
      </c>
      <c r="C323" s="1" t="s">
        <v>22</v>
      </c>
      <c r="D323" s="1" t="s">
        <v>292</v>
      </c>
      <c r="E323" s="2">
        <v>0</v>
      </c>
      <c r="F323" s="1">
        <v>2.58</v>
      </c>
      <c r="G323" s="1" t="s">
        <v>73</v>
      </c>
      <c r="H323" s="1">
        <f t="shared" ref="H323:H374" si="5">IF(ISNUMBER(VALUE(E323)),ROUND(SUM(ROUND(E323,2)*F323),2),"N")</f>
        <v>0</v>
      </c>
      <c r="I323" s="1" t="s">
        <v>22</v>
      </c>
      <c r="J323" s="1" t="s">
        <v>0</v>
      </c>
    </row>
    <row r="324" spans="1:10" x14ac:dyDescent="0.25">
      <c r="A324" s="1">
        <v>2963895</v>
      </c>
      <c r="B324" s="1" t="s">
        <v>535</v>
      </c>
      <c r="C324" s="1" t="s">
        <v>22</v>
      </c>
      <c r="D324" s="1" t="s">
        <v>141</v>
      </c>
      <c r="E324" s="2">
        <v>0</v>
      </c>
      <c r="F324" s="1">
        <v>73.331999999999994</v>
      </c>
      <c r="G324" s="1" t="s">
        <v>39</v>
      </c>
      <c r="H324" s="1">
        <f t="shared" si="5"/>
        <v>0</v>
      </c>
      <c r="I324" s="1" t="s">
        <v>22</v>
      </c>
      <c r="J324" s="1" t="s">
        <v>0</v>
      </c>
    </row>
    <row r="325" spans="1:10" ht="30" x14ac:dyDescent="0.25">
      <c r="A325" s="1">
        <v>2963896</v>
      </c>
      <c r="B325" s="1" t="s">
        <v>536</v>
      </c>
      <c r="C325" s="1" t="s">
        <v>22</v>
      </c>
      <c r="D325" s="1" t="s">
        <v>143</v>
      </c>
      <c r="E325" s="2">
        <v>0</v>
      </c>
      <c r="F325" s="1">
        <v>126.655</v>
      </c>
      <c r="G325" s="1" t="s">
        <v>73</v>
      </c>
      <c r="H325" s="1">
        <f t="shared" si="5"/>
        <v>0</v>
      </c>
      <c r="I325" s="1" t="s">
        <v>22</v>
      </c>
      <c r="J325" s="1" t="s">
        <v>0</v>
      </c>
    </row>
    <row r="326" spans="1:10" x14ac:dyDescent="0.25">
      <c r="A326" s="1">
        <v>2963897</v>
      </c>
      <c r="B326" s="1" t="s">
        <v>537</v>
      </c>
      <c r="C326" s="1" t="s">
        <v>22</v>
      </c>
      <c r="D326" s="1" t="s">
        <v>538</v>
      </c>
      <c r="E326" s="1">
        <f>ROUND(H327,2)</f>
        <v>0</v>
      </c>
      <c r="F326" s="1">
        <v>1</v>
      </c>
      <c r="G326" s="1" t="s">
        <v>0</v>
      </c>
      <c r="H326" s="1">
        <f t="shared" si="5"/>
        <v>0</v>
      </c>
      <c r="I326" s="1" t="s">
        <v>22</v>
      </c>
      <c r="J326" s="1" t="s">
        <v>0</v>
      </c>
    </row>
    <row r="327" spans="1:10" x14ac:dyDescent="0.25">
      <c r="A327" s="1">
        <v>2963898</v>
      </c>
      <c r="B327" s="1" t="s">
        <v>539</v>
      </c>
      <c r="C327" s="1" t="s">
        <v>31</v>
      </c>
      <c r="D327" s="1" t="s">
        <v>32</v>
      </c>
      <c r="E327" s="1">
        <f>ROUND(H328+H347+H349+H353+H369,2)</f>
        <v>0</v>
      </c>
      <c r="F327" s="1">
        <v>1</v>
      </c>
      <c r="G327" s="1" t="s">
        <v>0</v>
      </c>
      <c r="H327" s="1">
        <f t="shared" si="5"/>
        <v>0</v>
      </c>
      <c r="I327" s="1" t="s">
        <v>22</v>
      </c>
      <c r="J327" s="1" t="s">
        <v>0</v>
      </c>
    </row>
    <row r="328" spans="1:10" x14ac:dyDescent="0.25">
      <c r="A328" s="1">
        <v>2963899</v>
      </c>
      <c r="B328" s="1" t="s">
        <v>540</v>
      </c>
      <c r="C328" s="1">
        <v>1</v>
      </c>
      <c r="D328" s="1" t="s">
        <v>34</v>
      </c>
      <c r="E328" s="1">
        <f>ROUND(H329+H330+H331+H332+H333+H334+H335+H336+H337+H338+H339+H340+H341+H342+H343+H344+H345+H346,2)</f>
        <v>0</v>
      </c>
      <c r="F328" s="1">
        <v>1</v>
      </c>
      <c r="G328" s="1" t="s">
        <v>0</v>
      </c>
      <c r="H328" s="1">
        <f t="shared" si="5"/>
        <v>0</v>
      </c>
      <c r="I328" s="1" t="s">
        <v>22</v>
      </c>
      <c r="J328" s="1" t="s">
        <v>0</v>
      </c>
    </row>
    <row r="329" spans="1:10" x14ac:dyDescent="0.25">
      <c r="A329" s="1">
        <v>2963900</v>
      </c>
      <c r="B329" s="1" t="s">
        <v>541</v>
      </c>
      <c r="C329" s="1" t="s">
        <v>22</v>
      </c>
      <c r="D329" s="1" t="s">
        <v>37</v>
      </c>
      <c r="E329" s="2">
        <v>0</v>
      </c>
      <c r="F329" s="1">
        <v>8.0000000000000002E-3</v>
      </c>
      <c r="G329" s="1" t="s">
        <v>36</v>
      </c>
      <c r="H329" s="1">
        <f t="shared" si="5"/>
        <v>0</v>
      </c>
      <c r="I329" s="1" t="s">
        <v>22</v>
      </c>
      <c r="J329" s="1" t="s">
        <v>0</v>
      </c>
    </row>
    <row r="330" spans="1:10" ht="30" x14ac:dyDescent="0.25">
      <c r="A330" s="1">
        <v>2963901</v>
      </c>
      <c r="B330" s="1" t="s">
        <v>542</v>
      </c>
      <c r="C330" s="1" t="s">
        <v>22</v>
      </c>
      <c r="D330" s="1" t="s">
        <v>165</v>
      </c>
      <c r="E330" s="2">
        <v>0</v>
      </c>
      <c r="F330" s="1">
        <v>4.05</v>
      </c>
      <c r="G330" s="1" t="s">
        <v>50</v>
      </c>
      <c r="H330" s="1">
        <f t="shared" si="5"/>
        <v>0</v>
      </c>
      <c r="I330" s="1" t="s">
        <v>22</v>
      </c>
      <c r="J330" s="1" t="s">
        <v>0</v>
      </c>
    </row>
    <row r="331" spans="1:10" ht="30" x14ac:dyDescent="0.25">
      <c r="A331" s="1">
        <v>2963902</v>
      </c>
      <c r="B331" s="1" t="s">
        <v>543</v>
      </c>
      <c r="C331" s="1" t="s">
        <v>22</v>
      </c>
      <c r="D331" s="1" t="s">
        <v>301</v>
      </c>
      <c r="E331" s="2">
        <v>0</v>
      </c>
      <c r="F331" s="1">
        <v>4.05</v>
      </c>
      <c r="G331" s="1" t="s">
        <v>50</v>
      </c>
      <c r="H331" s="1">
        <f t="shared" si="5"/>
        <v>0</v>
      </c>
      <c r="I331" s="1" t="s">
        <v>22</v>
      </c>
      <c r="J331" s="1" t="s">
        <v>0</v>
      </c>
    </row>
    <row r="332" spans="1:10" ht="30" x14ac:dyDescent="0.25">
      <c r="A332" s="1">
        <v>2963903</v>
      </c>
      <c r="B332" s="1" t="s">
        <v>544</v>
      </c>
      <c r="C332" s="1" t="s">
        <v>22</v>
      </c>
      <c r="D332" s="1" t="s">
        <v>303</v>
      </c>
      <c r="E332" s="2">
        <v>0</v>
      </c>
      <c r="F332" s="1">
        <v>0.27</v>
      </c>
      <c r="G332" s="1" t="s">
        <v>39</v>
      </c>
      <c r="H332" s="1">
        <f t="shared" si="5"/>
        <v>0</v>
      </c>
      <c r="I332" s="1" t="s">
        <v>22</v>
      </c>
      <c r="J332" s="1" t="s">
        <v>0</v>
      </c>
    </row>
    <row r="333" spans="1:10" x14ac:dyDescent="0.25">
      <c r="A333" s="1">
        <v>2963904</v>
      </c>
      <c r="B333" s="1" t="s">
        <v>545</v>
      </c>
      <c r="C333" s="1" t="s">
        <v>22</v>
      </c>
      <c r="D333" s="1" t="s">
        <v>418</v>
      </c>
      <c r="E333" s="2">
        <v>0</v>
      </c>
      <c r="F333" s="1">
        <v>19.98</v>
      </c>
      <c r="G333" s="1" t="s">
        <v>39</v>
      </c>
      <c r="H333" s="1">
        <f t="shared" si="5"/>
        <v>0</v>
      </c>
      <c r="I333" s="1" t="s">
        <v>22</v>
      </c>
      <c r="J333" s="1" t="s">
        <v>0</v>
      </c>
    </row>
    <row r="334" spans="1:10" x14ac:dyDescent="0.25">
      <c r="A334" s="1">
        <v>2963905</v>
      </c>
      <c r="B334" s="1" t="s">
        <v>546</v>
      </c>
      <c r="C334" s="1" t="s">
        <v>22</v>
      </c>
      <c r="D334" s="1" t="s">
        <v>44</v>
      </c>
      <c r="E334" s="2">
        <v>0</v>
      </c>
      <c r="F334" s="1">
        <v>5.9939999999999998</v>
      </c>
      <c r="G334" s="1" t="s">
        <v>39</v>
      </c>
      <c r="H334" s="1">
        <f t="shared" si="5"/>
        <v>0</v>
      </c>
      <c r="I334" s="1" t="s">
        <v>22</v>
      </c>
      <c r="J334" s="1" t="s">
        <v>0</v>
      </c>
    </row>
    <row r="335" spans="1:10" ht="30" x14ac:dyDescent="0.25">
      <c r="A335" s="1">
        <v>2963906</v>
      </c>
      <c r="B335" s="1" t="s">
        <v>547</v>
      </c>
      <c r="C335" s="1" t="s">
        <v>22</v>
      </c>
      <c r="D335" s="1" t="s">
        <v>51</v>
      </c>
      <c r="E335" s="2">
        <v>0</v>
      </c>
      <c r="F335" s="1">
        <v>20.8</v>
      </c>
      <c r="G335" s="1" t="s">
        <v>50</v>
      </c>
      <c r="H335" s="1">
        <f t="shared" si="5"/>
        <v>0</v>
      </c>
      <c r="I335" s="1" t="s">
        <v>22</v>
      </c>
      <c r="J335" s="1" t="s">
        <v>0</v>
      </c>
    </row>
    <row r="336" spans="1:10" ht="30" x14ac:dyDescent="0.25">
      <c r="A336" s="1">
        <v>2963907</v>
      </c>
      <c r="B336" s="1" t="s">
        <v>548</v>
      </c>
      <c r="C336" s="1" t="s">
        <v>22</v>
      </c>
      <c r="D336" s="1" t="s">
        <v>53</v>
      </c>
      <c r="E336" s="2">
        <v>0</v>
      </c>
      <c r="F336" s="1">
        <v>20.8</v>
      </c>
      <c r="G336" s="1" t="s">
        <v>50</v>
      </c>
      <c r="H336" s="1">
        <f t="shared" si="5"/>
        <v>0</v>
      </c>
      <c r="I336" s="1" t="s">
        <v>22</v>
      </c>
      <c r="J336" s="1" t="s">
        <v>0</v>
      </c>
    </row>
    <row r="337" spans="1:10" ht="30" x14ac:dyDescent="0.25">
      <c r="A337" s="1">
        <v>2963908</v>
      </c>
      <c r="B337" s="1" t="s">
        <v>549</v>
      </c>
      <c r="C337" s="1" t="s">
        <v>22</v>
      </c>
      <c r="D337" s="1" t="s">
        <v>425</v>
      </c>
      <c r="E337" s="2">
        <v>0</v>
      </c>
      <c r="F337" s="1">
        <v>19.98</v>
      </c>
      <c r="G337" s="1" t="s">
        <v>39</v>
      </c>
      <c r="H337" s="1">
        <f t="shared" si="5"/>
        <v>0</v>
      </c>
      <c r="I337" s="1" t="s">
        <v>22</v>
      </c>
      <c r="J337" s="1" t="s">
        <v>0</v>
      </c>
    </row>
    <row r="338" spans="1:10" ht="30" x14ac:dyDescent="0.25">
      <c r="A338" s="1">
        <v>2963909</v>
      </c>
      <c r="B338" s="1" t="s">
        <v>550</v>
      </c>
      <c r="C338" s="1" t="s">
        <v>22</v>
      </c>
      <c r="D338" s="1" t="s">
        <v>59</v>
      </c>
      <c r="E338" s="2">
        <v>0</v>
      </c>
      <c r="F338" s="1">
        <v>3.78</v>
      </c>
      <c r="G338" s="1" t="s">
        <v>39</v>
      </c>
      <c r="H338" s="1">
        <f t="shared" si="5"/>
        <v>0</v>
      </c>
      <c r="I338" s="1" t="s">
        <v>22</v>
      </c>
      <c r="J338" s="1" t="s">
        <v>0</v>
      </c>
    </row>
    <row r="339" spans="1:10" ht="30" x14ac:dyDescent="0.25">
      <c r="A339" s="1">
        <v>2963910</v>
      </c>
      <c r="B339" s="1" t="s">
        <v>551</v>
      </c>
      <c r="C339" s="1" t="s">
        <v>22</v>
      </c>
      <c r="D339" s="1" t="s">
        <v>61</v>
      </c>
      <c r="E339" s="2">
        <v>0</v>
      </c>
      <c r="F339" s="1">
        <v>7.56</v>
      </c>
      <c r="G339" s="1" t="s">
        <v>39</v>
      </c>
      <c r="H339" s="1">
        <f t="shared" si="5"/>
        <v>0</v>
      </c>
      <c r="I339" s="1" t="s">
        <v>22</v>
      </c>
      <c r="J339" s="1" t="s">
        <v>0</v>
      </c>
    </row>
    <row r="340" spans="1:10" x14ac:dyDescent="0.25">
      <c r="A340" s="1">
        <v>2963911</v>
      </c>
      <c r="B340" s="1" t="s">
        <v>552</v>
      </c>
      <c r="C340" s="1" t="s">
        <v>22</v>
      </c>
      <c r="D340" s="1" t="s">
        <v>65</v>
      </c>
      <c r="E340" s="2">
        <v>0</v>
      </c>
      <c r="F340" s="1">
        <v>3.78</v>
      </c>
      <c r="G340" s="1" t="s">
        <v>39</v>
      </c>
      <c r="H340" s="1">
        <f t="shared" si="5"/>
        <v>0</v>
      </c>
      <c r="I340" s="1" t="s">
        <v>22</v>
      </c>
      <c r="J340" s="1" t="s">
        <v>0</v>
      </c>
    </row>
    <row r="341" spans="1:10" x14ac:dyDescent="0.25">
      <c r="A341" s="1">
        <v>2963912</v>
      </c>
      <c r="B341" s="1" t="s">
        <v>553</v>
      </c>
      <c r="C341" s="1" t="s">
        <v>22</v>
      </c>
      <c r="D341" s="1" t="s">
        <v>328</v>
      </c>
      <c r="E341" s="2">
        <v>0</v>
      </c>
      <c r="F341" s="1">
        <v>12.42</v>
      </c>
      <c r="G341" s="1" t="s">
        <v>39</v>
      </c>
      <c r="H341" s="1">
        <f t="shared" si="5"/>
        <v>0</v>
      </c>
      <c r="I341" s="1" t="s">
        <v>22</v>
      </c>
      <c r="J341" s="1" t="s">
        <v>0</v>
      </c>
    </row>
    <row r="342" spans="1:10" x14ac:dyDescent="0.25">
      <c r="A342" s="1">
        <v>2963913</v>
      </c>
      <c r="B342" s="1" t="s">
        <v>554</v>
      </c>
      <c r="C342" s="1" t="s">
        <v>22</v>
      </c>
      <c r="D342" s="1" t="s">
        <v>71</v>
      </c>
      <c r="E342" s="2">
        <v>0</v>
      </c>
      <c r="F342" s="1">
        <v>2.9540000000000002</v>
      </c>
      <c r="G342" s="1" t="s">
        <v>39</v>
      </c>
      <c r="H342" s="1">
        <f t="shared" si="5"/>
        <v>0</v>
      </c>
      <c r="I342" s="1" t="s">
        <v>22</v>
      </c>
      <c r="J342" s="1" t="s">
        <v>0</v>
      </c>
    </row>
    <row r="343" spans="1:10" x14ac:dyDescent="0.25">
      <c r="A343" s="1">
        <v>2963914</v>
      </c>
      <c r="B343" s="1" t="s">
        <v>555</v>
      </c>
      <c r="C343" s="1" t="s">
        <v>22</v>
      </c>
      <c r="D343" s="1" t="s">
        <v>74</v>
      </c>
      <c r="E343" s="2">
        <v>0</v>
      </c>
      <c r="F343" s="1">
        <v>6.4989999999999997</v>
      </c>
      <c r="G343" s="1" t="s">
        <v>73</v>
      </c>
      <c r="H343" s="1">
        <f t="shared" si="5"/>
        <v>0</v>
      </c>
      <c r="I343" s="1" t="s">
        <v>22</v>
      </c>
      <c r="J343" s="1" t="s">
        <v>0</v>
      </c>
    </row>
    <row r="344" spans="1:10" x14ac:dyDescent="0.25">
      <c r="A344" s="1">
        <v>2963915</v>
      </c>
      <c r="B344" s="1" t="s">
        <v>556</v>
      </c>
      <c r="C344" s="1" t="s">
        <v>22</v>
      </c>
      <c r="D344" s="1" t="s">
        <v>209</v>
      </c>
      <c r="E344" s="2">
        <v>0</v>
      </c>
      <c r="F344" s="1">
        <v>2.7</v>
      </c>
      <c r="G344" s="1" t="s">
        <v>50</v>
      </c>
      <c r="H344" s="1">
        <f t="shared" si="5"/>
        <v>0</v>
      </c>
      <c r="I344" s="1" t="s">
        <v>22</v>
      </c>
      <c r="J344" s="1" t="s">
        <v>0</v>
      </c>
    </row>
    <row r="345" spans="1:10" x14ac:dyDescent="0.25">
      <c r="A345" s="1">
        <v>2963916</v>
      </c>
      <c r="B345" s="1" t="s">
        <v>557</v>
      </c>
      <c r="C345" s="1" t="s">
        <v>22</v>
      </c>
      <c r="D345" s="1" t="s">
        <v>211</v>
      </c>
      <c r="E345" s="2">
        <v>0</v>
      </c>
      <c r="F345" s="1">
        <v>9.5000000000000001E-2</v>
      </c>
      <c r="G345" s="1" t="s">
        <v>149</v>
      </c>
      <c r="H345" s="1">
        <f t="shared" si="5"/>
        <v>0</v>
      </c>
      <c r="I345" s="1" t="s">
        <v>22</v>
      </c>
      <c r="J345" s="1" t="s">
        <v>0</v>
      </c>
    </row>
    <row r="346" spans="1:10" ht="30" x14ac:dyDescent="0.25">
      <c r="A346" s="1">
        <v>2963917</v>
      </c>
      <c r="B346" s="1" t="s">
        <v>558</v>
      </c>
      <c r="C346" s="1" t="s">
        <v>22</v>
      </c>
      <c r="D346" s="1" t="s">
        <v>336</v>
      </c>
      <c r="E346" s="2">
        <v>0</v>
      </c>
      <c r="F346" s="1">
        <v>2.7</v>
      </c>
      <c r="G346" s="1" t="s">
        <v>50</v>
      </c>
      <c r="H346" s="1">
        <f t="shared" si="5"/>
        <v>0</v>
      </c>
      <c r="I346" s="1" t="s">
        <v>22</v>
      </c>
      <c r="J346" s="1" t="s">
        <v>0</v>
      </c>
    </row>
    <row r="347" spans="1:10" x14ac:dyDescent="0.25">
      <c r="A347" s="1">
        <v>2963918</v>
      </c>
      <c r="B347" s="1" t="s">
        <v>559</v>
      </c>
      <c r="C347" s="1">
        <v>4</v>
      </c>
      <c r="D347" s="1" t="s">
        <v>101</v>
      </c>
      <c r="E347" s="1">
        <f>ROUND(H348,2)</f>
        <v>0</v>
      </c>
      <c r="F347" s="1">
        <v>1</v>
      </c>
      <c r="G347" s="1" t="s">
        <v>0</v>
      </c>
      <c r="H347" s="1">
        <f t="shared" si="5"/>
        <v>0</v>
      </c>
      <c r="I347" s="1" t="s">
        <v>22</v>
      </c>
      <c r="J347" s="1" t="s">
        <v>0</v>
      </c>
    </row>
    <row r="348" spans="1:10" ht="30" x14ac:dyDescent="0.25">
      <c r="A348" s="1">
        <v>2963919</v>
      </c>
      <c r="B348" s="1" t="s">
        <v>560</v>
      </c>
      <c r="C348" s="1" t="s">
        <v>22</v>
      </c>
      <c r="D348" s="1" t="s">
        <v>103</v>
      </c>
      <c r="E348" s="2">
        <v>0</v>
      </c>
      <c r="F348" s="1">
        <v>0.67500000000000004</v>
      </c>
      <c r="G348" s="1" t="s">
        <v>39</v>
      </c>
      <c r="H348" s="1">
        <f t="shared" si="5"/>
        <v>0</v>
      </c>
      <c r="I348" s="1" t="s">
        <v>22</v>
      </c>
      <c r="J348" s="1" t="s">
        <v>0</v>
      </c>
    </row>
    <row r="349" spans="1:10" x14ac:dyDescent="0.25">
      <c r="A349" s="1">
        <v>2963920</v>
      </c>
      <c r="B349" s="1" t="s">
        <v>561</v>
      </c>
      <c r="C349" s="1">
        <v>5</v>
      </c>
      <c r="D349" s="1" t="s">
        <v>230</v>
      </c>
      <c r="E349" s="1">
        <f>ROUND(H350+H351+H352,2)</f>
        <v>0</v>
      </c>
      <c r="F349" s="1">
        <v>1</v>
      </c>
      <c r="G349" s="1" t="s">
        <v>0</v>
      </c>
      <c r="H349" s="1">
        <f t="shared" si="5"/>
        <v>0</v>
      </c>
      <c r="I349" s="1" t="s">
        <v>22</v>
      </c>
      <c r="J349" s="1" t="s">
        <v>0</v>
      </c>
    </row>
    <row r="350" spans="1:10" ht="30" x14ac:dyDescent="0.25">
      <c r="A350" s="1">
        <v>2963921</v>
      </c>
      <c r="B350" s="1" t="s">
        <v>562</v>
      </c>
      <c r="C350" s="1" t="s">
        <v>22</v>
      </c>
      <c r="D350" s="1" t="s">
        <v>563</v>
      </c>
      <c r="E350" s="2">
        <v>0</v>
      </c>
      <c r="F350" s="1">
        <v>4.05</v>
      </c>
      <c r="G350" s="1" t="s">
        <v>50</v>
      </c>
      <c r="H350" s="1">
        <f t="shared" si="5"/>
        <v>0</v>
      </c>
      <c r="I350" s="1" t="s">
        <v>22</v>
      </c>
      <c r="J350" s="1" t="s">
        <v>0</v>
      </c>
    </row>
    <row r="351" spans="1:10" ht="30" x14ac:dyDescent="0.25">
      <c r="A351" s="1">
        <v>2963922</v>
      </c>
      <c r="B351" s="1" t="s">
        <v>564</v>
      </c>
      <c r="C351" s="1" t="s">
        <v>22</v>
      </c>
      <c r="D351" s="1" t="s">
        <v>240</v>
      </c>
      <c r="E351" s="2">
        <v>0</v>
      </c>
      <c r="F351" s="1">
        <v>4.05</v>
      </c>
      <c r="G351" s="1" t="s">
        <v>50</v>
      </c>
      <c r="H351" s="1">
        <f t="shared" si="5"/>
        <v>0</v>
      </c>
      <c r="I351" s="1" t="s">
        <v>22</v>
      </c>
      <c r="J351" s="1" t="s">
        <v>0</v>
      </c>
    </row>
    <row r="352" spans="1:10" x14ac:dyDescent="0.25">
      <c r="A352" s="1">
        <v>2963923</v>
      </c>
      <c r="B352" s="1" t="s">
        <v>565</v>
      </c>
      <c r="C352" s="1" t="s">
        <v>22</v>
      </c>
      <c r="D352" s="1" t="s">
        <v>566</v>
      </c>
      <c r="E352" s="2">
        <v>0</v>
      </c>
      <c r="F352" s="1">
        <v>4.05</v>
      </c>
      <c r="G352" s="1" t="s">
        <v>50</v>
      </c>
      <c r="H352" s="1">
        <f t="shared" si="5"/>
        <v>0</v>
      </c>
      <c r="I352" s="1" t="s">
        <v>22</v>
      </c>
      <c r="J352" s="1" t="s">
        <v>0</v>
      </c>
    </row>
    <row r="353" spans="1:10" x14ac:dyDescent="0.25">
      <c r="A353" s="1">
        <v>2963924</v>
      </c>
      <c r="B353" s="1" t="s">
        <v>567</v>
      </c>
      <c r="C353" s="1">
        <v>8</v>
      </c>
      <c r="D353" s="1" t="s">
        <v>109</v>
      </c>
      <c r="E353" s="1">
        <f>ROUND(H354+H355+H356+H357+H358+H359+H360+H361+H362+H363+H364+H365+H366+H367+H368,2)</f>
        <v>0</v>
      </c>
      <c r="F353" s="1">
        <v>1</v>
      </c>
      <c r="G353" s="1" t="s">
        <v>0</v>
      </c>
      <c r="H353" s="1">
        <f t="shared" si="5"/>
        <v>0</v>
      </c>
      <c r="I353" s="1" t="s">
        <v>22</v>
      </c>
      <c r="J353" s="1" t="s">
        <v>0</v>
      </c>
    </row>
    <row r="354" spans="1:10" ht="45" x14ac:dyDescent="0.25">
      <c r="A354" s="1">
        <v>2963925</v>
      </c>
      <c r="B354" s="1" t="s">
        <v>568</v>
      </c>
      <c r="C354" s="1" t="s">
        <v>22</v>
      </c>
      <c r="D354" s="1" t="s">
        <v>440</v>
      </c>
      <c r="E354" s="2">
        <v>0</v>
      </c>
      <c r="F354" s="1">
        <v>7.5</v>
      </c>
      <c r="G354" s="1" t="s">
        <v>98</v>
      </c>
      <c r="H354" s="1">
        <f t="shared" si="5"/>
        <v>0</v>
      </c>
      <c r="I354" s="1" t="s">
        <v>22</v>
      </c>
      <c r="J354" s="1" t="s">
        <v>0</v>
      </c>
    </row>
    <row r="355" spans="1:10" ht="30" x14ac:dyDescent="0.25">
      <c r="A355" s="1">
        <v>2963926</v>
      </c>
      <c r="B355" s="1" t="s">
        <v>569</v>
      </c>
      <c r="C355" s="1" t="s">
        <v>22</v>
      </c>
      <c r="D355" s="1" t="s">
        <v>442</v>
      </c>
      <c r="E355" s="2">
        <v>0</v>
      </c>
      <c r="F355" s="1">
        <v>1.5</v>
      </c>
      <c r="G355" s="1" t="s">
        <v>95</v>
      </c>
      <c r="H355" s="1">
        <f t="shared" si="5"/>
        <v>0</v>
      </c>
      <c r="I355" s="1" t="s">
        <v>22</v>
      </c>
      <c r="J355" s="1" t="s">
        <v>0</v>
      </c>
    </row>
    <row r="356" spans="1:10" ht="30" x14ac:dyDescent="0.25">
      <c r="A356" s="1">
        <v>2963927</v>
      </c>
      <c r="B356" s="1" t="s">
        <v>570</v>
      </c>
      <c r="C356" s="1" t="s">
        <v>22</v>
      </c>
      <c r="D356" s="1" t="s">
        <v>444</v>
      </c>
      <c r="E356" s="2">
        <v>0</v>
      </c>
      <c r="F356" s="1">
        <v>5</v>
      </c>
      <c r="G356" s="1" t="s">
        <v>95</v>
      </c>
      <c r="H356" s="1">
        <f t="shared" si="5"/>
        <v>0</v>
      </c>
      <c r="I356" s="1" t="s">
        <v>22</v>
      </c>
      <c r="J356" s="1" t="s">
        <v>0</v>
      </c>
    </row>
    <row r="357" spans="1:10" x14ac:dyDescent="0.25">
      <c r="A357" s="1">
        <v>2963928</v>
      </c>
      <c r="B357" s="1" t="s">
        <v>571</v>
      </c>
      <c r="C357" s="1" t="s">
        <v>22</v>
      </c>
      <c r="D357" s="1" t="s">
        <v>446</v>
      </c>
      <c r="E357" s="2">
        <v>0</v>
      </c>
      <c r="F357" s="1">
        <v>5</v>
      </c>
      <c r="G357" s="1" t="s">
        <v>95</v>
      </c>
      <c r="H357" s="1">
        <f t="shared" si="5"/>
        <v>0</v>
      </c>
      <c r="I357" s="1" t="s">
        <v>22</v>
      </c>
      <c r="J357" s="1" t="s">
        <v>0</v>
      </c>
    </row>
    <row r="358" spans="1:10" ht="30" x14ac:dyDescent="0.25">
      <c r="A358" s="1">
        <v>2963929</v>
      </c>
      <c r="B358" s="1" t="s">
        <v>572</v>
      </c>
      <c r="C358" s="1" t="s">
        <v>22</v>
      </c>
      <c r="D358" s="1" t="s">
        <v>573</v>
      </c>
      <c r="E358" s="2">
        <v>0</v>
      </c>
      <c r="F358" s="1">
        <v>1</v>
      </c>
      <c r="G358" s="1" t="s">
        <v>95</v>
      </c>
      <c r="H358" s="1">
        <f t="shared" si="5"/>
        <v>0</v>
      </c>
      <c r="I358" s="1" t="s">
        <v>22</v>
      </c>
      <c r="J358" s="1" t="s">
        <v>0</v>
      </c>
    </row>
    <row r="359" spans="1:10" x14ac:dyDescent="0.25">
      <c r="A359" s="1">
        <v>2963930</v>
      </c>
      <c r="B359" s="1" t="s">
        <v>574</v>
      </c>
      <c r="C359" s="1" t="s">
        <v>22</v>
      </c>
      <c r="D359" s="1" t="s">
        <v>575</v>
      </c>
      <c r="E359" s="2">
        <v>0</v>
      </c>
      <c r="F359" s="1">
        <v>1</v>
      </c>
      <c r="G359" s="1" t="s">
        <v>95</v>
      </c>
      <c r="H359" s="1">
        <f t="shared" si="5"/>
        <v>0</v>
      </c>
      <c r="I359" s="1" t="s">
        <v>22</v>
      </c>
      <c r="J359" s="1" t="s">
        <v>0</v>
      </c>
    </row>
    <row r="360" spans="1:10" ht="30" x14ac:dyDescent="0.25">
      <c r="A360" s="1">
        <v>2963931</v>
      </c>
      <c r="B360" s="1" t="s">
        <v>576</v>
      </c>
      <c r="C360" s="1" t="s">
        <v>22</v>
      </c>
      <c r="D360" s="1" t="s">
        <v>577</v>
      </c>
      <c r="E360" s="2">
        <v>0</v>
      </c>
      <c r="F360" s="1">
        <v>1</v>
      </c>
      <c r="G360" s="1" t="s">
        <v>95</v>
      </c>
      <c r="H360" s="1">
        <f t="shared" si="5"/>
        <v>0</v>
      </c>
      <c r="I360" s="1" t="s">
        <v>22</v>
      </c>
      <c r="J360" s="1" t="s">
        <v>0</v>
      </c>
    </row>
    <row r="361" spans="1:10" x14ac:dyDescent="0.25">
      <c r="A361" s="1">
        <v>2963932</v>
      </c>
      <c r="B361" s="1" t="s">
        <v>578</v>
      </c>
      <c r="C361" s="1" t="s">
        <v>22</v>
      </c>
      <c r="D361" s="1" t="s">
        <v>579</v>
      </c>
      <c r="E361" s="2">
        <v>0</v>
      </c>
      <c r="F361" s="1">
        <v>1</v>
      </c>
      <c r="G361" s="1" t="s">
        <v>95</v>
      </c>
      <c r="H361" s="1">
        <f t="shared" si="5"/>
        <v>0</v>
      </c>
      <c r="I361" s="1" t="s">
        <v>22</v>
      </c>
      <c r="J361" s="1" t="s">
        <v>0</v>
      </c>
    </row>
    <row r="362" spans="1:10" x14ac:dyDescent="0.25">
      <c r="A362" s="1">
        <v>2963933</v>
      </c>
      <c r="B362" s="1" t="s">
        <v>580</v>
      </c>
      <c r="C362" s="1" t="s">
        <v>22</v>
      </c>
      <c r="D362" s="1" t="s">
        <v>581</v>
      </c>
      <c r="E362" s="2">
        <v>0</v>
      </c>
      <c r="F362" s="1">
        <v>7.5</v>
      </c>
      <c r="G362" s="1" t="s">
        <v>98</v>
      </c>
      <c r="H362" s="1">
        <f t="shared" si="5"/>
        <v>0</v>
      </c>
      <c r="I362" s="1" t="s">
        <v>22</v>
      </c>
      <c r="J362" s="1" t="s">
        <v>0</v>
      </c>
    </row>
    <row r="363" spans="1:10" ht="30" x14ac:dyDescent="0.25">
      <c r="A363" s="1">
        <v>2963934</v>
      </c>
      <c r="B363" s="1" t="s">
        <v>582</v>
      </c>
      <c r="C363" s="1" t="s">
        <v>22</v>
      </c>
      <c r="D363" s="1" t="s">
        <v>452</v>
      </c>
      <c r="E363" s="2">
        <v>0</v>
      </c>
      <c r="F363" s="1">
        <v>1</v>
      </c>
      <c r="G363" s="1" t="s">
        <v>95</v>
      </c>
      <c r="H363" s="1">
        <f t="shared" si="5"/>
        <v>0</v>
      </c>
      <c r="I363" s="1" t="s">
        <v>22</v>
      </c>
      <c r="J363" s="1" t="s">
        <v>0</v>
      </c>
    </row>
    <row r="364" spans="1:10" ht="30" x14ac:dyDescent="0.25">
      <c r="A364" s="1">
        <v>2963935</v>
      </c>
      <c r="B364" s="1" t="s">
        <v>583</v>
      </c>
      <c r="C364" s="1" t="s">
        <v>22</v>
      </c>
      <c r="D364" s="1" t="s">
        <v>456</v>
      </c>
      <c r="E364" s="2">
        <v>0</v>
      </c>
      <c r="F364" s="1">
        <v>1</v>
      </c>
      <c r="G364" s="1" t="s">
        <v>95</v>
      </c>
      <c r="H364" s="1">
        <f t="shared" si="5"/>
        <v>0</v>
      </c>
      <c r="I364" s="1" t="s">
        <v>22</v>
      </c>
      <c r="J364" s="1" t="s">
        <v>0</v>
      </c>
    </row>
    <row r="365" spans="1:10" x14ac:dyDescent="0.25">
      <c r="A365" s="1">
        <v>2963936</v>
      </c>
      <c r="B365" s="1" t="s">
        <v>584</v>
      </c>
      <c r="C365" s="1" t="s">
        <v>22</v>
      </c>
      <c r="D365" s="1" t="s">
        <v>458</v>
      </c>
      <c r="E365" s="2">
        <v>0</v>
      </c>
      <c r="F365" s="1">
        <v>1</v>
      </c>
      <c r="G365" s="1" t="s">
        <v>95</v>
      </c>
      <c r="H365" s="1">
        <f t="shared" si="5"/>
        <v>0</v>
      </c>
      <c r="I365" s="1" t="s">
        <v>22</v>
      </c>
      <c r="J365" s="1" t="s">
        <v>0</v>
      </c>
    </row>
    <row r="366" spans="1:10" x14ac:dyDescent="0.25">
      <c r="A366" s="1">
        <v>2963937</v>
      </c>
      <c r="B366" s="1" t="s">
        <v>585</v>
      </c>
      <c r="C366" s="1" t="s">
        <v>22</v>
      </c>
      <c r="D366" s="1" t="s">
        <v>460</v>
      </c>
      <c r="E366" s="2">
        <v>0</v>
      </c>
      <c r="F366" s="1">
        <v>1</v>
      </c>
      <c r="G366" s="1" t="s">
        <v>95</v>
      </c>
      <c r="H366" s="1">
        <f t="shared" si="5"/>
        <v>0</v>
      </c>
      <c r="I366" s="1" t="s">
        <v>22</v>
      </c>
      <c r="J366" s="1" t="s">
        <v>0</v>
      </c>
    </row>
    <row r="367" spans="1:10" x14ac:dyDescent="0.25">
      <c r="A367" s="1">
        <v>2963938</v>
      </c>
      <c r="B367" s="1" t="s">
        <v>586</v>
      </c>
      <c r="C367" s="1" t="s">
        <v>22</v>
      </c>
      <c r="D367" s="1" t="s">
        <v>462</v>
      </c>
      <c r="E367" s="2">
        <v>0</v>
      </c>
      <c r="F367" s="1">
        <v>1</v>
      </c>
      <c r="G367" s="1" t="s">
        <v>95</v>
      </c>
      <c r="H367" s="1">
        <f t="shared" si="5"/>
        <v>0</v>
      </c>
      <c r="I367" s="1" t="s">
        <v>22</v>
      </c>
      <c r="J367" s="1" t="s">
        <v>0</v>
      </c>
    </row>
    <row r="368" spans="1:10" x14ac:dyDescent="0.25">
      <c r="A368" s="1">
        <v>2963939</v>
      </c>
      <c r="B368" s="1" t="s">
        <v>587</v>
      </c>
      <c r="C368" s="1" t="s">
        <v>22</v>
      </c>
      <c r="D368" s="1" t="s">
        <v>464</v>
      </c>
      <c r="E368" s="2">
        <v>0</v>
      </c>
      <c r="F368" s="1">
        <v>1</v>
      </c>
      <c r="G368" s="1" t="s">
        <v>95</v>
      </c>
      <c r="H368" s="1">
        <f t="shared" si="5"/>
        <v>0</v>
      </c>
      <c r="I368" s="1" t="s">
        <v>22</v>
      </c>
      <c r="J368" s="1" t="s">
        <v>0</v>
      </c>
    </row>
    <row r="369" spans="1:10" x14ac:dyDescent="0.25">
      <c r="A369" s="1">
        <v>2963940</v>
      </c>
      <c r="B369" s="1" t="s">
        <v>588</v>
      </c>
      <c r="C369" s="1">
        <v>9</v>
      </c>
      <c r="D369" s="1" t="s">
        <v>139</v>
      </c>
      <c r="E369" s="1">
        <f>ROUND(H370+H371+H372+H373+H374,2)</f>
        <v>0</v>
      </c>
      <c r="F369" s="1">
        <v>1</v>
      </c>
      <c r="G369" s="1" t="s">
        <v>0</v>
      </c>
      <c r="H369" s="1">
        <f t="shared" si="5"/>
        <v>0</v>
      </c>
      <c r="I369" s="1" t="s">
        <v>22</v>
      </c>
      <c r="J369" s="1" t="s">
        <v>0</v>
      </c>
    </row>
    <row r="370" spans="1:10" x14ac:dyDescent="0.25">
      <c r="A370" s="1">
        <v>2963941</v>
      </c>
      <c r="B370" s="1" t="s">
        <v>589</v>
      </c>
      <c r="C370" s="1" t="s">
        <v>22</v>
      </c>
      <c r="D370" s="1" t="s">
        <v>288</v>
      </c>
      <c r="E370" s="2">
        <v>0</v>
      </c>
      <c r="F370" s="1">
        <v>2.0169999999999999</v>
      </c>
      <c r="G370" s="1" t="s">
        <v>73</v>
      </c>
      <c r="H370" s="1">
        <f t="shared" si="5"/>
        <v>0</v>
      </c>
      <c r="I370" s="1" t="s">
        <v>22</v>
      </c>
      <c r="J370" s="1" t="s">
        <v>0</v>
      </c>
    </row>
    <row r="371" spans="1:10" x14ac:dyDescent="0.25">
      <c r="A371" s="1">
        <v>2963942</v>
      </c>
      <c r="B371" s="1" t="s">
        <v>590</v>
      </c>
      <c r="C371" s="1" t="s">
        <v>22</v>
      </c>
      <c r="D371" s="1" t="s">
        <v>290</v>
      </c>
      <c r="E371" s="2">
        <v>0</v>
      </c>
      <c r="F371" s="1">
        <v>22.187000000000001</v>
      </c>
      <c r="G371" s="1" t="s">
        <v>73</v>
      </c>
      <c r="H371" s="1">
        <f t="shared" si="5"/>
        <v>0</v>
      </c>
      <c r="I371" s="1" t="s">
        <v>22</v>
      </c>
      <c r="J371" s="1" t="s">
        <v>0</v>
      </c>
    </row>
    <row r="372" spans="1:10" ht="30" x14ac:dyDescent="0.25">
      <c r="A372" s="1">
        <v>2963943</v>
      </c>
      <c r="B372" s="1" t="s">
        <v>591</v>
      </c>
      <c r="C372" s="1" t="s">
        <v>22</v>
      </c>
      <c r="D372" s="1" t="s">
        <v>292</v>
      </c>
      <c r="E372" s="2">
        <v>0</v>
      </c>
      <c r="F372" s="1">
        <v>2.0169999999999999</v>
      </c>
      <c r="G372" s="1" t="s">
        <v>73</v>
      </c>
      <c r="H372" s="1">
        <f t="shared" si="5"/>
        <v>0</v>
      </c>
      <c r="I372" s="1" t="s">
        <v>22</v>
      </c>
      <c r="J372" s="1" t="s">
        <v>0</v>
      </c>
    </row>
    <row r="373" spans="1:10" x14ac:dyDescent="0.25">
      <c r="A373" s="1">
        <v>2963944</v>
      </c>
      <c r="B373" s="1" t="s">
        <v>592</v>
      </c>
      <c r="C373" s="1" t="s">
        <v>22</v>
      </c>
      <c r="D373" s="1" t="s">
        <v>141</v>
      </c>
      <c r="E373" s="2">
        <v>0</v>
      </c>
      <c r="F373" s="1">
        <v>3.78</v>
      </c>
      <c r="G373" s="1" t="s">
        <v>39</v>
      </c>
      <c r="H373" s="1">
        <f t="shared" si="5"/>
        <v>0</v>
      </c>
      <c r="I373" s="1" t="s">
        <v>22</v>
      </c>
      <c r="J373" s="1" t="s">
        <v>0</v>
      </c>
    </row>
    <row r="374" spans="1:10" ht="30" x14ac:dyDescent="0.25">
      <c r="A374" s="1">
        <v>2963945</v>
      </c>
      <c r="B374" s="1" t="s">
        <v>593</v>
      </c>
      <c r="C374" s="1" t="s">
        <v>22</v>
      </c>
      <c r="D374" s="1" t="s">
        <v>143</v>
      </c>
      <c r="E374" s="2">
        <v>0</v>
      </c>
      <c r="F374" s="1">
        <v>9.6959999999999997</v>
      </c>
      <c r="G374" s="1" t="s">
        <v>73</v>
      </c>
      <c r="H374" s="1">
        <f t="shared" si="5"/>
        <v>0</v>
      </c>
      <c r="I374" s="1" t="s">
        <v>22</v>
      </c>
      <c r="J374" s="1" t="s">
        <v>0</v>
      </c>
    </row>
    <row r="375" spans="1:10" ht="0" hidden="1" customHeight="1" x14ac:dyDescent="0.25">
      <c r="A375" s="1">
        <v>2963575</v>
      </c>
      <c r="B375" s="1" t="s">
        <v>594</v>
      </c>
      <c r="C375" s="1" t="s">
        <v>22</v>
      </c>
      <c r="D375" s="1" t="s">
        <v>596</v>
      </c>
      <c r="E375" s="2">
        <v>0</v>
      </c>
      <c r="F375" s="1">
        <v>1</v>
      </c>
      <c r="G375" s="1" t="s">
        <v>595</v>
      </c>
      <c r="H375" s="1">
        <f>IF(ISNUMBER(VALUE(E375)),ROUND(SUM(ROUND(E375,0)*F375),0),"N")</f>
        <v>0</v>
      </c>
      <c r="I375" s="1" t="s">
        <v>22</v>
      </c>
      <c r="J375" s="1" t="s">
        <v>0</v>
      </c>
    </row>
  </sheetData>
  <sheetProtection algorithmName="SHA-512" hashValue="EgX+ZG2cfaAPA86Cfdy8Ky4K/bxyGqnhX94gm7BY9uFhkHBNg3qyHjiyVTnj+WGMd544/p6YDjlnsnYqK1yJXA==" saltValue="b1OJ/diGlvvjksNfr5xg4A==" spinCount="100000" sheet="1" objects="1" scenarios="1"/>
  <pageMargins left="0.7" right="0.7" top="0.75" bottom="0.75" header="0.3" footer="0.3"/>
  <pageSetup paperSize="9" scale="74" fitToHeight="0" orientation="landscape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6B6DEC66C7ECB24E8D08E5400A2FE6CE" ma:contentTypeVersion="18" ma:contentTypeDescription="Create a new document." ma:contentTypeScope="" ma:versionID="1f0f1f5acea901b2a77a5e8a5cc4f05c">
  <xsd:schema xmlns:xsd="http://www.w3.org/2001/XMLSchema" xmlns:xs="http://www.w3.org/2001/XMLSchema" xmlns:p="http://schemas.microsoft.com/office/2006/metadata/properties" xmlns:ns2="576f5c12-a696-4a9e-ab05-b944a81adc44" xmlns:ns3="fb184d40-0941-4c5b-8d86-c438507f5a78" targetNamespace="http://schemas.microsoft.com/office/2006/metadata/properties" ma:root="true" ma:fieldsID="efd7e263ca69600d3ef8051e98d2ef11" ns2:_="" ns3:_="">
    <xsd:import namespace="576f5c12-a696-4a9e-ab05-b944a81adc44"/>
    <xsd:import namespace="fb184d40-0941-4c5b-8d86-c438507f5a78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AutoKeyPoints" minOccurs="0"/>
                <xsd:element ref="ns2:MediaServiceKeyPoints" minOccurs="0"/>
                <xsd:element ref="ns2:MediaServiceDateTaken" minOccurs="0"/>
                <xsd:element ref="ns2:MediaServiceLocation" minOccurs="0"/>
                <xsd:element ref="ns3:SharedWithUsers" minOccurs="0"/>
                <xsd:element ref="ns3:SharedWithDetails" minOccurs="0"/>
                <xsd:element ref="ns2:lcf76f155ced4ddcb4097134ff3c332f" minOccurs="0"/>
                <xsd:element ref="ns3:TaxCatchAll" minOccurs="0"/>
                <xsd:element ref="ns2:MediaServiceObjectDetectorVersions" minOccurs="0"/>
                <xsd:element ref="ns2:MediaServiceSearchProperties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76f5c12-a696-4a9e-ab05-b944a81adc4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Tags" ma:internalName="MediaServiceAutoTags" ma:readOnly="true">
      <xsd:simpleType>
        <xsd:restriction base="dms:Text"/>
      </xsd:simpleType>
    </xsd:element>
    <xsd:element name="MediaServiceOCR" ma:index="11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AutoKeyPoints" ma:index="14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5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DateTaken" ma:index="16" nillable="true" ma:displayName="MediaServiceDateTaken" ma:hidden="true" ma:internalName="MediaServiceDateTaken" ma:readOnly="true">
      <xsd:simpleType>
        <xsd:restriction base="dms:Text"/>
      </xsd:simpleType>
    </xsd:element>
    <xsd:element name="MediaServiceLocation" ma:index="17" nillable="true" ma:displayName="Location" ma:internalName="MediaServiceLocation" ma:readOnly="true">
      <xsd:simpleType>
        <xsd:restriction base="dms:Text"/>
      </xsd:simpleType>
    </xsd:element>
    <xsd:element name="lcf76f155ced4ddcb4097134ff3c332f" ma:index="21" nillable="true" ma:taxonomy="true" ma:internalName="lcf76f155ced4ddcb4097134ff3c332f" ma:taxonomyFieldName="MediaServiceImageTags" ma:displayName="Image Tags" ma:readOnly="false" ma:fieldId="{5cf76f15-5ced-4ddc-b409-7134ff3c332f}" ma:taxonomyMulti="true" ma:sspId="b45e0857-c539-46f7-978f-c73fdc53b566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3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4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LengthInSeconds" ma:index="25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b184d40-0941-4c5b-8d86-c438507f5a78" elementFormDefault="qualified">
    <xsd:import namespace="http://schemas.microsoft.com/office/2006/documentManagement/types"/>
    <xsd:import namespace="http://schemas.microsoft.com/office/infopath/2007/PartnerControls"/>
    <xsd:element name="SharedWithUsers" ma:index="18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9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22" nillable="true" ma:displayName="Taxonomy Catch All Column" ma:hidden="true" ma:list="{2d4d7108-1c8b-43e2-b1b6-6c168d9d6340}" ma:internalName="TaxCatchAll" ma:showField="CatchAllData" ma:web="fb184d40-0941-4c5b-8d86-c438507f5a78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576f5c12-a696-4a9e-ab05-b944a81adc44">
      <Terms xmlns="http://schemas.microsoft.com/office/infopath/2007/PartnerControls"/>
    </lcf76f155ced4ddcb4097134ff3c332f>
    <TaxCatchAll xmlns="fb184d40-0941-4c5b-8d86-c438507f5a78" xsi:nil="true"/>
  </documentManagement>
</p:properties>
</file>

<file path=customXml/itemProps1.xml><?xml version="1.0" encoding="utf-8"?>
<ds:datastoreItem xmlns:ds="http://schemas.openxmlformats.org/officeDocument/2006/customXml" ds:itemID="{BE24F05F-180C-4467-AA8D-FCEA2FF61A3D}"/>
</file>

<file path=customXml/itemProps2.xml><?xml version="1.0" encoding="utf-8"?>
<ds:datastoreItem xmlns:ds="http://schemas.openxmlformats.org/officeDocument/2006/customXml" ds:itemID="{9222D130-177E-4E63-BEF4-5FD4AAC6524B}"/>
</file>

<file path=customXml/itemProps3.xml><?xml version="1.0" encoding="utf-8"?>
<ds:datastoreItem xmlns:ds="http://schemas.openxmlformats.org/officeDocument/2006/customXml" ds:itemID="{3A63DEDF-728F-4BC9-88C7-22CBDFB14E1C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ItemPartData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Tomáš Vereš</cp:lastModifiedBy>
  <dcterms:created xsi:type="dcterms:W3CDTF">2026-07-06T13:34:50Z</dcterms:created>
  <dcterms:modified xsi:type="dcterms:W3CDTF">2026-07-06T13:37:01Z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0x0101006B6DEC66C7ECB24E8D08E5400A2FE6CE</vt:lpwstr>
  </property>
</Properties>
</file>