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obstaravanie\Obstaravania\MV\_MC Raca\ROK 2019\Obnova športového areálu ZŠ Tbiliská _ 2\Prilohy\"/>
    </mc:Choice>
  </mc:AlternateContent>
  <xr:revisionPtr revIDLastSave="0" documentId="13_ncr:1_{9F5DDBAF-1791-4409-AC0A-BB56EA82D485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ItemPartData" sheetId="1" r:id="rId1"/>
  </sheets>
  <calcPr calcId="181029"/>
</workbook>
</file>

<file path=xl/calcChain.xml><?xml version="1.0" encoding="utf-8"?>
<calcChain xmlns="http://schemas.openxmlformats.org/spreadsheetml/2006/main">
  <c r="H140" i="1" l="1"/>
  <c r="H139" i="1"/>
  <c r="H138" i="1"/>
  <c r="H137" i="1"/>
  <c r="H136" i="1"/>
  <c r="H135" i="1"/>
  <c r="H134" i="1"/>
  <c r="H133" i="1"/>
  <c r="H132" i="1"/>
  <c r="E131" i="1" s="1"/>
  <c r="H131" i="1" s="1"/>
  <c r="E130" i="1" s="1"/>
  <c r="H130" i="1" s="1"/>
  <c r="E129" i="1" s="1"/>
  <c r="H129" i="1" s="1"/>
  <c r="H128" i="1"/>
  <c r="H127" i="1"/>
  <c r="H126" i="1"/>
  <c r="E124" i="1" s="1"/>
  <c r="H124" i="1" s="1"/>
  <c r="H125" i="1"/>
  <c r="H123" i="1"/>
  <c r="E120" i="1" s="1"/>
  <c r="H120" i="1" s="1"/>
  <c r="H122" i="1"/>
  <c r="H121" i="1"/>
  <c r="H119" i="1"/>
  <c r="H118" i="1"/>
  <c r="H117" i="1"/>
  <c r="E116" i="1" s="1"/>
  <c r="H116" i="1" s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E82" i="1" s="1"/>
  <c r="H82" i="1" s="1"/>
  <c r="E81" i="1" s="1"/>
  <c r="H81" i="1" s="1"/>
  <c r="E80" i="1" s="1"/>
  <c r="H80" i="1" s="1"/>
  <c r="H79" i="1"/>
  <c r="H78" i="1"/>
  <c r="H77" i="1"/>
  <c r="E75" i="1" s="1"/>
  <c r="H75" i="1" s="1"/>
  <c r="H76" i="1"/>
  <c r="H74" i="1"/>
  <c r="H73" i="1"/>
  <c r="H72" i="1"/>
  <c r="H71" i="1"/>
  <c r="H70" i="1"/>
  <c r="E69" i="1" s="1"/>
  <c r="H69" i="1" s="1"/>
  <c r="H68" i="1"/>
  <c r="H67" i="1"/>
  <c r="H66" i="1"/>
  <c r="H65" i="1"/>
  <c r="H64" i="1"/>
  <c r="H63" i="1"/>
  <c r="E61" i="1" s="1"/>
  <c r="H61" i="1" s="1"/>
  <c r="H62" i="1"/>
  <c r="H60" i="1"/>
  <c r="H59" i="1"/>
  <c r="H58" i="1"/>
  <c r="H57" i="1"/>
  <c r="H56" i="1"/>
  <c r="H55" i="1"/>
  <c r="H54" i="1"/>
  <c r="H53" i="1"/>
  <c r="H52" i="1"/>
  <c r="E49" i="1" s="1"/>
  <c r="H49" i="1" s="1"/>
  <c r="H51" i="1"/>
  <c r="H50" i="1"/>
  <c r="H48" i="1"/>
  <c r="H47" i="1"/>
  <c r="H46" i="1"/>
  <c r="E45" i="1" s="1"/>
  <c r="H45" i="1" s="1"/>
  <c r="H44" i="1"/>
  <c r="H43" i="1"/>
  <c r="H42" i="1"/>
  <c r="E40" i="1" s="1"/>
  <c r="H40" i="1" s="1"/>
  <c r="H41" i="1"/>
  <c r="H39" i="1"/>
  <c r="H38" i="1"/>
  <c r="H37" i="1"/>
  <c r="H36" i="1"/>
  <c r="H35" i="1"/>
  <c r="E32" i="1" s="1"/>
  <c r="H32" i="1" s="1"/>
  <c r="H34" i="1"/>
  <c r="H33" i="1"/>
  <c r="H31" i="1"/>
  <c r="H30" i="1"/>
  <c r="H29" i="1"/>
  <c r="H28" i="1"/>
  <c r="H27" i="1"/>
  <c r="H26" i="1"/>
  <c r="H25" i="1"/>
  <c r="E24" i="1" s="1"/>
  <c r="H24" i="1" s="1"/>
  <c r="H21" i="1"/>
  <c r="H20" i="1"/>
  <c r="H19" i="1"/>
  <c r="E17" i="1" s="1"/>
  <c r="H17" i="1" s="1"/>
  <c r="H18" i="1"/>
  <c r="H16" i="1"/>
  <c r="H15" i="1"/>
  <c r="H14" i="1"/>
  <c r="H13" i="1"/>
  <c r="H12" i="1"/>
  <c r="H11" i="1"/>
  <c r="H10" i="1"/>
  <c r="H9" i="1"/>
  <c r="H8" i="1"/>
  <c r="E6" i="1" s="1"/>
  <c r="H6" i="1" s="1"/>
  <c r="E5" i="1" s="1"/>
  <c r="H5" i="1" s="1"/>
  <c r="H7" i="1"/>
  <c r="H3" i="1"/>
  <c r="E23" i="1" l="1"/>
  <c r="H23" i="1" s="1"/>
  <c r="E22" i="1" s="1"/>
  <c r="H22" i="1" s="1"/>
  <c r="E4" i="1" s="1"/>
  <c r="H4" i="1" s="1"/>
  <c r="E115" i="1"/>
  <c r="H115" i="1" s="1"/>
</calcChain>
</file>

<file path=xl/sharedStrings.xml><?xml version="1.0" encoding="utf-8"?>
<sst xmlns="http://schemas.openxmlformats.org/spreadsheetml/2006/main" count="846" uniqueCount="316">
  <si>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</si>
  <si>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</si>
  <si>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</si>
  <si>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</si>
  <si>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</si>
  <si>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</si>
  <si>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</si>
  <si>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</si>
  <si>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</si>
  <si>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</si>
  <si>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</si>
  <si>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</si>
  <si>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</si>
  <si>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</si>
  <si>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</si>
  <si>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</si>
  <si>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</si>
  <si>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</si>
  <si>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</si>
  <si>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</si>
  <si>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</si>
  <si>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</si>
  <si>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</si>
  <si>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</si>
  <si>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</si>
  <si>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</si>
  <si>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</si>
  <si>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SO 01</t>
  </si>
  <si>
    <t>1.1.1.1. </t>
  </si>
  <si>
    <t>SO 01 ELEKTRICKÁ PRÍPOJKA</t>
  </si>
  <si>
    <t>1.1.1.1.1. </t>
  </si>
  <si>
    <t>ks</t>
  </si>
  <si>
    <t>Rozvádzač RE Typ skrine HASMA RE 2.0 F402 40A P0 /25mm2/25mm2)</t>
  </si>
  <si>
    <t>1.1.1.1.2. </t>
  </si>
  <si>
    <t>Osadenie elektromerového rozvádzača do oplotenia</t>
  </si>
  <si>
    <t>1.1.1.1.3. </t>
  </si>
  <si>
    <t>m</t>
  </si>
  <si>
    <t>Výkop v zeleni do hĺbky 70 cm. zatrávnenie. pokládka kábla a guľatiny. fólia. piesok. zasypanie zeminou</t>
  </si>
  <si>
    <t>1.1.1.1.4. </t>
  </si>
  <si>
    <t>Výkop v asfaltovom chodníku do hĺbky 30 cm. Vybúranie betónu do 15 cm. odvoz asfaltu. odvoz sutiny na skládku. pokládka kábla a guľatiny. fólia. piesok.  uvedenie do pôvodného stavu</t>
  </si>
  <si>
    <t>1.1.1.1.5. </t>
  </si>
  <si>
    <t>Riadený pretlak - technológiou mikrotunelovaním pod betónovou tribúnou. chránička o110mm. záťah kábla a guľatiny do chráničky. vrátane výkopu štartovacej a cieľovej jamy</t>
  </si>
  <si>
    <t>1.1.1.1.6. </t>
  </si>
  <si>
    <t>Kábel NAVY-J 4x25 - PRIS-RE</t>
  </si>
  <si>
    <t>1.1.1.1.7. </t>
  </si>
  <si>
    <t>Chránička FXKVS</t>
  </si>
  <si>
    <t>1.1.1.1.8. </t>
  </si>
  <si>
    <t>Ukončenie vodičov v rozvádzač. vč. zapojenia a vodičovej koncovky do 35 mm2</t>
  </si>
  <si>
    <t>1.1.1.1.9. </t>
  </si>
  <si>
    <t>Fólia červený - blesk.. šírka 300 mm</t>
  </si>
  <si>
    <t>1.1.1.1.10. </t>
  </si>
  <si>
    <t>Revízia + revízna správa</t>
  </si>
  <si>
    <t>1.1.1.2. </t>
  </si>
  <si>
    <t>HSZ. Ostatné</t>
  </si>
  <si>
    <t>1.1.1.2.1. </t>
  </si>
  <si>
    <t>hod</t>
  </si>
  <si>
    <t>Pomocné práce</t>
  </si>
  <si>
    <t>1.1.1.2.2. </t>
  </si>
  <si>
    <t>Foto-Videodokumentácia elektroinštalačných rozvodov pred omietaním</t>
  </si>
  <si>
    <t>1.1.1.2.3. </t>
  </si>
  <si>
    <t>hod.</t>
  </si>
  <si>
    <t>Projektový manažment</t>
  </si>
  <si>
    <t>1.1.1.2.4. </t>
  </si>
  <si>
    <t>Inžinierská činnosť</t>
  </si>
  <si>
    <t>1.1.2. </t>
  </si>
  <si>
    <t>SO02</t>
  </si>
  <si>
    <t>1.1.2.1. </t>
  </si>
  <si>
    <t>SO02 STAV - Atletický ovál + Veľké futbalové ihrisko</t>
  </si>
  <si>
    <t>1.1.2.1.1. </t>
  </si>
  <si>
    <t>Búracie práce</t>
  </si>
  <si>
    <t>1.1.2.1.1.1. </t>
  </si>
  <si>
    <t>m3</t>
  </si>
  <si>
    <t>Asanácia. vybúranie pôvodných konštrukcií a konštrukčných vrstiev - antuka. podkladné vrstvy</t>
  </si>
  <si>
    <t>1.1.2.1.1.2. </t>
  </si>
  <si>
    <t>bm</t>
  </si>
  <si>
    <t>Vybúranie obrubníkov</t>
  </si>
  <si>
    <t>1.1.2.1.1.3. </t>
  </si>
  <si>
    <t>t</t>
  </si>
  <si>
    <t>Vnútrostavenisková doprava sute</t>
  </si>
  <si>
    <t>1.1.2.1.1.4. </t>
  </si>
  <si>
    <t>Nakladanie sute</t>
  </si>
  <si>
    <t>1.1.2.1.1.5. </t>
  </si>
  <si>
    <t>Odvoz sute na skládku</t>
  </si>
  <si>
    <t>1.1.2.1.1.6. </t>
  </si>
  <si>
    <t>Poplatok za skládku sute - betóny. bežná stavebná suť</t>
  </si>
  <si>
    <t>1.1.2.1.1.7. </t>
  </si>
  <si>
    <t>Naloženie a odvoz prebytočnej sypkých materiálov mimo areál</t>
  </si>
  <si>
    <t>1.1.2.1.2. </t>
  </si>
  <si>
    <t>Zemné práce - prípravné + konečné úpravy</t>
  </si>
  <si>
    <t>1.1.2.1.2.1. </t>
  </si>
  <si>
    <t>Odkopy zeminy - odhumusovanie v hr.20cm</t>
  </si>
  <si>
    <t>1.1.2.1.2.2. </t>
  </si>
  <si>
    <t>Odkopy zeminy na zemnú pláň</t>
  </si>
  <si>
    <t>1.1.2.1.2.3. </t>
  </si>
  <si>
    <t>Výkop rýh na oddrenážovanie</t>
  </si>
  <si>
    <t>1.1.2.1.2.4. </t>
  </si>
  <si>
    <t>Naloženie zeminy pre odvoz mimo areálu</t>
  </si>
  <si>
    <t>1.1.2.1.2.5. </t>
  </si>
  <si>
    <t>Odvoz zeminy do 5km</t>
  </si>
  <si>
    <t>1.1.2.1.2.6. </t>
  </si>
  <si>
    <t>Odvoz zeminy príplatok ZKD km (predbežne uvažovaný odvoz do 15km)</t>
  </si>
  <si>
    <t>1.1.2.1.2.7. </t>
  </si>
  <si>
    <t>Poplatok za skládku zeminy</t>
  </si>
  <si>
    <t>1.1.2.1.3. </t>
  </si>
  <si>
    <t>Odvodnenie plôch</t>
  </si>
  <si>
    <t>1.1.2.1.3.1. </t>
  </si>
  <si>
    <t>Zásyp drenážnych rýh - makadam</t>
  </si>
  <si>
    <t>1.1.2.1.3.2. </t>
  </si>
  <si>
    <t>m2</t>
  </si>
  <si>
    <t>Obalenie drenážnych rýh geotextília D+M</t>
  </si>
  <si>
    <t>1.1.2.1.3.3. </t>
  </si>
  <si>
    <t>Drenážne trubky D+M DN100 - ovál</t>
  </si>
  <si>
    <t>1.1.2.1.3.4. </t>
  </si>
  <si>
    <t>Drenážne trubky D+M DN80 - ihrisko</t>
  </si>
  <si>
    <t>1.1.2.1.4. </t>
  </si>
  <si>
    <t>Nové plochy - príprava. olemovanie</t>
  </si>
  <si>
    <t>1.1.2.1.4.1. </t>
  </si>
  <si>
    <t>Urovnanie a zhutnenie podložia (vrátane vyspádovania do drenáží)</t>
  </si>
  <si>
    <t>1.1.2.1.4.2. </t>
  </si>
  <si>
    <t>Obrubníky - dodávka</t>
  </si>
  <si>
    <t>1.1.2.1.4.3. </t>
  </si>
  <si>
    <t>Obrubníky - montáž</t>
  </si>
  <si>
    <t>1.1.2.1.5. </t>
  </si>
  <si>
    <t>Futbalové ihrisko - vrstvy - 3.158m2</t>
  </si>
  <si>
    <t>1.1.2.1.5.1. </t>
  </si>
  <si>
    <t>Hutnené drvené kamenivo 32-63. hr.160</t>
  </si>
  <si>
    <t>1.1.2.1.5.2. </t>
  </si>
  <si>
    <t>Hutnené drvené kamenivo 16-32. hr.80</t>
  </si>
  <si>
    <t>1.1.2.1.5.3. </t>
  </si>
  <si>
    <t>Hutnené drvené kamenivo 8-16. hr.40</t>
  </si>
  <si>
    <t>1.1.2.1.5.4. </t>
  </si>
  <si>
    <t>Hutnené drvené kamenivo 4-8. hr.20</t>
  </si>
  <si>
    <t>1.1.2.1.5.5. </t>
  </si>
  <si>
    <t>Hutnené drvené kamenivo 0-4. hr.10</t>
  </si>
  <si>
    <t>1.1.2.1.5.6. </t>
  </si>
  <si>
    <t>Umelý športový povrch - umelá tráva III. Generácie. zásyp piesok hr.18mm + gumený granulát hr.17mm</t>
  </si>
  <si>
    <t>1.1.2.1.5.7. </t>
  </si>
  <si>
    <t>Čiarovanie</t>
  </si>
  <si>
    <t>1.1.2.1.5.8. </t>
  </si>
  <si>
    <t>Úprava výšky poklopov do výšky ihriska + úprava povrchu v zmysle detailu v PD. úprava výšky ventilu</t>
  </si>
  <si>
    <t>1.1.2.1.5.9. </t>
  </si>
  <si>
    <t>Zagumovanie poklopov</t>
  </si>
  <si>
    <t>1.1.2.1.5.10. </t>
  </si>
  <si>
    <t>Futbalové bránky vrátane siete D+M</t>
  </si>
  <si>
    <t>1.1.2.1.5.11. </t>
  </si>
  <si>
    <t>Futbalové bránky vrátane siete - zemné práce. betón pätiek</t>
  </si>
  <si>
    <t>1.1.2.1.6. </t>
  </si>
  <si>
    <t>Atletická dráha -  vrstvy - 1.476m2</t>
  </si>
  <si>
    <t>1.1.2.1.6.1. </t>
  </si>
  <si>
    <t>Štrkodrva 32-63. hrúbka 200</t>
  </si>
  <si>
    <t>1.1.2.1.6.2. </t>
  </si>
  <si>
    <t>Zakalenie spodnej vrstvy štrkodrvy hr.20mm</t>
  </si>
  <si>
    <t>1.1.2.1.6.3. </t>
  </si>
  <si>
    <t>Štrkodrva 0-32 hr.50</t>
  </si>
  <si>
    <t>1.1.2.1.6.4. </t>
  </si>
  <si>
    <t>Asfaltový koberec otvorený hrubozrnný PA11 (alt. AKOH16). hr.50mm</t>
  </si>
  <si>
    <t>1.1.2.1.6.5. </t>
  </si>
  <si>
    <t>Asfaltový koberec otvorený jemnozrnný PA8 (alt. AKOJ11). hr.40mm</t>
  </si>
  <si>
    <t>1.1.2.1.6.6. </t>
  </si>
  <si>
    <t>Umelý vodopriepustný povrch hr.13mm - spodná vrstva čierny gumový granulát fr.1-4mm. hrúbka 12mm + vrchná vrstva celofarebný EPDM granulát frakcia 0-0.5mm. hrúbka 1-2mm</t>
  </si>
  <si>
    <t>1.1.2.1.6.7. </t>
  </si>
  <si>
    <t>1.1.2.1.7. </t>
  </si>
  <si>
    <t>Ochrana proti prelietavaniu lopty - 75.8bm</t>
  </si>
  <si>
    <t>1.1.2.1.7.1. </t>
  </si>
  <si>
    <t>Srĺpiky krajové</t>
  </si>
  <si>
    <t>1.1.2.1.7.2. </t>
  </si>
  <si>
    <t>Stĺpiky vnútorné</t>
  </si>
  <si>
    <t>1.1.2.1.7.3. </t>
  </si>
  <si>
    <t>Dielce oplitenia výšky 4m</t>
  </si>
  <si>
    <t>1.1.2.1.7.4. </t>
  </si>
  <si>
    <t>Betonáž pätiek. osadenie stĺpikov</t>
  </si>
  <si>
    <t>1.1.2.1.7.5. </t>
  </si>
  <si>
    <t>Montáž oplotenia</t>
  </si>
  <si>
    <t>1.1.2.1.8. </t>
  </si>
  <si>
    <t>Konečné úpravy</t>
  </si>
  <si>
    <t>1.1.2.1.8.1. </t>
  </si>
  <si>
    <t>Revitalizácia časti plôch po stavebnej činnosti - zásyp koľají po strojoch. urovnanie. vyhrabličkovanie - pre osiatie trávnym semenom</t>
  </si>
  <si>
    <t>1.1.2.1.8.2. </t>
  </si>
  <si>
    <t>Ostiatie trávnym semenom</t>
  </si>
  <si>
    <t>1.1.2.1.8.3. </t>
  </si>
  <si>
    <t>kg</t>
  </si>
  <si>
    <t>Trávne semeno - dodávka</t>
  </si>
  <si>
    <t>1.1.2.1.8.4. </t>
  </si>
  <si>
    <t>kpl</t>
  </si>
  <si>
    <t>Geodetické práce</t>
  </si>
  <si>
    <t>1.1.2.2. </t>
  </si>
  <si>
    <t>SO02 EI</t>
  </si>
  <si>
    <t>1.1.2.2.1. </t>
  </si>
  <si>
    <t>SO 02 FUTBALOVÉ IHRISKO A BEŽECKÝ OVÁL</t>
  </si>
  <si>
    <t>1.1.2.2.1.1. </t>
  </si>
  <si>
    <t>SVETELNÉ MIESTO 18m N18/4x800W</t>
  </si>
  <si>
    <t>1.1.2.2.1.1.1. </t>
  </si>
  <si>
    <t>FLOODLIGHT 20 MAXI LED alebo ekvivalent podľa časti B2) ŠPECIFIKÁCIA MINIMÁLNYCH TECHNICKÝCH PARAMETROV. Asymetrická optika. uchytenie na montážnej konzole. IP66. 800W. LED svetelný zdroj 84 350lm. DALI stmievateľné. 4000K.</t>
  </si>
  <si>
    <t>1.1.2.2.1.1.2. </t>
  </si>
  <si>
    <t>Skrutky a podružný materiál pre úchyty svetlometov na konzoly</t>
  </si>
  <si>
    <t>1.1.2.2.1.1.3. </t>
  </si>
  <si>
    <t>Stožiar HL33018M sklápateľný výšky 18m prírubový. s konzolou pre 4ks reflektorov. farebné vyhotovenie RAL 9007 alebo ekvivalent podľa časti B2) ŠPECIFIKÁCIA MINIMÁLNYCH TECHNICKÝCH PARAMETROV</t>
  </si>
  <si>
    <t>1.1.2.2.1.1.4. </t>
  </si>
  <si>
    <t>Púzdrový základ pre stožiar prírubový vonkajšieho osvetlenia v ose trasy kábla do výšky 18 m. vrátane výkopu stožiarovej jamy</t>
  </si>
  <si>
    <t>1.1.2.2.1.1.5. </t>
  </si>
  <si>
    <t>Základový rošt FA/HL330 pre stožiar prírubový HL33018M</t>
  </si>
  <si>
    <t>1.1.2.2.1.1.6. </t>
  </si>
  <si>
    <t>2-vrstvový náter stožiarov a konzoly pre svetlomety. farba RAL 9007  vrátane reaktívneho základu</t>
  </si>
  <si>
    <t>1.1.2.2.1.1.7. </t>
  </si>
  <si>
    <t>Stožiarová svorkovnica EKM-2051-5S-2R/D pre 4 ks reflektorov vrátane 4ks ističov 10/C. prívod/vývod do svorkovnice prierezu do 5x10mm. 4 ks vývodov na svietidlá do prierezu do 3x1.5mm. Montáž svorkovnice stožiarovej. pripevnenie svorkovnice. úprava káblov</t>
  </si>
  <si>
    <t>1.1.2.2.1.1.8. </t>
  </si>
  <si>
    <t>LMNDIG Komunikačný modul LUMINODE SDM-DIG - DALI obojsmerná komunikácia vratane inštalacie do krabičky alebo ekvivalent podľa časti B2) ŠPECIFIKÁCIA MINIMÁLNYCH TECHNICKÝCH PARAMETROV</t>
  </si>
  <si>
    <t>1.1.2.2.1.1.9. </t>
  </si>
  <si>
    <t>Prídavna prepäťová ochrana triedy II. pre svetelné miesto vrátane inštalácie v stožiarovej svorkovnici</t>
  </si>
  <si>
    <t>1.1.2.2.1.1.10. </t>
  </si>
  <si>
    <t>Inštalačná krabička pre DALI komunikačné moduly</t>
  </si>
  <si>
    <t>1.1.2.2.1.1.11. </t>
  </si>
  <si>
    <t>Kábel silový medený CYKY-J 5x1.5 a jeho propojenie ku svietidlu</t>
  </si>
  <si>
    <t>1.1.2.2.1.1.12. </t>
  </si>
  <si>
    <t>Chránička do zeme d=50 mm FXKVR</t>
  </si>
  <si>
    <t>1.1.2.2.1.1.13. </t>
  </si>
  <si>
    <t>Samolepka BLESK-B3</t>
  </si>
  <si>
    <t>1.1.2.2.1.1.14. </t>
  </si>
  <si>
    <t>Označenie stožiara číslom - reflexný podklad. čierne číslo</t>
  </si>
  <si>
    <t>1.1.2.2.1.1.15. </t>
  </si>
  <si>
    <t>Guľatina FeZn o=10 mm2. 1kg=1.6m. vrátane pripojenia k stožiaru a prepojenia so zemniacou sústavou vo výkope. izolácia spojov. vrátane podružného materiálu</t>
  </si>
  <si>
    <t>1.1.2.2.1.1.16. </t>
  </si>
  <si>
    <t>Zameranie stožiarov v teréne / sv.bod vrátane káblových vedení. vrátane kolíkov</t>
  </si>
  <si>
    <t>1.1.2.2.1.1.17. </t>
  </si>
  <si>
    <t>Nastavenie smerovosti reflektorov po postavení stožiarov</t>
  </si>
  <si>
    <t>1.1.2.2.1.1.18. </t>
  </si>
  <si>
    <t>Dopravné náklady. preskladovanie materialu na stavbe</t>
  </si>
  <si>
    <t>1.1.2.2.1.1.19. </t>
  </si>
  <si>
    <t>Pomocné práce a likvidácia obalov</t>
  </si>
  <si>
    <t>1.1.2.2.1.1.20. </t>
  </si>
  <si>
    <t>Odborné odskúšanie a kompletizácia svietidla pred montážou</t>
  </si>
  <si>
    <t>1.1.2.2.1.1.21. </t>
  </si>
  <si>
    <t>Revízia svetelného miesta</t>
  </si>
  <si>
    <t>1.1.2.2.1.2. </t>
  </si>
  <si>
    <t>Výkop v zemine do hĺbky 70 cm. strojovo vyhrabavaním pokládka kábla. fólia. piesok. pokládka uzemňovacieho vedenia</t>
  </si>
  <si>
    <t>1.1.2.2.1.3. </t>
  </si>
  <si>
    <t>Uzemňovacie vedenie. pásovina FeZn 30x4mm v zemi včít. svoriek.prepojenia. izolácie spojov s FeZn o=8 mm. Pokládka zemniacej sústavy do zeme</t>
  </si>
  <si>
    <t>1.1.2.2.1.4. </t>
  </si>
  <si>
    <t>kábel CYKY-J 5x10</t>
  </si>
  <si>
    <t>1.1.2.2.1.5. </t>
  </si>
  <si>
    <t>Chranička ohybná o=110mm. Pokládka chraničky. zaťahovanie kábla do chráničky o=110mm</t>
  </si>
  <si>
    <t>1.1.2.2.1.6. </t>
  </si>
  <si>
    <t>Doprava materiálu na skládku stavby doprava mechanizmov</t>
  </si>
  <si>
    <t>1.1.2.2.1.7. </t>
  </si>
  <si>
    <t>Elektrický hydraulický piest na sklápanie stožiara</t>
  </si>
  <si>
    <t>1.1.2.2.1.8. </t>
  </si>
  <si>
    <t>mer.</t>
  </si>
  <si>
    <t>Suhrnná revízia vrátane prípojok a vedení</t>
  </si>
  <si>
    <t>1.1.2.2.1.9. </t>
  </si>
  <si>
    <t>Sfunkčnenie systému riadenia osvetlenia. nastavenie svetelných scén</t>
  </si>
  <si>
    <t>1.1.2.2.1.10. </t>
  </si>
  <si>
    <t>Kontrolné merania a správa z merania osvetlenia</t>
  </si>
  <si>
    <t>1.1.2.2.1.11. </t>
  </si>
  <si>
    <t>Odborný autorský dozor</t>
  </si>
  <si>
    <t>1.1.2.2.1.12. </t>
  </si>
  <si>
    <t>1.1.3. </t>
  </si>
  <si>
    <t>SO08 - Tribúny</t>
  </si>
  <si>
    <t>1.1.3.1. </t>
  </si>
  <si>
    <t>Prípravné práce</t>
  </si>
  <si>
    <t>1.1.3.1.1. </t>
  </si>
  <si>
    <t>Vyčistenie od buriny. od prachu. zeminy a iných nečistôt (pôdorysná plocha)</t>
  </si>
  <si>
    <t>1.1.3.1.2. </t>
  </si>
  <si>
    <t>Vyčistenie zvislé plochy</t>
  </si>
  <si>
    <t>1.1.3.1.3. </t>
  </si>
  <si>
    <t>Ochrana proti zarastaniou - totálny herbicid</t>
  </si>
  <si>
    <t>1.1.3.2. </t>
  </si>
  <si>
    <t>Úpravy povrchov - tribúny</t>
  </si>
  <si>
    <t>1.1.3.2.1. </t>
  </si>
  <si>
    <t>Opravy betónových stupňov - zvislé časti - adhézny náter</t>
  </si>
  <si>
    <t>1.1.3.2.2. </t>
  </si>
  <si>
    <t>Opravy betónových stupňov - zvislé časti - oprava otlčených. odpadnutých hrán. celoplošné natiahnutie reprofilačnou hmotou</t>
  </si>
  <si>
    <t>1.1.3.2.3. </t>
  </si>
  <si>
    <t>Gumený liaty povrch v 2 farbách - vodorovné časti</t>
  </si>
  <si>
    <t>1.1.3.3. </t>
  </si>
  <si>
    <t>Úpravy povrchov - schodiská</t>
  </si>
  <si>
    <t>1.1.3.3.1. </t>
  </si>
  <si>
    <t>Opravy betónových stupňov schodov - zvislé časti - adhézny náter</t>
  </si>
  <si>
    <t>1.1.3.3.2. </t>
  </si>
  <si>
    <t>Opravy betónových stupňov schodov - zvislé časti - oprava otlčených. odpadnutých hrán. celoplošné natiahnutie reprofilačnou hmotou</t>
  </si>
  <si>
    <t>1.1.3.3.3. </t>
  </si>
  <si>
    <t>Oprava vodorovných plôch - adhézny náter</t>
  </si>
  <si>
    <t>1.1.3.3.4. </t>
  </si>
  <si>
    <t>Oprava vodorovných plôch - celoplošné natiahnutie reprofilačnou hmotou</t>
  </si>
  <si>
    <t>1.1.4. </t>
  </si>
  <si>
    <t>SO 11 – Tienenie schodiskového hľadiska</t>
  </si>
  <si>
    <t>1.1.4.1. </t>
  </si>
  <si>
    <t xml:space="preserve">PSV </t>
  </si>
  <si>
    <t>Práce a dodávky PSV</t>
  </si>
  <si>
    <t>1.1.4.1.1. </t>
  </si>
  <si>
    <t>Konštrukcie doplnkové kovové</t>
  </si>
  <si>
    <t>1.1.4.1.1.1. </t>
  </si>
  <si>
    <t xml:space="preserve">76711-2 </t>
  </si>
  <si>
    <t>Dodávka oceľových stĺpikov s pozinkovou úpravou dĺžky 2.5m priemeru DN 54mm/3.2mm</t>
  </si>
  <si>
    <t>1.1.4.1.1.2. </t>
  </si>
  <si>
    <t xml:space="preserve">76711-3 </t>
  </si>
  <si>
    <t>Dodávka oceľových stĺpikov s pozinkovou úpravou dĺžky 3m priemeru DN 54mm/3.2mm</t>
  </si>
  <si>
    <t>1.1.4.1.1.3. </t>
  </si>
  <si>
    <t xml:space="preserve">76711-4 </t>
  </si>
  <si>
    <t>Montáž oceľových stĺpov</t>
  </si>
  <si>
    <t>1.1.4.1.1.4. </t>
  </si>
  <si>
    <t xml:space="preserve">76711-5 </t>
  </si>
  <si>
    <t>Dodávka - natĺkacie kotvy do betónu napr. kotva MKT SZ-S 18x117mm M12</t>
  </si>
  <si>
    <t>1.1.4.1.1.5. </t>
  </si>
  <si>
    <t xml:space="preserve">76711-6 </t>
  </si>
  <si>
    <t>Dodávka trojuholníkovej sieťovej tieniacej plachty s dĺžkou strany 3.6m  vo farbe béžová</t>
  </si>
  <si>
    <t>1.1.4.1.1.6. </t>
  </si>
  <si>
    <t xml:space="preserve">76711-7 </t>
  </si>
  <si>
    <t>Zavesenie tieniacej plachty</t>
  </si>
  <si>
    <t>1.1.4.1.1.7. </t>
  </si>
  <si>
    <t xml:space="preserve">76711-8 </t>
  </si>
  <si>
    <t>Dodávka a montáž karabiniek a lanka pre osadenie plachty</t>
  </si>
  <si>
    <t>1.1.4.1.1.8. </t>
  </si>
  <si>
    <t>Presun hmôt pre kovové stavebné doplnkové konštrukcie v objektoch výšky do 6 m</t>
  </si>
  <si>
    <t>1.2. </t>
  </si>
  <si>
    <t>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</si>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</sst>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FFFFFF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wrapText="1"/>
    </xf>
    <xf numFmtId="0" fontId="0" fillId="3" borderId="1" xfId="0" applyFill="1" applyBorder="1" applyAlignment="1" applyProtection="1">
      <alignment wrapText="1"/>
      <protection locked="0"/>
    </xf>
    <xf numFmtId="0" fontId="0" fillId="4" borderId="1" xfId="0" applyFill="1" applyBorder="1" applyAlignment="1">
      <alignment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0"/>
  <sheetViews>
    <sheetView tabSelected="1" topLeftCell="B2" workbookViewId="0"/>
  </sheetViews>
  <sheetFormatPr defaultRowHeight="15" x14ac:dyDescent="0.25"/>
  <cols>
    <col min="1" max="1" width="0" hidden="1" bestFit="1" customWidth="1" collapsed="1"/>
    <col min="2" max="2" width="14.140625" bestFit="1" customWidth="1" collapsed="1"/>
    <col min="3" max="3" width="12.5703125" bestFit="1" customWidth="1" collapsed="1"/>
    <col min="4" max="4" width="50" bestFit="1" customWidth="1" collapsed="1"/>
    <col min="5" max="5" width="18" bestFit="1" customWidth="1" collapsed="1"/>
    <col min="6" max="6" width="12" bestFit="1" customWidth="1" collapsed="1"/>
    <col min="7" max="8" width="18" bestFit="1" customWidth="1" collapsed="1"/>
    <col min="9" max="9" width="15.140625" bestFit="1" customWidth="1" collapsed="1"/>
    <col min="10" max="10" width="18.85546875" bestFit="1" customWidth="1" collapsed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x14ac:dyDescent="0.25">
      <c r="A3">
        <v>859712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34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859713</v>
      </c>
      <c r="B4" s="1" t="s">
        <v>24</v>
      </c>
      <c r="C4" s="1" t="s">
        <v>22</v>
      </c>
      <c r="D4" s="1" t="s">
        <v>25</v>
      </c>
      <c r="E4" s="1">
        <f>ROUND(H5+H22+H115+H129,2)</f>
        <v>0</v>
      </c>
      <c r="F4" s="1">
        <v>1.2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x14ac:dyDescent="0.25">
      <c r="A5" s="1">
        <v>859715</v>
      </c>
      <c r="B5" s="1" t="s">
        <v>26</v>
      </c>
      <c r="C5" s="1" t="s">
        <v>22</v>
      </c>
      <c r="D5" s="1" t="s">
        <v>27</v>
      </c>
      <c r="E5" s="1">
        <f>ROUND(H6+H17,2)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859716</v>
      </c>
      <c r="B6" s="1" t="s">
        <v>28</v>
      </c>
      <c r="C6" s="1" t="s">
        <v>22</v>
      </c>
      <c r="D6" s="1" t="s">
        <v>29</v>
      </c>
      <c r="E6" s="1">
        <f>ROUND(H7+H8+H9+H10+H11+H12+H13+H14+H15+H16,2)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ht="30" x14ac:dyDescent="0.25">
      <c r="A7" s="1">
        <v>859717</v>
      </c>
      <c r="B7" s="1" t="s">
        <v>30</v>
      </c>
      <c r="C7" s="1" t="s">
        <v>22</v>
      </c>
      <c r="D7" s="1" t="s">
        <v>32</v>
      </c>
      <c r="E7" s="2">
        <v>0</v>
      </c>
      <c r="F7" s="1">
        <v>1</v>
      </c>
      <c r="G7" s="1" t="s">
        <v>31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859718</v>
      </c>
      <c r="B8" s="1" t="s">
        <v>33</v>
      </c>
      <c r="C8" s="1" t="s">
        <v>22</v>
      </c>
      <c r="D8" s="1" t="s">
        <v>34</v>
      </c>
      <c r="E8" s="2">
        <v>0</v>
      </c>
      <c r="F8" s="1">
        <v>1</v>
      </c>
      <c r="G8" s="1" t="s">
        <v>31</v>
      </c>
      <c r="H8" s="1">
        <f t="shared" si="0"/>
        <v>0</v>
      </c>
      <c r="I8" s="1" t="s">
        <v>22</v>
      </c>
      <c r="J8" s="1" t="s">
        <v>0</v>
      </c>
    </row>
    <row r="9" spans="1:10" ht="30" x14ac:dyDescent="0.25">
      <c r="A9" s="1">
        <v>859719</v>
      </c>
      <c r="B9" s="1" t="s">
        <v>35</v>
      </c>
      <c r="C9" s="1" t="s">
        <v>22</v>
      </c>
      <c r="D9" s="1" t="s">
        <v>37</v>
      </c>
      <c r="E9" s="2">
        <v>0</v>
      </c>
      <c r="F9" s="1">
        <v>10</v>
      </c>
      <c r="G9" s="1" t="s">
        <v>36</v>
      </c>
      <c r="H9" s="1">
        <f t="shared" si="0"/>
        <v>0</v>
      </c>
      <c r="I9" s="1" t="s">
        <v>22</v>
      </c>
      <c r="J9" s="1" t="s">
        <v>0</v>
      </c>
    </row>
    <row r="10" spans="1:10" ht="60" x14ac:dyDescent="0.25">
      <c r="A10" s="1">
        <v>859720</v>
      </c>
      <c r="B10" s="1" t="s">
        <v>38</v>
      </c>
      <c r="C10" s="1" t="s">
        <v>22</v>
      </c>
      <c r="D10" s="1" t="s">
        <v>39</v>
      </c>
      <c r="E10" s="2">
        <v>0</v>
      </c>
      <c r="F10" s="1">
        <v>10</v>
      </c>
      <c r="G10" s="1" t="s">
        <v>36</v>
      </c>
      <c r="H10" s="1">
        <f t="shared" si="0"/>
        <v>0</v>
      </c>
      <c r="I10" s="1" t="s">
        <v>22</v>
      </c>
      <c r="J10" s="1" t="s">
        <v>0</v>
      </c>
    </row>
    <row r="11" spans="1:10" ht="60" x14ac:dyDescent="0.25">
      <c r="A11" s="1">
        <v>859721</v>
      </c>
      <c r="B11" s="1" t="s">
        <v>40</v>
      </c>
      <c r="C11" s="1" t="s">
        <v>22</v>
      </c>
      <c r="D11" s="1" t="s">
        <v>41</v>
      </c>
      <c r="E11" s="2">
        <v>0</v>
      </c>
      <c r="F11" s="1">
        <v>10</v>
      </c>
      <c r="G11" s="1" t="s">
        <v>36</v>
      </c>
      <c r="H11" s="1">
        <f t="shared" si="0"/>
        <v>0</v>
      </c>
      <c r="I11" s="1" t="s">
        <v>22</v>
      </c>
      <c r="J11" s="1" t="s">
        <v>0</v>
      </c>
    </row>
    <row r="12" spans="1:10" x14ac:dyDescent="0.25">
      <c r="A12" s="1">
        <v>859722</v>
      </c>
      <c r="B12" s="1" t="s">
        <v>42</v>
      </c>
      <c r="C12" s="1" t="s">
        <v>22</v>
      </c>
      <c r="D12" s="1" t="s">
        <v>43</v>
      </c>
      <c r="E12" s="2">
        <v>0</v>
      </c>
      <c r="F12" s="1">
        <v>27</v>
      </c>
      <c r="G12" s="1" t="s">
        <v>36</v>
      </c>
      <c r="H12" s="1">
        <f t="shared" si="0"/>
        <v>0</v>
      </c>
      <c r="I12" s="1" t="s">
        <v>22</v>
      </c>
      <c r="J12" s="1" t="s">
        <v>0</v>
      </c>
    </row>
    <row r="13" spans="1:10" x14ac:dyDescent="0.25">
      <c r="A13" s="1">
        <v>859723</v>
      </c>
      <c r="B13" s="1" t="s">
        <v>44</v>
      </c>
      <c r="C13" s="1" t="s">
        <v>22</v>
      </c>
      <c r="D13" s="1" t="s">
        <v>45</v>
      </c>
      <c r="E13" s="2">
        <v>0</v>
      </c>
      <c r="F13" s="1">
        <v>10</v>
      </c>
      <c r="G13" s="1" t="s">
        <v>36</v>
      </c>
      <c r="H13" s="1">
        <f t="shared" si="0"/>
        <v>0</v>
      </c>
      <c r="I13" s="1" t="s">
        <v>22</v>
      </c>
      <c r="J13" s="1" t="s">
        <v>0</v>
      </c>
    </row>
    <row r="14" spans="1:10" ht="30" x14ac:dyDescent="0.25">
      <c r="A14" s="1">
        <v>859724</v>
      </c>
      <c r="B14" s="1" t="s">
        <v>46</v>
      </c>
      <c r="C14" s="1" t="s">
        <v>22</v>
      </c>
      <c r="D14" s="1" t="s">
        <v>47</v>
      </c>
      <c r="E14" s="2">
        <v>0</v>
      </c>
      <c r="F14" s="1">
        <v>10</v>
      </c>
      <c r="G14" s="1" t="s">
        <v>31</v>
      </c>
      <c r="H14" s="1">
        <f t="shared" si="0"/>
        <v>0</v>
      </c>
      <c r="I14" s="1" t="s">
        <v>22</v>
      </c>
      <c r="J14" s="1" t="s">
        <v>0</v>
      </c>
    </row>
    <row r="15" spans="1:10" x14ac:dyDescent="0.25">
      <c r="A15" s="1">
        <v>859725</v>
      </c>
      <c r="B15" s="1" t="s">
        <v>48</v>
      </c>
      <c r="C15" s="1" t="s">
        <v>22</v>
      </c>
      <c r="D15" s="1" t="s">
        <v>49</v>
      </c>
      <c r="E15" s="2">
        <v>0</v>
      </c>
      <c r="F15" s="1">
        <v>1</v>
      </c>
      <c r="G15" s="1" t="s">
        <v>31</v>
      </c>
      <c r="H15" s="1">
        <f t="shared" si="0"/>
        <v>0</v>
      </c>
      <c r="I15" s="1" t="s">
        <v>22</v>
      </c>
      <c r="J15" s="1" t="s">
        <v>0</v>
      </c>
    </row>
    <row r="16" spans="1:10" x14ac:dyDescent="0.25">
      <c r="A16" s="1">
        <v>859726</v>
      </c>
      <c r="B16" s="1" t="s">
        <v>50</v>
      </c>
      <c r="C16" s="1" t="s">
        <v>22</v>
      </c>
      <c r="D16" s="1" t="s">
        <v>51</v>
      </c>
      <c r="E16" s="2">
        <v>0</v>
      </c>
      <c r="F16" s="1">
        <v>1</v>
      </c>
      <c r="G16" s="1" t="s">
        <v>31</v>
      </c>
      <c r="H16" s="1">
        <f t="shared" si="0"/>
        <v>0</v>
      </c>
      <c r="I16" s="1" t="s">
        <v>22</v>
      </c>
      <c r="J16" s="1" t="s">
        <v>0</v>
      </c>
    </row>
    <row r="17" spans="1:10" x14ac:dyDescent="0.25">
      <c r="A17" s="1">
        <v>859727</v>
      </c>
      <c r="B17" s="1" t="s">
        <v>52</v>
      </c>
      <c r="C17" s="1" t="s">
        <v>22</v>
      </c>
      <c r="D17" s="1" t="s">
        <v>53</v>
      </c>
      <c r="E17" s="1">
        <f>ROUND(H18+H19+H20+H21,2)</f>
        <v>0</v>
      </c>
      <c r="F17" s="1">
        <v>1</v>
      </c>
      <c r="G17" s="1" t="s">
        <v>0</v>
      </c>
      <c r="H17" s="1">
        <f t="shared" si="0"/>
        <v>0</v>
      </c>
      <c r="I17" s="1" t="s">
        <v>22</v>
      </c>
      <c r="J17" s="1" t="s">
        <v>0</v>
      </c>
    </row>
    <row r="18" spans="1:10" x14ac:dyDescent="0.25">
      <c r="A18" s="1">
        <v>859728</v>
      </c>
      <c r="B18" s="1" t="s">
        <v>54</v>
      </c>
      <c r="C18" s="1" t="s">
        <v>22</v>
      </c>
      <c r="D18" s="1" t="s">
        <v>56</v>
      </c>
      <c r="E18" s="2">
        <v>0</v>
      </c>
      <c r="F18" s="1">
        <v>5</v>
      </c>
      <c r="G18" s="1" t="s">
        <v>55</v>
      </c>
      <c r="H18" s="1">
        <f t="shared" si="0"/>
        <v>0</v>
      </c>
      <c r="I18" s="1" t="s">
        <v>22</v>
      </c>
      <c r="J18" s="1" t="s">
        <v>0</v>
      </c>
    </row>
    <row r="19" spans="1:10" ht="30" x14ac:dyDescent="0.25">
      <c r="A19" s="1">
        <v>859729</v>
      </c>
      <c r="B19" s="1" t="s">
        <v>57</v>
      </c>
      <c r="C19" s="1" t="s">
        <v>22</v>
      </c>
      <c r="D19" s="1" t="s">
        <v>58</v>
      </c>
      <c r="E19" s="2">
        <v>0</v>
      </c>
      <c r="F19" s="1">
        <v>1</v>
      </c>
      <c r="G19" s="1" t="s">
        <v>31</v>
      </c>
      <c r="H19" s="1">
        <f t="shared" si="0"/>
        <v>0</v>
      </c>
      <c r="I19" s="1" t="s">
        <v>22</v>
      </c>
      <c r="J19" s="1" t="s">
        <v>0</v>
      </c>
    </row>
    <row r="20" spans="1:10" x14ac:dyDescent="0.25">
      <c r="A20" s="1">
        <v>859730</v>
      </c>
      <c r="B20" s="1" t="s">
        <v>59</v>
      </c>
      <c r="C20" s="1" t="s">
        <v>22</v>
      </c>
      <c r="D20" s="1" t="s">
        <v>61</v>
      </c>
      <c r="E20" s="2">
        <v>0</v>
      </c>
      <c r="F20" s="1">
        <v>4</v>
      </c>
      <c r="G20" s="1" t="s">
        <v>60</v>
      </c>
      <c r="H20" s="1">
        <f t="shared" si="0"/>
        <v>0</v>
      </c>
      <c r="I20" s="1" t="s">
        <v>22</v>
      </c>
      <c r="J20" s="1" t="s">
        <v>0</v>
      </c>
    </row>
    <row r="21" spans="1:10" x14ac:dyDescent="0.25">
      <c r="A21" s="1">
        <v>859731</v>
      </c>
      <c r="B21" s="1" t="s">
        <v>62</v>
      </c>
      <c r="C21" s="1" t="s">
        <v>22</v>
      </c>
      <c r="D21" s="1" t="s">
        <v>63</v>
      </c>
      <c r="E21" s="2">
        <v>0</v>
      </c>
      <c r="F21" s="1">
        <v>1</v>
      </c>
      <c r="G21" s="1" t="s">
        <v>60</v>
      </c>
      <c r="H21" s="1">
        <f t="shared" si="0"/>
        <v>0</v>
      </c>
      <c r="I21" s="1" t="s">
        <v>22</v>
      </c>
      <c r="J21" s="1" t="s">
        <v>0</v>
      </c>
    </row>
    <row r="22" spans="1:10" x14ac:dyDescent="0.25">
      <c r="A22" s="1">
        <v>859732</v>
      </c>
      <c r="B22" s="1" t="s">
        <v>64</v>
      </c>
      <c r="C22" s="1" t="s">
        <v>22</v>
      </c>
      <c r="D22" s="1" t="s">
        <v>65</v>
      </c>
      <c r="E22" s="1">
        <f>ROUND(H23+H80,2)</f>
        <v>0</v>
      </c>
      <c r="F22" s="1">
        <v>1</v>
      </c>
      <c r="G22" s="1" t="s">
        <v>0</v>
      </c>
      <c r="H22" s="1">
        <f t="shared" si="0"/>
        <v>0</v>
      </c>
      <c r="I22" s="1" t="s">
        <v>22</v>
      </c>
      <c r="J22" s="1" t="s">
        <v>0</v>
      </c>
    </row>
    <row r="23" spans="1:10" x14ac:dyDescent="0.25">
      <c r="A23" s="1">
        <v>859733</v>
      </c>
      <c r="B23" s="1" t="s">
        <v>66</v>
      </c>
      <c r="C23" s="1" t="s">
        <v>22</v>
      </c>
      <c r="D23" s="1" t="s">
        <v>67</v>
      </c>
      <c r="E23" s="1">
        <f>ROUND(H24+H32+H40+H45+H49+H61+H69+H75,2)</f>
        <v>0</v>
      </c>
      <c r="F23" s="1">
        <v>1</v>
      </c>
      <c r="G23" s="1" t="s">
        <v>0</v>
      </c>
      <c r="H23" s="1">
        <f t="shared" si="0"/>
        <v>0</v>
      </c>
      <c r="I23" s="1" t="s">
        <v>22</v>
      </c>
      <c r="J23" s="1" t="s">
        <v>0</v>
      </c>
    </row>
    <row r="24" spans="1:10" x14ac:dyDescent="0.25">
      <c r="A24" s="1">
        <v>859734</v>
      </c>
      <c r="B24" s="1" t="s">
        <v>68</v>
      </c>
      <c r="C24" s="1" t="s">
        <v>22</v>
      </c>
      <c r="D24" s="1" t="s">
        <v>69</v>
      </c>
      <c r="E24" s="1">
        <f>ROUND(H25+H26+H27+H28+H29+H30+H31,2)</f>
        <v>0</v>
      </c>
      <c r="F24" s="1">
        <v>1</v>
      </c>
      <c r="G24" s="1" t="s">
        <v>0</v>
      </c>
      <c r="H24" s="1">
        <f t="shared" si="0"/>
        <v>0</v>
      </c>
      <c r="I24" s="1" t="s">
        <v>22</v>
      </c>
      <c r="J24" s="1" t="s">
        <v>0</v>
      </c>
    </row>
    <row r="25" spans="1:10" ht="30" x14ac:dyDescent="0.25">
      <c r="A25" s="1">
        <v>859735</v>
      </c>
      <c r="B25" s="1" t="s">
        <v>70</v>
      </c>
      <c r="C25" s="1" t="s">
        <v>22</v>
      </c>
      <c r="D25" s="1" t="s">
        <v>72</v>
      </c>
      <c r="E25" s="2">
        <v>0</v>
      </c>
      <c r="F25" s="1">
        <v>548</v>
      </c>
      <c r="G25" s="1" t="s">
        <v>71</v>
      </c>
      <c r="H25" s="1">
        <f t="shared" si="0"/>
        <v>0</v>
      </c>
      <c r="I25" s="1" t="s">
        <v>22</v>
      </c>
      <c r="J25" s="1" t="s">
        <v>0</v>
      </c>
    </row>
    <row r="26" spans="1:10" x14ac:dyDescent="0.25">
      <c r="A26" s="1">
        <v>859736</v>
      </c>
      <c r="B26" s="1" t="s">
        <v>73</v>
      </c>
      <c r="C26" s="1" t="s">
        <v>22</v>
      </c>
      <c r="D26" s="1" t="s">
        <v>75</v>
      </c>
      <c r="E26" s="2">
        <v>0</v>
      </c>
      <c r="F26" s="1">
        <v>591</v>
      </c>
      <c r="G26" s="1" t="s">
        <v>74</v>
      </c>
      <c r="H26" s="1">
        <f t="shared" si="0"/>
        <v>0</v>
      </c>
      <c r="I26" s="1" t="s">
        <v>22</v>
      </c>
      <c r="J26" s="1" t="s">
        <v>0</v>
      </c>
    </row>
    <row r="27" spans="1:10" x14ac:dyDescent="0.25">
      <c r="A27" s="1">
        <v>859737</v>
      </c>
      <c r="B27" s="1" t="s">
        <v>76</v>
      </c>
      <c r="C27" s="1" t="s">
        <v>22</v>
      </c>
      <c r="D27" s="1" t="s">
        <v>78</v>
      </c>
      <c r="E27" s="2">
        <v>0</v>
      </c>
      <c r="F27" s="1">
        <v>148</v>
      </c>
      <c r="G27" s="1" t="s">
        <v>77</v>
      </c>
      <c r="H27" s="1">
        <f t="shared" si="0"/>
        <v>0</v>
      </c>
      <c r="I27" s="1" t="s">
        <v>22</v>
      </c>
      <c r="J27" s="1" t="s">
        <v>0</v>
      </c>
    </row>
    <row r="28" spans="1:10" x14ac:dyDescent="0.25">
      <c r="A28" s="1">
        <v>859738</v>
      </c>
      <c r="B28" s="1" t="s">
        <v>79</v>
      </c>
      <c r="C28" s="1" t="s">
        <v>22</v>
      </c>
      <c r="D28" s="1" t="s">
        <v>80</v>
      </c>
      <c r="E28" s="2">
        <v>0</v>
      </c>
      <c r="F28" s="1">
        <v>148</v>
      </c>
      <c r="G28" s="1" t="s">
        <v>77</v>
      </c>
      <c r="H28" s="1">
        <f t="shared" si="0"/>
        <v>0</v>
      </c>
      <c r="I28" s="1" t="s">
        <v>22</v>
      </c>
      <c r="J28" s="1" t="s">
        <v>0</v>
      </c>
    </row>
    <row r="29" spans="1:10" x14ac:dyDescent="0.25">
      <c r="A29" s="1">
        <v>859739</v>
      </c>
      <c r="B29" s="1" t="s">
        <v>81</v>
      </c>
      <c r="C29" s="1" t="s">
        <v>22</v>
      </c>
      <c r="D29" s="1" t="s">
        <v>82</v>
      </c>
      <c r="E29" s="2">
        <v>0</v>
      </c>
      <c r="F29" s="1">
        <v>148</v>
      </c>
      <c r="G29" s="1" t="s">
        <v>77</v>
      </c>
      <c r="H29" s="1">
        <f t="shared" si="0"/>
        <v>0</v>
      </c>
      <c r="I29" s="1" t="s">
        <v>22</v>
      </c>
      <c r="J29" s="1" t="s">
        <v>0</v>
      </c>
    </row>
    <row r="30" spans="1:10" x14ac:dyDescent="0.25">
      <c r="A30" s="1">
        <v>859740</v>
      </c>
      <c r="B30" s="1" t="s">
        <v>83</v>
      </c>
      <c r="C30" s="1" t="s">
        <v>22</v>
      </c>
      <c r="D30" s="1" t="s">
        <v>84</v>
      </c>
      <c r="E30" s="2">
        <v>0</v>
      </c>
      <c r="F30" s="1">
        <v>148</v>
      </c>
      <c r="G30" s="1" t="s">
        <v>77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859741</v>
      </c>
      <c r="B31" s="1" t="s">
        <v>85</v>
      </c>
      <c r="C31" s="1" t="s">
        <v>22</v>
      </c>
      <c r="D31" s="1" t="s">
        <v>86</v>
      </c>
      <c r="E31" s="2">
        <v>0</v>
      </c>
      <c r="F31" s="1">
        <v>548</v>
      </c>
      <c r="G31" s="1" t="s">
        <v>71</v>
      </c>
      <c r="H31" s="1">
        <f t="shared" si="0"/>
        <v>0</v>
      </c>
      <c r="I31" s="1" t="s">
        <v>22</v>
      </c>
      <c r="J31" s="1" t="s">
        <v>0</v>
      </c>
    </row>
    <row r="32" spans="1:10" x14ac:dyDescent="0.25">
      <c r="A32" s="1">
        <v>859742</v>
      </c>
      <c r="B32" s="1" t="s">
        <v>87</v>
      </c>
      <c r="C32" s="1" t="s">
        <v>22</v>
      </c>
      <c r="D32" s="1" t="s">
        <v>88</v>
      </c>
      <c r="E32" s="1">
        <f>ROUND(H33+H34+H35+H36+H37+H38+H39,2)</f>
        <v>0</v>
      </c>
      <c r="F32" s="1">
        <v>1</v>
      </c>
      <c r="G32" s="1" t="s">
        <v>0</v>
      </c>
      <c r="H32" s="1">
        <f t="shared" si="0"/>
        <v>0</v>
      </c>
      <c r="I32" s="1" t="s">
        <v>22</v>
      </c>
      <c r="J32" s="1" t="s">
        <v>0</v>
      </c>
    </row>
    <row r="33" spans="1:10" x14ac:dyDescent="0.25">
      <c r="A33" s="1">
        <v>859743</v>
      </c>
      <c r="B33" s="1" t="s">
        <v>89</v>
      </c>
      <c r="C33" s="1" t="s">
        <v>22</v>
      </c>
      <c r="D33" s="1" t="s">
        <v>90</v>
      </c>
      <c r="E33" s="2">
        <v>0</v>
      </c>
      <c r="F33" s="1">
        <v>630</v>
      </c>
      <c r="G33" s="1" t="s">
        <v>71</v>
      </c>
      <c r="H33" s="1">
        <f t="shared" si="0"/>
        <v>0</v>
      </c>
      <c r="I33" s="1" t="s">
        <v>22</v>
      </c>
      <c r="J33" s="1" t="s">
        <v>0</v>
      </c>
    </row>
    <row r="34" spans="1:10" x14ac:dyDescent="0.25">
      <c r="A34" s="1">
        <v>859744</v>
      </c>
      <c r="B34" s="1" t="s">
        <v>91</v>
      </c>
      <c r="C34" s="1" t="s">
        <v>22</v>
      </c>
      <c r="D34" s="1" t="s">
        <v>92</v>
      </c>
      <c r="E34" s="2">
        <v>0</v>
      </c>
      <c r="F34" s="1">
        <v>480</v>
      </c>
      <c r="G34" s="1" t="s">
        <v>71</v>
      </c>
      <c r="H34" s="1">
        <f t="shared" si="0"/>
        <v>0</v>
      </c>
      <c r="I34" s="1" t="s">
        <v>22</v>
      </c>
      <c r="J34" s="1" t="s">
        <v>0</v>
      </c>
    </row>
    <row r="35" spans="1:10" x14ac:dyDescent="0.25">
      <c r="A35" s="1">
        <v>859745</v>
      </c>
      <c r="B35" s="1" t="s">
        <v>93</v>
      </c>
      <c r="C35" s="1" t="s">
        <v>22</v>
      </c>
      <c r="D35" s="1" t="s">
        <v>94</v>
      </c>
      <c r="E35" s="2">
        <v>0</v>
      </c>
      <c r="F35" s="1">
        <v>70</v>
      </c>
      <c r="G35" s="1" t="s">
        <v>71</v>
      </c>
      <c r="H35" s="1">
        <f t="shared" ref="H35:H66" si="1">IF(ISNUMBER(VALUE(E35)),ROUND(SUM(ROUND(E35,2)*F35),2),"N")</f>
        <v>0</v>
      </c>
      <c r="I35" s="1" t="s">
        <v>22</v>
      </c>
      <c r="J35" s="1" t="s">
        <v>0</v>
      </c>
    </row>
    <row r="36" spans="1:10" x14ac:dyDescent="0.25">
      <c r="A36" s="1">
        <v>859746</v>
      </c>
      <c r="B36" s="1" t="s">
        <v>95</v>
      </c>
      <c r="C36" s="1" t="s">
        <v>22</v>
      </c>
      <c r="D36" s="1" t="s">
        <v>96</v>
      </c>
      <c r="E36" s="2">
        <v>0</v>
      </c>
      <c r="F36" s="1">
        <v>1270</v>
      </c>
      <c r="G36" s="1" t="s">
        <v>71</v>
      </c>
      <c r="H36" s="1">
        <f t="shared" si="1"/>
        <v>0</v>
      </c>
      <c r="I36" s="1" t="s">
        <v>22</v>
      </c>
      <c r="J36" s="1" t="s">
        <v>0</v>
      </c>
    </row>
    <row r="37" spans="1:10" x14ac:dyDescent="0.25">
      <c r="A37" s="1">
        <v>859747</v>
      </c>
      <c r="B37" s="1" t="s">
        <v>97</v>
      </c>
      <c r="C37" s="1" t="s">
        <v>22</v>
      </c>
      <c r="D37" s="1" t="s">
        <v>98</v>
      </c>
      <c r="E37" s="2">
        <v>0</v>
      </c>
      <c r="F37" s="1">
        <v>1270</v>
      </c>
      <c r="G37" s="1" t="s">
        <v>71</v>
      </c>
      <c r="H37" s="1">
        <f t="shared" si="1"/>
        <v>0</v>
      </c>
      <c r="I37" s="1" t="s">
        <v>22</v>
      </c>
      <c r="J37" s="1" t="s">
        <v>0</v>
      </c>
    </row>
    <row r="38" spans="1:10" ht="30" x14ac:dyDescent="0.25">
      <c r="A38" s="1">
        <v>859748</v>
      </c>
      <c r="B38" s="1" t="s">
        <v>99</v>
      </c>
      <c r="C38" s="1" t="s">
        <v>22</v>
      </c>
      <c r="D38" s="1" t="s">
        <v>100</v>
      </c>
      <c r="E38" s="2">
        <v>0</v>
      </c>
      <c r="F38" s="1">
        <v>12700</v>
      </c>
      <c r="G38" s="1" t="s">
        <v>71</v>
      </c>
      <c r="H38" s="1">
        <f t="shared" si="1"/>
        <v>0</v>
      </c>
      <c r="I38" s="1" t="s">
        <v>22</v>
      </c>
      <c r="J38" s="1" t="s">
        <v>0</v>
      </c>
    </row>
    <row r="39" spans="1:10" x14ac:dyDescent="0.25">
      <c r="A39" s="1">
        <v>859749</v>
      </c>
      <c r="B39" s="1" t="s">
        <v>101</v>
      </c>
      <c r="C39" s="1" t="s">
        <v>22</v>
      </c>
      <c r="D39" s="1" t="s">
        <v>102</v>
      </c>
      <c r="E39" s="2">
        <v>0</v>
      </c>
      <c r="F39" s="1">
        <v>1270</v>
      </c>
      <c r="G39" s="1" t="s">
        <v>71</v>
      </c>
      <c r="H39" s="1">
        <f t="shared" si="1"/>
        <v>0</v>
      </c>
      <c r="I39" s="1" t="s">
        <v>22</v>
      </c>
      <c r="J39" s="1" t="s">
        <v>0</v>
      </c>
    </row>
    <row r="40" spans="1:10" x14ac:dyDescent="0.25">
      <c r="A40" s="1">
        <v>859750</v>
      </c>
      <c r="B40" s="1" t="s">
        <v>103</v>
      </c>
      <c r="C40" s="1" t="s">
        <v>22</v>
      </c>
      <c r="D40" s="1" t="s">
        <v>104</v>
      </c>
      <c r="E40" s="1">
        <f>ROUND(H41+H42+H43+H44,2)</f>
        <v>0</v>
      </c>
      <c r="F40" s="1">
        <v>1</v>
      </c>
      <c r="G40" s="1" t="s">
        <v>0</v>
      </c>
      <c r="H40" s="1">
        <f t="shared" si="1"/>
        <v>0</v>
      </c>
      <c r="I40" s="1" t="s">
        <v>22</v>
      </c>
      <c r="J40" s="1" t="s">
        <v>0</v>
      </c>
    </row>
    <row r="41" spans="1:10" x14ac:dyDescent="0.25">
      <c r="A41" s="1">
        <v>859751</v>
      </c>
      <c r="B41" s="1" t="s">
        <v>105</v>
      </c>
      <c r="C41" s="1" t="s">
        <v>22</v>
      </c>
      <c r="D41" s="1" t="s">
        <v>106</v>
      </c>
      <c r="E41" s="2">
        <v>0</v>
      </c>
      <c r="F41" s="1">
        <v>70</v>
      </c>
      <c r="G41" s="1" t="s">
        <v>71</v>
      </c>
      <c r="H41" s="1">
        <f t="shared" si="1"/>
        <v>0</v>
      </c>
      <c r="I41" s="1" t="s">
        <v>22</v>
      </c>
      <c r="J41" s="1" t="s">
        <v>0</v>
      </c>
    </row>
    <row r="42" spans="1:10" x14ac:dyDescent="0.25">
      <c r="A42" s="1">
        <v>859752</v>
      </c>
      <c r="B42" s="1" t="s">
        <v>107</v>
      </c>
      <c r="C42" s="1" t="s">
        <v>22</v>
      </c>
      <c r="D42" s="1" t="s">
        <v>109</v>
      </c>
      <c r="E42" s="2">
        <v>0</v>
      </c>
      <c r="F42" s="1">
        <v>1600</v>
      </c>
      <c r="G42" s="1" t="s">
        <v>108</v>
      </c>
      <c r="H42" s="1">
        <f t="shared" si="1"/>
        <v>0</v>
      </c>
      <c r="I42" s="1" t="s">
        <v>22</v>
      </c>
      <c r="J42" s="1" t="s">
        <v>0</v>
      </c>
    </row>
    <row r="43" spans="1:10" x14ac:dyDescent="0.25">
      <c r="A43" s="1">
        <v>859753</v>
      </c>
      <c r="B43" s="1" t="s">
        <v>110</v>
      </c>
      <c r="C43" s="1" t="s">
        <v>22</v>
      </c>
      <c r="D43" s="1" t="s">
        <v>111</v>
      </c>
      <c r="E43" s="2">
        <v>0</v>
      </c>
      <c r="F43" s="1">
        <v>260</v>
      </c>
      <c r="G43" s="1" t="s">
        <v>74</v>
      </c>
      <c r="H43" s="1">
        <f t="shared" si="1"/>
        <v>0</v>
      </c>
      <c r="I43" s="1" t="s">
        <v>22</v>
      </c>
      <c r="J43" s="1" t="s">
        <v>0</v>
      </c>
    </row>
    <row r="44" spans="1:10" x14ac:dyDescent="0.25">
      <c r="A44" s="1">
        <v>859754</v>
      </c>
      <c r="B44" s="1" t="s">
        <v>112</v>
      </c>
      <c r="C44" s="1" t="s">
        <v>22</v>
      </c>
      <c r="D44" s="1" t="s">
        <v>113</v>
      </c>
      <c r="E44" s="2">
        <v>0</v>
      </c>
      <c r="F44" s="1">
        <v>511.2</v>
      </c>
      <c r="G44" s="1" t="s">
        <v>74</v>
      </c>
      <c r="H44" s="1">
        <f t="shared" si="1"/>
        <v>0</v>
      </c>
      <c r="I44" s="1" t="s">
        <v>22</v>
      </c>
      <c r="J44" s="1" t="s">
        <v>0</v>
      </c>
    </row>
    <row r="45" spans="1:10" x14ac:dyDescent="0.25">
      <c r="A45" s="1">
        <v>859755</v>
      </c>
      <c r="B45" s="1" t="s">
        <v>114</v>
      </c>
      <c r="C45" s="1" t="s">
        <v>22</v>
      </c>
      <c r="D45" s="1" t="s">
        <v>115</v>
      </c>
      <c r="E45" s="1">
        <f>ROUND(H46+H47+H48,2)</f>
        <v>0</v>
      </c>
      <c r="F45" s="1">
        <v>1</v>
      </c>
      <c r="G45" s="1" t="s">
        <v>0</v>
      </c>
      <c r="H45" s="1">
        <f t="shared" si="1"/>
        <v>0</v>
      </c>
      <c r="I45" s="1" t="s">
        <v>22</v>
      </c>
      <c r="J45" s="1" t="s">
        <v>0</v>
      </c>
    </row>
    <row r="46" spans="1:10" ht="30" x14ac:dyDescent="0.25">
      <c r="A46" s="1">
        <v>859756</v>
      </c>
      <c r="B46" s="1" t="s">
        <v>116</v>
      </c>
      <c r="C46" s="1" t="s">
        <v>22</v>
      </c>
      <c r="D46" s="1" t="s">
        <v>117</v>
      </c>
      <c r="E46" s="2">
        <v>0</v>
      </c>
      <c r="F46" s="1">
        <v>4634</v>
      </c>
      <c r="G46" s="1" t="s">
        <v>108</v>
      </c>
      <c r="H46" s="1">
        <f t="shared" si="1"/>
        <v>0</v>
      </c>
      <c r="I46" s="1" t="s">
        <v>22</v>
      </c>
      <c r="J46" s="1" t="s">
        <v>0</v>
      </c>
    </row>
    <row r="47" spans="1:10" x14ac:dyDescent="0.25">
      <c r="A47" s="1">
        <v>859757</v>
      </c>
      <c r="B47" s="1" t="s">
        <v>118</v>
      </c>
      <c r="C47" s="1" t="s">
        <v>22</v>
      </c>
      <c r="D47" s="1" t="s">
        <v>119</v>
      </c>
      <c r="E47" s="2">
        <v>0</v>
      </c>
      <c r="F47" s="1">
        <v>682</v>
      </c>
      <c r="G47" s="1" t="s">
        <v>74</v>
      </c>
      <c r="H47" s="1">
        <f t="shared" si="1"/>
        <v>0</v>
      </c>
      <c r="I47" s="1" t="s">
        <v>22</v>
      </c>
      <c r="J47" s="1" t="s">
        <v>0</v>
      </c>
    </row>
    <row r="48" spans="1:10" x14ac:dyDescent="0.25">
      <c r="A48" s="1">
        <v>859758</v>
      </c>
      <c r="B48" s="1" t="s">
        <v>120</v>
      </c>
      <c r="C48" s="1" t="s">
        <v>22</v>
      </c>
      <c r="D48" s="1" t="s">
        <v>121</v>
      </c>
      <c r="E48" s="2">
        <v>0</v>
      </c>
      <c r="F48" s="1">
        <v>682</v>
      </c>
      <c r="G48" s="1" t="s">
        <v>74</v>
      </c>
      <c r="H48" s="1">
        <f t="shared" si="1"/>
        <v>0</v>
      </c>
      <c r="I48" s="1" t="s">
        <v>22</v>
      </c>
      <c r="J48" s="1" t="s">
        <v>0</v>
      </c>
    </row>
    <row r="49" spans="1:10" x14ac:dyDescent="0.25">
      <c r="A49" s="1">
        <v>859759</v>
      </c>
      <c r="B49" s="1" t="s">
        <v>122</v>
      </c>
      <c r="C49" s="1" t="s">
        <v>22</v>
      </c>
      <c r="D49" s="1" t="s">
        <v>123</v>
      </c>
      <c r="E49" s="1">
        <f>ROUND(H50+H51+H52+H53+H54+H55+H56+H57+H58+H59+H60,2)</f>
        <v>0</v>
      </c>
      <c r="F49" s="1">
        <v>1</v>
      </c>
      <c r="G49" s="1" t="s">
        <v>0</v>
      </c>
      <c r="H49" s="1">
        <f t="shared" si="1"/>
        <v>0</v>
      </c>
      <c r="I49" s="1" t="s">
        <v>22</v>
      </c>
      <c r="J49" s="1" t="s">
        <v>0</v>
      </c>
    </row>
    <row r="50" spans="1:10" x14ac:dyDescent="0.25">
      <c r="A50" s="1">
        <v>859760</v>
      </c>
      <c r="B50" s="1" t="s">
        <v>124</v>
      </c>
      <c r="C50" s="1" t="s">
        <v>22</v>
      </c>
      <c r="D50" s="1" t="s">
        <v>125</v>
      </c>
      <c r="E50" s="2">
        <v>0</v>
      </c>
      <c r="F50" s="1">
        <v>3158</v>
      </c>
      <c r="G50" s="1" t="s">
        <v>108</v>
      </c>
      <c r="H50" s="1">
        <f t="shared" si="1"/>
        <v>0</v>
      </c>
      <c r="I50" s="1" t="s">
        <v>22</v>
      </c>
      <c r="J50" s="1" t="s">
        <v>0</v>
      </c>
    </row>
    <row r="51" spans="1:10" x14ac:dyDescent="0.25">
      <c r="A51" s="1">
        <v>859761</v>
      </c>
      <c r="B51" s="1" t="s">
        <v>126</v>
      </c>
      <c r="C51" s="1" t="s">
        <v>22</v>
      </c>
      <c r="D51" s="1" t="s">
        <v>127</v>
      </c>
      <c r="E51" s="2">
        <v>0</v>
      </c>
      <c r="F51" s="1">
        <v>3158</v>
      </c>
      <c r="G51" s="1" t="s">
        <v>108</v>
      </c>
      <c r="H51" s="1">
        <f t="shared" si="1"/>
        <v>0</v>
      </c>
      <c r="I51" s="1" t="s">
        <v>22</v>
      </c>
      <c r="J51" s="1" t="s">
        <v>0</v>
      </c>
    </row>
    <row r="52" spans="1:10" x14ac:dyDescent="0.25">
      <c r="A52" s="1">
        <v>859762</v>
      </c>
      <c r="B52" s="1" t="s">
        <v>128</v>
      </c>
      <c r="C52" s="1" t="s">
        <v>22</v>
      </c>
      <c r="D52" s="1" t="s">
        <v>129</v>
      </c>
      <c r="E52" s="2">
        <v>0</v>
      </c>
      <c r="F52" s="1">
        <v>3158</v>
      </c>
      <c r="G52" s="1" t="s">
        <v>108</v>
      </c>
      <c r="H52" s="1">
        <f t="shared" si="1"/>
        <v>0</v>
      </c>
      <c r="I52" s="1" t="s">
        <v>22</v>
      </c>
      <c r="J52" s="1" t="s">
        <v>0</v>
      </c>
    </row>
    <row r="53" spans="1:10" x14ac:dyDescent="0.25">
      <c r="A53" s="1">
        <v>859763</v>
      </c>
      <c r="B53" s="1" t="s">
        <v>130</v>
      </c>
      <c r="C53" s="1" t="s">
        <v>22</v>
      </c>
      <c r="D53" s="1" t="s">
        <v>131</v>
      </c>
      <c r="E53" s="2">
        <v>0</v>
      </c>
      <c r="F53" s="1">
        <v>3158</v>
      </c>
      <c r="G53" s="1" t="s">
        <v>108</v>
      </c>
      <c r="H53" s="1">
        <f t="shared" si="1"/>
        <v>0</v>
      </c>
      <c r="I53" s="1" t="s">
        <v>22</v>
      </c>
      <c r="J53" s="1" t="s">
        <v>0</v>
      </c>
    </row>
    <row r="54" spans="1:10" x14ac:dyDescent="0.25">
      <c r="A54" s="1">
        <v>859764</v>
      </c>
      <c r="B54" s="1" t="s">
        <v>132</v>
      </c>
      <c r="C54" s="1" t="s">
        <v>22</v>
      </c>
      <c r="D54" s="1" t="s">
        <v>133</v>
      </c>
      <c r="E54" s="2">
        <v>0</v>
      </c>
      <c r="F54" s="1">
        <v>3158</v>
      </c>
      <c r="G54" s="1" t="s">
        <v>108</v>
      </c>
      <c r="H54" s="1">
        <f t="shared" si="1"/>
        <v>0</v>
      </c>
      <c r="I54" s="1" t="s">
        <v>22</v>
      </c>
      <c r="J54" s="1" t="s">
        <v>0</v>
      </c>
    </row>
    <row r="55" spans="1:10" ht="30" x14ac:dyDescent="0.25">
      <c r="A55" s="1">
        <v>859765</v>
      </c>
      <c r="B55" s="1" t="s">
        <v>134</v>
      </c>
      <c r="C55" s="1" t="s">
        <v>22</v>
      </c>
      <c r="D55" s="1" t="s">
        <v>135</v>
      </c>
      <c r="E55" s="2">
        <v>0</v>
      </c>
      <c r="F55" s="1">
        <v>3158</v>
      </c>
      <c r="G55" s="1" t="s">
        <v>108</v>
      </c>
      <c r="H55" s="1">
        <f t="shared" si="1"/>
        <v>0</v>
      </c>
      <c r="I55" s="1" t="s">
        <v>22</v>
      </c>
      <c r="J55" s="1" t="s">
        <v>0</v>
      </c>
    </row>
    <row r="56" spans="1:10" x14ac:dyDescent="0.25">
      <c r="A56" s="1">
        <v>859766</v>
      </c>
      <c r="B56" s="1" t="s">
        <v>136</v>
      </c>
      <c r="C56" s="1" t="s">
        <v>22</v>
      </c>
      <c r="D56" s="1" t="s">
        <v>137</v>
      </c>
      <c r="E56" s="2">
        <v>0</v>
      </c>
      <c r="F56" s="1">
        <v>332</v>
      </c>
      <c r="G56" s="1" t="s">
        <v>74</v>
      </c>
      <c r="H56" s="1">
        <f t="shared" si="1"/>
        <v>0</v>
      </c>
      <c r="I56" s="1" t="s">
        <v>22</v>
      </c>
      <c r="J56" s="1" t="s">
        <v>0</v>
      </c>
    </row>
    <row r="57" spans="1:10" ht="30" x14ac:dyDescent="0.25">
      <c r="A57" s="1">
        <v>859767</v>
      </c>
      <c r="B57" s="1" t="s">
        <v>138</v>
      </c>
      <c r="C57" s="1" t="s">
        <v>22</v>
      </c>
      <c r="D57" s="1" t="s">
        <v>139</v>
      </c>
      <c r="E57" s="2">
        <v>0</v>
      </c>
      <c r="F57" s="1">
        <v>3</v>
      </c>
      <c r="G57" s="1" t="s">
        <v>31</v>
      </c>
      <c r="H57" s="1">
        <f t="shared" si="1"/>
        <v>0</v>
      </c>
      <c r="I57" s="1" t="s">
        <v>22</v>
      </c>
      <c r="J57" s="1" t="s">
        <v>0</v>
      </c>
    </row>
    <row r="58" spans="1:10" x14ac:dyDescent="0.25">
      <c r="A58" s="1">
        <v>859768</v>
      </c>
      <c r="B58" s="1" t="s">
        <v>140</v>
      </c>
      <c r="C58" s="1" t="s">
        <v>22</v>
      </c>
      <c r="D58" s="1" t="s">
        <v>141</v>
      </c>
      <c r="E58" s="2">
        <v>0</v>
      </c>
      <c r="F58" s="1">
        <v>2</v>
      </c>
      <c r="G58" s="1" t="s">
        <v>31</v>
      </c>
      <c r="H58" s="1">
        <f t="shared" si="1"/>
        <v>0</v>
      </c>
      <c r="I58" s="1" t="s">
        <v>22</v>
      </c>
      <c r="J58" s="1" t="s">
        <v>0</v>
      </c>
    </row>
    <row r="59" spans="1:10" x14ac:dyDescent="0.25">
      <c r="A59" s="1">
        <v>859769</v>
      </c>
      <c r="B59" s="1" t="s">
        <v>142</v>
      </c>
      <c r="C59" s="1" t="s">
        <v>22</v>
      </c>
      <c r="D59" s="1" t="s">
        <v>143</v>
      </c>
      <c r="E59" s="2">
        <v>0</v>
      </c>
      <c r="F59" s="1">
        <v>2</v>
      </c>
      <c r="G59" s="1" t="s">
        <v>31</v>
      </c>
      <c r="H59" s="1">
        <f t="shared" si="1"/>
        <v>0</v>
      </c>
      <c r="I59" s="1" t="s">
        <v>22</v>
      </c>
      <c r="J59" s="1" t="s">
        <v>0</v>
      </c>
    </row>
    <row r="60" spans="1:10" ht="30" x14ac:dyDescent="0.25">
      <c r="A60" s="1">
        <v>859770</v>
      </c>
      <c r="B60" s="1" t="s">
        <v>144</v>
      </c>
      <c r="C60" s="1" t="s">
        <v>22</v>
      </c>
      <c r="D60" s="1" t="s">
        <v>145</v>
      </c>
      <c r="E60" s="2">
        <v>0</v>
      </c>
      <c r="F60" s="1">
        <v>2</v>
      </c>
      <c r="G60" s="1" t="s">
        <v>31</v>
      </c>
      <c r="H60" s="1">
        <f t="shared" si="1"/>
        <v>0</v>
      </c>
      <c r="I60" s="1" t="s">
        <v>22</v>
      </c>
      <c r="J60" s="1" t="s">
        <v>0</v>
      </c>
    </row>
    <row r="61" spans="1:10" x14ac:dyDescent="0.25">
      <c r="A61" s="1">
        <v>859771</v>
      </c>
      <c r="B61" s="1" t="s">
        <v>146</v>
      </c>
      <c r="C61" s="1" t="s">
        <v>22</v>
      </c>
      <c r="D61" s="1" t="s">
        <v>147</v>
      </c>
      <c r="E61" s="1">
        <f>ROUND(H62+H63+H64+H65+H66+H67+H68,2)</f>
        <v>0</v>
      </c>
      <c r="F61" s="1">
        <v>1</v>
      </c>
      <c r="G61" s="1" t="s">
        <v>0</v>
      </c>
      <c r="H61" s="1">
        <f t="shared" si="1"/>
        <v>0</v>
      </c>
      <c r="I61" s="1" t="s">
        <v>22</v>
      </c>
      <c r="J61" s="1" t="s">
        <v>0</v>
      </c>
    </row>
    <row r="62" spans="1:10" x14ac:dyDescent="0.25">
      <c r="A62" s="1">
        <v>859772</v>
      </c>
      <c r="B62" s="1" t="s">
        <v>148</v>
      </c>
      <c r="C62" s="1" t="s">
        <v>22</v>
      </c>
      <c r="D62" s="1" t="s">
        <v>149</v>
      </c>
      <c r="E62" s="2">
        <v>0</v>
      </c>
      <c r="F62" s="1">
        <v>1476</v>
      </c>
      <c r="G62" s="1" t="s">
        <v>108</v>
      </c>
      <c r="H62" s="1">
        <f t="shared" si="1"/>
        <v>0</v>
      </c>
      <c r="I62" s="1" t="s">
        <v>22</v>
      </c>
      <c r="J62" s="1" t="s">
        <v>0</v>
      </c>
    </row>
    <row r="63" spans="1:10" x14ac:dyDescent="0.25">
      <c r="A63" s="1">
        <v>859773</v>
      </c>
      <c r="B63" s="1" t="s">
        <v>150</v>
      </c>
      <c r="C63" s="1" t="s">
        <v>22</v>
      </c>
      <c r="D63" s="1" t="s">
        <v>151</v>
      </c>
      <c r="E63" s="2">
        <v>0</v>
      </c>
      <c r="F63" s="1">
        <v>1476</v>
      </c>
      <c r="G63" s="1" t="s">
        <v>108</v>
      </c>
      <c r="H63" s="1">
        <f t="shared" si="1"/>
        <v>0</v>
      </c>
      <c r="I63" s="1" t="s">
        <v>22</v>
      </c>
      <c r="J63" s="1" t="s">
        <v>0</v>
      </c>
    </row>
    <row r="64" spans="1:10" x14ac:dyDescent="0.25">
      <c r="A64" s="1">
        <v>859774</v>
      </c>
      <c r="B64" s="1" t="s">
        <v>152</v>
      </c>
      <c r="C64" s="1" t="s">
        <v>22</v>
      </c>
      <c r="D64" s="1" t="s">
        <v>153</v>
      </c>
      <c r="E64" s="2">
        <v>0</v>
      </c>
      <c r="F64" s="1">
        <v>1476</v>
      </c>
      <c r="G64" s="1" t="s">
        <v>108</v>
      </c>
      <c r="H64" s="1">
        <f t="shared" si="1"/>
        <v>0</v>
      </c>
      <c r="I64" s="1" t="s">
        <v>22</v>
      </c>
      <c r="J64" s="1" t="s">
        <v>0</v>
      </c>
    </row>
    <row r="65" spans="1:10" ht="30" x14ac:dyDescent="0.25">
      <c r="A65" s="1">
        <v>859775</v>
      </c>
      <c r="B65" s="1" t="s">
        <v>154</v>
      </c>
      <c r="C65" s="1" t="s">
        <v>22</v>
      </c>
      <c r="D65" s="1" t="s">
        <v>155</v>
      </c>
      <c r="E65" s="2">
        <v>0</v>
      </c>
      <c r="F65" s="1">
        <v>1476</v>
      </c>
      <c r="G65" s="1" t="s">
        <v>108</v>
      </c>
      <c r="H65" s="1">
        <f t="shared" si="1"/>
        <v>0</v>
      </c>
      <c r="I65" s="1" t="s">
        <v>22</v>
      </c>
      <c r="J65" s="1" t="s">
        <v>0</v>
      </c>
    </row>
    <row r="66" spans="1:10" ht="30" x14ac:dyDescent="0.25">
      <c r="A66" s="1">
        <v>859776</v>
      </c>
      <c r="B66" s="1" t="s">
        <v>156</v>
      </c>
      <c r="C66" s="1" t="s">
        <v>22</v>
      </c>
      <c r="D66" s="1" t="s">
        <v>157</v>
      </c>
      <c r="E66" s="2">
        <v>0</v>
      </c>
      <c r="F66" s="1">
        <v>1476</v>
      </c>
      <c r="G66" s="1" t="s">
        <v>108</v>
      </c>
      <c r="H66" s="1">
        <f t="shared" si="1"/>
        <v>0</v>
      </c>
      <c r="I66" s="1" t="s">
        <v>22</v>
      </c>
      <c r="J66" s="1" t="s">
        <v>0</v>
      </c>
    </row>
    <row r="67" spans="1:10" ht="60" x14ac:dyDescent="0.25">
      <c r="A67" s="1">
        <v>859777</v>
      </c>
      <c r="B67" s="1" t="s">
        <v>158</v>
      </c>
      <c r="C67" s="1" t="s">
        <v>22</v>
      </c>
      <c r="D67" s="1" t="s">
        <v>159</v>
      </c>
      <c r="E67" s="2">
        <v>0</v>
      </c>
      <c r="F67" s="1">
        <v>1476</v>
      </c>
      <c r="G67" s="1" t="s">
        <v>108</v>
      </c>
      <c r="H67" s="1">
        <f t="shared" ref="H67:H98" si="2">IF(ISNUMBER(VALUE(E67)),ROUND(SUM(ROUND(E67,2)*F67),2),"N")</f>
        <v>0</v>
      </c>
      <c r="I67" s="1" t="s">
        <v>22</v>
      </c>
      <c r="J67" s="1" t="s">
        <v>0</v>
      </c>
    </row>
    <row r="68" spans="1:10" x14ac:dyDescent="0.25">
      <c r="A68" s="1">
        <v>859778</v>
      </c>
      <c r="B68" s="1" t="s">
        <v>160</v>
      </c>
      <c r="C68" s="1" t="s">
        <v>22</v>
      </c>
      <c r="D68" s="1" t="s">
        <v>137</v>
      </c>
      <c r="E68" s="2">
        <v>0</v>
      </c>
      <c r="F68" s="1">
        <v>1010</v>
      </c>
      <c r="G68" s="1" t="s">
        <v>74</v>
      </c>
      <c r="H68" s="1">
        <f t="shared" si="2"/>
        <v>0</v>
      </c>
      <c r="I68" s="1" t="s">
        <v>22</v>
      </c>
      <c r="J68" s="1" t="s">
        <v>0</v>
      </c>
    </row>
    <row r="69" spans="1:10" x14ac:dyDescent="0.25">
      <c r="A69" s="1">
        <v>859779</v>
      </c>
      <c r="B69" s="1" t="s">
        <v>161</v>
      </c>
      <c r="C69" s="1" t="s">
        <v>22</v>
      </c>
      <c r="D69" s="1" t="s">
        <v>162</v>
      </c>
      <c r="E69" s="1">
        <f>ROUND(H70+H71+H72+H73+H74,2)</f>
        <v>0</v>
      </c>
      <c r="F69" s="1">
        <v>1</v>
      </c>
      <c r="G69" s="1" t="s">
        <v>0</v>
      </c>
      <c r="H69" s="1">
        <f t="shared" si="2"/>
        <v>0</v>
      </c>
      <c r="I69" s="1" t="s">
        <v>22</v>
      </c>
      <c r="J69" s="1" t="s">
        <v>0</v>
      </c>
    </row>
    <row r="70" spans="1:10" x14ac:dyDescent="0.25">
      <c r="A70" s="1">
        <v>859780</v>
      </c>
      <c r="B70" s="1" t="s">
        <v>163</v>
      </c>
      <c r="C70" s="1" t="s">
        <v>22</v>
      </c>
      <c r="D70" s="1" t="s">
        <v>164</v>
      </c>
      <c r="E70" s="2">
        <v>0</v>
      </c>
      <c r="F70" s="1">
        <v>4</v>
      </c>
      <c r="G70" s="1" t="s">
        <v>31</v>
      </c>
      <c r="H70" s="1">
        <f t="shared" si="2"/>
        <v>0</v>
      </c>
      <c r="I70" s="1" t="s">
        <v>22</v>
      </c>
      <c r="J70" s="1" t="s">
        <v>0</v>
      </c>
    </row>
    <row r="71" spans="1:10" x14ac:dyDescent="0.25">
      <c r="A71" s="1">
        <v>859781</v>
      </c>
      <c r="B71" s="1" t="s">
        <v>165</v>
      </c>
      <c r="C71" s="1" t="s">
        <v>22</v>
      </c>
      <c r="D71" s="1" t="s">
        <v>166</v>
      </c>
      <c r="E71" s="2">
        <v>0</v>
      </c>
      <c r="F71" s="1">
        <v>28</v>
      </c>
      <c r="G71" s="1" t="s">
        <v>31</v>
      </c>
      <c r="H71" s="1">
        <f t="shared" si="2"/>
        <v>0</v>
      </c>
      <c r="I71" s="1" t="s">
        <v>22</v>
      </c>
      <c r="J71" s="1" t="s">
        <v>0</v>
      </c>
    </row>
    <row r="72" spans="1:10" x14ac:dyDescent="0.25">
      <c r="A72" s="1">
        <v>859782</v>
      </c>
      <c r="B72" s="1" t="s">
        <v>167</v>
      </c>
      <c r="C72" s="1" t="s">
        <v>22</v>
      </c>
      <c r="D72" s="1" t="s">
        <v>168</v>
      </c>
      <c r="E72" s="2">
        <v>0</v>
      </c>
      <c r="F72" s="1">
        <v>30</v>
      </c>
      <c r="G72" s="1" t="s">
        <v>31</v>
      </c>
      <c r="H72" s="1">
        <f t="shared" si="2"/>
        <v>0</v>
      </c>
      <c r="I72" s="1" t="s">
        <v>22</v>
      </c>
      <c r="J72" s="1" t="s">
        <v>0</v>
      </c>
    </row>
    <row r="73" spans="1:10" x14ac:dyDescent="0.25">
      <c r="A73" s="1">
        <v>859783</v>
      </c>
      <c r="B73" s="1" t="s">
        <v>169</v>
      </c>
      <c r="C73" s="1" t="s">
        <v>22</v>
      </c>
      <c r="D73" s="1" t="s">
        <v>170</v>
      </c>
      <c r="E73" s="2">
        <v>0</v>
      </c>
      <c r="F73" s="1">
        <v>32</v>
      </c>
      <c r="G73" s="1" t="s">
        <v>31</v>
      </c>
      <c r="H73" s="1">
        <f t="shared" si="2"/>
        <v>0</v>
      </c>
      <c r="I73" s="1" t="s">
        <v>22</v>
      </c>
      <c r="J73" s="1" t="s">
        <v>0</v>
      </c>
    </row>
    <row r="74" spans="1:10" x14ac:dyDescent="0.25">
      <c r="A74" s="1">
        <v>859784</v>
      </c>
      <c r="B74" s="1" t="s">
        <v>171</v>
      </c>
      <c r="C74" s="1" t="s">
        <v>22</v>
      </c>
      <c r="D74" s="1" t="s">
        <v>172</v>
      </c>
      <c r="E74" s="2">
        <v>0</v>
      </c>
      <c r="F74" s="1">
        <v>75.8</v>
      </c>
      <c r="G74" s="1" t="s">
        <v>74</v>
      </c>
      <c r="H74" s="1">
        <f t="shared" si="2"/>
        <v>0</v>
      </c>
      <c r="I74" s="1" t="s">
        <v>22</v>
      </c>
      <c r="J74" s="1" t="s">
        <v>0</v>
      </c>
    </row>
    <row r="75" spans="1:10" x14ac:dyDescent="0.25">
      <c r="A75" s="1">
        <v>859785</v>
      </c>
      <c r="B75" s="1" t="s">
        <v>173</v>
      </c>
      <c r="C75" s="1" t="s">
        <v>22</v>
      </c>
      <c r="D75" s="1" t="s">
        <v>174</v>
      </c>
      <c r="E75" s="1">
        <f>ROUND(H76+H77+H78+H79,2)</f>
        <v>0</v>
      </c>
      <c r="F75" s="1">
        <v>1</v>
      </c>
      <c r="G75" s="1" t="s">
        <v>0</v>
      </c>
      <c r="H75" s="1">
        <f t="shared" si="2"/>
        <v>0</v>
      </c>
      <c r="I75" s="1" t="s">
        <v>22</v>
      </c>
      <c r="J75" s="1" t="s">
        <v>0</v>
      </c>
    </row>
    <row r="76" spans="1:10" ht="45" x14ac:dyDescent="0.25">
      <c r="A76" s="1">
        <v>859786</v>
      </c>
      <c r="B76" s="1" t="s">
        <v>175</v>
      </c>
      <c r="C76" s="1" t="s">
        <v>22</v>
      </c>
      <c r="D76" s="1" t="s">
        <v>176</v>
      </c>
      <c r="E76" s="2">
        <v>0</v>
      </c>
      <c r="F76" s="1">
        <v>1560</v>
      </c>
      <c r="G76" s="1" t="s">
        <v>108</v>
      </c>
      <c r="H76" s="1">
        <f t="shared" si="2"/>
        <v>0</v>
      </c>
      <c r="I76" s="1" t="s">
        <v>22</v>
      </c>
      <c r="J76" s="1" t="s">
        <v>0</v>
      </c>
    </row>
    <row r="77" spans="1:10" x14ac:dyDescent="0.25">
      <c r="A77" s="1">
        <v>859787</v>
      </c>
      <c r="B77" s="1" t="s">
        <v>177</v>
      </c>
      <c r="C77" s="1" t="s">
        <v>22</v>
      </c>
      <c r="D77" s="1" t="s">
        <v>178</v>
      </c>
      <c r="E77" s="2">
        <v>0</v>
      </c>
      <c r="F77" s="1">
        <v>1560</v>
      </c>
      <c r="G77" s="1" t="s">
        <v>108</v>
      </c>
      <c r="H77" s="1">
        <f t="shared" si="2"/>
        <v>0</v>
      </c>
      <c r="I77" s="1" t="s">
        <v>22</v>
      </c>
      <c r="J77" s="1" t="s">
        <v>0</v>
      </c>
    </row>
    <row r="78" spans="1:10" x14ac:dyDescent="0.25">
      <c r="A78" s="1">
        <v>859788</v>
      </c>
      <c r="B78" s="1" t="s">
        <v>179</v>
      </c>
      <c r="C78" s="1" t="s">
        <v>22</v>
      </c>
      <c r="D78" s="1" t="s">
        <v>181</v>
      </c>
      <c r="E78" s="2">
        <v>0</v>
      </c>
      <c r="F78" s="1">
        <v>120</v>
      </c>
      <c r="G78" s="1" t="s">
        <v>180</v>
      </c>
      <c r="H78" s="1">
        <f t="shared" si="2"/>
        <v>0</v>
      </c>
      <c r="I78" s="1" t="s">
        <v>22</v>
      </c>
      <c r="J78" s="1" t="s">
        <v>0</v>
      </c>
    </row>
    <row r="79" spans="1:10" x14ac:dyDescent="0.25">
      <c r="A79" s="1">
        <v>859789</v>
      </c>
      <c r="B79" s="1" t="s">
        <v>182</v>
      </c>
      <c r="C79" s="1" t="s">
        <v>22</v>
      </c>
      <c r="D79" s="1" t="s">
        <v>184</v>
      </c>
      <c r="E79" s="2">
        <v>0</v>
      </c>
      <c r="F79" s="1">
        <v>1</v>
      </c>
      <c r="G79" s="1" t="s">
        <v>183</v>
      </c>
      <c r="H79" s="1">
        <f t="shared" si="2"/>
        <v>0</v>
      </c>
      <c r="I79" s="1" t="s">
        <v>22</v>
      </c>
      <c r="J79" s="1" t="s">
        <v>0</v>
      </c>
    </row>
    <row r="80" spans="1:10" x14ac:dyDescent="0.25">
      <c r="A80" s="1">
        <v>859790</v>
      </c>
      <c r="B80" s="1" t="s">
        <v>185</v>
      </c>
      <c r="C80" s="1" t="s">
        <v>22</v>
      </c>
      <c r="D80" s="1" t="s">
        <v>186</v>
      </c>
      <c r="E80" s="1">
        <f>ROUND(H81,2)</f>
        <v>0</v>
      </c>
      <c r="F80" s="1">
        <v>1</v>
      </c>
      <c r="G80" s="1" t="s">
        <v>0</v>
      </c>
      <c r="H80" s="1">
        <f t="shared" si="2"/>
        <v>0</v>
      </c>
      <c r="I80" s="1" t="s">
        <v>22</v>
      </c>
      <c r="J80" s="1" t="s">
        <v>0</v>
      </c>
    </row>
    <row r="81" spans="1:10" x14ac:dyDescent="0.25">
      <c r="A81" s="1">
        <v>859791</v>
      </c>
      <c r="B81" s="1" t="s">
        <v>187</v>
      </c>
      <c r="C81" s="1" t="s">
        <v>22</v>
      </c>
      <c r="D81" s="1" t="s">
        <v>188</v>
      </c>
      <c r="E81" s="1">
        <f>ROUND(H82+H104+H105+H106+H107+H108+H109+H110+H111+H112+H113+H114,2)</f>
        <v>0</v>
      </c>
      <c r="F81" s="1">
        <v>1</v>
      </c>
      <c r="G81" s="1" t="s">
        <v>0</v>
      </c>
      <c r="H81" s="1">
        <f t="shared" si="2"/>
        <v>0</v>
      </c>
      <c r="I81" s="1" t="s">
        <v>22</v>
      </c>
      <c r="J81" s="1" t="s">
        <v>0</v>
      </c>
    </row>
    <row r="82" spans="1:10" x14ac:dyDescent="0.25">
      <c r="A82" s="1">
        <v>859792</v>
      </c>
      <c r="B82" s="1" t="s">
        <v>189</v>
      </c>
      <c r="C82" s="1" t="s">
        <v>22</v>
      </c>
      <c r="D82" s="1" t="s">
        <v>190</v>
      </c>
      <c r="E82" s="1">
        <f>ROUND(H83+H84+H85+H86+H87+H88+H89+H90+H91+H92+H93+H94+H95+H96+H97+H98+H99+H100+H101+H102+H103,2)</f>
        <v>0</v>
      </c>
      <c r="F82" s="1">
        <v>4</v>
      </c>
      <c r="G82" s="1" t="s">
        <v>0</v>
      </c>
      <c r="H82" s="1">
        <f t="shared" si="2"/>
        <v>0</v>
      </c>
      <c r="I82" s="1" t="s">
        <v>22</v>
      </c>
      <c r="J82" s="1" t="s">
        <v>0</v>
      </c>
    </row>
    <row r="83" spans="1:10" ht="75" x14ac:dyDescent="0.25">
      <c r="A83" s="1">
        <v>859793</v>
      </c>
      <c r="B83" s="1" t="s">
        <v>191</v>
      </c>
      <c r="C83" s="1" t="s">
        <v>22</v>
      </c>
      <c r="D83" s="1" t="s">
        <v>192</v>
      </c>
      <c r="E83" s="2">
        <v>0</v>
      </c>
      <c r="F83" s="1">
        <v>4</v>
      </c>
      <c r="G83" s="1" t="s">
        <v>31</v>
      </c>
      <c r="H83" s="1">
        <f t="shared" si="2"/>
        <v>0</v>
      </c>
      <c r="I83" s="1" t="s">
        <v>22</v>
      </c>
      <c r="J83" s="1" t="s">
        <v>0</v>
      </c>
    </row>
    <row r="84" spans="1:10" ht="30" x14ac:dyDescent="0.25">
      <c r="A84" s="1">
        <v>859794</v>
      </c>
      <c r="B84" s="1" t="s">
        <v>193</v>
      </c>
      <c r="C84" s="1" t="s">
        <v>22</v>
      </c>
      <c r="D84" s="1" t="s">
        <v>194</v>
      </c>
      <c r="E84" s="2">
        <v>0</v>
      </c>
      <c r="F84" s="1">
        <v>1</v>
      </c>
      <c r="G84" s="1" t="s">
        <v>31</v>
      </c>
      <c r="H84" s="1">
        <f t="shared" si="2"/>
        <v>0</v>
      </c>
      <c r="I84" s="1" t="s">
        <v>22</v>
      </c>
      <c r="J84" s="1" t="s">
        <v>0</v>
      </c>
    </row>
    <row r="85" spans="1:10" ht="75" x14ac:dyDescent="0.25">
      <c r="A85" s="1">
        <v>859795</v>
      </c>
      <c r="B85" s="1" t="s">
        <v>195</v>
      </c>
      <c r="C85" s="1" t="s">
        <v>22</v>
      </c>
      <c r="D85" s="1" t="s">
        <v>196</v>
      </c>
      <c r="E85" s="2">
        <v>0</v>
      </c>
      <c r="F85" s="1">
        <v>1</v>
      </c>
      <c r="G85" s="1" t="s">
        <v>31</v>
      </c>
      <c r="H85" s="1">
        <f t="shared" si="2"/>
        <v>0</v>
      </c>
      <c r="I85" s="1" t="s">
        <v>22</v>
      </c>
      <c r="J85" s="1" t="s">
        <v>0</v>
      </c>
    </row>
    <row r="86" spans="1:10" ht="45" x14ac:dyDescent="0.25">
      <c r="A86" s="1">
        <v>859796</v>
      </c>
      <c r="B86" s="1" t="s">
        <v>197</v>
      </c>
      <c r="C86" s="1" t="s">
        <v>22</v>
      </c>
      <c r="D86" s="1" t="s">
        <v>198</v>
      </c>
      <c r="E86" s="2">
        <v>0</v>
      </c>
      <c r="F86" s="1">
        <v>1</v>
      </c>
      <c r="G86" s="1" t="s">
        <v>31</v>
      </c>
      <c r="H86" s="1">
        <f t="shared" si="2"/>
        <v>0</v>
      </c>
      <c r="I86" s="1" t="s">
        <v>22</v>
      </c>
      <c r="J86" s="1" t="s">
        <v>0</v>
      </c>
    </row>
    <row r="87" spans="1:10" ht="30" x14ac:dyDescent="0.25">
      <c r="A87" s="1">
        <v>859797</v>
      </c>
      <c r="B87" s="1" t="s">
        <v>199</v>
      </c>
      <c r="C87" s="1" t="s">
        <v>22</v>
      </c>
      <c r="D87" s="1" t="s">
        <v>200</v>
      </c>
      <c r="E87" s="2">
        <v>0</v>
      </c>
      <c r="F87" s="1">
        <v>1</v>
      </c>
      <c r="G87" s="1" t="s">
        <v>31</v>
      </c>
      <c r="H87" s="1">
        <f t="shared" si="2"/>
        <v>0</v>
      </c>
      <c r="I87" s="1" t="s">
        <v>22</v>
      </c>
      <c r="J87" s="1" t="s">
        <v>0</v>
      </c>
    </row>
    <row r="88" spans="1:10" ht="30" x14ac:dyDescent="0.25">
      <c r="A88" s="1">
        <v>859798</v>
      </c>
      <c r="B88" s="1" t="s">
        <v>201</v>
      </c>
      <c r="C88" s="1" t="s">
        <v>22</v>
      </c>
      <c r="D88" s="1" t="s">
        <v>202</v>
      </c>
      <c r="E88" s="2">
        <v>0</v>
      </c>
      <c r="F88" s="1">
        <v>1</v>
      </c>
      <c r="G88" s="1" t="s">
        <v>31</v>
      </c>
      <c r="H88" s="1">
        <f t="shared" si="2"/>
        <v>0</v>
      </c>
      <c r="I88" s="1" t="s">
        <v>22</v>
      </c>
      <c r="J88" s="1" t="s">
        <v>0</v>
      </c>
    </row>
    <row r="89" spans="1:10" ht="90" x14ac:dyDescent="0.25">
      <c r="A89" s="1">
        <v>859799</v>
      </c>
      <c r="B89" s="1" t="s">
        <v>203</v>
      </c>
      <c r="C89" s="1" t="s">
        <v>22</v>
      </c>
      <c r="D89" s="1" t="s">
        <v>204</v>
      </c>
      <c r="E89" s="2">
        <v>0</v>
      </c>
      <c r="F89" s="1">
        <v>1</v>
      </c>
      <c r="G89" s="1" t="s">
        <v>31</v>
      </c>
      <c r="H89" s="1">
        <f t="shared" si="2"/>
        <v>0</v>
      </c>
      <c r="I89" s="1" t="s">
        <v>22</v>
      </c>
      <c r="J89" s="1" t="s">
        <v>0</v>
      </c>
    </row>
    <row r="90" spans="1:10" ht="75" x14ac:dyDescent="0.25">
      <c r="A90" s="1">
        <v>859800</v>
      </c>
      <c r="B90" s="1" t="s">
        <v>205</v>
      </c>
      <c r="C90" s="1" t="s">
        <v>22</v>
      </c>
      <c r="D90" s="1" t="s">
        <v>206</v>
      </c>
      <c r="E90" s="2">
        <v>0</v>
      </c>
      <c r="F90" s="1">
        <v>4</v>
      </c>
      <c r="G90" s="1" t="s">
        <v>31</v>
      </c>
      <c r="H90" s="1">
        <f t="shared" si="2"/>
        <v>0</v>
      </c>
      <c r="I90" s="1" t="s">
        <v>22</v>
      </c>
      <c r="J90" s="1" t="s">
        <v>0</v>
      </c>
    </row>
    <row r="91" spans="1:10" ht="30" x14ac:dyDescent="0.25">
      <c r="A91" s="1">
        <v>859801</v>
      </c>
      <c r="B91" s="1" t="s">
        <v>207</v>
      </c>
      <c r="C91" s="1" t="s">
        <v>22</v>
      </c>
      <c r="D91" s="1" t="s">
        <v>208</v>
      </c>
      <c r="E91" s="2">
        <v>0</v>
      </c>
      <c r="F91" s="1">
        <v>1</v>
      </c>
      <c r="G91" s="1" t="s">
        <v>31</v>
      </c>
      <c r="H91" s="1">
        <f t="shared" si="2"/>
        <v>0</v>
      </c>
      <c r="I91" s="1" t="s">
        <v>22</v>
      </c>
      <c r="J91" s="1" t="s">
        <v>0</v>
      </c>
    </row>
    <row r="92" spans="1:10" x14ac:dyDescent="0.25">
      <c r="A92" s="1">
        <v>859802</v>
      </c>
      <c r="B92" s="1" t="s">
        <v>209</v>
      </c>
      <c r="C92" s="1" t="s">
        <v>22</v>
      </c>
      <c r="D92" s="1" t="s">
        <v>210</v>
      </c>
      <c r="E92" s="2">
        <v>0</v>
      </c>
      <c r="F92" s="1">
        <v>1</v>
      </c>
      <c r="G92" s="1" t="s">
        <v>31</v>
      </c>
      <c r="H92" s="1">
        <f t="shared" si="2"/>
        <v>0</v>
      </c>
      <c r="I92" s="1" t="s">
        <v>22</v>
      </c>
      <c r="J92" s="1" t="s">
        <v>0</v>
      </c>
    </row>
    <row r="93" spans="1:10" ht="30" x14ac:dyDescent="0.25">
      <c r="A93" s="1">
        <v>859803</v>
      </c>
      <c r="B93" s="1" t="s">
        <v>211</v>
      </c>
      <c r="C93" s="1" t="s">
        <v>22</v>
      </c>
      <c r="D93" s="1" t="s">
        <v>212</v>
      </c>
      <c r="E93" s="2">
        <v>0</v>
      </c>
      <c r="F93" s="1">
        <v>80</v>
      </c>
      <c r="G93" s="1" t="s">
        <v>36</v>
      </c>
      <c r="H93" s="1">
        <f t="shared" si="2"/>
        <v>0</v>
      </c>
      <c r="I93" s="1" t="s">
        <v>22</v>
      </c>
      <c r="J93" s="1" t="s">
        <v>0</v>
      </c>
    </row>
    <row r="94" spans="1:10" x14ac:dyDescent="0.25">
      <c r="A94" s="1">
        <v>859804</v>
      </c>
      <c r="B94" s="1" t="s">
        <v>213</v>
      </c>
      <c r="C94" s="1" t="s">
        <v>22</v>
      </c>
      <c r="D94" s="1" t="s">
        <v>214</v>
      </c>
      <c r="E94" s="2">
        <v>0</v>
      </c>
      <c r="F94" s="1">
        <v>5</v>
      </c>
      <c r="G94" s="1" t="s">
        <v>36</v>
      </c>
      <c r="H94" s="1">
        <f t="shared" si="2"/>
        <v>0</v>
      </c>
      <c r="I94" s="1" t="s">
        <v>22</v>
      </c>
      <c r="J94" s="1" t="s">
        <v>0</v>
      </c>
    </row>
    <row r="95" spans="1:10" x14ac:dyDescent="0.25">
      <c r="A95" s="1">
        <v>859805</v>
      </c>
      <c r="B95" s="1" t="s">
        <v>215</v>
      </c>
      <c r="C95" s="1" t="s">
        <v>22</v>
      </c>
      <c r="D95" s="1" t="s">
        <v>216</v>
      </c>
      <c r="E95" s="2">
        <v>0</v>
      </c>
      <c r="F95" s="1">
        <v>1</v>
      </c>
      <c r="G95" s="1" t="s">
        <v>31</v>
      </c>
      <c r="H95" s="1">
        <f t="shared" si="2"/>
        <v>0</v>
      </c>
      <c r="I95" s="1" t="s">
        <v>22</v>
      </c>
      <c r="J95" s="1" t="s">
        <v>0</v>
      </c>
    </row>
    <row r="96" spans="1:10" ht="30" x14ac:dyDescent="0.25">
      <c r="A96" s="1">
        <v>859806</v>
      </c>
      <c r="B96" s="1" t="s">
        <v>217</v>
      </c>
      <c r="C96" s="1" t="s">
        <v>22</v>
      </c>
      <c r="D96" s="1" t="s">
        <v>218</v>
      </c>
      <c r="E96" s="2">
        <v>0</v>
      </c>
      <c r="F96" s="1">
        <v>1</v>
      </c>
      <c r="G96" s="1" t="s">
        <v>31</v>
      </c>
      <c r="H96" s="1">
        <f t="shared" si="2"/>
        <v>0</v>
      </c>
      <c r="I96" s="1" t="s">
        <v>22</v>
      </c>
      <c r="J96" s="1" t="s">
        <v>0</v>
      </c>
    </row>
    <row r="97" spans="1:10" ht="60" x14ac:dyDescent="0.25">
      <c r="A97" s="1">
        <v>859807</v>
      </c>
      <c r="B97" s="1" t="s">
        <v>219</v>
      </c>
      <c r="C97" s="1" t="s">
        <v>22</v>
      </c>
      <c r="D97" s="1" t="s">
        <v>220</v>
      </c>
      <c r="E97" s="2">
        <v>0</v>
      </c>
      <c r="F97" s="1">
        <v>3</v>
      </c>
      <c r="G97" s="1" t="s">
        <v>36</v>
      </c>
      <c r="H97" s="1">
        <f t="shared" si="2"/>
        <v>0</v>
      </c>
      <c r="I97" s="1" t="s">
        <v>22</v>
      </c>
      <c r="J97" s="1" t="s">
        <v>0</v>
      </c>
    </row>
    <row r="98" spans="1:10" ht="30" x14ac:dyDescent="0.25">
      <c r="A98" s="1">
        <v>859808</v>
      </c>
      <c r="B98" s="1" t="s">
        <v>221</v>
      </c>
      <c r="C98" s="1" t="s">
        <v>22</v>
      </c>
      <c r="D98" s="1" t="s">
        <v>222</v>
      </c>
      <c r="E98" s="2">
        <v>0</v>
      </c>
      <c r="F98" s="1">
        <v>1</v>
      </c>
      <c r="G98" s="1" t="s">
        <v>31</v>
      </c>
      <c r="H98" s="1">
        <f t="shared" si="2"/>
        <v>0</v>
      </c>
      <c r="I98" s="1" t="s">
        <v>22</v>
      </c>
      <c r="J98" s="1" t="s">
        <v>0</v>
      </c>
    </row>
    <row r="99" spans="1:10" ht="30" x14ac:dyDescent="0.25">
      <c r="A99" s="1">
        <v>859809</v>
      </c>
      <c r="B99" s="1" t="s">
        <v>223</v>
      </c>
      <c r="C99" s="1" t="s">
        <v>22</v>
      </c>
      <c r="D99" s="1" t="s">
        <v>224</v>
      </c>
      <c r="E99" s="2">
        <v>0</v>
      </c>
      <c r="F99" s="1">
        <v>4</v>
      </c>
      <c r="G99" s="1" t="s">
        <v>31</v>
      </c>
      <c r="H99" s="1">
        <f t="shared" ref="H99:H130" si="3">IF(ISNUMBER(VALUE(E99)),ROUND(SUM(ROUND(E99,2)*F99),2),"N")</f>
        <v>0</v>
      </c>
      <c r="I99" s="1" t="s">
        <v>22</v>
      </c>
      <c r="J99" s="1" t="s">
        <v>0</v>
      </c>
    </row>
    <row r="100" spans="1:10" ht="30" x14ac:dyDescent="0.25">
      <c r="A100" s="1">
        <v>859810</v>
      </c>
      <c r="B100" s="1" t="s">
        <v>225</v>
      </c>
      <c r="C100" s="1" t="s">
        <v>22</v>
      </c>
      <c r="D100" s="1" t="s">
        <v>226</v>
      </c>
      <c r="E100" s="2">
        <v>0</v>
      </c>
      <c r="F100" s="1">
        <v>1</v>
      </c>
      <c r="G100" s="1" t="s">
        <v>31</v>
      </c>
      <c r="H100" s="1">
        <f t="shared" si="3"/>
        <v>0</v>
      </c>
      <c r="I100" s="1" t="s">
        <v>22</v>
      </c>
      <c r="J100" s="1" t="s">
        <v>0</v>
      </c>
    </row>
    <row r="101" spans="1:10" x14ac:dyDescent="0.25">
      <c r="A101" s="1">
        <v>859811</v>
      </c>
      <c r="B101" s="1" t="s">
        <v>227</v>
      </c>
      <c r="C101" s="1" t="s">
        <v>22</v>
      </c>
      <c r="D101" s="1" t="s">
        <v>228</v>
      </c>
      <c r="E101" s="2">
        <v>0</v>
      </c>
      <c r="F101" s="1">
        <v>5</v>
      </c>
      <c r="G101" s="1" t="s">
        <v>60</v>
      </c>
      <c r="H101" s="1">
        <f t="shared" si="3"/>
        <v>0</v>
      </c>
      <c r="I101" s="1" t="s">
        <v>22</v>
      </c>
      <c r="J101" s="1" t="s">
        <v>0</v>
      </c>
    </row>
    <row r="102" spans="1:10" ht="30" x14ac:dyDescent="0.25">
      <c r="A102" s="1">
        <v>859812</v>
      </c>
      <c r="B102" s="1" t="s">
        <v>229</v>
      </c>
      <c r="C102" s="1" t="s">
        <v>22</v>
      </c>
      <c r="D102" s="1" t="s">
        <v>230</v>
      </c>
      <c r="E102" s="2">
        <v>0</v>
      </c>
      <c r="F102" s="1">
        <v>4</v>
      </c>
      <c r="G102" s="1" t="s">
        <v>31</v>
      </c>
      <c r="H102" s="1">
        <f t="shared" si="3"/>
        <v>0</v>
      </c>
      <c r="I102" s="1" t="s">
        <v>22</v>
      </c>
      <c r="J102" s="1" t="s">
        <v>0</v>
      </c>
    </row>
    <row r="103" spans="1:10" x14ac:dyDescent="0.25">
      <c r="A103" s="1">
        <v>859813</v>
      </c>
      <c r="B103" s="1" t="s">
        <v>231</v>
      </c>
      <c r="C103" s="1" t="s">
        <v>22</v>
      </c>
      <c r="D103" s="1" t="s">
        <v>232</v>
      </c>
      <c r="E103" s="2">
        <v>0</v>
      </c>
      <c r="F103" s="1">
        <v>1</v>
      </c>
      <c r="G103" s="1" t="s">
        <v>31</v>
      </c>
      <c r="H103" s="1">
        <f t="shared" si="3"/>
        <v>0</v>
      </c>
      <c r="I103" s="1" t="s">
        <v>22</v>
      </c>
      <c r="J103" s="1" t="s">
        <v>0</v>
      </c>
    </row>
    <row r="104" spans="1:10" ht="45" x14ac:dyDescent="0.25">
      <c r="A104" s="1">
        <v>859814</v>
      </c>
      <c r="B104" s="1" t="s">
        <v>233</v>
      </c>
      <c r="C104" s="1" t="s">
        <v>22</v>
      </c>
      <c r="D104" s="1" t="s">
        <v>234</v>
      </c>
      <c r="E104" s="2">
        <v>0</v>
      </c>
      <c r="F104" s="1">
        <v>180</v>
      </c>
      <c r="G104" s="1" t="s">
        <v>36</v>
      </c>
      <c r="H104" s="1">
        <f t="shared" si="3"/>
        <v>0</v>
      </c>
      <c r="I104" s="1" t="s">
        <v>22</v>
      </c>
      <c r="J104" s="1" t="s">
        <v>0</v>
      </c>
    </row>
    <row r="105" spans="1:10" ht="45" x14ac:dyDescent="0.25">
      <c r="A105" s="1">
        <v>859815</v>
      </c>
      <c r="B105" s="1" t="s">
        <v>235</v>
      </c>
      <c r="C105" s="1" t="s">
        <v>22</v>
      </c>
      <c r="D105" s="1" t="s">
        <v>236</v>
      </c>
      <c r="E105" s="2">
        <v>0</v>
      </c>
      <c r="F105" s="1">
        <v>185</v>
      </c>
      <c r="G105" s="1" t="s">
        <v>36</v>
      </c>
      <c r="H105" s="1">
        <f t="shared" si="3"/>
        <v>0</v>
      </c>
      <c r="I105" s="1" t="s">
        <v>22</v>
      </c>
      <c r="J105" s="1" t="s">
        <v>0</v>
      </c>
    </row>
    <row r="106" spans="1:10" x14ac:dyDescent="0.25">
      <c r="A106" s="1">
        <v>859816</v>
      </c>
      <c r="B106" s="1" t="s">
        <v>237</v>
      </c>
      <c r="C106" s="1" t="s">
        <v>22</v>
      </c>
      <c r="D106" s="1" t="s">
        <v>238</v>
      </c>
      <c r="E106" s="2">
        <v>0</v>
      </c>
      <c r="F106" s="1">
        <v>200</v>
      </c>
      <c r="G106" s="1" t="s">
        <v>36</v>
      </c>
      <c r="H106" s="1">
        <f t="shared" si="3"/>
        <v>0</v>
      </c>
      <c r="I106" s="1" t="s">
        <v>22</v>
      </c>
      <c r="J106" s="1" t="s">
        <v>0</v>
      </c>
    </row>
    <row r="107" spans="1:10" ht="30" x14ac:dyDescent="0.25">
      <c r="A107" s="1">
        <v>859817</v>
      </c>
      <c r="B107" s="1" t="s">
        <v>239</v>
      </c>
      <c r="C107" s="1" t="s">
        <v>22</v>
      </c>
      <c r="D107" s="1" t="s">
        <v>240</v>
      </c>
      <c r="E107" s="2">
        <v>0</v>
      </c>
      <c r="F107" s="1">
        <v>20</v>
      </c>
      <c r="G107" s="1" t="s">
        <v>36</v>
      </c>
      <c r="H107" s="1">
        <f t="shared" si="3"/>
        <v>0</v>
      </c>
      <c r="I107" s="1" t="s">
        <v>22</v>
      </c>
      <c r="J107" s="1" t="s">
        <v>0</v>
      </c>
    </row>
    <row r="108" spans="1:10" ht="30" x14ac:dyDescent="0.25">
      <c r="A108" s="1">
        <v>859818</v>
      </c>
      <c r="B108" s="1" t="s">
        <v>241</v>
      </c>
      <c r="C108" s="1" t="s">
        <v>22</v>
      </c>
      <c r="D108" s="1" t="s">
        <v>242</v>
      </c>
      <c r="E108" s="2">
        <v>0</v>
      </c>
      <c r="F108" s="1">
        <v>1</v>
      </c>
      <c r="G108" s="1" t="s">
        <v>183</v>
      </c>
      <c r="H108" s="1">
        <f t="shared" si="3"/>
        <v>0</v>
      </c>
      <c r="I108" s="1" t="s">
        <v>22</v>
      </c>
      <c r="J108" s="1" t="s">
        <v>0</v>
      </c>
    </row>
    <row r="109" spans="1:10" x14ac:dyDescent="0.25">
      <c r="A109" s="1">
        <v>859819</v>
      </c>
      <c r="B109" s="1" t="s">
        <v>243</v>
      </c>
      <c r="C109" s="1" t="s">
        <v>22</v>
      </c>
      <c r="D109" s="1" t="s">
        <v>244</v>
      </c>
      <c r="E109" s="2">
        <v>0</v>
      </c>
      <c r="F109" s="1">
        <v>1</v>
      </c>
      <c r="G109" s="1" t="s">
        <v>31</v>
      </c>
      <c r="H109" s="1">
        <f t="shared" si="3"/>
        <v>0</v>
      </c>
      <c r="I109" s="1" t="s">
        <v>22</v>
      </c>
      <c r="J109" s="1" t="s">
        <v>0</v>
      </c>
    </row>
    <row r="110" spans="1:10" x14ac:dyDescent="0.25">
      <c r="A110" s="1">
        <v>859820</v>
      </c>
      <c r="B110" s="1" t="s">
        <v>245</v>
      </c>
      <c r="C110" s="1" t="s">
        <v>22</v>
      </c>
      <c r="D110" s="1" t="s">
        <v>247</v>
      </c>
      <c r="E110" s="2">
        <v>0</v>
      </c>
      <c r="F110" s="1">
        <v>1</v>
      </c>
      <c r="G110" s="1" t="s">
        <v>246</v>
      </c>
      <c r="H110" s="1">
        <f t="shared" si="3"/>
        <v>0</v>
      </c>
      <c r="I110" s="1" t="s">
        <v>22</v>
      </c>
      <c r="J110" s="1" t="s">
        <v>0</v>
      </c>
    </row>
    <row r="111" spans="1:10" ht="30" x14ac:dyDescent="0.25">
      <c r="A111" s="1">
        <v>859821</v>
      </c>
      <c r="B111" s="1" t="s">
        <v>248</v>
      </c>
      <c r="C111" s="1" t="s">
        <v>22</v>
      </c>
      <c r="D111" s="1" t="s">
        <v>249</v>
      </c>
      <c r="E111" s="2">
        <v>0</v>
      </c>
      <c r="F111" s="1">
        <v>1</v>
      </c>
      <c r="G111" s="1" t="s">
        <v>31</v>
      </c>
      <c r="H111" s="1">
        <f t="shared" si="3"/>
        <v>0</v>
      </c>
      <c r="I111" s="1" t="s">
        <v>22</v>
      </c>
      <c r="J111" s="1" t="s">
        <v>0</v>
      </c>
    </row>
    <row r="112" spans="1:10" x14ac:dyDescent="0.25">
      <c r="A112" s="1">
        <v>859822</v>
      </c>
      <c r="B112" s="1" t="s">
        <v>250</v>
      </c>
      <c r="C112" s="1" t="s">
        <v>22</v>
      </c>
      <c r="D112" s="1" t="s">
        <v>251</v>
      </c>
      <c r="E112" s="2">
        <v>0</v>
      </c>
      <c r="F112" s="1">
        <v>1</v>
      </c>
      <c r="G112" s="1" t="s">
        <v>31</v>
      </c>
      <c r="H112" s="1">
        <f t="shared" si="3"/>
        <v>0</v>
      </c>
      <c r="I112" s="1" t="s">
        <v>22</v>
      </c>
      <c r="J112" s="1" t="s">
        <v>0</v>
      </c>
    </row>
    <row r="113" spans="1:10" x14ac:dyDescent="0.25">
      <c r="A113" s="1">
        <v>859823</v>
      </c>
      <c r="B113" s="1" t="s">
        <v>252</v>
      </c>
      <c r="C113" s="1" t="s">
        <v>22</v>
      </c>
      <c r="D113" s="1" t="s">
        <v>253</v>
      </c>
      <c r="E113" s="2">
        <v>0</v>
      </c>
      <c r="F113" s="1">
        <v>10</v>
      </c>
      <c r="G113" s="1" t="s">
        <v>60</v>
      </c>
      <c r="H113" s="1">
        <f t="shared" si="3"/>
        <v>0</v>
      </c>
      <c r="I113" s="1" t="s">
        <v>22</v>
      </c>
      <c r="J113" s="1" t="s">
        <v>0</v>
      </c>
    </row>
    <row r="114" spans="1:10" x14ac:dyDescent="0.25">
      <c r="A114" s="1">
        <v>859824</v>
      </c>
      <c r="B114" s="1" t="s">
        <v>254</v>
      </c>
      <c r="C114" s="1" t="s">
        <v>22</v>
      </c>
      <c r="D114" s="1" t="s">
        <v>61</v>
      </c>
      <c r="E114" s="2">
        <v>0</v>
      </c>
      <c r="F114" s="1">
        <v>10</v>
      </c>
      <c r="G114" s="1" t="s">
        <v>60</v>
      </c>
      <c r="H114" s="1">
        <f t="shared" si="3"/>
        <v>0</v>
      </c>
      <c r="I114" s="1" t="s">
        <v>22</v>
      </c>
      <c r="J114" s="1" t="s">
        <v>0</v>
      </c>
    </row>
    <row r="115" spans="1:10" x14ac:dyDescent="0.25">
      <c r="A115" s="1">
        <v>859825</v>
      </c>
      <c r="B115" s="1" t="s">
        <v>255</v>
      </c>
      <c r="C115" s="1" t="s">
        <v>22</v>
      </c>
      <c r="D115" s="1" t="s">
        <v>256</v>
      </c>
      <c r="E115" s="1">
        <f>ROUND(H116+H120+H124,2)</f>
        <v>0</v>
      </c>
      <c r="F115" s="1">
        <v>1</v>
      </c>
      <c r="G115" s="1" t="s">
        <v>0</v>
      </c>
      <c r="H115" s="1">
        <f t="shared" si="3"/>
        <v>0</v>
      </c>
      <c r="I115" s="1" t="s">
        <v>22</v>
      </c>
      <c r="J115" s="1" t="s">
        <v>0</v>
      </c>
    </row>
    <row r="116" spans="1:10" x14ac:dyDescent="0.25">
      <c r="A116" s="1">
        <v>859826</v>
      </c>
      <c r="B116" s="1" t="s">
        <v>257</v>
      </c>
      <c r="C116" s="1" t="s">
        <v>22</v>
      </c>
      <c r="D116" s="1" t="s">
        <v>258</v>
      </c>
      <c r="E116" s="1">
        <f>ROUND(H117+H118+H119,2)</f>
        <v>0</v>
      </c>
      <c r="F116" s="1">
        <v>1</v>
      </c>
      <c r="G116" s="1" t="s">
        <v>0</v>
      </c>
      <c r="H116" s="1">
        <f t="shared" si="3"/>
        <v>0</v>
      </c>
      <c r="I116" s="1" t="s">
        <v>22</v>
      </c>
      <c r="J116" s="1" t="s">
        <v>0</v>
      </c>
    </row>
    <row r="117" spans="1:10" ht="30" x14ac:dyDescent="0.25">
      <c r="A117" s="1">
        <v>859827</v>
      </c>
      <c r="B117" s="1" t="s">
        <v>259</v>
      </c>
      <c r="C117" s="1" t="s">
        <v>22</v>
      </c>
      <c r="D117" s="1" t="s">
        <v>260</v>
      </c>
      <c r="E117" s="2">
        <v>0</v>
      </c>
      <c r="F117" s="1">
        <v>523.5</v>
      </c>
      <c r="G117" s="1" t="s">
        <v>108</v>
      </c>
      <c r="H117" s="1">
        <f t="shared" si="3"/>
        <v>0</v>
      </c>
      <c r="I117" s="1" t="s">
        <v>22</v>
      </c>
      <c r="J117" s="1" t="s">
        <v>0</v>
      </c>
    </row>
    <row r="118" spans="1:10" x14ac:dyDescent="0.25">
      <c r="A118" s="1">
        <v>859828</v>
      </c>
      <c r="B118" s="1" t="s">
        <v>261</v>
      </c>
      <c r="C118" s="1" t="s">
        <v>22</v>
      </c>
      <c r="D118" s="1" t="s">
        <v>262</v>
      </c>
      <c r="E118" s="2">
        <v>0</v>
      </c>
      <c r="F118" s="1">
        <v>186.4</v>
      </c>
      <c r="G118" s="1" t="s">
        <v>108</v>
      </c>
      <c r="H118" s="1">
        <f t="shared" si="3"/>
        <v>0</v>
      </c>
      <c r="I118" s="1" t="s">
        <v>22</v>
      </c>
      <c r="J118" s="1" t="s">
        <v>0</v>
      </c>
    </row>
    <row r="119" spans="1:10" x14ac:dyDescent="0.25">
      <c r="A119" s="1">
        <v>859829</v>
      </c>
      <c r="B119" s="1" t="s">
        <v>263</v>
      </c>
      <c r="C119" s="1" t="s">
        <v>22</v>
      </c>
      <c r="D119" s="1" t="s">
        <v>264</v>
      </c>
      <c r="E119" s="2">
        <v>0</v>
      </c>
      <c r="F119" s="1">
        <v>523.5</v>
      </c>
      <c r="G119" s="1" t="s">
        <v>108</v>
      </c>
      <c r="H119" s="1">
        <f t="shared" si="3"/>
        <v>0</v>
      </c>
      <c r="I119" s="1" t="s">
        <v>22</v>
      </c>
      <c r="J119" s="1" t="s">
        <v>0</v>
      </c>
    </row>
    <row r="120" spans="1:10" x14ac:dyDescent="0.25">
      <c r="A120" s="1">
        <v>859830</v>
      </c>
      <c r="B120" s="1" t="s">
        <v>265</v>
      </c>
      <c r="C120" s="1" t="s">
        <v>22</v>
      </c>
      <c r="D120" s="1" t="s">
        <v>266</v>
      </c>
      <c r="E120" s="1">
        <f>ROUND(H121+H122+H123,2)</f>
        <v>0</v>
      </c>
      <c r="F120" s="1">
        <v>1</v>
      </c>
      <c r="G120" s="1" t="s">
        <v>0</v>
      </c>
      <c r="H120" s="1">
        <f t="shared" si="3"/>
        <v>0</v>
      </c>
      <c r="I120" s="1" t="s">
        <v>22</v>
      </c>
      <c r="J120" s="1" t="s">
        <v>0</v>
      </c>
    </row>
    <row r="121" spans="1:10" ht="30" x14ac:dyDescent="0.25">
      <c r="A121" s="1">
        <v>859831</v>
      </c>
      <c r="B121" s="1" t="s">
        <v>267</v>
      </c>
      <c r="C121" s="1" t="s">
        <v>22</v>
      </c>
      <c r="D121" s="1" t="s">
        <v>268</v>
      </c>
      <c r="E121" s="2">
        <v>0</v>
      </c>
      <c r="F121" s="1">
        <v>151.69999999999999</v>
      </c>
      <c r="G121" s="1" t="s">
        <v>108</v>
      </c>
      <c r="H121" s="1">
        <f t="shared" si="3"/>
        <v>0</v>
      </c>
      <c r="I121" s="1" t="s">
        <v>22</v>
      </c>
      <c r="J121" s="1" t="s">
        <v>0</v>
      </c>
    </row>
    <row r="122" spans="1:10" ht="45" x14ac:dyDescent="0.25">
      <c r="A122" s="1">
        <v>859832</v>
      </c>
      <c r="B122" s="1" t="s">
        <v>269</v>
      </c>
      <c r="C122" s="1" t="s">
        <v>22</v>
      </c>
      <c r="D122" s="1" t="s">
        <v>270</v>
      </c>
      <c r="E122" s="2">
        <v>0</v>
      </c>
      <c r="F122" s="1">
        <v>151.69999999999999</v>
      </c>
      <c r="G122" s="1" t="s">
        <v>108</v>
      </c>
      <c r="H122" s="1">
        <f t="shared" si="3"/>
        <v>0</v>
      </c>
      <c r="I122" s="1" t="s">
        <v>22</v>
      </c>
      <c r="J122" s="1" t="s">
        <v>0</v>
      </c>
    </row>
    <row r="123" spans="1:10" x14ac:dyDescent="0.25">
      <c r="A123" s="1">
        <v>859833</v>
      </c>
      <c r="B123" s="1" t="s">
        <v>271</v>
      </c>
      <c r="C123" s="1" t="s">
        <v>22</v>
      </c>
      <c r="D123" s="1" t="s">
        <v>272</v>
      </c>
      <c r="E123" s="2">
        <v>0</v>
      </c>
      <c r="F123" s="1">
        <v>426</v>
      </c>
      <c r="G123" s="1" t="s">
        <v>108</v>
      </c>
      <c r="H123" s="1">
        <f t="shared" si="3"/>
        <v>0</v>
      </c>
      <c r="I123" s="1" t="s">
        <v>22</v>
      </c>
      <c r="J123" s="1" t="s">
        <v>0</v>
      </c>
    </row>
    <row r="124" spans="1:10" x14ac:dyDescent="0.25">
      <c r="A124" s="1">
        <v>859834</v>
      </c>
      <c r="B124" s="1" t="s">
        <v>273</v>
      </c>
      <c r="C124" s="1" t="s">
        <v>22</v>
      </c>
      <c r="D124" s="1" t="s">
        <v>274</v>
      </c>
      <c r="E124" s="1">
        <f>ROUND(H125+H126+H127+H128,2)</f>
        <v>0</v>
      </c>
      <c r="F124" s="1">
        <v>1</v>
      </c>
      <c r="G124" s="1" t="s">
        <v>0</v>
      </c>
      <c r="H124" s="1">
        <f t="shared" si="3"/>
        <v>0</v>
      </c>
      <c r="I124" s="1" t="s">
        <v>22</v>
      </c>
      <c r="J124" s="1" t="s">
        <v>0</v>
      </c>
    </row>
    <row r="125" spans="1:10" ht="30" x14ac:dyDescent="0.25">
      <c r="A125" s="1">
        <v>859835</v>
      </c>
      <c r="B125" s="1" t="s">
        <v>275</v>
      </c>
      <c r="C125" s="1" t="s">
        <v>22</v>
      </c>
      <c r="D125" s="1" t="s">
        <v>276</v>
      </c>
      <c r="E125" s="2">
        <v>0</v>
      </c>
      <c r="F125" s="1">
        <v>97.5</v>
      </c>
      <c r="G125" s="1" t="s">
        <v>108</v>
      </c>
      <c r="H125" s="1">
        <f t="shared" si="3"/>
        <v>0</v>
      </c>
      <c r="I125" s="1" t="s">
        <v>22</v>
      </c>
      <c r="J125" s="1" t="s">
        <v>0</v>
      </c>
    </row>
    <row r="126" spans="1:10" ht="45" x14ac:dyDescent="0.25">
      <c r="A126" s="1">
        <v>859836</v>
      </c>
      <c r="B126" s="1" t="s">
        <v>277</v>
      </c>
      <c r="C126" s="1" t="s">
        <v>22</v>
      </c>
      <c r="D126" s="1" t="s">
        <v>278</v>
      </c>
      <c r="E126" s="2">
        <v>0</v>
      </c>
      <c r="F126" s="1">
        <v>97.5</v>
      </c>
      <c r="G126" s="1" t="s">
        <v>108</v>
      </c>
      <c r="H126" s="1">
        <f t="shared" si="3"/>
        <v>0</v>
      </c>
      <c r="I126" s="1" t="s">
        <v>22</v>
      </c>
      <c r="J126" s="1" t="s">
        <v>0</v>
      </c>
    </row>
    <row r="127" spans="1:10" x14ac:dyDescent="0.25">
      <c r="A127" s="1">
        <v>859837</v>
      </c>
      <c r="B127" s="1" t="s">
        <v>279</v>
      </c>
      <c r="C127" s="1" t="s">
        <v>22</v>
      </c>
      <c r="D127" s="1" t="s">
        <v>280</v>
      </c>
      <c r="E127" s="2">
        <v>0</v>
      </c>
      <c r="F127" s="1">
        <v>34.700000000000003</v>
      </c>
      <c r="G127" s="1" t="s">
        <v>108</v>
      </c>
      <c r="H127" s="1">
        <f t="shared" si="3"/>
        <v>0</v>
      </c>
      <c r="I127" s="1" t="s">
        <v>22</v>
      </c>
      <c r="J127" s="1" t="s">
        <v>0</v>
      </c>
    </row>
    <row r="128" spans="1:10" ht="30" x14ac:dyDescent="0.25">
      <c r="A128" s="1">
        <v>859838</v>
      </c>
      <c r="B128" s="1" t="s">
        <v>281</v>
      </c>
      <c r="C128" s="1" t="s">
        <v>22</v>
      </c>
      <c r="D128" s="1" t="s">
        <v>282</v>
      </c>
      <c r="E128" s="2">
        <v>0</v>
      </c>
      <c r="F128" s="1">
        <v>34.700000000000003</v>
      </c>
      <c r="G128" s="1" t="s">
        <v>108</v>
      </c>
      <c r="H128" s="1">
        <f t="shared" si="3"/>
        <v>0</v>
      </c>
      <c r="I128" s="1" t="s">
        <v>22</v>
      </c>
      <c r="J128" s="1" t="s">
        <v>0</v>
      </c>
    </row>
    <row r="129" spans="1:10" x14ac:dyDescent="0.25">
      <c r="A129" s="1">
        <v>859839</v>
      </c>
      <c r="B129" s="1" t="s">
        <v>283</v>
      </c>
      <c r="C129" s="1" t="s">
        <v>22</v>
      </c>
      <c r="D129" s="1" t="s">
        <v>284</v>
      </c>
      <c r="E129" s="1">
        <f>ROUND(H130,2)</f>
        <v>0</v>
      </c>
      <c r="F129" s="1">
        <v>1</v>
      </c>
      <c r="G129" s="1" t="s">
        <v>0</v>
      </c>
      <c r="H129" s="1">
        <f t="shared" si="3"/>
        <v>0</v>
      </c>
      <c r="I129" s="1" t="s">
        <v>22</v>
      </c>
      <c r="J129" s="1" t="s">
        <v>0</v>
      </c>
    </row>
    <row r="130" spans="1:10" x14ac:dyDescent="0.25">
      <c r="A130" s="1">
        <v>859840</v>
      </c>
      <c r="B130" s="1" t="s">
        <v>285</v>
      </c>
      <c r="C130" s="1" t="s">
        <v>286</v>
      </c>
      <c r="D130" s="1" t="s">
        <v>287</v>
      </c>
      <c r="E130" s="1">
        <f>ROUND(H131,2)</f>
        <v>0</v>
      </c>
      <c r="F130" s="1">
        <v>1</v>
      </c>
      <c r="G130" s="1" t="s">
        <v>0</v>
      </c>
      <c r="H130" s="1">
        <f t="shared" si="3"/>
        <v>0</v>
      </c>
      <c r="I130" s="1" t="s">
        <v>22</v>
      </c>
      <c r="J130" s="1" t="s">
        <v>0</v>
      </c>
    </row>
    <row r="131" spans="1:10" x14ac:dyDescent="0.25">
      <c r="A131" s="1">
        <v>859841</v>
      </c>
      <c r="B131" s="1" t="s">
        <v>288</v>
      </c>
      <c r="C131" s="1">
        <v>767</v>
      </c>
      <c r="D131" s="1" t="s">
        <v>289</v>
      </c>
      <c r="E131" s="1">
        <f>ROUND(H132+H133+H134+H135+H136+H137+H138+H139,2)</f>
        <v>0</v>
      </c>
      <c r="F131" s="1">
        <v>1</v>
      </c>
      <c r="G131" s="1" t="s">
        <v>0</v>
      </c>
      <c r="H131" s="1">
        <f t="shared" ref="H131:H140" si="4">IF(ISNUMBER(VALUE(E131)),ROUND(SUM(ROUND(E131,2)*F131),2),"N")</f>
        <v>0</v>
      </c>
      <c r="I131" s="1" t="s">
        <v>22</v>
      </c>
      <c r="J131" s="1" t="s">
        <v>0</v>
      </c>
    </row>
    <row r="132" spans="1:10" ht="30" x14ac:dyDescent="0.25">
      <c r="A132" s="1">
        <v>859842</v>
      </c>
      <c r="B132" s="1" t="s">
        <v>290</v>
      </c>
      <c r="C132" s="1" t="s">
        <v>291</v>
      </c>
      <c r="D132" s="1" t="s">
        <v>292</v>
      </c>
      <c r="E132" s="2">
        <v>0</v>
      </c>
      <c r="F132" s="1">
        <v>7</v>
      </c>
      <c r="G132" s="1" t="s">
        <v>31</v>
      </c>
      <c r="H132" s="1">
        <f t="shared" si="4"/>
        <v>0</v>
      </c>
      <c r="I132" s="1" t="s">
        <v>22</v>
      </c>
      <c r="J132" s="1" t="s">
        <v>0</v>
      </c>
    </row>
    <row r="133" spans="1:10" ht="30" x14ac:dyDescent="0.25">
      <c r="A133" s="1">
        <v>859843</v>
      </c>
      <c r="B133" s="1" t="s">
        <v>293</v>
      </c>
      <c r="C133" s="1" t="s">
        <v>294</v>
      </c>
      <c r="D133" s="1" t="s">
        <v>295</v>
      </c>
      <c r="E133" s="2">
        <v>0</v>
      </c>
      <c r="F133" s="1">
        <v>7</v>
      </c>
      <c r="G133" s="1" t="s">
        <v>31</v>
      </c>
      <c r="H133" s="1">
        <f t="shared" si="4"/>
        <v>0</v>
      </c>
      <c r="I133" s="1" t="s">
        <v>22</v>
      </c>
      <c r="J133" s="1" t="s">
        <v>0</v>
      </c>
    </row>
    <row r="134" spans="1:10" x14ac:dyDescent="0.25">
      <c r="A134" s="1">
        <v>859844</v>
      </c>
      <c r="B134" s="1" t="s">
        <v>296</v>
      </c>
      <c r="C134" s="1" t="s">
        <v>297</v>
      </c>
      <c r="D134" s="1" t="s">
        <v>298</v>
      </c>
      <c r="E134" s="2">
        <v>0</v>
      </c>
      <c r="F134" s="1">
        <v>14</v>
      </c>
      <c r="G134" s="1" t="s">
        <v>31</v>
      </c>
      <c r="H134" s="1">
        <f t="shared" si="4"/>
        <v>0</v>
      </c>
      <c r="I134" s="1" t="s">
        <v>22</v>
      </c>
      <c r="J134" s="1" t="s">
        <v>0</v>
      </c>
    </row>
    <row r="135" spans="1:10" ht="30" x14ac:dyDescent="0.25">
      <c r="A135" s="1">
        <v>859845</v>
      </c>
      <c r="B135" s="1" t="s">
        <v>299</v>
      </c>
      <c r="C135" s="1" t="s">
        <v>300</v>
      </c>
      <c r="D135" s="1" t="s">
        <v>301</v>
      </c>
      <c r="E135" s="2">
        <v>0</v>
      </c>
      <c r="F135" s="1">
        <v>70</v>
      </c>
      <c r="G135" s="1" t="s">
        <v>31</v>
      </c>
      <c r="H135" s="1">
        <f t="shared" si="4"/>
        <v>0</v>
      </c>
      <c r="I135" s="1" t="s">
        <v>22</v>
      </c>
      <c r="J135" s="1" t="s">
        <v>0</v>
      </c>
    </row>
    <row r="136" spans="1:10" ht="30" x14ac:dyDescent="0.25">
      <c r="A136" s="1">
        <v>859846</v>
      </c>
      <c r="B136" s="1" t="s">
        <v>302</v>
      </c>
      <c r="C136" s="1" t="s">
        <v>303</v>
      </c>
      <c r="D136" s="1" t="s">
        <v>304</v>
      </c>
      <c r="E136" s="2">
        <v>0</v>
      </c>
      <c r="F136" s="1">
        <v>12</v>
      </c>
      <c r="G136" s="1" t="s">
        <v>31</v>
      </c>
      <c r="H136" s="1">
        <f t="shared" si="4"/>
        <v>0</v>
      </c>
      <c r="I136" s="1" t="s">
        <v>22</v>
      </c>
      <c r="J136" s="1" t="s">
        <v>0</v>
      </c>
    </row>
    <row r="137" spans="1:10" x14ac:dyDescent="0.25">
      <c r="A137" s="1">
        <v>859847</v>
      </c>
      <c r="B137" s="1" t="s">
        <v>305</v>
      </c>
      <c r="C137" s="1" t="s">
        <v>306</v>
      </c>
      <c r="D137" s="1" t="s">
        <v>307</v>
      </c>
      <c r="E137" s="2">
        <v>0</v>
      </c>
      <c r="F137" s="1">
        <v>12</v>
      </c>
      <c r="G137" s="1" t="s">
        <v>31</v>
      </c>
      <c r="H137" s="1">
        <f t="shared" si="4"/>
        <v>0</v>
      </c>
      <c r="I137" s="1" t="s">
        <v>22</v>
      </c>
      <c r="J137" s="1" t="s">
        <v>0</v>
      </c>
    </row>
    <row r="138" spans="1:10" ht="30" x14ac:dyDescent="0.25">
      <c r="A138" s="1">
        <v>859848</v>
      </c>
      <c r="B138" s="1" t="s">
        <v>308</v>
      </c>
      <c r="C138" s="1" t="s">
        <v>309</v>
      </c>
      <c r="D138" s="1" t="s">
        <v>310</v>
      </c>
      <c r="E138" s="2">
        <v>0</v>
      </c>
      <c r="F138" s="1">
        <v>36</v>
      </c>
      <c r="G138" s="1" t="s">
        <v>31</v>
      </c>
      <c r="H138" s="1">
        <f t="shared" si="4"/>
        <v>0</v>
      </c>
      <c r="I138" s="1" t="s">
        <v>22</v>
      </c>
      <c r="J138" s="1" t="s">
        <v>0</v>
      </c>
    </row>
    <row r="139" spans="1:10" ht="30" x14ac:dyDescent="0.25">
      <c r="A139" s="1">
        <v>859849</v>
      </c>
      <c r="B139" s="1" t="s">
        <v>311</v>
      </c>
      <c r="C139" s="1">
        <v>998767201</v>
      </c>
      <c r="D139" s="1" t="s">
        <v>312</v>
      </c>
      <c r="E139" s="2">
        <v>0</v>
      </c>
      <c r="F139" s="1">
        <v>1</v>
      </c>
      <c r="G139" s="1" t="s">
        <v>0</v>
      </c>
      <c r="H139" s="1">
        <f t="shared" si="4"/>
        <v>0</v>
      </c>
      <c r="I139" s="1" t="s">
        <v>22</v>
      </c>
      <c r="J139" s="1" t="s">
        <v>0</v>
      </c>
    </row>
    <row r="140" spans="1:10" x14ac:dyDescent="0.25">
      <c r="A140" s="1">
        <v>859714</v>
      </c>
      <c r="B140" s="1" t="s">
        <v>313</v>
      </c>
      <c r="C140" s="1" t="s">
        <v>22</v>
      </c>
      <c r="D140" s="1" t="s">
        <v>315</v>
      </c>
      <c r="E140" s="2">
        <v>0</v>
      </c>
      <c r="F140" s="1">
        <v>1</v>
      </c>
      <c r="G140" s="1" t="s">
        <v>314</v>
      </c>
      <c r="H140" s="1">
        <f t="shared" si="4"/>
        <v>0</v>
      </c>
      <c r="I140" s="1" t="s">
        <v>22</v>
      </c>
      <c r="J140" s="1" t="s">
        <v>0</v>
      </c>
    </row>
  </sheetData>
  <sheetProtection algorithmName="SHA-512" hashValue="uhjHHADEdNlxO0zkoiyd0MfVI+U6XIDoJh6PumxQ9XFWiW/S3rp6fXu5BTMhopaqzVZgzKgvGwz65cHYnSLtBQ==" saltValue="dBtlxui8v4SqJGP0uyOgIA==" spinCount="100000" sheet="1" objects="1" scenarios="1"/>
  <pageMargins left="0.7" right="0.7" top="0.75" bottom="0.75" header="0.3" footer="0.3"/>
  <pageSetup paperSize="9" scale="74" fitToHeight="0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smarosiova</cp:lastModifiedBy>
  <dcterms:created xsi:type="dcterms:W3CDTF">2019-03-11T09:25:44Z</dcterms:created>
  <dcterms:modified xsi:type="dcterms:W3CDTF">2019-03-11T09:29:55Z</dcterms:modified>
</cp:coreProperties>
</file>