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osiova\AppData\Local\Microsoft\Windows\INetCache\Content.Outlook\AZV9QEMP\"/>
    </mc:Choice>
  </mc:AlternateContent>
  <xr:revisionPtr revIDLastSave="0" documentId="13_ncr:1_{00C622DB-1E29-4BAF-9C24-082257BE2CA3}" xr6:coauthVersionLast="47" xr6:coauthVersionMax="47" xr10:uidLastSave="{00000000-0000-0000-0000-000000000000}"/>
  <bookViews>
    <workbookView xWindow="3075" yWindow="1740" windowWidth="21600" windowHeight="11385" xr2:uid="{00000000-000D-0000-FFFF-FFFF00000000}"/>
  </bookViews>
  <sheets>
    <sheet name="ItemPartData" sheetId="1" r:id="rId1"/>
  </sheets>
  <calcPr calcId="181029"/>
</workbook>
</file>

<file path=xl/calcChain.xml><?xml version="1.0" encoding="utf-8"?>
<calcChain xmlns="http://schemas.openxmlformats.org/spreadsheetml/2006/main">
  <c r="H201" i="1" l="1"/>
  <c r="H200" i="1"/>
  <c r="H199" i="1"/>
  <c r="E198" i="1"/>
  <c r="H198" i="1" s="1"/>
  <c r="H197" i="1"/>
  <c r="H196" i="1"/>
  <c r="E195" i="1"/>
  <c r="H195" i="1" s="1"/>
  <c r="E194" i="1" s="1"/>
  <c r="H194" i="1" s="1"/>
  <c r="H193" i="1"/>
  <c r="H192" i="1"/>
  <c r="E188" i="1" s="1"/>
  <c r="H188" i="1" s="1"/>
  <c r="E187" i="1" s="1"/>
  <c r="H187" i="1" s="1"/>
  <c r="H191" i="1"/>
  <c r="H190" i="1"/>
  <c r="H189" i="1"/>
  <c r="H186" i="1"/>
  <c r="H185" i="1"/>
  <c r="E184" i="1" s="1"/>
  <c r="H184" i="1" s="1"/>
  <c r="H183" i="1"/>
  <c r="H182" i="1"/>
  <c r="H181" i="1"/>
  <c r="H180" i="1"/>
  <c r="H179" i="1"/>
  <c r="H178" i="1"/>
  <c r="H177" i="1"/>
  <c r="E176" i="1"/>
  <c r="H176" i="1" s="1"/>
  <c r="H175" i="1"/>
  <c r="H174" i="1"/>
  <c r="E173" i="1"/>
  <c r="H173" i="1" s="1"/>
  <c r="H172" i="1"/>
  <c r="H171" i="1"/>
  <c r="E170" i="1"/>
  <c r="H170" i="1" s="1"/>
  <c r="H169" i="1"/>
  <c r="H168" i="1"/>
  <c r="H167" i="1"/>
  <c r="H166" i="1"/>
  <c r="E165" i="1" s="1"/>
  <c r="H165" i="1" s="1"/>
  <c r="H164" i="1"/>
  <c r="H163" i="1"/>
  <c r="H162" i="1"/>
  <c r="H161" i="1"/>
  <c r="H160" i="1"/>
  <c r="H159" i="1"/>
  <c r="H158" i="1"/>
  <c r="H157" i="1"/>
  <c r="H156" i="1"/>
  <c r="H155" i="1"/>
  <c r="E154" i="1" s="1"/>
  <c r="H154" i="1" s="1"/>
  <c r="H153" i="1"/>
  <c r="H152" i="1"/>
  <c r="H151" i="1"/>
  <c r="H150" i="1"/>
  <c r="H149" i="1"/>
  <c r="H148" i="1"/>
  <c r="H147" i="1"/>
  <c r="E146" i="1" s="1"/>
  <c r="H146" i="1" s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E102" i="1"/>
  <c r="H102" i="1" s="1"/>
  <c r="E101" i="1" s="1"/>
  <c r="H101" i="1" s="1"/>
  <c r="E100" i="1" s="1"/>
  <c r="H100" i="1" s="1"/>
  <c r="H99" i="1"/>
  <c r="H98" i="1"/>
  <c r="H97" i="1"/>
  <c r="H96" i="1"/>
  <c r="H95" i="1"/>
  <c r="E94" i="1" s="1"/>
  <c r="H94" i="1" s="1"/>
  <c r="E93" i="1" s="1"/>
  <c r="H93" i="1" s="1"/>
  <c r="H92" i="1"/>
  <c r="H91" i="1"/>
  <c r="H90" i="1"/>
  <c r="E90" i="1"/>
  <c r="H89" i="1"/>
  <c r="H88" i="1"/>
  <c r="H87" i="1"/>
  <c r="H86" i="1"/>
  <c r="H85" i="1"/>
  <c r="E84" i="1"/>
  <c r="H84" i="1" s="1"/>
  <c r="H83" i="1"/>
  <c r="H82" i="1"/>
  <c r="E81" i="1"/>
  <c r="H81" i="1" s="1"/>
  <c r="H80" i="1"/>
  <c r="H79" i="1"/>
  <c r="H78" i="1"/>
  <c r="H77" i="1"/>
  <c r="E76" i="1" s="1"/>
  <c r="H76" i="1" s="1"/>
  <c r="H75" i="1"/>
  <c r="H74" i="1"/>
  <c r="H73" i="1"/>
  <c r="H72" i="1"/>
  <c r="H71" i="1"/>
  <c r="H70" i="1"/>
  <c r="H69" i="1"/>
  <c r="H68" i="1"/>
  <c r="H67" i="1"/>
  <c r="H66" i="1"/>
  <c r="E65" i="1" s="1"/>
  <c r="H65" i="1" s="1"/>
  <c r="H64" i="1"/>
  <c r="H63" i="1"/>
  <c r="H62" i="1"/>
  <c r="H61" i="1"/>
  <c r="H60" i="1"/>
  <c r="H59" i="1"/>
  <c r="E55" i="1" s="1"/>
  <c r="H55" i="1" s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8" i="1" l="1"/>
  <c r="H8" i="1" s="1"/>
  <c r="E7" i="1" s="1"/>
  <c r="H7" i="1" s="1"/>
  <c r="E6" i="1" s="1"/>
  <c r="H6" i="1" s="1"/>
  <c r="E5" i="1" s="1"/>
  <c r="H5" i="1" s="1"/>
  <c r="E4" i="1" s="1"/>
  <c r="H4" i="1" s="1"/>
  <c r="E3" i="1" s="1"/>
  <c r="H3" i="1" s="1"/>
</calcChain>
</file>

<file path=xl/sharedStrings.xml><?xml version="1.0" encoding="utf-8"?>
<sst xmlns="http://schemas.openxmlformats.org/spreadsheetml/2006/main" count="1197" uniqueCount="353">
  <si>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</si>
  <si>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</si>
  <si>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</si>
  <si>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</si>
  <si>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</si>
  <si>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</si>
  <si>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</si>
  <si>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</si>
  <si>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</si>
  <si>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</si>
  <si>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</si>
  <si>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</si>
  <si>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</si>
  <si>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</si>
  <si>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</si>
  <si>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</si>
  <si>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</si>
  <si>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</si>
  <si>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</si>
  <si>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</si>
  <si>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</si>
  <si>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</si>
  <si>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</si>
  <si>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Celková cena v EUR s DPH</t>
  </si>
  <si>
    <t>1.1. </t>
  </si>
  <si>
    <t>Celková cena v EUR bez DPH</t>
  </si>
  <si>
    <t>1.1.1. </t>
  </si>
  <si>
    <t>Úprava Radôstky – protipovodňová ochrana v km 2.450 – 2.957 v k.ú. obce Radôstka – 3</t>
  </si>
  <si>
    <t>1.1.1.1. </t>
  </si>
  <si>
    <t>SO - 01 - Protipovodňová ochrana v km 2.450 - 2.720</t>
  </si>
  <si>
    <t>1.1.1.1.1. </t>
  </si>
  <si>
    <t xml:space="preserve">HSV </t>
  </si>
  <si>
    <t>Práce a dodávky HSV</t>
  </si>
  <si>
    <t>1.1.1.1.1.1. </t>
  </si>
  <si>
    <t>Zemné práce</t>
  </si>
  <si>
    <t>1.1.1.1.1.1.1. </t>
  </si>
  <si>
    <t>m2</t>
  </si>
  <si>
    <t>Odstránenie krovín a stromov s koreňom do 1000 m2</t>
  </si>
  <si>
    <t>1.1.1.1.1.1.2. </t>
  </si>
  <si>
    <t>ks</t>
  </si>
  <si>
    <t>Odstránenie pňov na vzdial. 50 m priemeru nad 100 do 300 mm</t>
  </si>
  <si>
    <t>1.1.1.1.1.1.3. </t>
  </si>
  <si>
    <t>Odstránenie pňov na vzdial. 50 m priemeru nad 300 do 500 mm</t>
  </si>
  <si>
    <t>1.1.1.1.1.1.4. </t>
  </si>
  <si>
    <t>Odstránenie pňov na vzdial. 50 m priemeru nad 500 do 700 mm</t>
  </si>
  <si>
    <t>1.1.1.1.1.1.5. </t>
  </si>
  <si>
    <t>Odstránenie pňov na vzdial. 50 m priemeru nad 700 do 900 mm</t>
  </si>
  <si>
    <t>1.1.1.1.1.1.6. </t>
  </si>
  <si>
    <t>m</t>
  </si>
  <si>
    <t>Odvedenie vody potrubím pri priemere potrubia DN nad 600</t>
  </si>
  <si>
    <t>1.1.1.1.1.1.7. </t>
  </si>
  <si>
    <t>hod</t>
  </si>
  <si>
    <t>Čerpanie vody do 10 m s priemerným prítokom litrov za minútu do 500 l</t>
  </si>
  <si>
    <t>1.1.1.1.1.1.8. </t>
  </si>
  <si>
    <t>Dočasné zaistenie podzemného potrubia DN do 200</t>
  </si>
  <si>
    <t>1.1.1.1.1.1.9. </t>
  </si>
  <si>
    <t>Dočasné zaistenie káblov a káblových tratí do 6 káblov</t>
  </si>
  <si>
    <t>1.1.1.1.1.1.10. </t>
  </si>
  <si>
    <t>m3</t>
  </si>
  <si>
    <t>Príplatok k cenám výkopov za sťaženie výkopu v blízkosti podzemného vedenia alebo výbušnín</t>
  </si>
  <si>
    <t>1.1.1.1.1.1.11. </t>
  </si>
  <si>
    <t>Výkop vodotoku do 3 m horn. 5 1000-10000 m3</t>
  </si>
  <si>
    <t>1.1.1.1.1.1.12. </t>
  </si>
  <si>
    <t>Príplatok za výkopy v tečúcej vode pri ltm hor. 5</t>
  </si>
  <si>
    <t>1.1.1.1.1.1.13. </t>
  </si>
  <si>
    <t>Výkop nezapaženej jamy v hornine 5.do 100 m3</t>
  </si>
  <si>
    <t>1.1.1.1.1.1.14. </t>
  </si>
  <si>
    <t>Príplatok za výkop v tečúcej vode.hornina 5</t>
  </si>
  <si>
    <t>1.1.1.1.1.1.15. </t>
  </si>
  <si>
    <t>Výkop ryhy do šírky 600 mm v horn.5 pre akékoľvek množstvo</t>
  </si>
  <si>
    <t>1.1.1.1.1.1.16. </t>
  </si>
  <si>
    <t>Výkop ryhy šírky 600-2000mm hor 5 pre akékoľvek množstvo</t>
  </si>
  <si>
    <t>1.1.1.1.1.1.17. </t>
  </si>
  <si>
    <t>Paženie stien bez rozopretia alebo vzopretia.príložné hľbky do 4m</t>
  </si>
  <si>
    <t>1.1.1.1.1.1.18. </t>
  </si>
  <si>
    <t>Odstránenie paženia stien príložné hľbky do 4 m</t>
  </si>
  <si>
    <t>1.1.1.1.1.1.19. </t>
  </si>
  <si>
    <t>Vzopretie zapažených stien s prepežovaním pri pažení príložnom. hĺbky do 4 m</t>
  </si>
  <si>
    <t>1.1.1.1.1.1.20. </t>
  </si>
  <si>
    <t>Odstránenie vzopretia stien pri pažení príložnom hĺbky do 4 m</t>
  </si>
  <si>
    <t>1.1.1.1.1.1.21. </t>
  </si>
  <si>
    <t>M3</t>
  </si>
  <si>
    <t>Zvislé premiestnenie výkopku do 2.5 m</t>
  </si>
  <si>
    <t>1.1.1.1.1.1.22. </t>
  </si>
  <si>
    <t>Vodorovné premiestnenie pňov nad 100 do 300 mm do 3000 m</t>
  </si>
  <si>
    <t>1.1.1.1.1.1.23. </t>
  </si>
  <si>
    <t>Vodorovné premiestnenie pňov nad 300 do 500 mm do 3000 m</t>
  </si>
  <si>
    <t>1.1.1.1.1.1.24. </t>
  </si>
  <si>
    <t>Vodorovné premiestnenie pňov nad 500 do 700 mm do 3000 m</t>
  </si>
  <si>
    <t>1.1.1.1.1.1.25. </t>
  </si>
  <si>
    <t>Vodorovné premiestnenie pňov nad 700 do 900 mm do 3000 m</t>
  </si>
  <si>
    <t>1.1.1.1.1.1.26. </t>
  </si>
  <si>
    <t>Príplatok za každých ďalších 1000 m premiest.pňov nad 100 do 300 mm po spevnenej ceste</t>
  </si>
  <si>
    <t>1.1.1.1.1.1.27. </t>
  </si>
  <si>
    <t>Príplatok za každých ďalších 1000 m premiest.pňov nad 300 do 500 mm po spevnenej ceste</t>
  </si>
  <si>
    <t>1.1.1.1.1.1.28. </t>
  </si>
  <si>
    <t>Príplatok za každých ďalších 1000 m premiest.pňov nad 500 do 700 mm po spevnenej ceste</t>
  </si>
  <si>
    <t>1.1.1.1.1.1.29. </t>
  </si>
  <si>
    <t>Príplatok za každých ďalších 1000 m premiest.pňov nad 700 do 900 mm po spevnenej ceste</t>
  </si>
  <si>
    <t>1.1.1.1.1.1.30. </t>
  </si>
  <si>
    <t>Vodorovné premiestnenie výkopku tr.5-7 do 10000 m</t>
  </si>
  <si>
    <t>1.1.1.1.1.1.31. </t>
  </si>
  <si>
    <t>Prekladanie neuľahnutého výkopku z hornín 5 až 7</t>
  </si>
  <si>
    <t>1.1.1.1.1.1.32. </t>
  </si>
  <si>
    <t>Uloženie sypaniny na skládky nad 1000 do 10000 m3</t>
  </si>
  <si>
    <t>1.1.1.1.1.1.33. </t>
  </si>
  <si>
    <t>Zásyp sypaninou so zhutnením jám. šachiet. rýh. zárezov alebo okolo objektov nad 100 do 1000 m3</t>
  </si>
  <si>
    <t>1.1.1.1.1.1.34. </t>
  </si>
  <si>
    <t>Rozprestretie zeminy v rovine a svahu. plocha nad 500 m2.hr. do 300 mm</t>
  </si>
  <si>
    <t>1.1.1.1.1.1.35. </t>
  </si>
  <si>
    <t>Plastový stabilizačný raster</t>
  </si>
  <si>
    <t>1.1.1.1.1.1.36. </t>
  </si>
  <si>
    <t>Založenie trávnika lúčneho výsevom v rovine alebo na svahu</t>
  </si>
  <si>
    <t>1.1.1.1.1.1.37. </t>
  </si>
  <si>
    <t>kg</t>
  </si>
  <si>
    <t>Trávové semeno</t>
  </si>
  <si>
    <t>1.1.1.1.1.1.38. </t>
  </si>
  <si>
    <t>Úprava pláne v zárezoch v hornine 5 so zhutnením</t>
  </si>
  <si>
    <t>1.1.1.1.1.1.39. </t>
  </si>
  <si>
    <t>Svahovanie trvalých svahov v zárezoch v hornine triedy 5</t>
  </si>
  <si>
    <t>1.1.1.1.1.1.40. </t>
  </si>
  <si>
    <t>Svahovanie trvalých svahov v násype</t>
  </si>
  <si>
    <t>1.1.1.1.1.1.41. </t>
  </si>
  <si>
    <t>Kopanie jamky priem. 500 mm.hľbky 500 mm v pôde nezaburinenej. zemina tr. 3</t>
  </si>
  <si>
    <t>1.1.1.1.1.1.42. </t>
  </si>
  <si>
    <t>Výsadba stromov výšky 600-1500 mm.do jamky priemeru 500 mm. hľbky 500 mm</t>
  </si>
  <si>
    <t>1.1.1.1.1.1.43. </t>
  </si>
  <si>
    <t>Jaseň</t>
  </si>
  <si>
    <t>1.1.1.1.1.1.44. </t>
  </si>
  <si>
    <t>Jelša</t>
  </si>
  <si>
    <t>1.1.1.1.1.1.45. </t>
  </si>
  <si>
    <t>Príplatok za donesenie hliny do 10m.do jamky priemeru 500mm. hľbky 500mm</t>
  </si>
  <si>
    <t>1.1.1.1.1.1.46. </t>
  </si>
  <si>
    <t>Kôl dĺžky 2 m. priemeru od 40 do 60 mm. k sadenicis upevnením sadenice ku kolu špagátom. 1 až 3 roky</t>
  </si>
  <si>
    <t>1.1.1.1.1.2. </t>
  </si>
  <si>
    <t>Zakladanie</t>
  </si>
  <si>
    <t>1.1.1.1.1.2.1. </t>
  </si>
  <si>
    <t>Betón základových konštrukcií prostý tr.C 12/15</t>
  </si>
  <si>
    <t>1.1.1.1.1.2.2. </t>
  </si>
  <si>
    <t>Debnenie stien základových konštrukcií. odstránenie-tradičné</t>
  </si>
  <si>
    <t>1.1.1.1.1.2.3. </t>
  </si>
  <si>
    <t>1.1.1.1.1.2.4. </t>
  </si>
  <si>
    <t>Filtračná separačná geotextília</t>
  </si>
  <si>
    <t>1.1.1.1.1.2.5. </t>
  </si>
  <si>
    <t>Retenčná doska</t>
  </si>
  <si>
    <t>1.1.1.1.1.2.6. </t>
  </si>
  <si>
    <t>Betón základových pásov. železový (bez výstuže). tr.C 25/30</t>
  </si>
  <si>
    <t>1.1.1.1.1.2.7. </t>
  </si>
  <si>
    <t>Debnenie stien základových pásov. zhotovenie-tradičné</t>
  </si>
  <si>
    <t>1.1.1.1.1.2.8. </t>
  </si>
  <si>
    <t>Debnenie stien základových pásov. odstránenie-tradičné</t>
  </si>
  <si>
    <t>1.1.1.1.1.2.9. </t>
  </si>
  <si>
    <t>t</t>
  </si>
  <si>
    <t>Výstuž základových pásov z ocele 10505</t>
  </si>
  <si>
    <t>1.1.1.1.1.3. </t>
  </si>
  <si>
    <t>Zvislé a kompletné konštrukcie</t>
  </si>
  <si>
    <t>1.1.1.1.1.3.1. </t>
  </si>
  <si>
    <t>Rímsy múrov a valov z betónu železového tr. C 25/30</t>
  </si>
  <si>
    <t>1.1.1.1.1.3.2. </t>
  </si>
  <si>
    <t>X Debnenie ríms múrov a valov akéhokoľvek tvaru. priamych. zaoblených alebo zakrivených-zhotovenie</t>
  </si>
  <si>
    <t>1.1.1.1.1.3.3. </t>
  </si>
  <si>
    <t>X Debnenie ríms múrov a valov akéhokoľvek tvaru. priamych. zaoblených alebo zakrivených-odstránenie</t>
  </si>
  <si>
    <t>1.1.1.1.1.3.4. </t>
  </si>
  <si>
    <t>Lomový obkladový kameň vkladaný do betónu s hrúbkou 100-200 mm s vyškárovaním cementovou maltou</t>
  </si>
  <si>
    <t>1.1.1.1.1.3.5. </t>
  </si>
  <si>
    <t>Múry a valy z betónu železového tr. C 25/30</t>
  </si>
  <si>
    <t>1.1.1.1.1.3.6. </t>
  </si>
  <si>
    <t>Debnenie múrov a valov zvislých aj sklonených. výšky do 20 m zhotovenie</t>
  </si>
  <si>
    <t>1.1.1.1.1.3.7. </t>
  </si>
  <si>
    <t>Debnenie múrov a valov zvislých aj sklonených. výšky do 20 m odstránenie</t>
  </si>
  <si>
    <t>1.1.1.1.1.3.8. </t>
  </si>
  <si>
    <t>X Výstuž múrov a valov priemeru do 12 mm. z ocele 10 505</t>
  </si>
  <si>
    <t>1.1.1.1.1.3.9. </t>
  </si>
  <si>
    <t>Zábradlie oceľové osadené do bloku z betónu prostého z dvoch vodorov.rúrok</t>
  </si>
  <si>
    <t>1.1.1.1.1.3.10. </t>
  </si>
  <si>
    <t>bm</t>
  </si>
  <si>
    <t>Zábradlie oceľové pozinkované 77 kg/bm</t>
  </si>
  <si>
    <t>1.1.1.1.1.4. </t>
  </si>
  <si>
    <t>Vodorovné konštrukcie</t>
  </si>
  <si>
    <t>1.1.1.1.1.4.1. </t>
  </si>
  <si>
    <t>Schody v dlažbách z betónu prostého tr. C 16/20</t>
  </si>
  <si>
    <t>1.1.1.1.1.4.2. </t>
  </si>
  <si>
    <t>Schody v oporných múroch z betónu prostého tr. C 16/20</t>
  </si>
  <si>
    <t>1.1.1.1.1.4.3. </t>
  </si>
  <si>
    <t>Rovnanina z lomového kameňa nad 3 m3. hmotnosť jednotlivých kameňov do 200 kg s urovnaním povrchu</t>
  </si>
  <si>
    <t>1.1.1.1.1.4.4. </t>
  </si>
  <si>
    <t>Prah drevený dvojitý z guľatiny pr. 290-400 mm</t>
  </si>
  <si>
    <t>1.1.1.1.1.5. </t>
  </si>
  <si>
    <t>Komunikácie</t>
  </si>
  <si>
    <t>1.1.1.1.1.5.1. </t>
  </si>
  <si>
    <t>Osadenie cestných panelov zo železového betónu. so zhotovením podkladu z kam. ťaženého do hr.40 mm</t>
  </si>
  <si>
    <t>1.1.1.1.1.5.2. </t>
  </si>
  <si>
    <t>Cestný panel 18 IZD 300x200x18</t>
  </si>
  <si>
    <t>1.1.1.1.1.6. </t>
  </si>
  <si>
    <t>Ostatné konštrukcie a práce-búranie</t>
  </si>
  <si>
    <t>1.1.1.1.1.6.1. </t>
  </si>
  <si>
    <t>Búranie konštrukcií z dielcov prefabrikovaných betónových a železobetónových</t>
  </si>
  <si>
    <t>1.1.1.1.1.6.2. </t>
  </si>
  <si>
    <t>Rozobratie plotov výšky do 250 cm. tyč.. latk.. doskových. z drôt. pletiva alebo z plechu -0.010t</t>
  </si>
  <si>
    <t>1.1.1.1.1.6.3. </t>
  </si>
  <si>
    <t>Podperná výdreva základového muriva pri v. výmur. do 2 m. hr. muriva do 600 mm. dľ. podch. 1-5 m</t>
  </si>
  <si>
    <t>1.1.1.1.1.6.4. </t>
  </si>
  <si>
    <t>Podchytenie stĺpa</t>
  </si>
  <si>
    <t>1.1.1.1.1.6.5. </t>
  </si>
  <si>
    <t>Zvislá doprava sutiny a vybúraných hmôt na výšku do 4 m</t>
  </si>
  <si>
    <t>1.1.1.1.1.7. </t>
  </si>
  <si>
    <t>Presun hmôt HSV</t>
  </si>
  <si>
    <t>1.1.1.1.1.7.1. </t>
  </si>
  <si>
    <t>Presun hmôt pre hydromeliorácie-sanácia územia akéhokoľvek rozsahu</t>
  </si>
  <si>
    <t>1.1.1.1.1.7.2. </t>
  </si>
  <si>
    <t>Príplatok k cene za zväčšený presun nad vymedzenú najväčšiu dopravnú vzdialenosť do 500 m</t>
  </si>
  <si>
    <t>1.1.1.1.2. </t>
  </si>
  <si>
    <t xml:space="preserve">PSV </t>
  </si>
  <si>
    <t>Práce a dodávky PSV</t>
  </si>
  <si>
    <t>1.1.1.1.2.1. </t>
  </si>
  <si>
    <t>Konštrukcie doplnkové kovové</t>
  </si>
  <si>
    <t>1.1.1.1.2.1.1. </t>
  </si>
  <si>
    <t>Montáž oplotenia strojového pletiva. s výškou do 1.6 m</t>
  </si>
  <si>
    <t>1.1.1.1.2.1.2. </t>
  </si>
  <si>
    <t>Napínací drôt poplast D  2.9/50m</t>
  </si>
  <si>
    <t>1.1.1.1.2.1.3. </t>
  </si>
  <si>
    <t>FLUIDEX 522 PRO (zelený) poplastovaný na pozinkovanej oceli; veľkosť oka/priemer drôtu/výška rl./dĺžka 50/2.20/1.50/25 RETIC</t>
  </si>
  <si>
    <t>1.1.1.1.2.1.4. </t>
  </si>
  <si>
    <t>Ostatné opravy samostatným zváraním</t>
  </si>
  <si>
    <t>1.1.1.1.2.1.5. </t>
  </si>
  <si>
    <t>Presun hmôt pre kovové stavebné doplnkové konštrukcie v objektoch výšky do 6 m</t>
  </si>
  <si>
    <t>1.1.1.2. </t>
  </si>
  <si>
    <t>SO - 02 - Protipovodňová ochrana v km 2.720 - 2.957</t>
  </si>
  <si>
    <t>1.1.1.2.1. </t>
  </si>
  <si>
    <t>1.1.1.2.1.1. </t>
  </si>
  <si>
    <t>1.1.1.2.1.1.1. </t>
  </si>
  <si>
    <t>1.1.1.2.1.1.2. </t>
  </si>
  <si>
    <t>1.1.1.2.1.1.3. </t>
  </si>
  <si>
    <t>1.1.1.2.1.1.4. </t>
  </si>
  <si>
    <t>1.1.1.2.1.1.5. </t>
  </si>
  <si>
    <t>Odvedenie vody potrubím pri priemere potrubia DN nad 300 do 600</t>
  </si>
  <si>
    <t>1.1.1.2.1.1.6. </t>
  </si>
  <si>
    <t>1.1.1.2.1.1.7. </t>
  </si>
  <si>
    <t>1.1.1.2.1.1.8. </t>
  </si>
  <si>
    <t>1.1.1.2.1.1.9. </t>
  </si>
  <si>
    <t>1.1.1.2.1.1.10. </t>
  </si>
  <si>
    <t>1.1.1.2.1.1.11. </t>
  </si>
  <si>
    <t>1.1.1.2.1.1.12. </t>
  </si>
  <si>
    <t>1.1.1.2.1.1.13. </t>
  </si>
  <si>
    <t>1.1.1.2.1.1.14. </t>
  </si>
  <si>
    <t>1.1.1.2.1.1.15. </t>
  </si>
  <si>
    <t>1.1.1.2.1.1.16. </t>
  </si>
  <si>
    <t>1.1.1.2.1.1.17. </t>
  </si>
  <si>
    <t>1.1.1.2.1.1.18. </t>
  </si>
  <si>
    <t>1.1.1.2.1.1.19. </t>
  </si>
  <si>
    <t>Vzopretie zapažených stien s prepažovaním pri pažení príložnom hľbky do 4 m</t>
  </si>
  <si>
    <t>1.1.1.2.1.1.20. </t>
  </si>
  <si>
    <t>1.1.1.2.1.1.21. </t>
  </si>
  <si>
    <t>1.1.1.2.1.1.22. </t>
  </si>
  <si>
    <t>1.1.1.2.1.1.23. </t>
  </si>
  <si>
    <t>1.1.1.2.1.1.24. </t>
  </si>
  <si>
    <t>1.1.1.2.1.1.25. </t>
  </si>
  <si>
    <t>1.1.1.2.1.1.26. </t>
  </si>
  <si>
    <t>1.1.1.2.1.1.27. </t>
  </si>
  <si>
    <t>1.1.1.2.1.1.28. </t>
  </si>
  <si>
    <t>1.1.1.2.1.1.29. </t>
  </si>
  <si>
    <t>1.1.1.2.1.1.30. </t>
  </si>
  <si>
    <t>1.1.1.2.1.1.31. </t>
  </si>
  <si>
    <t>1.1.1.2.1.1.32. </t>
  </si>
  <si>
    <t>1.1.1.2.1.1.33. </t>
  </si>
  <si>
    <t>1.1.1.2.1.1.34. </t>
  </si>
  <si>
    <t>1.1.1.2.1.1.35. </t>
  </si>
  <si>
    <t>1.1.1.2.1.1.36. </t>
  </si>
  <si>
    <t>1.1.1.2.1.1.37. </t>
  </si>
  <si>
    <t>1.1.1.2.1.1.38. </t>
  </si>
  <si>
    <t>1.1.1.2.1.1.39. </t>
  </si>
  <si>
    <t>1.1.1.2.1.1.40. </t>
  </si>
  <si>
    <t>1.1.1.2.1.1.41. </t>
  </si>
  <si>
    <t>1.1.1.2.1.1.42. </t>
  </si>
  <si>
    <t>Príplatok za donesenie hliny za každých ďalších 10m. do jamky priemeru 500mm. hľbky 500 mm</t>
  </si>
  <si>
    <t>1.1.1.2.1.1.43. </t>
  </si>
  <si>
    <t>1.1.1.2.1.2. </t>
  </si>
  <si>
    <t>1.1.1.2.1.2.1. </t>
  </si>
  <si>
    <t>1.1.1.2.1.2.2. </t>
  </si>
  <si>
    <t>Debnenie stien základových konštrukcií. zhotovenie-tradičné</t>
  </si>
  <si>
    <t>1.1.1.2.1.2.3. </t>
  </si>
  <si>
    <t>1.1.1.2.1.2.4. </t>
  </si>
  <si>
    <t>1.1.1.2.1.2.5. </t>
  </si>
  <si>
    <t>1.1.1.2.1.2.6. </t>
  </si>
  <si>
    <t>1.1.1.2.1.2.7. </t>
  </si>
  <si>
    <t>1.1.1.2.1.3. </t>
  </si>
  <si>
    <t>1.1.1.2.1.3.1. </t>
  </si>
  <si>
    <t>1.1.1.2.1.3.2. </t>
  </si>
  <si>
    <t>1.1.1.2.1.3.3. </t>
  </si>
  <si>
    <t>1.1.1.2.1.3.4. </t>
  </si>
  <si>
    <t>1.1.1.2.1.3.5. </t>
  </si>
  <si>
    <t>1.1.1.2.1.3.6. </t>
  </si>
  <si>
    <t>1.1.1.2.1.3.7. </t>
  </si>
  <si>
    <t>1.1.1.2.1.3.8. </t>
  </si>
  <si>
    <t>1.1.1.2.1.3.9. </t>
  </si>
  <si>
    <t>1.1.1.2.1.3.10. </t>
  </si>
  <si>
    <t>1.1.1.2.1.4. </t>
  </si>
  <si>
    <t>1.1.1.2.1.4.1. </t>
  </si>
  <si>
    <t>1.1.1.2.1.4.2. </t>
  </si>
  <si>
    <t>1.1.1.2.1.4.3. </t>
  </si>
  <si>
    <t>1.1.1.2.1.4.4. </t>
  </si>
  <si>
    <t>Prah drevený dvojitý z guľatiny pr. 290-400mm</t>
  </si>
  <si>
    <t>1.1.1.2.1.5. </t>
  </si>
  <si>
    <t>1.1.1.2.1.5.1. </t>
  </si>
  <si>
    <t>1.1.1.2.1.5.2. </t>
  </si>
  <si>
    <t>Cestný panel 18 IZD</t>
  </si>
  <si>
    <t>1.1.1.2.1.6. </t>
  </si>
  <si>
    <t>Rúrové vedenie</t>
  </si>
  <si>
    <t>1.1.1.2.1.6.1. </t>
  </si>
  <si>
    <t>Montáž zhybky vodovodu</t>
  </si>
  <si>
    <t>1.1.1.2.1.6.2. </t>
  </si>
  <si>
    <t>Rozobratie zhybky vodovodu</t>
  </si>
  <si>
    <t>1.1.1.2.1.7. </t>
  </si>
  <si>
    <t>1.1.1.2.1.7.1. </t>
  </si>
  <si>
    <t>1.1.1.2.1.7.2. </t>
  </si>
  <si>
    <t>Búranie konštrukcií murovaných z kameňa. tehál. dlažieb z kameňa. alebo betónu a asfaltobetónu</t>
  </si>
  <si>
    <t>1.1.1.2.1.7.3. </t>
  </si>
  <si>
    <t>1.1.1.2.1.7.4. </t>
  </si>
  <si>
    <t>Podchyt.priečok drevenou výstuhou do výšky 3 m pri hr.muriva do 150 mm a dľžky podchytenia nad 3 m</t>
  </si>
  <si>
    <t>1.1.1.2.1.7.5. </t>
  </si>
  <si>
    <t>1.1.1.2.1.7.6. </t>
  </si>
  <si>
    <t>Vodorovná doprava sutiny a vybúraných hmôt bez naloženia ale so zložením do 3000 m</t>
  </si>
  <si>
    <t>1.1.1.2.1.7.7. </t>
  </si>
  <si>
    <t>Príplatok k cenám za každých ďalších aj začatých 1000 m</t>
  </si>
  <si>
    <t>1.1.1.2.1.8. </t>
  </si>
  <si>
    <t>1.1.1.2.1.8.1. </t>
  </si>
  <si>
    <t>1.1.1.2.1.8.2. </t>
  </si>
  <si>
    <t>1.1.1.2.2. </t>
  </si>
  <si>
    <t>1.1.1.2.2.1. </t>
  </si>
  <si>
    <t>1.1.1.2.2.1.1. </t>
  </si>
  <si>
    <t>1.1.1.2.2.1.2. </t>
  </si>
  <si>
    <t>1.1.1.2.2.1.3. </t>
  </si>
  <si>
    <t>1.1.1.2.2.1.4. </t>
  </si>
  <si>
    <t>1.1.1.2.2.1.5. </t>
  </si>
  <si>
    <t>1.1.1.2.3. </t>
  </si>
  <si>
    <t xml:space="preserve">M </t>
  </si>
  <si>
    <t>Práce a dodávky M</t>
  </si>
  <si>
    <t>1.1.1.2.3.1. </t>
  </si>
  <si>
    <t xml:space="preserve">23-M </t>
  </si>
  <si>
    <t>Montáže potrubia</t>
  </si>
  <si>
    <t>1.1.1.2.3.1.1. </t>
  </si>
  <si>
    <t>Rozobratie zhybky plynovodu</t>
  </si>
  <si>
    <t>1.1.1.2.3.1.2. </t>
  </si>
  <si>
    <t>Montáž zhybky plynovodu</t>
  </si>
  <si>
    <t>1.1.1.3. </t>
  </si>
  <si>
    <t>Všeobecné položky</t>
  </si>
  <si>
    <t>1.1.1.3.1. </t>
  </si>
  <si>
    <t>kpl</t>
  </si>
  <si>
    <t>Geodetické zameranie skutočného vyhotovenia</t>
  </si>
  <si>
    <t>1.1.1.3.2. </t>
  </si>
  <si>
    <t>Projekt skutočného vyhotovenia</t>
  </si>
  <si>
    <t>1.1.1.3.3. </t>
  </si>
  <si>
    <t>Vypracovanie povodňového plánu pred realizáciou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</si>
</sst>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1"/>
  <sheetViews>
    <sheetView tabSelected="1" topLeftCell="B2" workbookViewId="0">
      <selection activeCell="E10" sqref="E10"/>
    </sheetView>
  </sheetViews>
  <sheetFormatPr defaultRowHeight="15" x14ac:dyDescent="0.25"/>
  <cols>
    <col min="1" max="1" width="0" hidden="1" bestFit="1" customWidth="1" collapsed="1"/>
    <col min="2" max="2" width="14.140625" bestFit="1" customWidth="1" collapsed="1"/>
    <col min="3" max="3" width="12.570312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140625" bestFit="1" customWidth="1" collapsed="1"/>
    <col min="10" max="10" width="18.85546875" bestFit="1" customWidth="1" collapsed="1"/>
  </cols>
  <sheetData>
    <row r="1" spans="1:10" ht="0" hidden="1" customHeight="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25">
      <c r="A3" s="1">
        <v>1542249</v>
      </c>
      <c r="B3" s="1" t="s">
        <v>21</v>
      </c>
      <c r="C3" s="1" t="s">
        <v>22</v>
      </c>
      <c r="D3" s="1" t="s">
        <v>23</v>
      </c>
      <c r="E3" s="1">
        <f>ROUND(H4,4)</f>
        <v>0</v>
      </c>
      <c r="F3" s="1">
        <v>1.2</v>
      </c>
      <c r="G3" s="1" t="s">
        <v>0</v>
      </c>
      <c r="H3" s="1">
        <f>IF(ISNUMBER(VALUE(E3)),ROUND(SUM(ROUND(E3,4)*F3),4),"N")</f>
        <v>0</v>
      </c>
      <c r="I3" s="1" t="s">
        <v>22</v>
      </c>
      <c r="J3" s="1" t="s">
        <v>0</v>
      </c>
    </row>
    <row r="4" spans="1:10" x14ac:dyDescent="0.25">
      <c r="A4" s="1">
        <v>1628579</v>
      </c>
      <c r="B4" s="1" t="s">
        <v>24</v>
      </c>
      <c r="C4" s="1" t="s">
        <v>22</v>
      </c>
      <c r="D4" s="1" t="s">
        <v>25</v>
      </c>
      <c r="E4" s="1">
        <f>ROUND(H5,2)</f>
        <v>0</v>
      </c>
      <c r="F4" s="1">
        <v>1</v>
      </c>
      <c r="G4" s="1" t="s">
        <v>0</v>
      </c>
      <c r="H4" s="1">
        <f t="shared" ref="H4:H35" si="0">IF(ISNUMBER(VALUE(E4)),ROUND(SUM(ROUND(E4,2)*F4),2),"N")</f>
        <v>0</v>
      </c>
      <c r="I4" s="1" t="s">
        <v>22</v>
      </c>
      <c r="J4" s="1" t="s">
        <v>0</v>
      </c>
    </row>
    <row r="5" spans="1:10" ht="30" x14ac:dyDescent="0.25">
      <c r="A5" s="1">
        <v>1628580</v>
      </c>
      <c r="B5" s="1" t="s">
        <v>26</v>
      </c>
      <c r="C5" s="1" t="s">
        <v>22</v>
      </c>
      <c r="D5" s="1" t="s">
        <v>27</v>
      </c>
      <c r="E5" s="1">
        <f>ROUND(H6+H100+H198,2)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25">
      <c r="A6" s="1">
        <v>1628581</v>
      </c>
      <c r="B6" s="1" t="s">
        <v>28</v>
      </c>
      <c r="C6" s="1" t="s">
        <v>22</v>
      </c>
      <c r="D6" s="1" t="s">
        <v>29</v>
      </c>
      <c r="E6" s="1">
        <f>ROUND(H7+H93,2)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25">
      <c r="A7" s="1">
        <v>1628582</v>
      </c>
      <c r="B7" s="1" t="s">
        <v>30</v>
      </c>
      <c r="C7" s="1" t="s">
        <v>31</v>
      </c>
      <c r="D7" s="1" t="s">
        <v>32</v>
      </c>
      <c r="E7" s="1">
        <f>ROUND(H8+H55+H65+H76+H81+H84+H90,2)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25">
      <c r="A8" s="1">
        <v>1628583</v>
      </c>
      <c r="B8" s="1" t="s">
        <v>33</v>
      </c>
      <c r="C8" s="1">
        <v>1</v>
      </c>
      <c r="D8" s="1" t="s">
        <v>34</v>
      </c>
      <c r="E8" s="1">
        <f>ROUND(H9+H10+H11+H12+H13+H14+H15+H16+H17+H18+H19+H20+H21+H22+H23+H24+H25+H26+H27+H28+H29+H30+H31+H32+H33+H34+H35+H36+H37+H38+H39+H40+H41+H42+H43+H44+H45+H46+H47+H48+H49+H50+H51+H52+H53+H54,2)</f>
        <v>0</v>
      </c>
      <c r="F8" s="1">
        <v>1</v>
      </c>
      <c r="G8" s="1" t="s">
        <v>0</v>
      </c>
      <c r="H8" s="1">
        <f t="shared" si="0"/>
        <v>0</v>
      </c>
      <c r="I8" s="1" t="s">
        <v>22</v>
      </c>
      <c r="J8" s="1" t="s">
        <v>0</v>
      </c>
    </row>
    <row r="9" spans="1:10" x14ac:dyDescent="0.25">
      <c r="A9" s="1">
        <v>1628584</v>
      </c>
      <c r="B9" s="1" t="s">
        <v>35</v>
      </c>
      <c r="C9" s="1" t="s">
        <v>22</v>
      </c>
      <c r="D9" s="1" t="s">
        <v>37</v>
      </c>
      <c r="E9" s="2">
        <v>0</v>
      </c>
      <c r="F9" s="1">
        <v>350</v>
      </c>
      <c r="G9" s="1" t="s">
        <v>36</v>
      </c>
      <c r="H9" s="1">
        <f t="shared" si="0"/>
        <v>0</v>
      </c>
      <c r="I9" s="1" t="s">
        <v>22</v>
      </c>
      <c r="J9" s="1" t="s">
        <v>0</v>
      </c>
    </row>
    <row r="10" spans="1:10" ht="30" x14ac:dyDescent="0.25">
      <c r="A10" s="1">
        <v>1628585</v>
      </c>
      <c r="B10" s="1" t="s">
        <v>38</v>
      </c>
      <c r="C10" s="1" t="s">
        <v>22</v>
      </c>
      <c r="D10" s="1" t="s">
        <v>40</v>
      </c>
      <c r="E10" s="2">
        <v>0</v>
      </c>
      <c r="F10" s="1">
        <v>77</v>
      </c>
      <c r="G10" s="1" t="s">
        <v>39</v>
      </c>
      <c r="H10" s="1">
        <f t="shared" si="0"/>
        <v>0</v>
      </c>
      <c r="I10" s="1" t="s">
        <v>22</v>
      </c>
      <c r="J10" s="1" t="s">
        <v>0</v>
      </c>
    </row>
    <row r="11" spans="1:10" ht="30" x14ac:dyDescent="0.25">
      <c r="A11" s="1">
        <v>1628586</v>
      </c>
      <c r="B11" s="1" t="s">
        <v>41</v>
      </c>
      <c r="C11" s="1" t="s">
        <v>22</v>
      </c>
      <c r="D11" s="1" t="s">
        <v>42</v>
      </c>
      <c r="E11" s="2">
        <v>0</v>
      </c>
      <c r="F11" s="1">
        <v>37</v>
      </c>
      <c r="G11" s="1" t="s">
        <v>39</v>
      </c>
      <c r="H11" s="1">
        <f t="shared" si="0"/>
        <v>0</v>
      </c>
      <c r="I11" s="1" t="s">
        <v>22</v>
      </c>
      <c r="J11" s="1" t="s">
        <v>0</v>
      </c>
    </row>
    <row r="12" spans="1:10" ht="30" x14ac:dyDescent="0.25">
      <c r="A12" s="1">
        <v>1628587</v>
      </c>
      <c r="B12" s="1" t="s">
        <v>43</v>
      </c>
      <c r="C12" s="1" t="s">
        <v>22</v>
      </c>
      <c r="D12" s="1" t="s">
        <v>44</v>
      </c>
      <c r="E12" s="2">
        <v>0</v>
      </c>
      <c r="F12" s="1">
        <v>10</v>
      </c>
      <c r="G12" s="1" t="s">
        <v>39</v>
      </c>
      <c r="H12" s="1">
        <f t="shared" si="0"/>
        <v>0</v>
      </c>
      <c r="I12" s="1" t="s">
        <v>22</v>
      </c>
      <c r="J12" s="1" t="s">
        <v>0</v>
      </c>
    </row>
    <row r="13" spans="1:10" ht="30" x14ac:dyDescent="0.25">
      <c r="A13" s="1">
        <v>1628588</v>
      </c>
      <c r="B13" s="1" t="s">
        <v>45</v>
      </c>
      <c r="C13" s="1" t="s">
        <v>22</v>
      </c>
      <c r="D13" s="1" t="s">
        <v>46</v>
      </c>
      <c r="E13" s="2">
        <v>0</v>
      </c>
      <c r="F13" s="1">
        <v>1</v>
      </c>
      <c r="G13" s="1" t="s">
        <v>39</v>
      </c>
      <c r="H13" s="1">
        <f t="shared" si="0"/>
        <v>0</v>
      </c>
      <c r="I13" s="1" t="s">
        <v>22</v>
      </c>
      <c r="J13" s="1" t="s">
        <v>0</v>
      </c>
    </row>
    <row r="14" spans="1:10" ht="30" x14ac:dyDescent="0.25">
      <c r="A14" s="1">
        <v>1628589</v>
      </c>
      <c r="B14" s="1" t="s">
        <v>47</v>
      </c>
      <c r="C14" s="1" t="s">
        <v>22</v>
      </c>
      <c r="D14" s="1" t="s">
        <v>49</v>
      </c>
      <c r="E14" s="2">
        <v>0</v>
      </c>
      <c r="F14" s="1">
        <v>1560</v>
      </c>
      <c r="G14" s="1" t="s">
        <v>48</v>
      </c>
      <c r="H14" s="1">
        <f t="shared" si="0"/>
        <v>0</v>
      </c>
      <c r="I14" s="1" t="s">
        <v>22</v>
      </c>
      <c r="J14" s="1" t="s">
        <v>0</v>
      </c>
    </row>
    <row r="15" spans="1:10" ht="30" x14ac:dyDescent="0.25">
      <c r="A15" s="1">
        <v>1628590</v>
      </c>
      <c r="B15" s="1" t="s">
        <v>50</v>
      </c>
      <c r="C15" s="1" t="s">
        <v>22</v>
      </c>
      <c r="D15" s="1" t="s">
        <v>52</v>
      </c>
      <c r="E15" s="2">
        <v>0</v>
      </c>
      <c r="F15" s="1">
        <v>1050</v>
      </c>
      <c r="G15" s="1" t="s">
        <v>51</v>
      </c>
      <c r="H15" s="1">
        <f t="shared" si="0"/>
        <v>0</v>
      </c>
      <c r="I15" s="1" t="s">
        <v>22</v>
      </c>
      <c r="J15" s="1" t="s">
        <v>0</v>
      </c>
    </row>
    <row r="16" spans="1:10" x14ac:dyDescent="0.25">
      <c r="A16" s="1">
        <v>1628591</v>
      </c>
      <c r="B16" s="1" t="s">
        <v>53</v>
      </c>
      <c r="C16" s="1" t="s">
        <v>22</v>
      </c>
      <c r="D16" s="1" t="s">
        <v>54</v>
      </c>
      <c r="E16" s="2">
        <v>0</v>
      </c>
      <c r="F16" s="1">
        <v>56</v>
      </c>
      <c r="G16" s="1" t="s">
        <v>48</v>
      </c>
      <c r="H16" s="1">
        <f t="shared" si="0"/>
        <v>0</v>
      </c>
      <c r="I16" s="1" t="s">
        <v>22</v>
      </c>
      <c r="J16" s="1" t="s">
        <v>0</v>
      </c>
    </row>
    <row r="17" spans="1:10" x14ac:dyDescent="0.25">
      <c r="A17" s="1">
        <v>1628592</v>
      </c>
      <c r="B17" s="1" t="s">
        <v>55</v>
      </c>
      <c r="C17" s="1" t="s">
        <v>22</v>
      </c>
      <c r="D17" s="1" t="s">
        <v>56</v>
      </c>
      <c r="E17" s="2">
        <v>0</v>
      </c>
      <c r="F17" s="1">
        <v>24</v>
      </c>
      <c r="G17" s="1" t="s">
        <v>48</v>
      </c>
      <c r="H17" s="1">
        <f t="shared" si="0"/>
        <v>0</v>
      </c>
      <c r="I17" s="1" t="s">
        <v>22</v>
      </c>
      <c r="J17" s="1" t="s">
        <v>0</v>
      </c>
    </row>
    <row r="18" spans="1:10" ht="30" x14ac:dyDescent="0.25">
      <c r="A18" s="1">
        <v>1628593</v>
      </c>
      <c r="B18" s="1" t="s">
        <v>57</v>
      </c>
      <c r="C18" s="1" t="s">
        <v>22</v>
      </c>
      <c r="D18" s="1" t="s">
        <v>59</v>
      </c>
      <c r="E18" s="2">
        <v>0</v>
      </c>
      <c r="F18" s="1">
        <v>244</v>
      </c>
      <c r="G18" s="1" t="s">
        <v>58</v>
      </c>
      <c r="H18" s="1">
        <f t="shared" si="0"/>
        <v>0</v>
      </c>
      <c r="I18" s="1" t="s">
        <v>22</v>
      </c>
      <c r="J18" s="1" t="s">
        <v>0</v>
      </c>
    </row>
    <row r="19" spans="1:10" x14ac:dyDescent="0.25">
      <c r="A19" s="1">
        <v>1628594</v>
      </c>
      <c r="B19" s="1" t="s">
        <v>60</v>
      </c>
      <c r="C19" s="1" t="s">
        <v>22</v>
      </c>
      <c r="D19" s="1" t="s">
        <v>61</v>
      </c>
      <c r="E19" s="2">
        <v>0</v>
      </c>
      <c r="F19" s="1">
        <v>2420</v>
      </c>
      <c r="G19" s="1" t="s">
        <v>58</v>
      </c>
      <c r="H19" s="1">
        <f t="shared" si="0"/>
        <v>0</v>
      </c>
      <c r="I19" s="1" t="s">
        <v>22</v>
      </c>
      <c r="J19" s="1" t="s">
        <v>0</v>
      </c>
    </row>
    <row r="20" spans="1:10" x14ac:dyDescent="0.25">
      <c r="A20" s="1">
        <v>1628595</v>
      </c>
      <c r="B20" s="1" t="s">
        <v>62</v>
      </c>
      <c r="C20" s="1" t="s">
        <v>22</v>
      </c>
      <c r="D20" s="1" t="s">
        <v>63</v>
      </c>
      <c r="E20" s="2">
        <v>0</v>
      </c>
      <c r="F20" s="1">
        <v>2420</v>
      </c>
      <c r="G20" s="1" t="s">
        <v>58</v>
      </c>
      <c r="H20" s="1">
        <f t="shared" si="0"/>
        <v>0</v>
      </c>
      <c r="I20" s="1" t="s">
        <v>22</v>
      </c>
      <c r="J20" s="1" t="s">
        <v>0</v>
      </c>
    </row>
    <row r="21" spans="1:10" x14ac:dyDescent="0.25">
      <c r="A21" s="1">
        <v>1628596</v>
      </c>
      <c r="B21" s="1" t="s">
        <v>64</v>
      </c>
      <c r="C21" s="1" t="s">
        <v>22</v>
      </c>
      <c r="D21" s="1" t="s">
        <v>65</v>
      </c>
      <c r="E21" s="2">
        <v>0</v>
      </c>
      <c r="F21" s="1">
        <v>1512</v>
      </c>
      <c r="G21" s="1" t="s">
        <v>58</v>
      </c>
      <c r="H21" s="1">
        <f t="shared" si="0"/>
        <v>0</v>
      </c>
      <c r="I21" s="1" t="s">
        <v>22</v>
      </c>
      <c r="J21" s="1" t="s">
        <v>0</v>
      </c>
    </row>
    <row r="22" spans="1:10" x14ac:dyDescent="0.25">
      <c r="A22" s="1">
        <v>1628597</v>
      </c>
      <c r="B22" s="1" t="s">
        <v>66</v>
      </c>
      <c r="C22" s="1" t="s">
        <v>22</v>
      </c>
      <c r="D22" s="1" t="s">
        <v>67</v>
      </c>
      <c r="E22" s="2">
        <v>0</v>
      </c>
      <c r="F22" s="1">
        <v>1512</v>
      </c>
      <c r="G22" s="1" t="s">
        <v>58</v>
      </c>
      <c r="H22" s="1">
        <f t="shared" si="0"/>
        <v>0</v>
      </c>
      <c r="I22" s="1" t="s">
        <v>22</v>
      </c>
      <c r="J22" s="1" t="s">
        <v>0</v>
      </c>
    </row>
    <row r="23" spans="1:10" ht="30" x14ac:dyDescent="0.25">
      <c r="A23" s="1">
        <v>1628598</v>
      </c>
      <c r="B23" s="1" t="s">
        <v>68</v>
      </c>
      <c r="C23" s="1" t="s">
        <v>22</v>
      </c>
      <c r="D23" s="1" t="s">
        <v>69</v>
      </c>
      <c r="E23" s="2">
        <v>0</v>
      </c>
      <c r="F23" s="1">
        <v>264.60000000000002</v>
      </c>
      <c r="G23" s="1" t="s">
        <v>58</v>
      </c>
      <c r="H23" s="1">
        <f t="shared" si="0"/>
        <v>0</v>
      </c>
      <c r="I23" s="1" t="s">
        <v>22</v>
      </c>
      <c r="J23" s="1" t="s">
        <v>0</v>
      </c>
    </row>
    <row r="24" spans="1:10" ht="30" x14ac:dyDescent="0.25">
      <c r="A24" s="1">
        <v>1628599</v>
      </c>
      <c r="B24" s="1" t="s">
        <v>70</v>
      </c>
      <c r="C24" s="1" t="s">
        <v>22</v>
      </c>
      <c r="D24" s="1" t="s">
        <v>71</v>
      </c>
      <c r="E24" s="2">
        <v>0</v>
      </c>
      <c r="F24" s="1">
        <v>417</v>
      </c>
      <c r="G24" s="1" t="s">
        <v>58</v>
      </c>
      <c r="H24" s="1">
        <f t="shared" si="0"/>
        <v>0</v>
      </c>
      <c r="I24" s="1" t="s">
        <v>22</v>
      </c>
      <c r="J24" s="1" t="s">
        <v>0</v>
      </c>
    </row>
    <row r="25" spans="1:10" ht="30" x14ac:dyDescent="0.25">
      <c r="A25" s="1">
        <v>1628600</v>
      </c>
      <c r="B25" s="1" t="s">
        <v>72</v>
      </c>
      <c r="C25" s="1" t="s">
        <v>22</v>
      </c>
      <c r="D25" s="1" t="s">
        <v>73</v>
      </c>
      <c r="E25" s="2">
        <v>0</v>
      </c>
      <c r="F25" s="1">
        <v>361</v>
      </c>
      <c r="G25" s="1" t="s">
        <v>36</v>
      </c>
      <c r="H25" s="1">
        <f t="shared" si="0"/>
        <v>0</v>
      </c>
      <c r="I25" s="1" t="s">
        <v>22</v>
      </c>
      <c r="J25" s="1" t="s">
        <v>0</v>
      </c>
    </row>
    <row r="26" spans="1:10" x14ac:dyDescent="0.25">
      <c r="A26" s="1">
        <v>1628601</v>
      </c>
      <c r="B26" s="1" t="s">
        <v>74</v>
      </c>
      <c r="C26" s="1" t="s">
        <v>22</v>
      </c>
      <c r="D26" s="1" t="s">
        <v>75</v>
      </c>
      <c r="E26" s="2">
        <v>0</v>
      </c>
      <c r="F26" s="1">
        <v>361</v>
      </c>
      <c r="G26" s="1" t="s">
        <v>36</v>
      </c>
      <c r="H26" s="1">
        <f t="shared" si="0"/>
        <v>0</v>
      </c>
      <c r="I26" s="1" t="s">
        <v>22</v>
      </c>
      <c r="J26" s="1" t="s">
        <v>0</v>
      </c>
    </row>
    <row r="27" spans="1:10" ht="30" x14ac:dyDescent="0.25">
      <c r="A27" s="1">
        <v>1628602</v>
      </c>
      <c r="B27" s="1" t="s">
        <v>76</v>
      </c>
      <c r="C27" s="1" t="s">
        <v>22</v>
      </c>
      <c r="D27" s="1" t="s">
        <v>77</v>
      </c>
      <c r="E27" s="2">
        <v>0</v>
      </c>
      <c r="F27" s="1">
        <v>361</v>
      </c>
      <c r="G27" s="1" t="s">
        <v>36</v>
      </c>
      <c r="H27" s="1">
        <f t="shared" si="0"/>
        <v>0</v>
      </c>
      <c r="I27" s="1" t="s">
        <v>22</v>
      </c>
      <c r="J27" s="1" t="s">
        <v>0</v>
      </c>
    </row>
    <row r="28" spans="1:10" ht="30" x14ac:dyDescent="0.25">
      <c r="A28" s="1">
        <v>1628603</v>
      </c>
      <c r="B28" s="1" t="s">
        <v>78</v>
      </c>
      <c r="C28" s="1" t="s">
        <v>22</v>
      </c>
      <c r="D28" s="1" t="s">
        <v>79</v>
      </c>
      <c r="E28" s="2">
        <v>0</v>
      </c>
      <c r="F28" s="1">
        <v>361</v>
      </c>
      <c r="G28" s="1" t="s">
        <v>36</v>
      </c>
      <c r="H28" s="1">
        <f t="shared" si="0"/>
        <v>0</v>
      </c>
      <c r="I28" s="1" t="s">
        <v>22</v>
      </c>
      <c r="J28" s="1" t="s">
        <v>0</v>
      </c>
    </row>
    <row r="29" spans="1:10" x14ac:dyDescent="0.25">
      <c r="A29" s="1">
        <v>1628604</v>
      </c>
      <c r="B29" s="1" t="s">
        <v>80</v>
      </c>
      <c r="C29" s="1" t="s">
        <v>22</v>
      </c>
      <c r="D29" s="1" t="s">
        <v>82</v>
      </c>
      <c r="E29" s="2">
        <v>0</v>
      </c>
      <c r="F29" s="1">
        <v>1572.8</v>
      </c>
      <c r="G29" s="1" t="s">
        <v>81</v>
      </c>
      <c r="H29" s="1">
        <f t="shared" si="0"/>
        <v>0</v>
      </c>
      <c r="I29" s="1" t="s">
        <v>22</v>
      </c>
      <c r="J29" s="1" t="s">
        <v>0</v>
      </c>
    </row>
    <row r="30" spans="1:10" ht="30" x14ac:dyDescent="0.25">
      <c r="A30" s="1">
        <v>1628605</v>
      </c>
      <c r="B30" s="1" t="s">
        <v>83</v>
      </c>
      <c r="C30" s="1" t="s">
        <v>22</v>
      </c>
      <c r="D30" s="1" t="s">
        <v>84</v>
      </c>
      <c r="E30" s="2">
        <v>0</v>
      </c>
      <c r="F30" s="1">
        <v>77</v>
      </c>
      <c r="G30" s="1" t="s">
        <v>39</v>
      </c>
      <c r="H30" s="1">
        <f t="shared" si="0"/>
        <v>0</v>
      </c>
      <c r="I30" s="1" t="s">
        <v>22</v>
      </c>
      <c r="J30" s="1" t="s">
        <v>0</v>
      </c>
    </row>
    <row r="31" spans="1:10" ht="30" x14ac:dyDescent="0.25">
      <c r="A31" s="1">
        <v>1628606</v>
      </c>
      <c r="B31" s="1" t="s">
        <v>85</v>
      </c>
      <c r="C31" s="1" t="s">
        <v>22</v>
      </c>
      <c r="D31" s="1" t="s">
        <v>86</v>
      </c>
      <c r="E31" s="2">
        <v>0</v>
      </c>
      <c r="F31" s="1">
        <v>37</v>
      </c>
      <c r="G31" s="1" t="s">
        <v>39</v>
      </c>
      <c r="H31" s="1">
        <f t="shared" si="0"/>
        <v>0</v>
      </c>
      <c r="I31" s="1" t="s">
        <v>22</v>
      </c>
      <c r="J31" s="1" t="s">
        <v>0</v>
      </c>
    </row>
    <row r="32" spans="1:10" ht="30" x14ac:dyDescent="0.25">
      <c r="A32" s="1">
        <v>1628607</v>
      </c>
      <c r="B32" s="1" t="s">
        <v>87</v>
      </c>
      <c r="C32" s="1" t="s">
        <v>22</v>
      </c>
      <c r="D32" s="1" t="s">
        <v>88</v>
      </c>
      <c r="E32" s="2">
        <v>0</v>
      </c>
      <c r="F32" s="1">
        <v>10</v>
      </c>
      <c r="G32" s="1" t="s">
        <v>39</v>
      </c>
      <c r="H32" s="1">
        <f t="shared" si="0"/>
        <v>0</v>
      </c>
      <c r="I32" s="1" t="s">
        <v>22</v>
      </c>
      <c r="J32" s="1" t="s">
        <v>0</v>
      </c>
    </row>
    <row r="33" spans="1:10" ht="30" x14ac:dyDescent="0.25">
      <c r="A33" s="1">
        <v>1628608</v>
      </c>
      <c r="B33" s="1" t="s">
        <v>89</v>
      </c>
      <c r="C33" s="1" t="s">
        <v>22</v>
      </c>
      <c r="D33" s="1" t="s">
        <v>90</v>
      </c>
      <c r="E33" s="2">
        <v>0</v>
      </c>
      <c r="F33" s="1">
        <v>1</v>
      </c>
      <c r="G33" s="1" t="s">
        <v>39</v>
      </c>
      <c r="H33" s="1">
        <f t="shared" si="0"/>
        <v>0</v>
      </c>
      <c r="I33" s="1" t="s">
        <v>22</v>
      </c>
      <c r="J33" s="1" t="s">
        <v>0</v>
      </c>
    </row>
    <row r="34" spans="1:10" ht="30" x14ac:dyDescent="0.25">
      <c r="A34" s="1">
        <v>1628609</v>
      </c>
      <c r="B34" s="1" t="s">
        <v>91</v>
      </c>
      <c r="C34" s="1" t="s">
        <v>22</v>
      </c>
      <c r="D34" s="1" t="s">
        <v>92</v>
      </c>
      <c r="E34" s="2">
        <v>0</v>
      </c>
      <c r="F34" s="1">
        <v>1694</v>
      </c>
      <c r="G34" s="1" t="s">
        <v>39</v>
      </c>
      <c r="H34" s="1">
        <f t="shared" si="0"/>
        <v>0</v>
      </c>
      <c r="I34" s="1" t="s">
        <v>22</v>
      </c>
      <c r="J34" s="1" t="s">
        <v>0</v>
      </c>
    </row>
    <row r="35" spans="1:10" ht="30" x14ac:dyDescent="0.25">
      <c r="A35" s="1">
        <v>1628610</v>
      </c>
      <c r="B35" s="1" t="s">
        <v>93</v>
      </c>
      <c r="C35" s="1" t="s">
        <v>22</v>
      </c>
      <c r="D35" s="1" t="s">
        <v>94</v>
      </c>
      <c r="E35" s="2">
        <v>0</v>
      </c>
      <c r="F35" s="1">
        <v>814</v>
      </c>
      <c r="G35" s="1" t="s">
        <v>39</v>
      </c>
      <c r="H35" s="1">
        <f t="shared" si="0"/>
        <v>0</v>
      </c>
      <c r="I35" s="1" t="s">
        <v>22</v>
      </c>
      <c r="J35" s="1" t="s">
        <v>0</v>
      </c>
    </row>
    <row r="36" spans="1:10" ht="30" x14ac:dyDescent="0.25">
      <c r="A36" s="1">
        <v>1628611</v>
      </c>
      <c r="B36" s="1" t="s">
        <v>95</v>
      </c>
      <c r="C36" s="1" t="s">
        <v>22</v>
      </c>
      <c r="D36" s="1" t="s">
        <v>96</v>
      </c>
      <c r="E36" s="2">
        <v>0</v>
      </c>
      <c r="F36" s="1">
        <v>220</v>
      </c>
      <c r="G36" s="1" t="s">
        <v>39</v>
      </c>
      <c r="H36" s="1">
        <f t="shared" ref="H36:H67" si="1">IF(ISNUMBER(VALUE(E36)),ROUND(SUM(ROUND(E36,2)*F36),2),"N")</f>
        <v>0</v>
      </c>
      <c r="I36" s="1" t="s">
        <v>22</v>
      </c>
      <c r="J36" s="1" t="s">
        <v>0</v>
      </c>
    </row>
    <row r="37" spans="1:10" ht="30" x14ac:dyDescent="0.25">
      <c r="A37" s="1">
        <v>1628612</v>
      </c>
      <c r="B37" s="1" t="s">
        <v>97</v>
      </c>
      <c r="C37" s="1" t="s">
        <v>22</v>
      </c>
      <c r="D37" s="1" t="s">
        <v>98</v>
      </c>
      <c r="E37" s="2">
        <v>0</v>
      </c>
      <c r="F37" s="1">
        <v>22</v>
      </c>
      <c r="G37" s="1" t="s">
        <v>39</v>
      </c>
      <c r="H37" s="1">
        <f t="shared" si="1"/>
        <v>0</v>
      </c>
      <c r="I37" s="1" t="s">
        <v>22</v>
      </c>
      <c r="J37" s="1" t="s">
        <v>0</v>
      </c>
    </row>
    <row r="38" spans="1:10" x14ac:dyDescent="0.25">
      <c r="A38" s="1">
        <v>1628613</v>
      </c>
      <c r="B38" s="1" t="s">
        <v>99</v>
      </c>
      <c r="C38" s="1" t="s">
        <v>22</v>
      </c>
      <c r="D38" s="1" t="s">
        <v>100</v>
      </c>
      <c r="E38" s="2">
        <v>0</v>
      </c>
      <c r="F38" s="1">
        <v>2998.84</v>
      </c>
      <c r="G38" s="1" t="s">
        <v>58</v>
      </c>
      <c r="H38" s="1">
        <f t="shared" si="1"/>
        <v>0</v>
      </c>
      <c r="I38" s="1" t="s">
        <v>22</v>
      </c>
      <c r="J38" s="1" t="s">
        <v>0</v>
      </c>
    </row>
    <row r="39" spans="1:10" x14ac:dyDescent="0.25">
      <c r="A39" s="1">
        <v>1628614</v>
      </c>
      <c r="B39" s="1" t="s">
        <v>101</v>
      </c>
      <c r="C39" s="1" t="s">
        <v>22</v>
      </c>
      <c r="D39" s="1" t="s">
        <v>102</v>
      </c>
      <c r="E39" s="2">
        <v>0</v>
      </c>
      <c r="F39" s="1">
        <v>566.4</v>
      </c>
      <c r="G39" s="1" t="s">
        <v>58</v>
      </c>
      <c r="H39" s="1">
        <f t="shared" si="1"/>
        <v>0</v>
      </c>
      <c r="I39" s="1" t="s">
        <v>22</v>
      </c>
      <c r="J39" s="1" t="s">
        <v>0</v>
      </c>
    </row>
    <row r="40" spans="1:10" x14ac:dyDescent="0.25">
      <c r="A40" s="1">
        <v>1628615</v>
      </c>
      <c r="B40" s="1" t="s">
        <v>103</v>
      </c>
      <c r="C40" s="1" t="s">
        <v>22</v>
      </c>
      <c r="D40" s="1" t="s">
        <v>104</v>
      </c>
      <c r="E40" s="2">
        <v>0</v>
      </c>
      <c r="F40" s="1">
        <v>2998.84</v>
      </c>
      <c r="G40" s="1" t="s">
        <v>58</v>
      </c>
      <c r="H40" s="1">
        <f t="shared" si="1"/>
        <v>0</v>
      </c>
      <c r="I40" s="1" t="s">
        <v>22</v>
      </c>
      <c r="J40" s="1" t="s">
        <v>0</v>
      </c>
    </row>
    <row r="41" spans="1:10" ht="30" x14ac:dyDescent="0.25">
      <c r="A41" s="1">
        <v>1628616</v>
      </c>
      <c r="B41" s="1" t="s">
        <v>105</v>
      </c>
      <c r="C41" s="1" t="s">
        <v>22</v>
      </c>
      <c r="D41" s="1" t="s">
        <v>106</v>
      </c>
      <c r="E41" s="2">
        <v>0</v>
      </c>
      <c r="F41" s="1">
        <v>1614.76</v>
      </c>
      <c r="G41" s="1" t="s">
        <v>58</v>
      </c>
      <c r="H41" s="1">
        <f t="shared" si="1"/>
        <v>0</v>
      </c>
      <c r="I41" s="1" t="s">
        <v>22</v>
      </c>
      <c r="J41" s="1" t="s">
        <v>0</v>
      </c>
    </row>
    <row r="42" spans="1:10" ht="30" x14ac:dyDescent="0.25">
      <c r="A42" s="1">
        <v>1628617</v>
      </c>
      <c r="B42" s="1" t="s">
        <v>107</v>
      </c>
      <c r="C42" s="1" t="s">
        <v>22</v>
      </c>
      <c r="D42" s="1" t="s">
        <v>108</v>
      </c>
      <c r="E42" s="2">
        <v>0</v>
      </c>
      <c r="F42" s="1">
        <v>1487</v>
      </c>
      <c r="G42" s="1" t="s">
        <v>36</v>
      </c>
      <c r="H42" s="1">
        <f t="shared" si="1"/>
        <v>0</v>
      </c>
      <c r="I42" s="1" t="s">
        <v>22</v>
      </c>
      <c r="J42" s="1" t="s">
        <v>0</v>
      </c>
    </row>
    <row r="43" spans="1:10" x14ac:dyDescent="0.25">
      <c r="A43" s="1">
        <v>1628618</v>
      </c>
      <c r="B43" s="1" t="s">
        <v>109</v>
      </c>
      <c r="C43" s="1" t="s">
        <v>22</v>
      </c>
      <c r="D43" s="1" t="s">
        <v>110</v>
      </c>
      <c r="E43" s="2">
        <v>0</v>
      </c>
      <c r="F43" s="1">
        <v>1487</v>
      </c>
      <c r="G43" s="1" t="s">
        <v>36</v>
      </c>
      <c r="H43" s="1">
        <f t="shared" si="1"/>
        <v>0</v>
      </c>
      <c r="I43" s="1" t="s">
        <v>22</v>
      </c>
      <c r="J43" s="1" t="s">
        <v>0</v>
      </c>
    </row>
    <row r="44" spans="1:10" ht="30" x14ac:dyDescent="0.25">
      <c r="A44" s="1">
        <v>1628619</v>
      </c>
      <c r="B44" s="1" t="s">
        <v>111</v>
      </c>
      <c r="C44" s="1" t="s">
        <v>22</v>
      </c>
      <c r="D44" s="1" t="s">
        <v>112</v>
      </c>
      <c r="E44" s="2">
        <v>0</v>
      </c>
      <c r="F44" s="1">
        <v>1487</v>
      </c>
      <c r="G44" s="1" t="s">
        <v>36</v>
      </c>
      <c r="H44" s="1">
        <f t="shared" si="1"/>
        <v>0</v>
      </c>
      <c r="I44" s="1" t="s">
        <v>22</v>
      </c>
      <c r="J44" s="1" t="s">
        <v>0</v>
      </c>
    </row>
    <row r="45" spans="1:10" x14ac:dyDescent="0.25">
      <c r="A45" s="1">
        <v>1628620</v>
      </c>
      <c r="B45" s="1" t="s">
        <v>113</v>
      </c>
      <c r="C45" s="1" t="s">
        <v>22</v>
      </c>
      <c r="D45" s="1" t="s">
        <v>115</v>
      </c>
      <c r="E45" s="2">
        <v>0</v>
      </c>
      <c r="F45" s="1">
        <v>74.349999999999994</v>
      </c>
      <c r="G45" s="1" t="s">
        <v>114</v>
      </c>
      <c r="H45" s="1">
        <f t="shared" si="1"/>
        <v>0</v>
      </c>
      <c r="I45" s="1" t="s">
        <v>22</v>
      </c>
      <c r="J45" s="1" t="s">
        <v>0</v>
      </c>
    </row>
    <row r="46" spans="1:10" x14ac:dyDescent="0.25">
      <c r="A46" s="1">
        <v>1628621</v>
      </c>
      <c r="B46" s="1" t="s">
        <v>116</v>
      </c>
      <c r="C46" s="1" t="s">
        <v>22</v>
      </c>
      <c r="D46" s="1" t="s">
        <v>117</v>
      </c>
      <c r="E46" s="2">
        <v>0</v>
      </c>
      <c r="F46" s="1">
        <v>1080</v>
      </c>
      <c r="G46" s="1" t="s">
        <v>36</v>
      </c>
      <c r="H46" s="1">
        <f t="shared" si="1"/>
        <v>0</v>
      </c>
      <c r="I46" s="1" t="s">
        <v>22</v>
      </c>
      <c r="J46" s="1" t="s">
        <v>0</v>
      </c>
    </row>
    <row r="47" spans="1:10" ht="30" x14ac:dyDescent="0.25">
      <c r="A47" s="1">
        <v>1628622</v>
      </c>
      <c r="B47" s="1" t="s">
        <v>118</v>
      </c>
      <c r="C47" s="1" t="s">
        <v>22</v>
      </c>
      <c r="D47" s="1" t="s">
        <v>119</v>
      </c>
      <c r="E47" s="2">
        <v>0</v>
      </c>
      <c r="F47" s="1">
        <v>2479.8679999999999</v>
      </c>
      <c r="G47" s="1" t="s">
        <v>36</v>
      </c>
      <c r="H47" s="1">
        <f t="shared" si="1"/>
        <v>0</v>
      </c>
      <c r="I47" s="1" t="s">
        <v>22</v>
      </c>
      <c r="J47" s="1" t="s">
        <v>0</v>
      </c>
    </row>
    <row r="48" spans="1:10" x14ac:dyDescent="0.25">
      <c r="A48" s="1">
        <v>1628623</v>
      </c>
      <c r="B48" s="1" t="s">
        <v>120</v>
      </c>
      <c r="C48" s="1" t="s">
        <v>22</v>
      </c>
      <c r="D48" s="1" t="s">
        <v>121</v>
      </c>
      <c r="E48" s="2">
        <v>0</v>
      </c>
      <c r="F48" s="1">
        <v>2028.9829999999999</v>
      </c>
      <c r="G48" s="1" t="s">
        <v>36</v>
      </c>
      <c r="H48" s="1">
        <f t="shared" si="1"/>
        <v>0</v>
      </c>
      <c r="I48" s="1" t="s">
        <v>22</v>
      </c>
      <c r="J48" s="1" t="s">
        <v>0</v>
      </c>
    </row>
    <row r="49" spans="1:10" ht="30" x14ac:dyDescent="0.25">
      <c r="A49" s="1">
        <v>1628624</v>
      </c>
      <c r="B49" s="1" t="s">
        <v>122</v>
      </c>
      <c r="C49" s="1" t="s">
        <v>22</v>
      </c>
      <c r="D49" s="1" t="s">
        <v>123</v>
      </c>
      <c r="E49" s="2">
        <v>0</v>
      </c>
      <c r="F49" s="1">
        <v>348</v>
      </c>
      <c r="G49" s="1" t="s">
        <v>39</v>
      </c>
      <c r="H49" s="1">
        <f t="shared" si="1"/>
        <v>0</v>
      </c>
      <c r="I49" s="1" t="s">
        <v>22</v>
      </c>
      <c r="J49" s="1" t="s">
        <v>0</v>
      </c>
    </row>
    <row r="50" spans="1:10" ht="30" x14ac:dyDescent="0.25">
      <c r="A50" s="1">
        <v>1628625</v>
      </c>
      <c r="B50" s="1" t="s">
        <v>124</v>
      </c>
      <c r="C50" s="1" t="s">
        <v>22</v>
      </c>
      <c r="D50" s="1" t="s">
        <v>125</v>
      </c>
      <c r="E50" s="2">
        <v>0</v>
      </c>
      <c r="F50" s="1">
        <v>348</v>
      </c>
      <c r="G50" s="1" t="s">
        <v>39</v>
      </c>
      <c r="H50" s="1">
        <f t="shared" si="1"/>
        <v>0</v>
      </c>
      <c r="I50" s="1" t="s">
        <v>22</v>
      </c>
      <c r="J50" s="1" t="s">
        <v>0</v>
      </c>
    </row>
    <row r="51" spans="1:10" x14ac:dyDescent="0.25">
      <c r="A51" s="1">
        <v>1628626</v>
      </c>
      <c r="B51" s="1" t="s">
        <v>126</v>
      </c>
      <c r="C51" s="1" t="s">
        <v>22</v>
      </c>
      <c r="D51" s="1" t="s">
        <v>127</v>
      </c>
      <c r="E51" s="2">
        <v>0</v>
      </c>
      <c r="F51" s="1">
        <v>138</v>
      </c>
      <c r="G51" s="1" t="s">
        <v>39</v>
      </c>
      <c r="H51" s="1">
        <f t="shared" si="1"/>
        <v>0</v>
      </c>
      <c r="I51" s="1" t="s">
        <v>22</v>
      </c>
      <c r="J51" s="1" t="s">
        <v>0</v>
      </c>
    </row>
    <row r="52" spans="1:10" x14ac:dyDescent="0.25">
      <c r="A52" s="1">
        <v>1628627</v>
      </c>
      <c r="B52" s="1" t="s">
        <v>128</v>
      </c>
      <c r="C52" s="1" t="s">
        <v>22</v>
      </c>
      <c r="D52" s="1" t="s">
        <v>129</v>
      </c>
      <c r="E52" s="2">
        <v>0</v>
      </c>
      <c r="F52" s="1">
        <v>210</v>
      </c>
      <c r="G52" s="1" t="s">
        <v>39</v>
      </c>
      <c r="H52" s="1">
        <f t="shared" si="1"/>
        <v>0</v>
      </c>
      <c r="I52" s="1" t="s">
        <v>22</v>
      </c>
      <c r="J52" s="1" t="s">
        <v>0</v>
      </c>
    </row>
    <row r="53" spans="1:10" ht="30" x14ac:dyDescent="0.25">
      <c r="A53" s="1">
        <v>1628628</v>
      </c>
      <c r="B53" s="1" t="s">
        <v>130</v>
      </c>
      <c r="C53" s="1" t="s">
        <v>22</v>
      </c>
      <c r="D53" s="1" t="s">
        <v>131</v>
      </c>
      <c r="E53" s="2">
        <v>0</v>
      </c>
      <c r="F53" s="1">
        <v>3480</v>
      </c>
      <c r="G53" s="1" t="s">
        <v>39</v>
      </c>
      <c r="H53" s="1">
        <f t="shared" si="1"/>
        <v>0</v>
      </c>
      <c r="I53" s="1" t="s">
        <v>22</v>
      </c>
      <c r="J53" s="1" t="s">
        <v>0</v>
      </c>
    </row>
    <row r="54" spans="1:10" ht="30" x14ac:dyDescent="0.25">
      <c r="A54" s="1">
        <v>1628629</v>
      </c>
      <c r="B54" s="1" t="s">
        <v>132</v>
      </c>
      <c r="C54" s="1" t="s">
        <v>22</v>
      </c>
      <c r="D54" s="1" t="s">
        <v>133</v>
      </c>
      <c r="E54" s="2">
        <v>0</v>
      </c>
      <c r="F54" s="1">
        <v>420</v>
      </c>
      <c r="G54" s="1" t="s">
        <v>39</v>
      </c>
      <c r="H54" s="1">
        <f t="shared" si="1"/>
        <v>0</v>
      </c>
      <c r="I54" s="1" t="s">
        <v>22</v>
      </c>
      <c r="J54" s="1" t="s">
        <v>0</v>
      </c>
    </row>
    <row r="55" spans="1:10" x14ac:dyDescent="0.25">
      <c r="A55" s="1">
        <v>1628630</v>
      </c>
      <c r="B55" s="1" t="s">
        <v>134</v>
      </c>
      <c r="C55" s="1">
        <v>2</v>
      </c>
      <c r="D55" s="1" t="s">
        <v>135</v>
      </c>
      <c r="E55" s="1">
        <f>ROUND(H56+H57+H58+H59+H60+H61+H62+H63+H64,2)</f>
        <v>0</v>
      </c>
      <c r="F55" s="1">
        <v>1</v>
      </c>
      <c r="G55" s="1" t="s">
        <v>0</v>
      </c>
      <c r="H55" s="1">
        <f t="shared" si="1"/>
        <v>0</v>
      </c>
      <c r="I55" s="1" t="s">
        <v>22</v>
      </c>
      <c r="J55" s="1" t="s">
        <v>0</v>
      </c>
    </row>
    <row r="56" spans="1:10" x14ac:dyDescent="0.25">
      <c r="A56" s="1">
        <v>1628631</v>
      </c>
      <c r="B56" s="1" t="s">
        <v>136</v>
      </c>
      <c r="C56" s="1" t="s">
        <v>22</v>
      </c>
      <c r="D56" s="1" t="s">
        <v>137</v>
      </c>
      <c r="E56" s="2">
        <v>0</v>
      </c>
      <c r="F56" s="1">
        <v>111.15</v>
      </c>
      <c r="G56" s="1" t="s">
        <v>58</v>
      </c>
      <c r="H56" s="1">
        <f t="shared" si="1"/>
        <v>0</v>
      </c>
      <c r="I56" s="1" t="s">
        <v>22</v>
      </c>
      <c r="J56" s="1" t="s">
        <v>0</v>
      </c>
    </row>
    <row r="57" spans="1:10" ht="30" x14ac:dyDescent="0.25">
      <c r="A57" s="1">
        <v>1628632</v>
      </c>
      <c r="B57" s="1" t="s">
        <v>138</v>
      </c>
      <c r="C57" s="1" t="s">
        <v>22</v>
      </c>
      <c r="D57" s="1" t="s">
        <v>139</v>
      </c>
      <c r="E57" s="2">
        <v>0</v>
      </c>
      <c r="F57" s="1">
        <v>128</v>
      </c>
      <c r="G57" s="1" t="s">
        <v>36</v>
      </c>
      <c r="H57" s="1">
        <f t="shared" si="1"/>
        <v>0</v>
      </c>
      <c r="I57" s="1" t="s">
        <v>22</v>
      </c>
      <c r="J57" s="1" t="s">
        <v>0</v>
      </c>
    </row>
    <row r="58" spans="1:10" ht="30" x14ac:dyDescent="0.25">
      <c r="A58" s="1">
        <v>1628633</v>
      </c>
      <c r="B58" s="1" t="s">
        <v>140</v>
      </c>
      <c r="C58" s="1" t="s">
        <v>22</v>
      </c>
      <c r="D58" s="1" t="s">
        <v>139</v>
      </c>
      <c r="E58" s="2">
        <v>0</v>
      </c>
      <c r="F58" s="1">
        <v>128</v>
      </c>
      <c r="G58" s="1" t="s">
        <v>36</v>
      </c>
      <c r="H58" s="1">
        <f t="shared" si="1"/>
        <v>0</v>
      </c>
      <c r="I58" s="1" t="s">
        <v>22</v>
      </c>
      <c r="J58" s="1" t="s">
        <v>0</v>
      </c>
    </row>
    <row r="59" spans="1:10" x14ac:dyDescent="0.25">
      <c r="A59" s="1">
        <v>1628634</v>
      </c>
      <c r="B59" s="1" t="s">
        <v>141</v>
      </c>
      <c r="C59" s="1" t="s">
        <v>22</v>
      </c>
      <c r="D59" s="1" t="s">
        <v>142</v>
      </c>
      <c r="E59" s="2">
        <v>0</v>
      </c>
      <c r="F59" s="1">
        <v>4508.8500000000004</v>
      </c>
      <c r="G59" s="1" t="s">
        <v>36</v>
      </c>
      <c r="H59" s="1">
        <f t="shared" si="1"/>
        <v>0</v>
      </c>
      <c r="I59" s="1" t="s">
        <v>22</v>
      </c>
      <c r="J59" s="1" t="s">
        <v>0</v>
      </c>
    </row>
    <row r="60" spans="1:10" x14ac:dyDescent="0.25">
      <c r="A60" s="1">
        <v>1628635</v>
      </c>
      <c r="B60" s="1" t="s">
        <v>143</v>
      </c>
      <c r="C60" s="1" t="s">
        <v>22</v>
      </c>
      <c r="D60" s="1" t="s">
        <v>144</v>
      </c>
      <c r="E60" s="2">
        <v>0</v>
      </c>
      <c r="F60" s="1">
        <v>4508.8500000000004</v>
      </c>
      <c r="G60" s="1" t="s">
        <v>36</v>
      </c>
      <c r="H60" s="1">
        <f t="shared" si="1"/>
        <v>0</v>
      </c>
      <c r="I60" s="1" t="s">
        <v>22</v>
      </c>
      <c r="J60" s="1" t="s">
        <v>0</v>
      </c>
    </row>
    <row r="61" spans="1:10" ht="30" x14ac:dyDescent="0.25">
      <c r="A61" s="1">
        <v>1628636</v>
      </c>
      <c r="B61" s="1" t="s">
        <v>145</v>
      </c>
      <c r="C61" s="1" t="s">
        <v>22</v>
      </c>
      <c r="D61" s="1" t="s">
        <v>146</v>
      </c>
      <c r="E61" s="2">
        <v>0</v>
      </c>
      <c r="F61" s="1">
        <v>624.26300000000003</v>
      </c>
      <c r="G61" s="1" t="s">
        <v>58</v>
      </c>
      <c r="H61" s="1">
        <f t="shared" si="1"/>
        <v>0</v>
      </c>
      <c r="I61" s="1" t="s">
        <v>22</v>
      </c>
      <c r="J61" s="1" t="s">
        <v>0</v>
      </c>
    </row>
    <row r="62" spans="1:10" ht="30" x14ac:dyDescent="0.25">
      <c r="A62" s="1">
        <v>1628637</v>
      </c>
      <c r="B62" s="1" t="s">
        <v>147</v>
      </c>
      <c r="C62" s="1" t="s">
        <v>22</v>
      </c>
      <c r="D62" s="1" t="s">
        <v>148</v>
      </c>
      <c r="E62" s="2">
        <v>0</v>
      </c>
      <c r="F62" s="1">
        <v>2931</v>
      </c>
      <c r="G62" s="1" t="s">
        <v>36</v>
      </c>
      <c r="H62" s="1">
        <f t="shared" si="1"/>
        <v>0</v>
      </c>
      <c r="I62" s="1" t="s">
        <v>22</v>
      </c>
      <c r="J62" s="1" t="s">
        <v>0</v>
      </c>
    </row>
    <row r="63" spans="1:10" ht="30" x14ac:dyDescent="0.25">
      <c r="A63" s="1">
        <v>1628638</v>
      </c>
      <c r="B63" s="1" t="s">
        <v>149</v>
      </c>
      <c r="C63" s="1" t="s">
        <v>22</v>
      </c>
      <c r="D63" s="1" t="s">
        <v>150</v>
      </c>
      <c r="E63" s="2">
        <v>0</v>
      </c>
      <c r="F63" s="1">
        <v>2931</v>
      </c>
      <c r="G63" s="1" t="s">
        <v>36</v>
      </c>
      <c r="H63" s="1">
        <f t="shared" si="1"/>
        <v>0</v>
      </c>
      <c r="I63" s="1" t="s">
        <v>22</v>
      </c>
      <c r="J63" s="1" t="s">
        <v>0</v>
      </c>
    </row>
    <row r="64" spans="1:10" x14ac:dyDescent="0.25">
      <c r="A64" s="1">
        <v>1628639</v>
      </c>
      <c r="B64" s="1" t="s">
        <v>151</v>
      </c>
      <c r="C64" s="1" t="s">
        <v>22</v>
      </c>
      <c r="D64" s="1" t="s">
        <v>153</v>
      </c>
      <c r="E64" s="2">
        <v>0</v>
      </c>
      <c r="F64" s="1">
        <v>34.334000000000003</v>
      </c>
      <c r="G64" s="1" t="s">
        <v>152</v>
      </c>
      <c r="H64" s="1">
        <f t="shared" si="1"/>
        <v>0</v>
      </c>
      <c r="I64" s="1" t="s">
        <v>22</v>
      </c>
      <c r="J64" s="1" t="s">
        <v>0</v>
      </c>
    </row>
    <row r="65" spans="1:10" x14ac:dyDescent="0.25">
      <c r="A65" s="1">
        <v>1628640</v>
      </c>
      <c r="B65" s="1" t="s">
        <v>154</v>
      </c>
      <c r="C65" s="1">
        <v>3</v>
      </c>
      <c r="D65" s="1" t="s">
        <v>155</v>
      </c>
      <c r="E65" s="1">
        <f>ROUND(H66+H67+H68+H69+H70+H71+H72+H73+H74+H75,2)</f>
        <v>0</v>
      </c>
      <c r="F65" s="1">
        <v>1</v>
      </c>
      <c r="G65" s="1" t="s">
        <v>0</v>
      </c>
      <c r="H65" s="1">
        <f t="shared" si="1"/>
        <v>0</v>
      </c>
      <c r="I65" s="1" t="s">
        <v>22</v>
      </c>
      <c r="J65" s="1" t="s">
        <v>0</v>
      </c>
    </row>
    <row r="66" spans="1:10" x14ac:dyDescent="0.25">
      <c r="A66" s="1">
        <v>1628641</v>
      </c>
      <c r="B66" s="1" t="s">
        <v>156</v>
      </c>
      <c r="C66" s="1" t="s">
        <v>22</v>
      </c>
      <c r="D66" s="1" t="s">
        <v>157</v>
      </c>
      <c r="E66" s="2">
        <v>0</v>
      </c>
      <c r="F66" s="1">
        <v>27</v>
      </c>
      <c r="G66" s="1" t="s">
        <v>58</v>
      </c>
      <c r="H66" s="1">
        <f t="shared" si="1"/>
        <v>0</v>
      </c>
      <c r="I66" s="1" t="s">
        <v>22</v>
      </c>
      <c r="J66" s="1" t="s">
        <v>0</v>
      </c>
    </row>
    <row r="67" spans="1:10" ht="30" x14ac:dyDescent="0.25">
      <c r="A67" s="1">
        <v>1628642</v>
      </c>
      <c r="B67" s="1" t="s">
        <v>158</v>
      </c>
      <c r="C67" s="1" t="s">
        <v>22</v>
      </c>
      <c r="D67" s="1" t="s">
        <v>159</v>
      </c>
      <c r="E67" s="2">
        <v>0</v>
      </c>
      <c r="F67" s="1">
        <v>148.5</v>
      </c>
      <c r="G67" s="1" t="s">
        <v>36</v>
      </c>
      <c r="H67" s="1">
        <f t="shared" si="1"/>
        <v>0</v>
      </c>
      <c r="I67" s="1" t="s">
        <v>22</v>
      </c>
      <c r="J67" s="1" t="s">
        <v>0</v>
      </c>
    </row>
    <row r="68" spans="1:10" ht="30" x14ac:dyDescent="0.25">
      <c r="A68" s="1">
        <v>1628643</v>
      </c>
      <c r="B68" s="1" t="s">
        <v>160</v>
      </c>
      <c r="C68" s="1" t="s">
        <v>22</v>
      </c>
      <c r="D68" s="1" t="s">
        <v>161</v>
      </c>
      <c r="E68" s="2">
        <v>0</v>
      </c>
      <c r="F68" s="1">
        <v>148.5</v>
      </c>
      <c r="G68" s="1" t="s">
        <v>36</v>
      </c>
      <c r="H68" s="1">
        <f t="shared" ref="H68:H99" si="2">IF(ISNUMBER(VALUE(E68)),ROUND(SUM(ROUND(E68,2)*F68),2),"N")</f>
        <v>0</v>
      </c>
      <c r="I68" s="1" t="s">
        <v>22</v>
      </c>
      <c r="J68" s="1" t="s">
        <v>0</v>
      </c>
    </row>
    <row r="69" spans="1:10" ht="45" x14ac:dyDescent="0.25">
      <c r="A69" s="1">
        <v>1628644</v>
      </c>
      <c r="B69" s="1" t="s">
        <v>162</v>
      </c>
      <c r="C69" s="1" t="s">
        <v>22</v>
      </c>
      <c r="D69" s="1" t="s">
        <v>163</v>
      </c>
      <c r="E69" s="2">
        <v>0</v>
      </c>
      <c r="F69" s="1">
        <v>1531.5</v>
      </c>
      <c r="G69" s="1" t="s">
        <v>36</v>
      </c>
      <c r="H69" s="1">
        <f t="shared" si="2"/>
        <v>0</v>
      </c>
      <c r="I69" s="1" t="s">
        <v>22</v>
      </c>
      <c r="J69" s="1" t="s">
        <v>0</v>
      </c>
    </row>
    <row r="70" spans="1:10" x14ac:dyDescent="0.25">
      <c r="A70" s="1">
        <v>1628645</v>
      </c>
      <c r="B70" s="1" t="s">
        <v>164</v>
      </c>
      <c r="C70" s="1" t="s">
        <v>22</v>
      </c>
      <c r="D70" s="1" t="s">
        <v>165</v>
      </c>
      <c r="E70" s="2">
        <v>0</v>
      </c>
      <c r="F70" s="1">
        <v>261.76499999999999</v>
      </c>
      <c r="G70" s="1" t="s">
        <v>58</v>
      </c>
      <c r="H70" s="1">
        <f t="shared" si="2"/>
        <v>0</v>
      </c>
      <c r="I70" s="1" t="s">
        <v>22</v>
      </c>
      <c r="J70" s="1" t="s">
        <v>0</v>
      </c>
    </row>
    <row r="71" spans="1:10" ht="30" x14ac:dyDescent="0.25">
      <c r="A71" s="1">
        <v>1628646</v>
      </c>
      <c r="B71" s="1" t="s">
        <v>166</v>
      </c>
      <c r="C71" s="1" t="s">
        <v>22</v>
      </c>
      <c r="D71" s="1" t="s">
        <v>167</v>
      </c>
      <c r="E71" s="2">
        <v>0</v>
      </c>
      <c r="F71" s="1">
        <v>948.9</v>
      </c>
      <c r="G71" s="1" t="s">
        <v>36</v>
      </c>
      <c r="H71" s="1">
        <f t="shared" si="2"/>
        <v>0</v>
      </c>
      <c r="I71" s="1" t="s">
        <v>22</v>
      </c>
      <c r="J71" s="1" t="s">
        <v>0</v>
      </c>
    </row>
    <row r="72" spans="1:10" ht="30" x14ac:dyDescent="0.25">
      <c r="A72" s="1">
        <v>1628647</v>
      </c>
      <c r="B72" s="1" t="s">
        <v>168</v>
      </c>
      <c r="C72" s="1" t="s">
        <v>22</v>
      </c>
      <c r="D72" s="1" t="s">
        <v>169</v>
      </c>
      <c r="E72" s="2">
        <v>0</v>
      </c>
      <c r="F72" s="1">
        <v>948.9</v>
      </c>
      <c r="G72" s="1" t="s">
        <v>36</v>
      </c>
      <c r="H72" s="1">
        <f t="shared" si="2"/>
        <v>0</v>
      </c>
      <c r="I72" s="1" t="s">
        <v>22</v>
      </c>
      <c r="J72" s="1" t="s">
        <v>0</v>
      </c>
    </row>
    <row r="73" spans="1:10" ht="30" x14ac:dyDescent="0.25">
      <c r="A73" s="1">
        <v>1628648</v>
      </c>
      <c r="B73" s="1" t="s">
        <v>170</v>
      </c>
      <c r="C73" s="1" t="s">
        <v>22</v>
      </c>
      <c r="D73" s="1" t="s">
        <v>171</v>
      </c>
      <c r="E73" s="2">
        <v>0</v>
      </c>
      <c r="F73" s="1">
        <v>10.994</v>
      </c>
      <c r="G73" s="1" t="s">
        <v>152</v>
      </c>
      <c r="H73" s="1">
        <f t="shared" si="2"/>
        <v>0</v>
      </c>
      <c r="I73" s="1" t="s">
        <v>22</v>
      </c>
      <c r="J73" s="1" t="s">
        <v>0</v>
      </c>
    </row>
    <row r="74" spans="1:10" ht="30" x14ac:dyDescent="0.25">
      <c r="A74" s="1">
        <v>1628649</v>
      </c>
      <c r="B74" s="1" t="s">
        <v>172</v>
      </c>
      <c r="C74" s="1" t="s">
        <v>22</v>
      </c>
      <c r="D74" s="1" t="s">
        <v>173</v>
      </c>
      <c r="E74" s="2">
        <v>0</v>
      </c>
      <c r="F74" s="1">
        <v>540</v>
      </c>
      <c r="G74" s="1" t="s">
        <v>48</v>
      </c>
      <c r="H74" s="1">
        <f t="shared" si="2"/>
        <v>0</v>
      </c>
      <c r="I74" s="1" t="s">
        <v>22</v>
      </c>
      <c r="J74" s="1" t="s">
        <v>0</v>
      </c>
    </row>
    <row r="75" spans="1:10" x14ac:dyDescent="0.25">
      <c r="A75" s="1">
        <v>1628650</v>
      </c>
      <c r="B75" s="1" t="s">
        <v>174</v>
      </c>
      <c r="C75" s="1" t="s">
        <v>22</v>
      </c>
      <c r="D75" s="1" t="s">
        <v>176</v>
      </c>
      <c r="E75" s="2">
        <v>0</v>
      </c>
      <c r="F75" s="1">
        <v>540</v>
      </c>
      <c r="G75" s="1" t="s">
        <v>175</v>
      </c>
      <c r="H75" s="1">
        <f t="shared" si="2"/>
        <v>0</v>
      </c>
      <c r="I75" s="1" t="s">
        <v>22</v>
      </c>
      <c r="J75" s="1" t="s">
        <v>0</v>
      </c>
    </row>
    <row r="76" spans="1:10" x14ac:dyDescent="0.25">
      <c r="A76" s="1">
        <v>1628651</v>
      </c>
      <c r="B76" s="1" t="s">
        <v>177</v>
      </c>
      <c r="C76" s="1">
        <v>4</v>
      </c>
      <c r="D76" s="1" t="s">
        <v>178</v>
      </c>
      <c r="E76" s="1">
        <f>ROUND(H77+H78+H79+H80,2)</f>
        <v>0</v>
      </c>
      <c r="F76" s="1">
        <v>1</v>
      </c>
      <c r="G76" s="1" t="s">
        <v>0</v>
      </c>
      <c r="H76" s="1">
        <f t="shared" si="2"/>
        <v>0</v>
      </c>
      <c r="I76" s="1" t="s">
        <v>22</v>
      </c>
      <c r="J76" s="1" t="s">
        <v>0</v>
      </c>
    </row>
    <row r="77" spans="1:10" x14ac:dyDescent="0.25">
      <c r="A77" s="1">
        <v>1628652</v>
      </c>
      <c r="B77" s="1" t="s">
        <v>179</v>
      </c>
      <c r="C77" s="1" t="s">
        <v>22</v>
      </c>
      <c r="D77" s="1" t="s">
        <v>180</v>
      </c>
      <c r="E77" s="2">
        <v>0</v>
      </c>
      <c r="F77" s="1">
        <v>28</v>
      </c>
      <c r="G77" s="1" t="s">
        <v>48</v>
      </c>
      <c r="H77" s="1">
        <f t="shared" si="2"/>
        <v>0</v>
      </c>
      <c r="I77" s="1" t="s">
        <v>22</v>
      </c>
      <c r="J77" s="1" t="s">
        <v>0</v>
      </c>
    </row>
    <row r="78" spans="1:10" ht="30" x14ac:dyDescent="0.25">
      <c r="A78" s="1">
        <v>1628653</v>
      </c>
      <c r="B78" s="1" t="s">
        <v>181</v>
      </c>
      <c r="C78" s="1" t="s">
        <v>22</v>
      </c>
      <c r="D78" s="1" t="s">
        <v>182</v>
      </c>
      <c r="E78" s="2">
        <v>0</v>
      </c>
      <c r="F78" s="1">
        <v>22</v>
      </c>
      <c r="G78" s="1" t="s">
        <v>48</v>
      </c>
      <c r="H78" s="1">
        <f t="shared" si="2"/>
        <v>0</v>
      </c>
      <c r="I78" s="1" t="s">
        <v>22</v>
      </c>
      <c r="J78" s="1" t="s">
        <v>0</v>
      </c>
    </row>
    <row r="79" spans="1:10" ht="30" x14ac:dyDescent="0.25">
      <c r="A79" s="1">
        <v>1628654</v>
      </c>
      <c r="B79" s="1" t="s">
        <v>183</v>
      </c>
      <c r="C79" s="1" t="s">
        <v>22</v>
      </c>
      <c r="D79" s="1" t="s">
        <v>184</v>
      </c>
      <c r="E79" s="2">
        <v>0</v>
      </c>
      <c r="F79" s="1">
        <v>328.8</v>
      </c>
      <c r="G79" s="1" t="s">
        <v>58</v>
      </c>
      <c r="H79" s="1">
        <f t="shared" si="2"/>
        <v>0</v>
      </c>
      <c r="I79" s="1" t="s">
        <v>22</v>
      </c>
      <c r="J79" s="1" t="s">
        <v>0</v>
      </c>
    </row>
    <row r="80" spans="1:10" x14ac:dyDescent="0.25">
      <c r="A80" s="1">
        <v>1628655</v>
      </c>
      <c r="B80" s="1" t="s">
        <v>185</v>
      </c>
      <c r="C80" s="1" t="s">
        <v>22</v>
      </c>
      <c r="D80" s="1" t="s">
        <v>186</v>
      </c>
      <c r="E80" s="2">
        <v>0</v>
      </c>
      <c r="F80" s="1">
        <v>84.5</v>
      </c>
      <c r="G80" s="1" t="s">
        <v>48</v>
      </c>
      <c r="H80" s="1">
        <f t="shared" si="2"/>
        <v>0</v>
      </c>
      <c r="I80" s="1" t="s">
        <v>22</v>
      </c>
      <c r="J80" s="1" t="s">
        <v>0</v>
      </c>
    </row>
    <row r="81" spans="1:10" x14ac:dyDescent="0.25">
      <c r="A81" s="1">
        <v>1628656</v>
      </c>
      <c r="B81" s="1" t="s">
        <v>187</v>
      </c>
      <c r="C81" s="1">
        <v>5</v>
      </c>
      <c r="D81" s="1" t="s">
        <v>188</v>
      </c>
      <c r="E81" s="1">
        <f>ROUND(H82+H83,2)</f>
        <v>0</v>
      </c>
      <c r="F81" s="1">
        <v>1</v>
      </c>
      <c r="G81" s="1" t="s">
        <v>0</v>
      </c>
      <c r="H81" s="1">
        <f t="shared" si="2"/>
        <v>0</v>
      </c>
      <c r="I81" s="1" t="s">
        <v>22</v>
      </c>
      <c r="J81" s="1" t="s">
        <v>0</v>
      </c>
    </row>
    <row r="82" spans="1:10" ht="30" x14ac:dyDescent="0.25">
      <c r="A82" s="1">
        <v>1628657</v>
      </c>
      <c r="B82" s="1" t="s">
        <v>189</v>
      </c>
      <c r="C82" s="1" t="s">
        <v>22</v>
      </c>
      <c r="D82" s="1" t="s">
        <v>190</v>
      </c>
      <c r="E82" s="2">
        <v>0</v>
      </c>
      <c r="F82" s="1">
        <v>36</v>
      </c>
      <c r="G82" s="1" t="s">
        <v>36</v>
      </c>
      <c r="H82" s="1">
        <f t="shared" si="2"/>
        <v>0</v>
      </c>
      <c r="I82" s="1" t="s">
        <v>22</v>
      </c>
      <c r="J82" s="1" t="s">
        <v>0</v>
      </c>
    </row>
    <row r="83" spans="1:10" x14ac:dyDescent="0.25">
      <c r="A83" s="1">
        <v>1628658</v>
      </c>
      <c r="B83" s="1" t="s">
        <v>191</v>
      </c>
      <c r="C83" s="1" t="s">
        <v>22</v>
      </c>
      <c r="D83" s="1" t="s">
        <v>192</v>
      </c>
      <c r="E83" s="2">
        <v>0</v>
      </c>
      <c r="F83" s="1">
        <v>6</v>
      </c>
      <c r="G83" s="1" t="s">
        <v>39</v>
      </c>
      <c r="H83" s="1">
        <f t="shared" si="2"/>
        <v>0</v>
      </c>
      <c r="I83" s="1" t="s">
        <v>22</v>
      </c>
      <c r="J83" s="1" t="s">
        <v>0</v>
      </c>
    </row>
    <row r="84" spans="1:10" x14ac:dyDescent="0.25">
      <c r="A84" s="1">
        <v>1628659</v>
      </c>
      <c r="B84" s="1" t="s">
        <v>193</v>
      </c>
      <c r="C84" s="1">
        <v>9</v>
      </c>
      <c r="D84" s="1" t="s">
        <v>194</v>
      </c>
      <c r="E84" s="1">
        <f>ROUND(H85+H86+H87+H88+H89,2)</f>
        <v>0</v>
      </c>
      <c r="F84" s="1">
        <v>1</v>
      </c>
      <c r="G84" s="1" t="s">
        <v>0</v>
      </c>
      <c r="H84" s="1">
        <f t="shared" si="2"/>
        <v>0</v>
      </c>
      <c r="I84" s="1" t="s">
        <v>22</v>
      </c>
      <c r="J84" s="1" t="s">
        <v>0</v>
      </c>
    </row>
    <row r="85" spans="1:10" ht="30" x14ac:dyDescent="0.25">
      <c r="A85" s="1">
        <v>1628660</v>
      </c>
      <c r="B85" s="1" t="s">
        <v>195</v>
      </c>
      <c r="C85" s="1" t="s">
        <v>22</v>
      </c>
      <c r="D85" s="1" t="s">
        <v>196</v>
      </c>
      <c r="E85" s="2">
        <v>0</v>
      </c>
      <c r="F85" s="1">
        <v>2</v>
      </c>
      <c r="G85" s="1" t="s">
        <v>58</v>
      </c>
      <c r="H85" s="1">
        <f t="shared" si="2"/>
        <v>0</v>
      </c>
      <c r="I85" s="1" t="s">
        <v>22</v>
      </c>
      <c r="J85" s="1" t="s">
        <v>0</v>
      </c>
    </row>
    <row r="86" spans="1:10" ht="30" x14ac:dyDescent="0.25">
      <c r="A86" s="1">
        <v>1628661</v>
      </c>
      <c r="B86" s="1" t="s">
        <v>197</v>
      </c>
      <c r="C86" s="1" t="s">
        <v>22</v>
      </c>
      <c r="D86" s="1" t="s">
        <v>198</v>
      </c>
      <c r="E86" s="2">
        <v>0</v>
      </c>
      <c r="F86" s="1">
        <v>56</v>
      </c>
      <c r="G86" s="1" t="s">
        <v>48</v>
      </c>
      <c r="H86" s="1">
        <f t="shared" si="2"/>
        <v>0</v>
      </c>
      <c r="I86" s="1" t="s">
        <v>22</v>
      </c>
      <c r="J86" s="1" t="s">
        <v>0</v>
      </c>
    </row>
    <row r="87" spans="1:10" ht="30" x14ac:dyDescent="0.25">
      <c r="A87" s="1">
        <v>1628662</v>
      </c>
      <c r="B87" s="1" t="s">
        <v>199</v>
      </c>
      <c r="C87" s="1" t="s">
        <v>22</v>
      </c>
      <c r="D87" s="1" t="s">
        <v>200</v>
      </c>
      <c r="E87" s="2">
        <v>0</v>
      </c>
      <c r="F87" s="1">
        <v>10</v>
      </c>
      <c r="G87" s="1" t="s">
        <v>48</v>
      </c>
      <c r="H87" s="1">
        <f t="shared" si="2"/>
        <v>0</v>
      </c>
      <c r="I87" s="1" t="s">
        <v>22</v>
      </c>
      <c r="J87" s="1" t="s">
        <v>0</v>
      </c>
    </row>
    <row r="88" spans="1:10" x14ac:dyDescent="0.25">
      <c r="A88" s="1">
        <v>1628663</v>
      </c>
      <c r="B88" s="1" t="s">
        <v>201</v>
      </c>
      <c r="C88" s="1" t="s">
        <v>22</v>
      </c>
      <c r="D88" s="1" t="s">
        <v>202</v>
      </c>
      <c r="E88" s="2">
        <v>0</v>
      </c>
      <c r="F88" s="1">
        <v>1</v>
      </c>
      <c r="G88" s="1" t="s">
        <v>39</v>
      </c>
      <c r="H88" s="1">
        <f t="shared" si="2"/>
        <v>0</v>
      </c>
      <c r="I88" s="1" t="s">
        <v>22</v>
      </c>
      <c r="J88" s="1" t="s">
        <v>0</v>
      </c>
    </row>
    <row r="89" spans="1:10" ht="30" x14ac:dyDescent="0.25">
      <c r="A89" s="1">
        <v>1628664</v>
      </c>
      <c r="B89" s="1" t="s">
        <v>203</v>
      </c>
      <c r="C89" s="1" t="s">
        <v>22</v>
      </c>
      <c r="D89" s="1" t="s">
        <v>204</v>
      </c>
      <c r="E89" s="2">
        <v>0</v>
      </c>
      <c r="F89" s="1">
        <v>4</v>
      </c>
      <c r="G89" s="1" t="s">
        <v>152</v>
      </c>
      <c r="H89" s="1">
        <f t="shared" si="2"/>
        <v>0</v>
      </c>
      <c r="I89" s="1" t="s">
        <v>22</v>
      </c>
      <c r="J89" s="1" t="s">
        <v>0</v>
      </c>
    </row>
    <row r="90" spans="1:10" x14ac:dyDescent="0.25">
      <c r="A90" s="1">
        <v>1628665</v>
      </c>
      <c r="B90" s="1" t="s">
        <v>205</v>
      </c>
      <c r="C90" s="1">
        <v>99</v>
      </c>
      <c r="D90" s="1" t="s">
        <v>206</v>
      </c>
      <c r="E90" s="1">
        <f>ROUND(H91+H92,2)</f>
        <v>0</v>
      </c>
      <c r="F90" s="1">
        <v>1</v>
      </c>
      <c r="G90" s="1" t="s">
        <v>0</v>
      </c>
      <c r="H90" s="1">
        <f t="shared" si="2"/>
        <v>0</v>
      </c>
      <c r="I90" s="1" t="s">
        <v>22</v>
      </c>
      <c r="J90" s="1" t="s">
        <v>0</v>
      </c>
    </row>
    <row r="91" spans="1:10" ht="30" x14ac:dyDescent="0.25">
      <c r="A91" s="1">
        <v>1628666</v>
      </c>
      <c r="B91" s="1" t="s">
        <v>207</v>
      </c>
      <c r="C91" s="1" t="s">
        <v>22</v>
      </c>
      <c r="D91" s="1" t="s">
        <v>208</v>
      </c>
      <c r="E91" s="2">
        <v>0</v>
      </c>
      <c r="F91" s="1">
        <v>4986.3689999999997</v>
      </c>
      <c r="G91" s="1" t="s">
        <v>152</v>
      </c>
      <c r="H91" s="1">
        <f t="shared" si="2"/>
        <v>0</v>
      </c>
      <c r="I91" s="1" t="s">
        <v>22</v>
      </c>
      <c r="J91" s="1" t="s">
        <v>0</v>
      </c>
    </row>
    <row r="92" spans="1:10" ht="30" x14ac:dyDescent="0.25">
      <c r="A92" s="1">
        <v>1628667</v>
      </c>
      <c r="B92" s="1" t="s">
        <v>209</v>
      </c>
      <c r="C92" s="1" t="s">
        <v>22</v>
      </c>
      <c r="D92" s="1" t="s">
        <v>210</v>
      </c>
      <c r="E92" s="2">
        <v>0</v>
      </c>
      <c r="F92" s="1">
        <v>2714.45</v>
      </c>
      <c r="G92" s="1" t="s">
        <v>152</v>
      </c>
      <c r="H92" s="1">
        <f t="shared" si="2"/>
        <v>0</v>
      </c>
      <c r="I92" s="1" t="s">
        <v>22</v>
      </c>
      <c r="J92" s="1" t="s">
        <v>0</v>
      </c>
    </row>
    <row r="93" spans="1:10" x14ac:dyDescent="0.25">
      <c r="A93" s="1">
        <v>1628668</v>
      </c>
      <c r="B93" s="1" t="s">
        <v>211</v>
      </c>
      <c r="C93" s="1" t="s">
        <v>212</v>
      </c>
      <c r="D93" s="1" t="s">
        <v>213</v>
      </c>
      <c r="E93" s="1">
        <f>ROUND(H94,2)</f>
        <v>0</v>
      </c>
      <c r="F93" s="1">
        <v>1</v>
      </c>
      <c r="G93" s="1" t="s">
        <v>0</v>
      </c>
      <c r="H93" s="1">
        <f t="shared" si="2"/>
        <v>0</v>
      </c>
      <c r="I93" s="1" t="s">
        <v>22</v>
      </c>
      <c r="J93" s="1" t="s">
        <v>0</v>
      </c>
    </row>
    <row r="94" spans="1:10" x14ac:dyDescent="0.25">
      <c r="A94" s="1">
        <v>1628669</v>
      </c>
      <c r="B94" s="1" t="s">
        <v>214</v>
      </c>
      <c r="C94" s="1">
        <v>767</v>
      </c>
      <c r="D94" s="1" t="s">
        <v>215</v>
      </c>
      <c r="E94" s="1">
        <f>ROUND(H95+H96+H97+H98+H99,2)</f>
        <v>0</v>
      </c>
      <c r="F94" s="1">
        <v>1</v>
      </c>
      <c r="G94" s="1" t="s">
        <v>0</v>
      </c>
      <c r="H94" s="1">
        <f t="shared" si="2"/>
        <v>0</v>
      </c>
      <c r="I94" s="1" t="s">
        <v>22</v>
      </c>
      <c r="J94" s="1" t="s">
        <v>0</v>
      </c>
    </row>
    <row r="95" spans="1:10" ht="30" x14ac:dyDescent="0.25">
      <c r="A95" s="1">
        <v>1628670</v>
      </c>
      <c r="B95" s="1" t="s">
        <v>216</v>
      </c>
      <c r="C95" s="1" t="s">
        <v>22</v>
      </c>
      <c r="D95" s="1" t="s">
        <v>217</v>
      </c>
      <c r="E95" s="2">
        <v>0</v>
      </c>
      <c r="F95" s="1">
        <v>56</v>
      </c>
      <c r="G95" s="1" t="s">
        <v>48</v>
      </c>
      <c r="H95" s="1">
        <f t="shared" si="2"/>
        <v>0</v>
      </c>
      <c r="I95" s="1" t="s">
        <v>22</v>
      </c>
      <c r="J95" s="1" t="s">
        <v>0</v>
      </c>
    </row>
    <row r="96" spans="1:10" x14ac:dyDescent="0.25">
      <c r="A96" s="1">
        <v>1628671</v>
      </c>
      <c r="B96" s="1" t="s">
        <v>218</v>
      </c>
      <c r="C96" s="1" t="s">
        <v>22</v>
      </c>
      <c r="D96" s="1" t="s">
        <v>219</v>
      </c>
      <c r="E96" s="2">
        <v>0</v>
      </c>
      <c r="F96" s="1">
        <v>4</v>
      </c>
      <c r="G96" s="1" t="s">
        <v>39</v>
      </c>
      <c r="H96" s="1">
        <f t="shared" si="2"/>
        <v>0</v>
      </c>
      <c r="I96" s="1" t="s">
        <v>22</v>
      </c>
      <c r="J96" s="1" t="s">
        <v>0</v>
      </c>
    </row>
    <row r="97" spans="1:10" ht="45" x14ac:dyDescent="0.25">
      <c r="A97" s="1">
        <v>1628672</v>
      </c>
      <c r="B97" s="1" t="s">
        <v>220</v>
      </c>
      <c r="C97" s="1" t="s">
        <v>22</v>
      </c>
      <c r="D97" s="1" t="s">
        <v>221</v>
      </c>
      <c r="E97" s="2">
        <v>0</v>
      </c>
      <c r="F97" s="1">
        <v>3</v>
      </c>
      <c r="G97" s="1" t="s">
        <v>39</v>
      </c>
      <c r="H97" s="1">
        <f t="shared" si="2"/>
        <v>0</v>
      </c>
      <c r="I97" s="1" t="s">
        <v>22</v>
      </c>
      <c r="J97" s="1" t="s">
        <v>0</v>
      </c>
    </row>
    <row r="98" spans="1:10" x14ac:dyDescent="0.25">
      <c r="A98" s="1">
        <v>1628673</v>
      </c>
      <c r="B98" s="1" t="s">
        <v>222</v>
      </c>
      <c r="C98" s="1" t="s">
        <v>22</v>
      </c>
      <c r="D98" s="1" t="s">
        <v>223</v>
      </c>
      <c r="E98" s="2">
        <v>0</v>
      </c>
      <c r="F98" s="1">
        <v>1.2809999999999999</v>
      </c>
      <c r="G98" s="1" t="s">
        <v>48</v>
      </c>
      <c r="H98" s="1">
        <f t="shared" si="2"/>
        <v>0</v>
      </c>
      <c r="I98" s="1" t="s">
        <v>22</v>
      </c>
      <c r="J98" s="1" t="s">
        <v>0</v>
      </c>
    </row>
    <row r="99" spans="1:10" ht="30" x14ac:dyDescent="0.25">
      <c r="A99" s="1">
        <v>1628674</v>
      </c>
      <c r="B99" s="1" t="s">
        <v>224</v>
      </c>
      <c r="C99" s="1" t="s">
        <v>22</v>
      </c>
      <c r="D99" s="1" t="s">
        <v>225</v>
      </c>
      <c r="E99" s="2">
        <v>0</v>
      </c>
      <c r="F99" s="1">
        <v>9.4E-2</v>
      </c>
      <c r="G99" s="1" t="s">
        <v>152</v>
      </c>
      <c r="H99" s="1">
        <f t="shared" si="2"/>
        <v>0</v>
      </c>
      <c r="I99" s="1" t="s">
        <v>22</v>
      </c>
      <c r="J99" s="1" t="s">
        <v>0</v>
      </c>
    </row>
    <row r="100" spans="1:10" x14ac:dyDescent="0.25">
      <c r="A100" s="1">
        <v>1628675</v>
      </c>
      <c r="B100" s="1" t="s">
        <v>226</v>
      </c>
      <c r="C100" s="1" t="s">
        <v>22</v>
      </c>
      <c r="D100" s="1" t="s">
        <v>227</v>
      </c>
      <c r="E100" s="1">
        <f>ROUND(H101+H187+H194,2)</f>
        <v>0</v>
      </c>
      <c r="F100" s="1">
        <v>1</v>
      </c>
      <c r="G100" s="1" t="s">
        <v>0</v>
      </c>
      <c r="H100" s="1">
        <f t="shared" ref="H100:H131" si="3">IF(ISNUMBER(VALUE(E100)),ROUND(SUM(ROUND(E100,2)*F100),2),"N")</f>
        <v>0</v>
      </c>
      <c r="I100" s="1" t="s">
        <v>22</v>
      </c>
      <c r="J100" s="1" t="s">
        <v>0</v>
      </c>
    </row>
    <row r="101" spans="1:10" x14ac:dyDescent="0.25">
      <c r="A101" s="1">
        <v>1628676</v>
      </c>
      <c r="B101" s="1" t="s">
        <v>228</v>
      </c>
      <c r="C101" s="1" t="s">
        <v>31</v>
      </c>
      <c r="D101" s="1" t="s">
        <v>32</v>
      </c>
      <c r="E101" s="1">
        <f>ROUND(H102+H146+H154+H165+H170+H173+H176+H184,2)</f>
        <v>0</v>
      </c>
      <c r="F101" s="1">
        <v>1</v>
      </c>
      <c r="G101" s="1" t="s">
        <v>0</v>
      </c>
      <c r="H101" s="1">
        <f t="shared" si="3"/>
        <v>0</v>
      </c>
      <c r="I101" s="1" t="s">
        <v>22</v>
      </c>
      <c r="J101" s="1" t="s">
        <v>0</v>
      </c>
    </row>
    <row r="102" spans="1:10" x14ac:dyDescent="0.25">
      <c r="A102" s="1">
        <v>1628677</v>
      </c>
      <c r="B102" s="1" t="s">
        <v>229</v>
      </c>
      <c r="C102" s="1">
        <v>1</v>
      </c>
      <c r="D102" s="1" t="s">
        <v>34</v>
      </c>
      <c r="E102" s="1">
        <f>ROUND(H103+H104+H105+H106+H107+H108+H109+H110+H111+H112+H113+H114+H115+H116+H117+H118+H119+H120+H121+H122+H123+H124+H125+H126+H127+H128+H129+H130+H131+H132+H133+H134+H135+H136+H137+H138+H139+H140+H141+H142+H143+H144+H145,2)</f>
        <v>0</v>
      </c>
      <c r="F102" s="1">
        <v>1</v>
      </c>
      <c r="G102" s="1" t="s">
        <v>0</v>
      </c>
      <c r="H102" s="1">
        <f t="shared" si="3"/>
        <v>0</v>
      </c>
      <c r="I102" s="1" t="s">
        <v>22</v>
      </c>
      <c r="J102" s="1" t="s">
        <v>0</v>
      </c>
    </row>
    <row r="103" spans="1:10" x14ac:dyDescent="0.25">
      <c r="A103" s="1">
        <v>1628678</v>
      </c>
      <c r="B103" s="1" t="s">
        <v>230</v>
      </c>
      <c r="C103" s="1" t="s">
        <v>22</v>
      </c>
      <c r="D103" s="1" t="s">
        <v>37</v>
      </c>
      <c r="E103" s="2">
        <v>0</v>
      </c>
      <c r="F103" s="1">
        <v>320</v>
      </c>
      <c r="G103" s="1" t="s">
        <v>36</v>
      </c>
      <c r="H103" s="1">
        <f t="shared" si="3"/>
        <v>0</v>
      </c>
      <c r="I103" s="1" t="s">
        <v>22</v>
      </c>
      <c r="J103" s="1" t="s">
        <v>0</v>
      </c>
    </row>
    <row r="104" spans="1:10" ht="30" x14ac:dyDescent="0.25">
      <c r="A104" s="1">
        <v>1628679</v>
      </c>
      <c r="B104" s="1" t="s">
        <v>231</v>
      </c>
      <c r="C104" s="1" t="s">
        <v>22</v>
      </c>
      <c r="D104" s="1" t="s">
        <v>40</v>
      </c>
      <c r="E104" s="2">
        <v>0</v>
      </c>
      <c r="F104" s="1">
        <v>48</v>
      </c>
      <c r="G104" s="1" t="s">
        <v>39</v>
      </c>
      <c r="H104" s="1">
        <f t="shared" si="3"/>
        <v>0</v>
      </c>
      <c r="I104" s="1" t="s">
        <v>22</v>
      </c>
      <c r="J104" s="1" t="s">
        <v>0</v>
      </c>
    </row>
    <row r="105" spans="1:10" ht="30" x14ac:dyDescent="0.25">
      <c r="A105" s="1">
        <v>1628680</v>
      </c>
      <c r="B105" s="1" t="s">
        <v>232</v>
      </c>
      <c r="C105" s="1" t="s">
        <v>22</v>
      </c>
      <c r="D105" s="1" t="s">
        <v>42</v>
      </c>
      <c r="E105" s="2">
        <v>0</v>
      </c>
      <c r="F105" s="1">
        <v>51</v>
      </c>
      <c r="G105" s="1" t="s">
        <v>39</v>
      </c>
      <c r="H105" s="1">
        <f t="shared" si="3"/>
        <v>0</v>
      </c>
      <c r="I105" s="1" t="s">
        <v>22</v>
      </c>
      <c r="J105" s="1" t="s">
        <v>0</v>
      </c>
    </row>
    <row r="106" spans="1:10" ht="30" x14ac:dyDescent="0.25">
      <c r="A106" s="1">
        <v>1628681</v>
      </c>
      <c r="B106" s="1" t="s">
        <v>233</v>
      </c>
      <c r="C106" s="1" t="s">
        <v>22</v>
      </c>
      <c r="D106" s="1" t="s">
        <v>44</v>
      </c>
      <c r="E106" s="2">
        <v>0</v>
      </c>
      <c r="F106" s="1">
        <v>9</v>
      </c>
      <c r="G106" s="1" t="s">
        <v>39</v>
      </c>
      <c r="H106" s="1">
        <f t="shared" si="3"/>
        <v>0</v>
      </c>
      <c r="I106" s="1" t="s">
        <v>22</v>
      </c>
      <c r="J106" s="1" t="s">
        <v>0</v>
      </c>
    </row>
    <row r="107" spans="1:10" ht="30" x14ac:dyDescent="0.25">
      <c r="A107" s="1">
        <v>1628682</v>
      </c>
      <c r="B107" s="1" t="s">
        <v>234</v>
      </c>
      <c r="C107" s="1" t="s">
        <v>22</v>
      </c>
      <c r="D107" s="1" t="s">
        <v>235</v>
      </c>
      <c r="E107" s="2">
        <v>0</v>
      </c>
      <c r="F107" s="1">
        <v>100</v>
      </c>
      <c r="G107" s="1" t="s">
        <v>48</v>
      </c>
      <c r="H107" s="1">
        <f t="shared" si="3"/>
        <v>0</v>
      </c>
      <c r="I107" s="1" t="s">
        <v>22</v>
      </c>
      <c r="J107" s="1" t="s">
        <v>0</v>
      </c>
    </row>
    <row r="108" spans="1:10" ht="30" x14ac:dyDescent="0.25">
      <c r="A108" s="1">
        <v>1628683</v>
      </c>
      <c r="B108" s="1" t="s">
        <v>236</v>
      </c>
      <c r="C108" s="1" t="s">
        <v>22</v>
      </c>
      <c r="D108" s="1" t="s">
        <v>49</v>
      </c>
      <c r="E108" s="2">
        <v>0</v>
      </c>
      <c r="F108" s="1">
        <v>1370</v>
      </c>
      <c r="G108" s="1" t="s">
        <v>48</v>
      </c>
      <c r="H108" s="1">
        <f t="shared" si="3"/>
        <v>0</v>
      </c>
      <c r="I108" s="1" t="s">
        <v>22</v>
      </c>
      <c r="J108" s="1" t="s">
        <v>0</v>
      </c>
    </row>
    <row r="109" spans="1:10" ht="30" x14ac:dyDescent="0.25">
      <c r="A109" s="1">
        <v>1628684</v>
      </c>
      <c r="B109" s="1" t="s">
        <v>237</v>
      </c>
      <c r="C109" s="1" t="s">
        <v>22</v>
      </c>
      <c r="D109" s="1" t="s">
        <v>52</v>
      </c>
      <c r="E109" s="2">
        <v>0</v>
      </c>
      <c r="F109" s="1">
        <v>1200</v>
      </c>
      <c r="G109" s="1" t="s">
        <v>51</v>
      </c>
      <c r="H109" s="1">
        <f t="shared" si="3"/>
        <v>0</v>
      </c>
      <c r="I109" s="1" t="s">
        <v>22</v>
      </c>
      <c r="J109" s="1" t="s">
        <v>0</v>
      </c>
    </row>
    <row r="110" spans="1:10" x14ac:dyDescent="0.25">
      <c r="A110" s="1">
        <v>1628685</v>
      </c>
      <c r="B110" s="1" t="s">
        <v>238</v>
      </c>
      <c r="C110" s="1" t="s">
        <v>22</v>
      </c>
      <c r="D110" s="1" t="s">
        <v>54</v>
      </c>
      <c r="E110" s="2">
        <v>0</v>
      </c>
      <c r="F110" s="1">
        <v>35</v>
      </c>
      <c r="G110" s="1" t="s">
        <v>48</v>
      </c>
      <c r="H110" s="1">
        <f t="shared" si="3"/>
        <v>0</v>
      </c>
      <c r="I110" s="1" t="s">
        <v>22</v>
      </c>
      <c r="J110" s="1" t="s">
        <v>0</v>
      </c>
    </row>
    <row r="111" spans="1:10" x14ac:dyDescent="0.25">
      <c r="A111" s="1">
        <v>1628686</v>
      </c>
      <c r="B111" s="1" t="s">
        <v>239</v>
      </c>
      <c r="C111" s="1" t="s">
        <v>22</v>
      </c>
      <c r="D111" s="1" t="s">
        <v>56</v>
      </c>
      <c r="E111" s="2">
        <v>0</v>
      </c>
      <c r="F111" s="1">
        <v>12</v>
      </c>
      <c r="G111" s="1" t="s">
        <v>48</v>
      </c>
      <c r="H111" s="1">
        <f t="shared" si="3"/>
        <v>0</v>
      </c>
      <c r="I111" s="1" t="s">
        <v>22</v>
      </c>
      <c r="J111" s="1" t="s">
        <v>0</v>
      </c>
    </row>
    <row r="112" spans="1:10" ht="30" x14ac:dyDescent="0.25">
      <c r="A112" s="1">
        <v>1628687</v>
      </c>
      <c r="B112" s="1" t="s">
        <v>240</v>
      </c>
      <c r="C112" s="1" t="s">
        <v>22</v>
      </c>
      <c r="D112" s="1" t="s">
        <v>59</v>
      </c>
      <c r="E112" s="2">
        <v>0</v>
      </c>
      <c r="F112" s="1">
        <v>76</v>
      </c>
      <c r="G112" s="1" t="s">
        <v>58</v>
      </c>
      <c r="H112" s="1">
        <f t="shared" si="3"/>
        <v>0</v>
      </c>
      <c r="I112" s="1" t="s">
        <v>22</v>
      </c>
      <c r="J112" s="1" t="s">
        <v>0</v>
      </c>
    </row>
    <row r="113" spans="1:10" x14ac:dyDescent="0.25">
      <c r="A113" s="1">
        <v>1628688</v>
      </c>
      <c r="B113" s="1" t="s">
        <v>241</v>
      </c>
      <c r="C113" s="1" t="s">
        <v>22</v>
      </c>
      <c r="D113" s="1" t="s">
        <v>61</v>
      </c>
      <c r="E113" s="2">
        <v>0</v>
      </c>
      <c r="F113" s="1">
        <v>2226.7199999999998</v>
      </c>
      <c r="G113" s="1" t="s">
        <v>58</v>
      </c>
      <c r="H113" s="1">
        <f t="shared" si="3"/>
        <v>0</v>
      </c>
      <c r="I113" s="1" t="s">
        <v>22</v>
      </c>
      <c r="J113" s="1" t="s">
        <v>0</v>
      </c>
    </row>
    <row r="114" spans="1:10" x14ac:dyDescent="0.25">
      <c r="A114" s="1">
        <v>1628689</v>
      </c>
      <c r="B114" s="1" t="s">
        <v>242</v>
      </c>
      <c r="C114" s="1" t="s">
        <v>22</v>
      </c>
      <c r="D114" s="1" t="s">
        <v>63</v>
      </c>
      <c r="E114" s="2">
        <v>0</v>
      </c>
      <c r="F114" s="1">
        <v>2226.7199999999998</v>
      </c>
      <c r="G114" s="1" t="s">
        <v>58</v>
      </c>
      <c r="H114" s="1">
        <f t="shared" si="3"/>
        <v>0</v>
      </c>
      <c r="I114" s="1" t="s">
        <v>22</v>
      </c>
      <c r="J114" s="1" t="s">
        <v>0</v>
      </c>
    </row>
    <row r="115" spans="1:10" x14ac:dyDescent="0.25">
      <c r="A115" s="1">
        <v>1628690</v>
      </c>
      <c r="B115" s="1" t="s">
        <v>243</v>
      </c>
      <c r="C115" s="1" t="s">
        <v>22</v>
      </c>
      <c r="D115" s="1" t="s">
        <v>65</v>
      </c>
      <c r="E115" s="2">
        <v>0</v>
      </c>
      <c r="F115" s="1">
        <v>1371.72</v>
      </c>
      <c r="G115" s="1" t="s">
        <v>58</v>
      </c>
      <c r="H115" s="1">
        <f t="shared" si="3"/>
        <v>0</v>
      </c>
      <c r="I115" s="1" t="s">
        <v>22</v>
      </c>
      <c r="J115" s="1" t="s">
        <v>0</v>
      </c>
    </row>
    <row r="116" spans="1:10" x14ac:dyDescent="0.25">
      <c r="A116" s="1">
        <v>1628691</v>
      </c>
      <c r="B116" s="1" t="s">
        <v>244</v>
      </c>
      <c r="C116" s="1" t="s">
        <v>22</v>
      </c>
      <c r="D116" s="1" t="s">
        <v>67</v>
      </c>
      <c r="E116" s="2">
        <v>0</v>
      </c>
      <c r="F116" s="1">
        <v>1371.72</v>
      </c>
      <c r="G116" s="1" t="s">
        <v>58</v>
      </c>
      <c r="H116" s="1">
        <f t="shared" si="3"/>
        <v>0</v>
      </c>
      <c r="I116" s="1" t="s">
        <v>22</v>
      </c>
      <c r="J116" s="1" t="s">
        <v>0</v>
      </c>
    </row>
    <row r="117" spans="1:10" ht="30" x14ac:dyDescent="0.25">
      <c r="A117" s="1">
        <v>1628692</v>
      </c>
      <c r="B117" s="1" t="s">
        <v>245</v>
      </c>
      <c r="C117" s="1" t="s">
        <v>22</v>
      </c>
      <c r="D117" s="1" t="s">
        <v>69</v>
      </c>
      <c r="E117" s="2">
        <v>0</v>
      </c>
      <c r="F117" s="1">
        <v>199.08</v>
      </c>
      <c r="G117" s="1" t="s">
        <v>58</v>
      </c>
      <c r="H117" s="1">
        <f t="shared" si="3"/>
        <v>0</v>
      </c>
      <c r="I117" s="1" t="s">
        <v>22</v>
      </c>
      <c r="J117" s="1" t="s">
        <v>0</v>
      </c>
    </row>
    <row r="118" spans="1:10" ht="30" x14ac:dyDescent="0.25">
      <c r="A118" s="1">
        <v>1628693</v>
      </c>
      <c r="B118" s="1" t="s">
        <v>246</v>
      </c>
      <c r="C118" s="1" t="s">
        <v>22</v>
      </c>
      <c r="D118" s="1" t="s">
        <v>71</v>
      </c>
      <c r="E118" s="2">
        <v>0</v>
      </c>
      <c r="F118" s="1">
        <v>402.9</v>
      </c>
      <c r="G118" s="1" t="s">
        <v>58</v>
      </c>
      <c r="H118" s="1">
        <f t="shared" si="3"/>
        <v>0</v>
      </c>
      <c r="I118" s="1" t="s">
        <v>22</v>
      </c>
      <c r="J118" s="1" t="s">
        <v>0</v>
      </c>
    </row>
    <row r="119" spans="1:10" ht="30" x14ac:dyDescent="0.25">
      <c r="A119" s="1">
        <v>1628694</v>
      </c>
      <c r="B119" s="1" t="s">
        <v>247</v>
      </c>
      <c r="C119" s="1" t="s">
        <v>22</v>
      </c>
      <c r="D119" s="1" t="s">
        <v>73</v>
      </c>
      <c r="E119" s="2">
        <v>0</v>
      </c>
      <c r="F119" s="1">
        <v>678</v>
      </c>
      <c r="G119" s="1" t="s">
        <v>36</v>
      </c>
      <c r="H119" s="1">
        <f t="shared" si="3"/>
        <v>0</v>
      </c>
      <c r="I119" s="1" t="s">
        <v>22</v>
      </c>
      <c r="J119" s="1" t="s">
        <v>0</v>
      </c>
    </row>
    <row r="120" spans="1:10" x14ac:dyDescent="0.25">
      <c r="A120" s="1">
        <v>1628695</v>
      </c>
      <c r="B120" s="1" t="s">
        <v>248</v>
      </c>
      <c r="C120" s="1" t="s">
        <v>22</v>
      </c>
      <c r="D120" s="1" t="s">
        <v>75</v>
      </c>
      <c r="E120" s="2">
        <v>0</v>
      </c>
      <c r="F120" s="1">
        <v>678</v>
      </c>
      <c r="G120" s="1" t="s">
        <v>36</v>
      </c>
      <c r="H120" s="1">
        <f t="shared" si="3"/>
        <v>0</v>
      </c>
      <c r="I120" s="1" t="s">
        <v>22</v>
      </c>
      <c r="J120" s="1" t="s">
        <v>0</v>
      </c>
    </row>
    <row r="121" spans="1:10" ht="30" x14ac:dyDescent="0.25">
      <c r="A121" s="1">
        <v>1628696</v>
      </c>
      <c r="B121" s="1" t="s">
        <v>249</v>
      </c>
      <c r="C121" s="1" t="s">
        <v>22</v>
      </c>
      <c r="D121" s="1" t="s">
        <v>250</v>
      </c>
      <c r="E121" s="2">
        <v>0</v>
      </c>
      <c r="F121" s="1">
        <v>678</v>
      </c>
      <c r="G121" s="1" t="s">
        <v>36</v>
      </c>
      <c r="H121" s="1">
        <f t="shared" si="3"/>
        <v>0</v>
      </c>
      <c r="I121" s="1" t="s">
        <v>22</v>
      </c>
      <c r="J121" s="1" t="s">
        <v>0</v>
      </c>
    </row>
    <row r="122" spans="1:10" ht="30" x14ac:dyDescent="0.25">
      <c r="A122" s="1">
        <v>1628697</v>
      </c>
      <c r="B122" s="1" t="s">
        <v>251</v>
      </c>
      <c r="C122" s="1" t="s">
        <v>22</v>
      </c>
      <c r="D122" s="1" t="s">
        <v>79</v>
      </c>
      <c r="E122" s="2">
        <v>0</v>
      </c>
      <c r="F122" s="1">
        <v>678</v>
      </c>
      <c r="G122" s="1" t="s">
        <v>36</v>
      </c>
      <c r="H122" s="1">
        <f t="shared" si="3"/>
        <v>0</v>
      </c>
      <c r="I122" s="1" t="s">
        <v>22</v>
      </c>
      <c r="J122" s="1" t="s">
        <v>0</v>
      </c>
    </row>
    <row r="123" spans="1:10" x14ac:dyDescent="0.25">
      <c r="A123" s="1">
        <v>1628698</v>
      </c>
      <c r="B123" s="1" t="s">
        <v>252</v>
      </c>
      <c r="C123" s="1" t="s">
        <v>22</v>
      </c>
      <c r="D123" s="1" t="s">
        <v>82</v>
      </c>
      <c r="E123" s="2">
        <v>0</v>
      </c>
      <c r="F123" s="1">
        <v>1439.376</v>
      </c>
      <c r="G123" s="1" t="s">
        <v>81</v>
      </c>
      <c r="H123" s="1">
        <f t="shared" si="3"/>
        <v>0</v>
      </c>
      <c r="I123" s="1" t="s">
        <v>22</v>
      </c>
      <c r="J123" s="1" t="s">
        <v>0</v>
      </c>
    </row>
    <row r="124" spans="1:10" ht="30" x14ac:dyDescent="0.25">
      <c r="A124" s="1">
        <v>1628699</v>
      </c>
      <c r="B124" s="1" t="s">
        <v>253</v>
      </c>
      <c r="C124" s="1" t="s">
        <v>22</v>
      </c>
      <c r="D124" s="1" t="s">
        <v>84</v>
      </c>
      <c r="E124" s="2">
        <v>0</v>
      </c>
      <c r="F124" s="1">
        <v>48</v>
      </c>
      <c r="G124" s="1" t="s">
        <v>39</v>
      </c>
      <c r="H124" s="1">
        <f t="shared" si="3"/>
        <v>0</v>
      </c>
      <c r="I124" s="1" t="s">
        <v>22</v>
      </c>
      <c r="J124" s="1" t="s">
        <v>0</v>
      </c>
    </row>
    <row r="125" spans="1:10" ht="30" x14ac:dyDescent="0.25">
      <c r="A125" s="1">
        <v>1628700</v>
      </c>
      <c r="B125" s="1" t="s">
        <v>254</v>
      </c>
      <c r="C125" s="1" t="s">
        <v>22</v>
      </c>
      <c r="D125" s="1" t="s">
        <v>86</v>
      </c>
      <c r="E125" s="2">
        <v>0</v>
      </c>
      <c r="F125" s="1">
        <v>51</v>
      </c>
      <c r="G125" s="1" t="s">
        <v>39</v>
      </c>
      <c r="H125" s="1">
        <f t="shared" si="3"/>
        <v>0</v>
      </c>
      <c r="I125" s="1" t="s">
        <v>22</v>
      </c>
      <c r="J125" s="1" t="s">
        <v>0</v>
      </c>
    </row>
    <row r="126" spans="1:10" ht="30" x14ac:dyDescent="0.25">
      <c r="A126" s="1">
        <v>1628701</v>
      </c>
      <c r="B126" s="1" t="s">
        <v>255</v>
      </c>
      <c r="C126" s="1" t="s">
        <v>22</v>
      </c>
      <c r="D126" s="1" t="s">
        <v>88</v>
      </c>
      <c r="E126" s="2">
        <v>0</v>
      </c>
      <c r="F126" s="1">
        <v>9</v>
      </c>
      <c r="G126" s="1" t="s">
        <v>39</v>
      </c>
      <c r="H126" s="1">
        <f t="shared" si="3"/>
        <v>0</v>
      </c>
      <c r="I126" s="1" t="s">
        <v>22</v>
      </c>
      <c r="J126" s="1" t="s">
        <v>0</v>
      </c>
    </row>
    <row r="127" spans="1:10" ht="30" x14ac:dyDescent="0.25">
      <c r="A127" s="1">
        <v>1628702</v>
      </c>
      <c r="B127" s="1" t="s">
        <v>256</v>
      </c>
      <c r="C127" s="1" t="s">
        <v>22</v>
      </c>
      <c r="D127" s="1" t="s">
        <v>92</v>
      </c>
      <c r="E127" s="2">
        <v>0</v>
      </c>
      <c r="F127" s="1">
        <v>1056</v>
      </c>
      <c r="G127" s="1" t="s">
        <v>39</v>
      </c>
      <c r="H127" s="1">
        <f t="shared" si="3"/>
        <v>0</v>
      </c>
      <c r="I127" s="1" t="s">
        <v>22</v>
      </c>
      <c r="J127" s="1" t="s">
        <v>0</v>
      </c>
    </row>
    <row r="128" spans="1:10" ht="30" x14ac:dyDescent="0.25">
      <c r="A128" s="1">
        <v>1628703</v>
      </c>
      <c r="B128" s="1" t="s">
        <v>257</v>
      </c>
      <c r="C128" s="1" t="s">
        <v>22</v>
      </c>
      <c r="D128" s="1" t="s">
        <v>94</v>
      </c>
      <c r="E128" s="2">
        <v>0</v>
      </c>
      <c r="F128" s="1">
        <v>1122</v>
      </c>
      <c r="G128" s="1" t="s">
        <v>39</v>
      </c>
      <c r="H128" s="1">
        <f t="shared" si="3"/>
        <v>0</v>
      </c>
      <c r="I128" s="1" t="s">
        <v>22</v>
      </c>
      <c r="J128" s="1" t="s">
        <v>0</v>
      </c>
    </row>
    <row r="129" spans="1:10" ht="30" x14ac:dyDescent="0.25">
      <c r="A129" s="1">
        <v>1628704</v>
      </c>
      <c r="B129" s="1" t="s">
        <v>258</v>
      </c>
      <c r="C129" s="1" t="s">
        <v>22</v>
      </c>
      <c r="D129" s="1" t="s">
        <v>96</v>
      </c>
      <c r="E129" s="2">
        <v>0</v>
      </c>
      <c r="F129" s="1">
        <v>198</v>
      </c>
      <c r="G129" s="1" t="s">
        <v>39</v>
      </c>
      <c r="H129" s="1">
        <f t="shared" si="3"/>
        <v>0</v>
      </c>
      <c r="I129" s="1" t="s">
        <v>22</v>
      </c>
      <c r="J129" s="1" t="s">
        <v>0</v>
      </c>
    </row>
    <row r="130" spans="1:10" x14ac:dyDescent="0.25">
      <c r="A130" s="1">
        <v>1628705</v>
      </c>
      <c r="B130" s="1" t="s">
        <v>259</v>
      </c>
      <c r="C130" s="1" t="s">
        <v>22</v>
      </c>
      <c r="D130" s="1" t="s">
        <v>100</v>
      </c>
      <c r="E130" s="2">
        <v>0</v>
      </c>
      <c r="F130" s="1">
        <v>2730.2730000000001</v>
      </c>
      <c r="G130" s="1" t="s">
        <v>58</v>
      </c>
      <c r="H130" s="1">
        <f t="shared" si="3"/>
        <v>0</v>
      </c>
      <c r="I130" s="1" t="s">
        <v>22</v>
      </c>
      <c r="J130" s="1" t="s">
        <v>0</v>
      </c>
    </row>
    <row r="131" spans="1:10" x14ac:dyDescent="0.25">
      <c r="A131" s="1">
        <v>1628706</v>
      </c>
      <c r="B131" s="1" t="s">
        <v>260</v>
      </c>
      <c r="C131" s="1" t="s">
        <v>22</v>
      </c>
      <c r="D131" s="1" t="s">
        <v>102</v>
      </c>
      <c r="E131" s="2">
        <v>0</v>
      </c>
      <c r="F131" s="1">
        <v>810.4</v>
      </c>
      <c r="G131" s="1" t="s">
        <v>58</v>
      </c>
      <c r="H131" s="1">
        <f t="shared" si="3"/>
        <v>0</v>
      </c>
      <c r="I131" s="1" t="s">
        <v>22</v>
      </c>
      <c r="J131" s="1" t="s">
        <v>0</v>
      </c>
    </row>
    <row r="132" spans="1:10" x14ac:dyDescent="0.25">
      <c r="A132" s="1">
        <v>1628707</v>
      </c>
      <c r="B132" s="1" t="s">
        <v>261</v>
      </c>
      <c r="C132" s="1" t="s">
        <v>22</v>
      </c>
      <c r="D132" s="1" t="s">
        <v>104</v>
      </c>
      <c r="E132" s="2">
        <v>0</v>
      </c>
      <c r="F132" s="1">
        <v>2730.2730000000001</v>
      </c>
      <c r="G132" s="1" t="s">
        <v>58</v>
      </c>
      <c r="H132" s="1">
        <f t="shared" ref="H132:H163" si="4">IF(ISNUMBER(VALUE(E132)),ROUND(SUM(ROUND(E132,2)*F132),2),"N")</f>
        <v>0</v>
      </c>
      <c r="I132" s="1" t="s">
        <v>22</v>
      </c>
      <c r="J132" s="1" t="s">
        <v>0</v>
      </c>
    </row>
    <row r="133" spans="1:10" ht="30" x14ac:dyDescent="0.25">
      <c r="A133" s="1">
        <v>1628708</v>
      </c>
      <c r="B133" s="1" t="s">
        <v>262</v>
      </c>
      <c r="C133" s="1" t="s">
        <v>22</v>
      </c>
      <c r="D133" s="1" t="s">
        <v>106</v>
      </c>
      <c r="E133" s="2">
        <v>0</v>
      </c>
      <c r="F133" s="1">
        <v>1470.1469999999999</v>
      </c>
      <c r="G133" s="1" t="s">
        <v>58</v>
      </c>
      <c r="H133" s="1">
        <f t="shared" si="4"/>
        <v>0</v>
      </c>
      <c r="I133" s="1" t="s">
        <v>22</v>
      </c>
      <c r="J133" s="1" t="s">
        <v>0</v>
      </c>
    </row>
    <row r="134" spans="1:10" ht="30" x14ac:dyDescent="0.25">
      <c r="A134" s="1">
        <v>1628709</v>
      </c>
      <c r="B134" s="1" t="s">
        <v>263</v>
      </c>
      <c r="C134" s="1" t="s">
        <v>22</v>
      </c>
      <c r="D134" s="1" t="s">
        <v>108</v>
      </c>
      <c r="E134" s="2">
        <v>0</v>
      </c>
      <c r="F134" s="1">
        <v>3676.48</v>
      </c>
      <c r="G134" s="1" t="s">
        <v>36</v>
      </c>
      <c r="H134" s="1">
        <f t="shared" si="4"/>
        <v>0</v>
      </c>
      <c r="I134" s="1" t="s">
        <v>22</v>
      </c>
      <c r="J134" s="1" t="s">
        <v>0</v>
      </c>
    </row>
    <row r="135" spans="1:10" x14ac:dyDescent="0.25">
      <c r="A135" s="1">
        <v>1628710</v>
      </c>
      <c r="B135" s="1" t="s">
        <v>264</v>
      </c>
      <c r="C135" s="1" t="s">
        <v>22</v>
      </c>
      <c r="D135" s="1" t="s">
        <v>110</v>
      </c>
      <c r="E135" s="2">
        <v>0</v>
      </c>
      <c r="F135" s="1">
        <v>3676.48</v>
      </c>
      <c r="G135" s="1" t="s">
        <v>36</v>
      </c>
      <c r="H135" s="1">
        <f t="shared" si="4"/>
        <v>0</v>
      </c>
      <c r="I135" s="1" t="s">
        <v>22</v>
      </c>
      <c r="J135" s="1" t="s">
        <v>0</v>
      </c>
    </row>
    <row r="136" spans="1:10" ht="30" x14ac:dyDescent="0.25">
      <c r="A136" s="1">
        <v>1628711</v>
      </c>
      <c r="B136" s="1" t="s">
        <v>265</v>
      </c>
      <c r="C136" s="1" t="s">
        <v>22</v>
      </c>
      <c r="D136" s="1" t="s">
        <v>112</v>
      </c>
      <c r="E136" s="2">
        <v>0</v>
      </c>
      <c r="F136" s="1">
        <v>3676.48</v>
      </c>
      <c r="G136" s="1" t="s">
        <v>36</v>
      </c>
      <c r="H136" s="1">
        <f t="shared" si="4"/>
        <v>0</v>
      </c>
      <c r="I136" s="1" t="s">
        <v>22</v>
      </c>
      <c r="J136" s="1" t="s">
        <v>0</v>
      </c>
    </row>
    <row r="137" spans="1:10" x14ac:dyDescent="0.25">
      <c r="A137" s="1">
        <v>1628712</v>
      </c>
      <c r="B137" s="1" t="s">
        <v>266</v>
      </c>
      <c r="C137" s="1" t="s">
        <v>22</v>
      </c>
      <c r="D137" s="1" t="s">
        <v>115</v>
      </c>
      <c r="E137" s="2">
        <v>0</v>
      </c>
      <c r="F137" s="1">
        <v>183.82400000000001</v>
      </c>
      <c r="G137" s="1" t="s">
        <v>114</v>
      </c>
      <c r="H137" s="1">
        <f t="shared" si="4"/>
        <v>0</v>
      </c>
      <c r="I137" s="1" t="s">
        <v>22</v>
      </c>
      <c r="J137" s="1" t="s">
        <v>0</v>
      </c>
    </row>
    <row r="138" spans="1:10" x14ac:dyDescent="0.25">
      <c r="A138" s="1">
        <v>1628713</v>
      </c>
      <c r="B138" s="1" t="s">
        <v>267</v>
      </c>
      <c r="C138" s="1" t="s">
        <v>22</v>
      </c>
      <c r="D138" s="1" t="s">
        <v>117</v>
      </c>
      <c r="E138" s="2">
        <v>0</v>
      </c>
      <c r="F138" s="1">
        <v>948</v>
      </c>
      <c r="G138" s="1" t="s">
        <v>36</v>
      </c>
      <c r="H138" s="1">
        <f t="shared" si="4"/>
        <v>0</v>
      </c>
      <c r="I138" s="1" t="s">
        <v>22</v>
      </c>
      <c r="J138" s="1" t="s">
        <v>0</v>
      </c>
    </row>
    <row r="139" spans="1:10" ht="30" x14ac:dyDescent="0.25">
      <c r="A139" s="1">
        <v>1628714</v>
      </c>
      <c r="B139" s="1" t="s">
        <v>268</v>
      </c>
      <c r="C139" s="1" t="s">
        <v>22</v>
      </c>
      <c r="D139" s="1" t="s">
        <v>119</v>
      </c>
      <c r="E139" s="2">
        <v>0</v>
      </c>
      <c r="F139" s="1">
        <v>2233.5610000000001</v>
      </c>
      <c r="G139" s="1" t="s">
        <v>36</v>
      </c>
      <c r="H139" s="1">
        <f t="shared" si="4"/>
        <v>0</v>
      </c>
      <c r="I139" s="1" t="s">
        <v>22</v>
      </c>
      <c r="J139" s="1" t="s">
        <v>0</v>
      </c>
    </row>
    <row r="140" spans="1:10" x14ac:dyDescent="0.25">
      <c r="A140" s="1">
        <v>1628715</v>
      </c>
      <c r="B140" s="1" t="s">
        <v>269</v>
      </c>
      <c r="C140" s="1" t="s">
        <v>22</v>
      </c>
      <c r="D140" s="1" t="s">
        <v>121</v>
      </c>
      <c r="E140" s="2">
        <v>0</v>
      </c>
      <c r="F140" s="1">
        <v>1827.4590000000001</v>
      </c>
      <c r="G140" s="1" t="s">
        <v>36</v>
      </c>
      <c r="H140" s="1">
        <f t="shared" si="4"/>
        <v>0</v>
      </c>
      <c r="I140" s="1" t="s">
        <v>22</v>
      </c>
      <c r="J140" s="1" t="s">
        <v>0</v>
      </c>
    </row>
    <row r="141" spans="1:10" ht="30" x14ac:dyDescent="0.25">
      <c r="A141" s="1">
        <v>1628716</v>
      </c>
      <c r="B141" s="1" t="s">
        <v>270</v>
      </c>
      <c r="C141" s="1" t="s">
        <v>22</v>
      </c>
      <c r="D141" s="1" t="s">
        <v>123</v>
      </c>
      <c r="E141" s="2">
        <v>0</v>
      </c>
      <c r="F141" s="1">
        <v>95</v>
      </c>
      <c r="G141" s="1" t="s">
        <v>39</v>
      </c>
      <c r="H141" s="1">
        <f t="shared" si="4"/>
        <v>0</v>
      </c>
      <c r="I141" s="1" t="s">
        <v>22</v>
      </c>
      <c r="J141" s="1" t="s">
        <v>0</v>
      </c>
    </row>
    <row r="142" spans="1:10" ht="30" x14ac:dyDescent="0.25">
      <c r="A142" s="1">
        <v>1628717</v>
      </c>
      <c r="B142" s="1" t="s">
        <v>271</v>
      </c>
      <c r="C142" s="1" t="s">
        <v>22</v>
      </c>
      <c r="D142" s="1" t="s">
        <v>125</v>
      </c>
      <c r="E142" s="2">
        <v>0</v>
      </c>
      <c r="F142" s="1">
        <v>95</v>
      </c>
      <c r="G142" s="1" t="s">
        <v>39</v>
      </c>
      <c r="H142" s="1">
        <f t="shared" si="4"/>
        <v>0</v>
      </c>
      <c r="I142" s="1" t="s">
        <v>22</v>
      </c>
      <c r="J142" s="1" t="s">
        <v>0</v>
      </c>
    </row>
    <row r="143" spans="1:10" x14ac:dyDescent="0.25">
      <c r="A143" s="1">
        <v>1628718</v>
      </c>
      <c r="B143" s="1" t="s">
        <v>272</v>
      </c>
      <c r="C143" s="1" t="s">
        <v>22</v>
      </c>
      <c r="D143" s="1" t="s">
        <v>127</v>
      </c>
      <c r="E143" s="2">
        <v>0</v>
      </c>
      <c r="F143" s="1">
        <v>95</v>
      </c>
      <c r="G143" s="1" t="s">
        <v>39</v>
      </c>
      <c r="H143" s="1">
        <f t="shared" si="4"/>
        <v>0</v>
      </c>
      <c r="I143" s="1" t="s">
        <v>22</v>
      </c>
      <c r="J143" s="1" t="s">
        <v>0</v>
      </c>
    </row>
    <row r="144" spans="1:10" ht="30" x14ac:dyDescent="0.25">
      <c r="A144" s="1">
        <v>1628719</v>
      </c>
      <c r="B144" s="1" t="s">
        <v>273</v>
      </c>
      <c r="C144" s="1" t="s">
        <v>22</v>
      </c>
      <c r="D144" s="1" t="s">
        <v>274</v>
      </c>
      <c r="E144" s="2">
        <v>0</v>
      </c>
      <c r="F144" s="1">
        <v>950</v>
      </c>
      <c r="G144" s="1" t="s">
        <v>39</v>
      </c>
      <c r="H144" s="1">
        <f t="shared" si="4"/>
        <v>0</v>
      </c>
      <c r="I144" s="1" t="s">
        <v>22</v>
      </c>
      <c r="J144" s="1" t="s">
        <v>0</v>
      </c>
    </row>
    <row r="145" spans="1:10" ht="30" x14ac:dyDescent="0.25">
      <c r="A145" s="1">
        <v>1628720</v>
      </c>
      <c r="B145" s="1" t="s">
        <v>275</v>
      </c>
      <c r="C145" s="1" t="s">
        <v>22</v>
      </c>
      <c r="D145" s="1" t="s">
        <v>133</v>
      </c>
      <c r="E145" s="2">
        <v>0</v>
      </c>
      <c r="F145" s="1">
        <v>95</v>
      </c>
      <c r="G145" s="1" t="s">
        <v>39</v>
      </c>
      <c r="H145" s="1">
        <f t="shared" si="4"/>
        <v>0</v>
      </c>
      <c r="I145" s="1" t="s">
        <v>22</v>
      </c>
      <c r="J145" s="1" t="s">
        <v>0</v>
      </c>
    </row>
    <row r="146" spans="1:10" x14ac:dyDescent="0.25">
      <c r="A146" s="1">
        <v>1628721</v>
      </c>
      <c r="B146" s="1" t="s">
        <v>276</v>
      </c>
      <c r="C146" s="1">
        <v>2</v>
      </c>
      <c r="D146" s="1" t="s">
        <v>135</v>
      </c>
      <c r="E146" s="1">
        <f>ROUND(H147+H148+H149+H150+H151+H152+H153,2)</f>
        <v>0</v>
      </c>
      <c r="F146" s="1">
        <v>1</v>
      </c>
      <c r="G146" s="1" t="s">
        <v>0</v>
      </c>
      <c r="H146" s="1">
        <f t="shared" si="4"/>
        <v>0</v>
      </c>
      <c r="I146" s="1" t="s">
        <v>22</v>
      </c>
      <c r="J146" s="1" t="s">
        <v>0</v>
      </c>
    </row>
    <row r="147" spans="1:10" x14ac:dyDescent="0.25">
      <c r="A147" s="1">
        <v>1628722</v>
      </c>
      <c r="B147" s="1" t="s">
        <v>277</v>
      </c>
      <c r="C147" s="1" t="s">
        <v>22</v>
      </c>
      <c r="D147" s="1" t="s">
        <v>137</v>
      </c>
      <c r="E147" s="2">
        <v>0</v>
      </c>
      <c r="F147" s="1">
        <v>113.459</v>
      </c>
      <c r="G147" s="1" t="s">
        <v>58</v>
      </c>
      <c r="H147" s="1">
        <f t="shared" si="4"/>
        <v>0</v>
      </c>
      <c r="I147" s="1" t="s">
        <v>22</v>
      </c>
      <c r="J147" s="1" t="s">
        <v>0</v>
      </c>
    </row>
    <row r="148" spans="1:10" ht="30" x14ac:dyDescent="0.25">
      <c r="A148" s="1">
        <v>1628723</v>
      </c>
      <c r="B148" s="1" t="s">
        <v>278</v>
      </c>
      <c r="C148" s="1" t="s">
        <v>22</v>
      </c>
      <c r="D148" s="1" t="s">
        <v>279</v>
      </c>
      <c r="E148" s="2">
        <v>0</v>
      </c>
      <c r="F148" s="1">
        <v>155.19999999999999</v>
      </c>
      <c r="G148" s="1" t="s">
        <v>36</v>
      </c>
      <c r="H148" s="1">
        <f t="shared" si="4"/>
        <v>0</v>
      </c>
      <c r="I148" s="1" t="s">
        <v>22</v>
      </c>
      <c r="J148" s="1" t="s">
        <v>0</v>
      </c>
    </row>
    <row r="149" spans="1:10" ht="30" x14ac:dyDescent="0.25">
      <c r="A149" s="1">
        <v>1628724</v>
      </c>
      <c r="B149" s="1" t="s">
        <v>280</v>
      </c>
      <c r="C149" s="1" t="s">
        <v>22</v>
      </c>
      <c r="D149" s="1" t="s">
        <v>139</v>
      </c>
      <c r="E149" s="2">
        <v>0</v>
      </c>
      <c r="F149" s="1">
        <v>155.19999999999999</v>
      </c>
      <c r="G149" s="1" t="s">
        <v>36</v>
      </c>
      <c r="H149" s="1">
        <f t="shared" si="4"/>
        <v>0</v>
      </c>
      <c r="I149" s="1" t="s">
        <v>22</v>
      </c>
      <c r="J149" s="1" t="s">
        <v>0</v>
      </c>
    </row>
    <row r="150" spans="1:10" ht="30" x14ac:dyDescent="0.25">
      <c r="A150" s="1">
        <v>1628725</v>
      </c>
      <c r="B150" s="1" t="s">
        <v>281</v>
      </c>
      <c r="C150" s="1" t="s">
        <v>22</v>
      </c>
      <c r="D150" s="1" t="s">
        <v>146</v>
      </c>
      <c r="E150" s="2">
        <v>0</v>
      </c>
      <c r="F150" s="1">
        <v>700.33199999999999</v>
      </c>
      <c r="G150" s="1" t="s">
        <v>58</v>
      </c>
      <c r="H150" s="1">
        <f t="shared" si="4"/>
        <v>0</v>
      </c>
      <c r="I150" s="1" t="s">
        <v>22</v>
      </c>
      <c r="J150" s="1" t="s">
        <v>0</v>
      </c>
    </row>
    <row r="151" spans="1:10" ht="30" x14ac:dyDescent="0.25">
      <c r="A151" s="1">
        <v>1628726</v>
      </c>
      <c r="B151" s="1" t="s">
        <v>282</v>
      </c>
      <c r="C151" s="1" t="s">
        <v>22</v>
      </c>
      <c r="D151" s="1" t="s">
        <v>148</v>
      </c>
      <c r="E151" s="2">
        <v>0</v>
      </c>
      <c r="F151" s="1">
        <v>2381.9</v>
      </c>
      <c r="G151" s="1" t="s">
        <v>36</v>
      </c>
      <c r="H151" s="1">
        <f t="shared" si="4"/>
        <v>0</v>
      </c>
      <c r="I151" s="1" t="s">
        <v>22</v>
      </c>
      <c r="J151" s="1" t="s">
        <v>0</v>
      </c>
    </row>
    <row r="152" spans="1:10" ht="30" x14ac:dyDescent="0.25">
      <c r="A152" s="1">
        <v>1628727</v>
      </c>
      <c r="B152" s="1" t="s">
        <v>283</v>
      </c>
      <c r="C152" s="1" t="s">
        <v>22</v>
      </c>
      <c r="D152" s="1" t="s">
        <v>150</v>
      </c>
      <c r="E152" s="2">
        <v>0</v>
      </c>
      <c r="F152" s="1">
        <v>2381.9</v>
      </c>
      <c r="G152" s="1" t="s">
        <v>36</v>
      </c>
      <c r="H152" s="1">
        <f t="shared" si="4"/>
        <v>0</v>
      </c>
      <c r="I152" s="1" t="s">
        <v>22</v>
      </c>
      <c r="J152" s="1" t="s">
        <v>0</v>
      </c>
    </row>
    <row r="153" spans="1:10" x14ac:dyDescent="0.25">
      <c r="A153" s="1">
        <v>1628728</v>
      </c>
      <c r="B153" s="1" t="s">
        <v>284</v>
      </c>
      <c r="C153" s="1" t="s">
        <v>22</v>
      </c>
      <c r="D153" s="1" t="s">
        <v>153</v>
      </c>
      <c r="E153" s="2">
        <v>0</v>
      </c>
      <c r="F153" s="1">
        <v>38.518000000000001</v>
      </c>
      <c r="G153" s="1" t="s">
        <v>152</v>
      </c>
      <c r="H153" s="1">
        <f t="shared" si="4"/>
        <v>0</v>
      </c>
      <c r="I153" s="1" t="s">
        <v>22</v>
      </c>
      <c r="J153" s="1" t="s">
        <v>0</v>
      </c>
    </row>
    <row r="154" spans="1:10" x14ac:dyDescent="0.25">
      <c r="A154" s="1">
        <v>1628729</v>
      </c>
      <c r="B154" s="1" t="s">
        <v>285</v>
      </c>
      <c r="C154" s="1">
        <v>3</v>
      </c>
      <c r="D154" s="1" t="s">
        <v>155</v>
      </c>
      <c r="E154" s="1">
        <f>ROUND(H155+H156+H157+H158+H159+H160+H161+H162+H163+H164,2)</f>
        <v>0</v>
      </c>
      <c r="F154" s="1">
        <v>1</v>
      </c>
      <c r="G154" s="1" t="s">
        <v>0</v>
      </c>
      <c r="H154" s="1">
        <f t="shared" si="4"/>
        <v>0</v>
      </c>
      <c r="I154" s="1" t="s">
        <v>22</v>
      </c>
      <c r="J154" s="1" t="s">
        <v>0</v>
      </c>
    </row>
    <row r="155" spans="1:10" x14ac:dyDescent="0.25">
      <c r="A155" s="1">
        <v>1628730</v>
      </c>
      <c r="B155" s="1" t="s">
        <v>286</v>
      </c>
      <c r="C155" s="1" t="s">
        <v>22</v>
      </c>
      <c r="D155" s="1" t="s">
        <v>157</v>
      </c>
      <c r="E155" s="2">
        <v>0</v>
      </c>
      <c r="F155" s="1">
        <v>27.6</v>
      </c>
      <c r="G155" s="1" t="s">
        <v>58</v>
      </c>
      <c r="H155" s="1">
        <f t="shared" si="4"/>
        <v>0</v>
      </c>
      <c r="I155" s="1" t="s">
        <v>22</v>
      </c>
      <c r="J155" s="1" t="s">
        <v>0</v>
      </c>
    </row>
    <row r="156" spans="1:10" ht="30" x14ac:dyDescent="0.25">
      <c r="A156" s="1">
        <v>1628731</v>
      </c>
      <c r="B156" s="1" t="s">
        <v>287</v>
      </c>
      <c r="C156" s="1" t="s">
        <v>22</v>
      </c>
      <c r="D156" s="1" t="s">
        <v>159</v>
      </c>
      <c r="E156" s="2">
        <v>0</v>
      </c>
      <c r="F156" s="1">
        <v>151.80000000000001</v>
      </c>
      <c r="G156" s="1" t="s">
        <v>36</v>
      </c>
      <c r="H156" s="1">
        <f t="shared" si="4"/>
        <v>0</v>
      </c>
      <c r="I156" s="1" t="s">
        <v>22</v>
      </c>
      <c r="J156" s="1" t="s">
        <v>0</v>
      </c>
    </row>
    <row r="157" spans="1:10" ht="30" x14ac:dyDescent="0.25">
      <c r="A157" s="1">
        <v>1628732</v>
      </c>
      <c r="B157" s="1" t="s">
        <v>288</v>
      </c>
      <c r="C157" s="1" t="s">
        <v>22</v>
      </c>
      <c r="D157" s="1" t="s">
        <v>161</v>
      </c>
      <c r="E157" s="2">
        <v>0</v>
      </c>
      <c r="F157" s="1">
        <v>151.80000000000001</v>
      </c>
      <c r="G157" s="1" t="s">
        <v>36</v>
      </c>
      <c r="H157" s="1">
        <f t="shared" si="4"/>
        <v>0</v>
      </c>
      <c r="I157" s="1" t="s">
        <v>22</v>
      </c>
      <c r="J157" s="1" t="s">
        <v>0</v>
      </c>
    </row>
    <row r="158" spans="1:10" ht="45" x14ac:dyDescent="0.25">
      <c r="A158" s="1">
        <v>1628733</v>
      </c>
      <c r="B158" s="1" t="s">
        <v>289</v>
      </c>
      <c r="C158" s="1" t="s">
        <v>22</v>
      </c>
      <c r="D158" s="1" t="s">
        <v>163</v>
      </c>
      <c r="E158" s="2">
        <v>0</v>
      </c>
      <c r="F158" s="1">
        <v>1651.11</v>
      </c>
      <c r="G158" s="1" t="s">
        <v>36</v>
      </c>
      <c r="H158" s="1">
        <f t="shared" si="4"/>
        <v>0</v>
      </c>
      <c r="I158" s="1" t="s">
        <v>22</v>
      </c>
      <c r="J158" s="1" t="s">
        <v>0</v>
      </c>
    </row>
    <row r="159" spans="1:10" x14ac:dyDescent="0.25">
      <c r="A159" s="1">
        <v>1628734</v>
      </c>
      <c r="B159" s="1" t="s">
        <v>290</v>
      </c>
      <c r="C159" s="1" t="s">
        <v>22</v>
      </c>
      <c r="D159" s="1" t="s">
        <v>165</v>
      </c>
      <c r="E159" s="2">
        <v>0</v>
      </c>
      <c r="F159" s="1">
        <v>379.25299999999999</v>
      </c>
      <c r="G159" s="1" t="s">
        <v>58</v>
      </c>
      <c r="H159" s="1">
        <f t="shared" si="4"/>
        <v>0</v>
      </c>
      <c r="I159" s="1" t="s">
        <v>22</v>
      </c>
      <c r="J159" s="1" t="s">
        <v>0</v>
      </c>
    </row>
    <row r="160" spans="1:10" ht="30" x14ac:dyDescent="0.25">
      <c r="A160" s="1">
        <v>1628735</v>
      </c>
      <c r="B160" s="1" t="s">
        <v>291</v>
      </c>
      <c r="C160" s="1" t="s">
        <v>22</v>
      </c>
      <c r="D160" s="1" t="s">
        <v>167</v>
      </c>
      <c r="E160" s="2">
        <v>0</v>
      </c>
      <c r="F160" s="1">
        <v>1292.0999999999999</v>
      </c>
      <c r="G160" s="1" t="s">
        <v>36</v>
      </c>
      <c r="H160" s="1">
        <f t="shared" si="4"/>
        <v>0</v>
      </c>
      <c r="I160" s="1" t="s">
        <v>22</v>
      </c>
      <c r="J160" s="1" t="s">
        <v>0</v>
      </c>
    </row>
    <row r="161" spans="1:10" ht="30" x14ac:dyDescent="0.25">
      <c r="A161" s="1">
        <v>1628736</v>
      </c>
      <c r="B161" s="1" t="s">
        <v>292</v>
      </c>
      <c r="C161" s="1" t="s">
        <v>22</v>
      </c>
      <c r="D161" s="1" t="s">
        <v>169</v>
      </c>
      <c r="E161" s="2">
        <v>0</v>
      </c>
      <c r="F161" s="1">
        <v>1292.0999999999999</v>
      </c>
      <c r="G161" s="1" t="s">
        <v>36</v>
      </c>
      <c r="H161" s="1">
        <f t="shared" si="4"/>
        <v>0</v>
      </c>
      <c r="I161" s="1" t="s">
        <v>22</v>
      </c>
      <c r="J161" s="1" t="s">
        <v>0</v>
      </c>
    </row>
    <row r="162" spans="1:10" ht="30" x14ac:dyDescent="0.25">
      <c r="A162" s="1">
        <v>1628737</v>
      </c>
      <c r="B162" s="1" t="s">
        <v>293</v>
      </c>
      <c r="C162" s="1" t="s">
        <v>22</v>
      </c>
      <c r="D162" s="1" t="s">
        <v>171</v>
      </c>
      <c r="E162" s="2">
        <v>0</v>
      </c>
      <c r="F162" s="1">
        <v>15.929</v>
      </c>
      <c r="G162" s="1" t="s">
        <v>152</v>
      </c>
      <c r="H162" s="1">
        <f t="shared" si="4"/>
        <v>0</v>
      </c>
      <c r="I162" s="1" t="s">
        <v>22</v>
      </c>
      <c r="J162" s="1" t="s">
        <v>0</v>
      </c>
    </row>
    <row r="163" spans="1:10" ht="30" x14ac:dyDescent="0.25">
      <c r="A163" s="1">
        <v>1628738</v>
      </c>
      <c r="B163" s="1" t="s">
        <v>294</v>
      </c>
      <c r="C163" s="1" t="s">
        <v>22</v>
      </c>
      <c r="D163" s="1" t="s">
        <v>173</v>
      </c>
      <c r="E163" s="2">
        <v>0</v>
      </c>
      <c r="F163" s="1">
        <v>513</v>
      </c>
      <c r="G163" s="1" t="s">
        <v>48</v>
      </c>
      <c r="H163" s="1">
        <f t="shared" si="4"/>
        <v>0</v>
      </c>
      <c r="I163" s="1" t="s">
        <v>22</v>
      </c>
      <c r="J163" s="1" t="s">
        <v>0</v>
      </c>
    </row>
    <row r="164" spans="1:10" x14ac:dyDescent="0.25">
      <c r="A164" s="1">
        <v>1628739</v>
      </c>
      <c r="B164" s="1" t="s">
        <v>295</v>
      </c>
      <c r="C164" s="1" t="s">
        <v>22</v>
      </c>
      <c r="D164" s="1" t="s">
        <v>176</v>
      </c>
      <c r="E164" s="2">
        <v>0</v>
      </c>
      <c r="F164" s="1">
        <v>513</v>
      </c>
      <c r="G164" s="1" t="s">
        <v>175</v>
      </c>
      <c r="H164" s="1">
        <f t="shared" ref="H164:H195" si="5">IF(ISNUMBER(VALUE(E164)),ROUND(SUM(ROUND(E164,2)*F164),2),"N")</f>
        <v>0</v>
      </c>
      <c r="I164" s="1" t="s">
        <v>22</v>
      </c>
      <c r="J164" s="1" t="s">
        <v>0</v>
      </c>
    </row>
    <row r="165" spans="1:10" x14ac:dyDescent="0.25">
      <c r="A165" s="1">
        <v>1628740</v>
      </c>
      <c r="B165" s="1" t="s">
        <v>296</v>
      </c>
      <c r="C165" s="1">
        <v>4</v>
      </c>
      <c r="D165" s="1" t="s">
        <v>178</v>
      </c>
      <c r="E165" s="1">
        <f>ROUND(H166+H167+H168+H169,2)</f>
        <v>0</v>
      </c>
      <c r="F165" s="1">
        <v>1</v>
      </c>
      <c r="G165" s="1" t="s">
        <v>0</v>
      </c>
      <c r="H165" s="1">
        <f t="shared" si="5"/>
        <v>0</v>
      </c>
      <c r="I165" s="1" t="s">
        <v>22</v>
      </c>
      <c r="J165" s="1" t="s">
        <v>0</v>
      </c>
    </row>
    <row r="166" spans="1:10" x14ac:dyDescent="0.25">
      <c r="A166" s="1">
        <v>1628741</v>
      </c>
      <c r="B166" s="1" t="s">
        <v>297</v>
      </c>
      <c r="C166" s="1" t="s">
        <v>22</v>
      </c>
      <c r="D166" s="1" t="s">
        <v>180</v>
      </c>
      <c r="E166" s="2">
        <v>0</v>
      </c>
      <c r="F166" s="1">
        <v>36</v>
      </c>
      <c r="G166" s="1" t="s">
        <v>48</v>
      </c>
      <c r="H166" s="1">
        <f t="shared" si="5"/>
        <v>0</v>
      </c>
      <c r="I166" s="1" t="s">
        <v>22</v>
      </c>
      <c r="J166" s="1" t="s">
        <v>0</v>
      </c>
    </row>
    <row r="167" spans="1:10" ht="30" x14ac:dyDescent="0.25">
      <c r="A167" s="1">
        <v>1628742</v>
      </c>
      <c r="B167" s="1" t="s">
        <v>298</v>
      </c>
      <c r="C167" s="1" t="s">
        <v>22</v>
      </c>
      <c r="D167" s="1" t="s">
        <v>182</v>
      </c>
      <c r="E167" s="2">
        <v>0</v>
      </c>
      <c r="F167" s="1">
        <v>36</v>
      </c>
      <c r="G167" s="1" t="s">
        <v>48</v>
      </c>
      <c r="H167" s="1">
        <f t="shared" si="5"/>
        <v>0</v>
      </c>
      <c r="I167" s="1" t="s">
        <v>22</v>
      </c>
      <c r="J167" s="1" t="s">
        <v>0</v>
      </c>
    </row>
    <row r="168" spans="1:10" ht="30" x14ac:dyDescent="0.25">
      <c r="A168" s="1">
        <v>1628743</v>
      </c>
      <c r="B168" s="1" t="s">
        <v>299</v>
      </c>
      <c r="C168" s="1" t="s">
        <v>22</v>
      </c>
      <c r="D168" s="1" t="s">
        <v>184</v>
      </c>
      <c r="E168" s="2">
        <v>0</v>
      </c>
      <c r="F168" s="1">
        <v>237</v>
      </c>
      <c r="G168" s="1" t="s">
        <v>58</v>
      </c>
      <c r="H168" s="1">
        <f t="shared" si="5"/>
        <v>0</v>
      </c>
      <c r="I168" s="1" t="s">
        <v>22</v>
      </c>
      <c r="J168" s="1" t="s">
        <v>0</v>
      </c>
    </row>
    <row r="169" spans="1:10" x14ac:dyDescent="0.25">
      <c r="A169" s="1">
        <v>1628744</v>
      </c>
      <c r="B169" s="1" t="s">
        <v>300</v>
      </c>
      <c r="C169" s="1" t="s">
        <v>22</v>
      </c>
      <c r="D169" s="1" t="s">
        <v>301</v>
      </c>
      <c r="E169" s="2">
        <v>0</v>
      </c>
      <c r="F169" s="1">
        <v>62.3</v>
      </c>
      <c r="G169" s="1" t="s">
        <v>48</v>
      </c>
      <c r="H169" s="1">
        <f t="shared" si="5"/>
        <v>0</v>
      </c>
      <c r="I169" s="1" t="s">
        <v>22</v>
      </c>
      <c r="J169" s="1" t="s">
        <v>0</v>
      </c>
    </row>
    <row r="170" spans="1:10" x14ac:dyDescent="0.25">
      <c r="A170" s="1">
        <v>1628745</v>
      </c>
      <c r="B170" s="1" t="s">
        <v>302</v>
      </c>
      <c r="C170" s="1">
        <v>5</v>
      </c>
      <c r="D170" s="1" t="s">
        <v>188</v>
      </c>
      <c r="E170" s="1">
        <f>ROUND(H171+H172,2)</f>
        <v>0</v>
      </c>
      <c r="F170" s="1">
        <v>1</v>
      </c>
      <c r="G170" s="1" t="s">
        <v>0</v>
      </c>
      <c r="H170" s="1">
        <f t="shared" si="5"/>
        <v>0</v>
      </c>
      <c r="I170" s="1" t="s">
        <v>22</v>
      </c>
      <c r="J170" s="1" t="s">
        <v>0</v>
      </c>
    </row>
    <row r="171" spans="1:10" ht="30" x14ac:dyDescent="0.25">
      <c r="A171" s="1">
        <v>1628746</v>
      </c>
      <c r="B171" s="1" t="s">
        <v>303</v>
      </c>
      <c r="C171" s="1" t="s">
        <v>22</v>
      </c>
      <c r="D171" s="1" t="s">
        <v>190</v>
      </c>
      <c r="E171" s="2">
        <v>0</v>
      </c>
      <c r="F171" s="1">
        <v>36</v>
      </c>
      <c r="G171" s="1" t="s">
        <v>36</v>
      </c>
      <c r="H171" s="1">
        <f t="shared" si="5"/>
        <v>0</v>
      </c>
      <c r="I171" s="1" t="s">
        <v>22</v>
      </c>
      <c r="J171" s="1" t="s">
        <v>0</v>
      </c>
    </row>
    <row r="172" spans="1:10" x14ac:dyDescent="0.25">
      <c r="A172" s="1">
        <v>1628747</v>
      </c>
      <c r="B172" s="1" t="s">
        <v>304</v>
      </c>
      <c r="C172" s="1" t="s">
        <v>22</v>
      </c>
      <c r="D172" s="1" t="s">
        <v>305</v>
      </c>
      <c r="E172" s="2">
        <v>0</v>
      </c>
      <c r="F172" s="1">
        <v>6</v>
      </c>
      <c r="G172" s="1" t="s">
        <v>39</v>
      </c>
      <c r="H172" s="1">
        <f t="shared" si="5"/>
        <v>0</v>
      </c>
      <c r="I172" s="1" t="s">
        <v>22</v>
      </c>
      <c r="J172" s="1" t="s">
        <v>0</v>
      </c>
    </row>
    <row r="173" spans="1:10" x14ac:dyDescent="0.25">
      <c r="A173" s="1">
        <v>1628748</v>
      </c>
      <c r="B173" s="1" t="s">
        <v>306</v>
      </c>
      <c r="C173" s="1">
        <v>8</v>
      </c>
      <c r="D173" s="1" t="s">
        <v>307</v>
      </c>
      <c r="E173" s="1">
        <f>ROUND(H174+H175,2)</f>
        <v>0</v>
      </c>
      <c r="F173" s="1">
        <v>1</v>
      </c>
      <c r="G173" s="1" t="s">
        <v>0</v>
      </c>
      <c r="H173" s="1">
        <f t="shared" si="5"/>
        <v>0</v>
      </c>
      <c r="I173" s="1" t="s">
        <v>22</v>
      </c>
      <c r="J173" s="1" t="s">
        <v>0</v>
      </c>
    </row>
    <row r="174" spans="1:10" x14ac:dyDescent="0.25">
      <c r="A174" s="1">
        <v>1628749</v>
      </c>
      <c r="B174" s="1" t="s">
        <v>308</v>
      </c>
      <c r="C174" s="1" t="s">
        <v>22</v>
      </c>
      <c r="D174" s="1" t="s">
        <v>309</v>
      </c>
      <c r="E174" s="2">
        <v>0</v>
      </c>
      <c r="F174" s="1">
        <v>20</v>
      </c>
      <c r="G174" s="1" t="s">
        <v>48</v>
      </c>
      <c r="H174" s="1">
        <f t="shared" si="5"/>
        <v>0</v>
      </c>
      <c r="I174" s="1" t="s">
        <v>22</v>
      </c>
      <c r="J174" s="1" t="s">
        <v>0</v>
      </c>
    </row>
    <row r="175" spans="1:10" x14ac:dyDescent="0.25">
      <c r="A175" s="1">
        <v>1628750</v>
      </c>
      <c r="B175" s="1" t="s">
        <v>310</v>
      </c>
      <c r="C175" s="1" t="s">
        <v>22</v>
      </c>
      <c r="D175" s="1" t="s">
        <v>311</v>
      </c>
      <c r="E175" s="2">
        <v>0</v>
      </c>
      <c r="F175" s="1">
        <v>18</v>
      </c>
      <c r="G175" s="1" t="s">
        <v>48</v>
      </c>
      <c r="H175" s="1">
        <f t="shared" si="5"/>
        <v>0</v>
      </c>
      <c r="I175" s="1" t="s">
        <v>22</v>
      </c>
      <c r="J175" s="1" t="s">
        <v>0</v>
      </c>
    </row>
    <row r="176" spans="1:10" x14ac:dyDescent="0.25">
      <c r="A176" s="1">
        <v>1628751</v>
      </c>
      <c r="B176" s="1" t="s">
        <v>312</v>
      </c>
      <c r="C176" s="1">
        <v>9</v>
      </c>
      <c r="D176" s="1" t="s">
        <v>194</v>
      </c>
      <c r="E176" s="1">
        <f>ROUND(H177+H178+H179+H180+H181+H182+H183,2)</f>
        <v>0</v>
      </c>
      <c r="F176" s="1">
        <v>1</v>
      </c>
      <c r="G176" s="1" t="s">
        <v>0</v>
      </c>
      <c r="H176" s="1">
        <f t="shared" si="5"/>
        <v>0</v>
      </c>
      <c r="I176" s="1" t="s">
        <v>22</v>
      </c>
      <c r="J176" s="1" t="s">
        <v>0</v>
      </c>
    </row>
    <row r="177" spans="1:10" ht="30" x14ac:dyDescent="0.25">
      <c r="A177" s="1">
        <v>1628752</v>
      </c>
      <c r="B177" s="1" t="s">
        <v>313</v>
      </c>
      <c r="C177" s="1" t="s">
        <v>22</v>
      </c>
      <c r="D177" s="1" t="s">
        <v>196</v>
      </c>
      <c r="E177" s="2">
        <v>0</v>
      </c>
      <c r="F177" s="1">
        <v>4.32</v>
      </c>
      <c r="G177" s="1" t="s">
        <v>58</v>
      </c>
      <c r="H177" s="1">
        <f t="shared" si="5"/>
        <v>0</v>
      </c>
      <c r="I177" s="1" t="s">
        <v>22</v>
      </c>
      <c r="J177" s="1" t="s">
        <v>0</v>
      </c>
    </row>
    <row r="178" spans="1:10" ht="30" x14ac:dyDescent="0.25">
      <c r="A178" s="1">
        <v>1628753</v>
      </c>
      <c r="B178" s="1" t="s">
        <v>314</v>
      </c>
      <c r="C178" s="1" t="s">
        <v>22</v>
      </c>
      <c r="D178" s="1" t="s">
        <v>315</v>
      </c>
      <c r="E178" s="2">
        <v>0</v>
      </c>
      <c r="F178" s="1">
        <v>2.5</v>
      </c>
      <c r="G178" s="1" t="s">
        <v>58</v>
      </c>
      <c r="H178" s="1">
        <f t="shared" si="5"/>
        <v>0</v>
      </c>
      <c r="I178" s="1" t="s">
        <v>22</v>
      </c>
      <c r="J178" s="1" t="s">
        <v>0</v>
      </c>
    </row>
    <row r="179" spans="1:10" ht="30" x14ac:dyDescent="0.25">
      <c r="A179" s="1">
        <v>1628754</v>
      </c>
      <c r="B179" s="1" t="s">
        <v>316</v>
      </c>
      <c r="C179" s="1" t="s">
        <v>22</v>
      </c>
      <c r="D179" s="1" t="s">
        <v>198</v>
      </c>
      <c r="E179" s="2">
        <v>0</v>
      </c>
      <c r="F179" s="1">
        <v>45</v>
      </c>
      <c r="G179" s="1" t="s">
        <v>48</v>
      </c>
      <c r="H179" s="1">
        <f t="shared" si="5"/>
        <v>0</v>
      </c>
      <c r="I179" s="1" t="s">
        <v>22</v>
      </c>
      <c r="J179" s="1" t="s">
        <v>0</v>
      </c>
    </row>
    <row r="180" spans="1:10" ht="30" x14ac:dyDescent="0.25">
      <c r="A180" s="1">
        <v>1628755</v>
      </c>
      <c r="B180" s="1" t="s">
        <v>317</v>
      </c>
      <c r="C180" s="1" t="s">
        <v>22</v>
      </c>
      <c r="D180" s="1" t="s">
        <v>318</v>
      </c>
      <c r="E180" s="2">
        <v>0</v>
      </c>
      <c r="F180" s="1">
        <v>5.5</v>
      </c>
      <c r="G180" s="1" t="s">
        <v>48</v>
      </c>
      <c r="H180" s="1">
        <f t="shared" si="5"/>
        <v>0</v>
      </c>
      <c r="I180" s="1" t="s">
        <v>22</v>
      </c>
      <c r="J180" s="1" t="s">
        <v>0</v>
      </c>
    </row>
    <row r="181" spans="1:10" ht="30" x14ac:dyDescent="0.25">
      <c r="A181" s="1">
        <v>1628756</v>
      </c>
      <c r="B181" s="1" t="s">
        <v>319</v>
      </c>
      <c r="C181" s="1" t="s">
        <v>22</v>
      </c>
      <c r="D181" s="1" t="s">
        <v>204</v>
      </c>
      <c r="E181" s="2">
        <v>0</v>
      </c>
      <c r="F181" s="1">
        <v>16.2</v>
      </c>
      <c r="G181" s="1" t="s">
        <v>152</v>
      </c>
      <c r="H181" s="1">
        <f t="shared" si="5"/>
        <v>0</v>
      </c>
      <c r="I181" s="1" t="s">
        <v>22</v>
      </c>
      <c r="J181" s="1" t="s">
        <v>0</v>
      </c>
    </row>
    <row r="182" spans="1:10" ht="30" x14ac:dyDescent="0.25">
      <c r="A182" s="1">
        <v>1628757</v>
      </c>
      <c r="B182" s="1" t="s">
        <v>320</v>
      </c>
      <c r="C182" s="1" t="s">
        <v>22</v>
      </c>
      <c r="D182" s="1" t="s">
        <v>321</v>
      </c>
      <c r="E182" s="2">
        <v>0</v>
      </c>
      <c r="F182" s="1">
        <v>5.4</v>
      </c>
      <c r="G182" s="1" t="s">
        <v>152</v>
      </c>
      <c r="H182" s="1">
        <f t="shared" si="5"/>
        <v>0</v>
      </c>
      <c r="I182" s="1" t="s">
        <v>22</v>
      </c>
      <c r="J182" s="1" t="s">
        <v>0</v>
      </c>
    </row>
    <row r="183" spans="1:10" ht="30" x14ac:dyDescent="0.25">
      <c r="A183" s="1">
        <v>1628758</v>
      </c>
      <c r="B183" s="1" t="s">
        <v>322</v>
      </c>
      <c r="C183" s="1" t="s">
        <v>22</v>
      </c>
      <c r="D183" s="1" t="s">
        <v>323</v>
      </c>
      <c r="E183" s="2">
        <v>0</v>
      </c>
      <c r="F183" s="1">
        <v>118.8</v>
      </c>
      <c r="G183" s="1" t="s">
        <v>152</v>
      </c>
      <c r="H183" s="1">
        <f t="shared" si="5"/>
        <v>0</v>
      </c>
      <c r="I183" s="1" t="s">
        <v>22</v>
      </c>
      <c r="J183" s="1" t="s">
        <v>0</v>
      </c>
    </row>
    <row r="184" spans="1:10" x14ac:dyDescent="0.25">
      <c r="A184" s="1">
        <v>1628759</v>
      </c>
      <c r="B184" s="1" t="s">
        <v>324</v>
      </c>
      <c r="C184" s="1">
        <v>99</v>
      </c>
      <c r="D184" s="1" t="s">
        <v>206</v>
      </c>
      <c r="E184" s="1">
        <f>ROUND(H185+H186,2)</f>
        <v>0</v>
      </c>
      <c r="F184" s="1">
        <v>1</v>
      </c>
      <c r="G184" s="1" t="s">
        <v>0</v>
      </c>
      <c r="H184" s="1">
        <f t="shared" si="5"/>
        <v>0</v>
      </c>
      <c r="I184" s="1" t="s">
        <v>22</v>
      </c>
      <c r="J184" s="1" t="s">
        <v>0</v>
      </c>
    </row>
    <row r="185" spans="1:10" ht="30" x14ac:dyDescent="0.25">
      <c r="A185" s="1">
        <v>1628760</v>
      </c>
      <c r="B185" s="1" t="s">
        <v>325</v>
      </c>
      <c r="C185" s="1" t="s">
        <v>22</v>
      </c>
      <c r="D185" s="1" t="s">
        <v>208</v>
      </c>
      <c r="E185" s="2">
        <v>0</v>
      </c>
      <c r="F185" s="1">
        <v>4990.8130000000001</v>
      </c>
      <c r="G185" s="1" t="s">
        <v>152</v>
      </c>
      <c r="H185" s="1">
        <f t="shared" si="5"/>
        <v>0</v>
      </c>
      <c r="I185" s="1" t="s">
        <v>22</v>
      </c>
      <c r="J185" s="1" t="s">
        <v>0</v>
      </c>
    </row>
    <row r="186" spans="1:10" ht="30" x14ac:dyDescent="0.25">
      <c r="A186" s="1">
        <v>1628761</v>
      </c>
      <c r="B186" s="1" t="s">
        <v>326</v>
      </c>
      <c r="C186" s="1" t="s">
        <v>22</v>
      </c>
      <c r="D186" s="1" t="s">
        <v>210</v>
      </c>
      <c r="E186" s="2">
        <v>0</v>
      </c>
      <c r="F186" s="1">
        <v>3553.098</v>
      </c>
      <c r="G186" s="1" t="s">
        <v>152</v>
      </c>
      <c r="H186" s="1">
        <f t="shared" si="5"/>
        <v>0</v>
      </c>
      <c r="I186" s="1" t="s">
        <v>22</v>
      </c>
      <c r="J186" s="1" t="s">
        <v>0</v>
      </c>
    </row>
    <row r="187" spans="1:10" x14ac:dyDescent="0.25">
      <c r="A187" s="1">
        <v>1628762</v>
      </c>
      <c r="B187" s="1" t="s">
        <v>327</v>
      </c>
      <c r="C187" s="1" t="s">
        <v>212</v>
      </c>
      <c r="D187" s="1" t="s">
        <v>213</v>
      </c>
      <c r="E187" s="1">
        <f>ROUND(H188,2)</f>
        <v>0</v>
      </c>
      <c r="F187" s="1">
        <v>1</v>
      </c>
      <c r="G187" s="1" t="s">
        <v>0</v>
      </c>
      <c r="H187" s="1">
        <f t="shared" si="5"/>
        <v>0</v>
      </c>
      <c r="I187" s="1" t="s">
        <v>22</v>
      </c>
      <c r="J187" s="1" t="s">
        <v>0</v>
      </c>
    </row>
    <row r="188" spans="1:10" x14ac:dyDescent="0.25">
      <c r="A188" s="1">
        <v>1628763</v>
      </c>
      <c r="B188" s="1" t="s">
        <v>328</v>
      </c>
      <c r="C188" s="1">
        <v>767</v>
      </c>
      <c r="D188" s="1" t="s">
        <v>215</v>
      </c>
      <c r="E188" s="1">
        <f>ROUND(H189+H190+H191+H192+H193,2)</f>
        <v>0</v>
      </c>
      <c r="F188" s="1">
        <v>1</v>
      </c>
      <c r="G188" s="1" t="s">
        <v>0</v>
      </c>
      <c r="H188" s="1">
        <f t="shared" si="5"/>
        <v>0</v>
      </c>
      <c r="I188" s="1" t="s">
        <v>22</v>
      </c>
      <c r="J188" s="1" t="s">
        <v>0</v>
      </c>
    </row>
    <row r="189" spans="1:10" ht="30" x14ac:dyDescent="0.25">
      <c r="A189" s="1">
        <v>1628764</v>
      </c>
      <c r="B189" s="1" t="s">
        <v>329</v>
      </c>
      <c r="C189" s="1" t="s">
        <v>22</v>
      </c>
      <c r="D189" s="1" t="s">
        <v>217</v>
      </c>
      <c r="E189" s="2">
        <v>0</v>
      </c>
      <c r="F189" s="1">
        <v>45</v>
      </c>
      <c r="G189" s="1" t="s">
        <v>48</v>
      </c>
      <c r="H189" s="1">
        <f t="shared" si="5"/>
        <v>0</v>
      </c>
      <c r="I189" s="1" t="s">
        <v>22</v>
      </c>
      <c r="J189" s="1" t="s">
        <v>0</v>
      </c>
    </row>
    <row r="190" spans="1:10" x14ac:dyDescent="0.25">
      <c r="A190" s="1">
        <v>1628765</v>
      </c>
      <c r="B190" s="1" t="s">
        <v>330</v>
      </c>
      <c r="C190" s="1" t="s">
        <v>22</v>
      </c>
      <c r="D190" s="1" t="s">
        <v>219</v>
      </c>
      <c r="E190" s="2">
        <v>0</v>
      </c>
      <c r="F190" s="1">
        <v>3</v>
      </c>
      <c r="G190" s="1" t="s">
        <v>39</v>
      </c>
      <c r="H190" s="1">
        <f t="shared" si="5"/>
        <v>0</v>
      </c>
      <c r="I190" s="1" t="s">
        <v>22</v>
      </c>
      <c r="J190" s="1" t="s">
        <v>0</v>
      </c>
    </row>
    <row r="191" spans="1:10" ht="45" x14ac:dyDescent="0.25">
      <c r="A191" s="1">
        <v>1628766</v>
      </c>
      <c r="B191" s="1" t="s">
        <v>331</v>
      </c>
      <c r="C191" s="1" t="s">
        <v>22</v>
      </c>
      <c r="D191" s="1" t="s">
        <v>221</v>
      </c>
      <c r="E191" s="2">
        <v>0</v>
      </c>
      <c r="F191" s="1">
        <v>2</v>
      </c>
      <c r="G191" s="1" t="s">
        <v>39</v>
      </c>
      <c r="H191" s="1">
        <f t="shared" si="5"/>
        <v>0</v>
      </c>
      <c r="I191" s="1" t="s">
        <v>22</v>
      </c>
      <c r="J191" s="1" t="s">
        <v>0</v>
      </c>
    </row>
    <row r="192" spans="1:10" x14ac:dyDescent="0.25">
      <c r="A192" s="1">
        <v>1628767</v>
      </c>
      <c r="B192" s="1" t="s">
        <v>332</v>
      </c>
      <c r="C192" s="1" t="s">
        <v>22</v>
      </c>
      <c r="D192" s="1" t="s">
        <v>223</v>
      </c>
      <c r="E192" s="2">
        <v>0</v>
      </c>
      <c r="F192" s="1">
        <v>0.96099999999999997</v>
      </c>
      <c r="G192" s="1" t="s">
        <v>48</v>
      </c>
      <c r="H192" s="1">
        <f t="shared" si="5"/>
        <v>0</v>
      </c>
      <c r="I192" s="1" t="s">
        <v>22</v>
      </c>
      <c r="J192" s="1" t="s">
        <v>0</v>
      </c>
    </row>
    <row r="193" spans="1:10" ht="30" x14ac:dyDescent="0.25">
      <c r="A193" s="1">
        <v>1628768</v>
      </c>
      <c r="B193" s="1" t="s">
        <v>333</v>
      </c>
      <c r="C193" s="1" t="s">
        <v>22</v>
      </c>
      <c r="D193" s="1" t="s">
        <v>225</v>
      </c>
      <c r="E193" s="2">
        <v>0</v>
      </c>
      <c r="F193" s="1">
        <v>6.3E-2</v>
      </c>
      <c r="G193" s="1" t="s">
        <v>152</v>
      </c>
      <c r="H193" s="1">
        <f t="shared" si="5"/>
        <v>0</v>
      </c>
      <c r="I193" s="1" t="s">
        <v>22</v>
      </c>
      <c r="J193" s="1" t="s">
        <v>0</v>
      </c>
    </row>
    <row r="194" spans="1:10" x14ac:dyDescent="0.25">
      <c r="A194" s="1">
        <v>1628769</v>
      </c>
      <c r="B194" s="1" t="s">
        <v>334</v>
      </c>
      <c r="C194" s="1" t="s">
        <v>335</v>
      </c>
      <c r="D194" s="1" t="s">
        <v>336</v>
      </c>
      <c r="E194" s="1">
        <f>ROUND(H195,2)</f>
        <v>0</v>
      </c>
      <c r="F194" s="1">
        <v>1</v>
      </c>
      <c r="G194" s="1" t="s">
        <v>0</v>
      </c>
      <c r="H194" s="1">
        <f t="shared" si="5"/>
        <v>0</v>
      </c>
      <c r="I194" s="1" t="s">
        <v>22</v>
      </c>
      <c r="J194" s="1" t="s">
        <v>0</v>
      </c>
    </row>
    <row r="195" spans="1:10" x14ac:dyDescent="0.25">
      <c r="A195" s="1">
        <v>1628770</v>
      </c>
      <c r="B195" s="1" t="s">
        <v>337</v>
      </c>
      <c r="C195" s="1" t="s">
        <v>338</v>
      </c>
      <c r="D195" s="1" t="s">
        <v>339</v>
      </c>
      <c r="E195" s="1">
        <f>ROUND(H196+H197,2)</f>
        <v>0</v>
      </c>
      <c r="F195" s="1">
        <v>1</v>
      </c>
      <c r="G195" s="1" t="s">
        <v>0</v>
      </c>
      <c r="H195" s="1">
        <f t="shared" si="5"/>
        <v>0</v>
      </c>
      <c r="I195" s="1" t="s">
        <v>22</v>
      </c>
      <c r="J195" s="1" t="s">
        <v>0</v>
      </c>
    </row>
    <row r="196" spans="1:10" x14ac:dyDescent="0.25">
      <c r="A196" s="1">
        <v>1628771</v>
      </c>
      <c r="B196" s="1" t="s">
        <v>340</v>
      </c>
      <c r="C196" s="1" t="s">
        <v>22</v>
      </c>
      <c r="D196" s="1" t="s">
        <v>341</v>
      </c>
      <c r="E196" s="2">
        <v>0</v>
      </c>
      <c r="F196" s="1">
        <v>20</v>
      </c>
      <c r="G196" s="1" t="s">
        <v>48</v>
      </c>
      <c r="H196" s="1">
        <f t="shared" ref="H196:H201" si="6">IF(ISNUMBER(VALUE(E196)),ROUND(SUM(ROUND(E196,2)*F196),2),"N")</f>
        <v>0</v>
      </c>
      <c r="I196" s="1" t="s">
        <v>22</v>
      </c>
      <c r="J196" s="1" t="s">
        <v>0</v>
      </c>
    </row>
    <row r="197" spans="1:10" x14ac:dyDescent="0.25">
      <c r="A197" s="1">
        <v>1628772</v>
      </c>
      <c r="B197" s="1" t="s">
        <v>342</v>
      </c>
      <c r="C197" s="1" t="s">
        <v>22</v>
      </c>
      <c r="D197" s="1" t="s">
        <v>343</v>
      </c>
      <c r="E197" s="2">
        <v>0</v>
      </c>
      <c r="F197" s="1">
        <v>21</v>
      </c>
      <c r="G197" s="1" t="s">
        <v>48</v>
      </c>
      <c r="H197" s="1">
        <f t="shared" si="6"/>
        <v>0</v>
      </c>
      <c r="I197" s="1" t="s">
        <v>22</v>
      </c>
      <c r="J197" s="1" t="s">
        <v>0</v>
      </c>
    </row>
    <row r="198" spans="1:10" x14ac:dyDescent="0.25">
      <c r="A198" s="1">
        <v>1628773</v>
      </c>
      <c r="B198" s="1" t="s">
        <v>344</v>
      </c>
      <c r="C198" s="1" t="s">
        <v>22</v>
      </c>
      <c r="D198" s="1" t="s">
        <v>345</v>
      </c>
      <c r="E198" s="1">
        <f>ROUND(H199+H200+H201,2)</f>
        <v>0</v>
      </c>
      <c r="F198" s="1">
        <v>1</v>
      </c>
      <c r="G198" s="1" t="s">
        <v>0</v>
      </c>
      <c r="H198" s="1">
        <f t="shared" si="6"/>
        <v>0</v>
      </c>
      <c r="I198" s="1" t="s">
        <v>22</v>
      </c>
      <c r="J198" s="1" t="s">
        <v>0</v>
      </c>
    </row>
    <row r="199" spans="1:10" x14ac:dyDescent="0.25">
      <c r="A199" s="1">
        <v>1628774</v>
      </c>
      <c r="B199" s="1" t="s">
        <v>346</v>
      </c>
      <c r="C199" s="1" t="s">
        <v>22</v>
      </c>
      <c r="D199" s="1" t="s">
        <v>348</v>
      </c>
      <c r="E199" s="2">
        <v>0</v>
      </c>
      <c r="F199" s="1">
        <v>1</v>
      </c>
      <c r="G199" s="1" t="s">
        <v>347</v>
      </c>
      <c r="H199" s="1">
        <f t="shared" si="6"/>
        <v>0</v>
      </c>
      <c r="I199" s="1" t="s">
        <v>22</v>
      </c>
      <c r="J199" s="1" t="s">
        <v>0</v>
      </c>
    </row>
    <row r="200" spans="1:10" x14ac:dyDescent="0.25">
      <c r="A200" s="1">
        <v>1628775</v>
      </c>
      <c r="B200" s="1" t="s">
        <v>349</v>
      </c>
      <c r="C200" s="1" t="s">
        <v>22</v>
      </c>
      <c r="D200" s="1" t="s">
        <v>350</v>
      </c>
      <c r="E200" s="2">
        <v>0</v>
      </c>
      <c r="F200" s="1">
        <v>1</v>
      </c>
      <c r="G200" s="1" t="s">
        <v>347</v>
      </c>
      <c r="H200" s="1">
        <f t="shared" si="6"/>
        <v>0</v>
      </c>
      <c r="I200" s="1" t="s">
        <v>22</v>
      </c>
      <c r="J200" s="1" t="s">
        <v>0</v>
      </c>
    </row>
    <row r="201" spans="1:10" x14ac:dyDescent="0.25">
      <c r="A201" s="1">
        <v>1628776</v>
      </c>
      <c r="B201" s="1" t="s">
        <v>351</v>
      </c>
      <c r="C201" s="1" t="s">
        <v>22</v>
      </c>
      <c r="D201" s="1" t="s">
        <v>352</v>
      </c>
      <c r="E201" s="2">
        <v>0</v>
      </c>
      <c r="F201" s="1">
        <v>1</v>
      </c>
      <c r="G201" s="1" t="s">
        <v>347</v>
      </c>
      <c r="H201" s="1">
        <f t="shared" si="6"/>
        <v>0</v>
      </c>
      <c r="I201" s="1" t="s">
        <v>22</v>
      </c>
      <c r="J201" s="1" t="s">
        <v>0</v>
      </c>
    </row>
  </sheetData>
  <sheetProtection algorithmName="SHA-512" hashValue="28WM1AZ7YrJDHuYreEENjqx3uO0Ndp2P+FeV2fXMDCp3wOX0tKTjNL2Gsk29wyJkUHt5XT8tM0iOGxr4jWOQQA==" saltValue="mkMTwXNHs3lhx7NfREE3cw==" spinCount="100000" sheet="1" objects="1" scenarios="1"/>
  <pageMargins left="0.7" right="0.7" top="0.75" bottom="0.75" header="0.3" footer="0.3"/>
  <pageSetup paperSize="9" scale="74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2" ma:contentTypeDescription="Umožňuje vytvoriť nový dokument." ma:contentTypeScope="" ma:versionID="6858e8971fa83396ed0b3f3d88739047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ab0edbe368e2c2c25b868ac9a32acca6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2E8F5-C93A-46EF-BC7C-DA06A240F9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BDC9F4-538E-4273-A325-A3D5ABED7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FF72C-0E56-4857-8702-E17857D88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smarosiova</cp:lastModifiedBy>
  <dcterms:created xsi:type="dcterms:W3CDTF">2021-08-24T09:31:41Z</dcterms:created>
  <dcterms:modified xsi:type="dcterms:W3CDTF">2021-08-24T10:29:48Z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0x0101006B6DEC66C7ECB24E8D08E5400A2FE6CE</vt:lpwstr>
  </property>
</Properties>
</file>