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5" documentId="11_D360ADF908CFAC2964D40079B9CF922912957904" xr6:coauthVersionLast="47" xr6:coauthVersionMax="47" xr10:uidLastSave="{DE5BB187-2C11-4864-86C7-BFA9F119D354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55" i="1" l="1"/>
  <c r="H1454" i="1"/>
  <c r="H1453" i="1"/>
  <c r="E1452" i="1" s="1"/>
  <c r="H1452" i="1" s="1"/>
  <c r="H1451" i="1"/>
  <c r="H1450" i="1"/>
  <c r="E1449" i="1" s="1"/>
  <c r="H1449" i="1" s="1"/>
  <c r="H1448" i="1"/>
  <c r="H1447" i="1"/>
  <c r="H1446" i="1"/>
  <c r="H1445" i="1"/>
  <c r="H1444" i="1"/>
  <c r="H1443" i="1"/>
  <c r="H1442" i="1"/>
  <c r="E1441" i="1" s="1"/>
  <c r="H1441" i="1" s="1"/>
  <c r="H1440" i="1"/>
  <c r="H1439" i="1"/>
  <c r="E1438" i="1" s="1"/>
  <c r="H1438" i="1" s="1"/>
  <c r="H1437" i="1"/>
  <c r="H1436" i="1"/>
  <c r="E1435" i="1"/>
  <c r="H1435" i="1" s="1"/>
  <c r="H1434" i="1"/>
  <c r="H1433" i="1"/>
  <c r="H1430" i="1"/>
  <c r="E1429" i="1"/>
  <c r="H1429" i="1" s="1"/>
  <c r="H1428" i="1"/>
  <c r="H1427" i="1"/>
  <c r="E1427" i="1"/>
  <c r="H1426" i="1"/>
  <c r="H1425" i="1"/>
  <c r="H1424" i="1"/>
  <c r="H1423" i="1"/>
  <c r="H1422" i="1"/>
  <c r="H1421" i="1"/>
  <c r="E1420" i="1" s="1"/>
  <c r="H1420" i="1" s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E1394" i="1" s="1"/>
  <c r="H1394" i="1" s="1"/>
  <c r="E1393" i="1" s="1"/>
  <c r="H1393" i="1" s="1"/>
  <c r="H1404" i="1"/>
  <c r="H1403" i="1"/>
  <c r="H1402" i="1"/>
  <c r="H1401" i="1"/>
  <c r="H1400" i="1"/>
  <c r="H1399" i="1"/>
  <c r="H1398" i="1"/>
  <c r="H1397" i="1"/>
  <c r="H1396" i="1"/>
  <c r="H1395" i="1"/>
  <c r="H1392" i="1"/>
  <c r="H1391" i="1"/>
  <c r="E1389" i="1" s="1"/>
  <c r="H1389" i="1" s="1"/>
  <c r="H1390" i="1"/>
  <c r="H1388" i="1"/>
  <c r="H1387" i="1"/>
  <c r="H1386" i="1"/>
  <c r="H1385" i="1"/>
  <c r="E1384" i="1" s="1"/>
  <c r="H1384" i="1"/>
  <c r="E1376" i="1" s="1"/>
  <c r="H1376" i="1" s="1"/>
  <c r="E1375" i="1" s="1"/>
  <c r="H1375" i="1" s="1"/>
  <c r="H1383" i="1"/>
  <c r="H1382" i="1"/>
  <c r="H1381" i="1"/>
  <c r="H1380" i="1"/>
  <c r="H1379" i="1"/>
  <c r="H1378" i="1"/>
  <c r="E1377" i="1"/>
  <c r="H1377" i="1" s="1"/>
  <c r="H1374" i="1"/>
  <c r="E1373" i="1"/>
  <c r="H1373" i="1" s="1"/>
  <c r="H1372" i="1"/>
  <c r="H1371" i="1"/>
  <c r="H1370" i="1"/>
  <c r="E1369" i="1"/>
  <c r="H1369" i="1" s="1"/>
  <c r="H1368" i="1"/>
  <c r="H1367" i="1"/>
  <c r="H1366" i="1"/>
  <c r="H1365" i="1"/>
  <c r="H1364" i="1"/>
  <c r="H1363" i="1"/>
  <c r="H1362" i="1"/>
  <c r="H1358" i="1"/>
  <c r="E1357" i="1" s="1"/>
  <c r="H1357" i="1"/>
  <c r="H1356" i="1"/>
  <c r="H1355" i="1"/>
  <c r="H1354" i="1"/>
  <c r="H1353" i="1"/>
  <c r="E1352" i="1" s="1"/>
  <c r="H1352" i="1" s="1"/>
  <c r="H1351" i="1"/>
  <c r="H1350" i="1"/>
  <c r="H1349" i="1"/>
  <c r="H1348" i="1"/>
  <c r="E1347" i="1" s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E1327" i="1" s="1"/>
  <c r="H1327" i="1" s="1"/>
  <c r="H1335" i="1"/>
  <c r="H1334" i="1"/>
  <c r="H1333" i="1"/>
  <c r="H1332" i="1"/>
  <c r="H1331" i="1"/>
  <c r="H1330" i="1"/>
  <c r="H1329" i="1"/>
  <c r="H1328" i="1"/>
  <c r="H1326" i="1"/>
  <c r="H1325" i="1"/>
  <c r="E1322" i="1" s="1"/>
  <c r="H1322" i="1" s="1"/>
  <c r="H1324" i="1"/>
  <c r="H1323" i="1"/>
  <c r="H1320" i="1"/>
  <c r="H1319" i="1"/>
  <c r="H1318" i="1"/>
  <c r="E1317" i="1" s="1"/>
  <c r="H1317" i="1" s="1"/>
  <c r="H1315" i="1"/>
  <c r="H1314" i="1"/>
  <c r="H1313" i="1"/>
  <c r="H1312" i="1"/>
  <c r="H1311" i="1"/>
  <c r="H1310" i="1"/>
  <c r="H1309" i="1"/>
  <c r="H1308" i="1"/>
  <c r="E1307" i="1"/>
  <c r="H1307" i="1" s="1"/>
  <c r="E1306" i="1" s="1"/>
  <c r="H1306" i="1" s="1"/>
  <c r="E1305" i="1" s="1"/>
  <c r="H1305" i="1" s="1"/>
  <c r="H1304" i="1"/>
  <c r="E1303" i="1" s="1"/>
  <c r="H1303" i="1" s="1"/>
  <c r="H1302" i="1"/>
  <c r="E1301" i="1"/>
  <c r="H1301" i="1" s="1"/>
  <c r="H1300" i="1"/>
  <c r="H1299" i="1"/>
  <c r="E1298" i="1" s="1"/>
  <c r="H1298" i="1"/>
  <c r="H1297" i="1"/>
  <c r="E1296" i="1"/>
  <c r="H1296" i="1" s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79" i="1"/>
  <c r="H1278" i="1"/>
  <c r="H1277" i="1"/>
  <c r="H1276" i="1"/>
  <c r="E1275" i="1" s="1"/>
  <c r="H1275" i="1" s="1"/>
  <c r="H1274" i="1"/>
  <c r="H1273" i="1"/>
  <c r="H1272" i="1"/>
  <c r="H1271" i="1"/>
  <c r="H1270" i="1"/>
  <c r="H1269" i="1"/>
  <c r="H1268" i="1"/>
  <c r="H1267" i="1"/>
  <c r="H1266" i="1"/>
  <c r="H1265" i="1"/>
  <c r="H1264" i="1"/>
  <c r="H1261" i="1"/>
  <c r="H1260" i="1"/>
  <c r="H1259" i="1"/>
  <c r="E1251" i="1" s="1"/>
  <c r="H1251" i="1" s="1"/>
  <c r="H1258" i="1"/>
  <c r="H1257" i="1"/>
  <c r="H1256" i="1"/>
  <c r="H1255" i="1"/>
  <c r="H1254" i="1"/>
  <c r="H1253" i="1"/>
  <c r="H1252" i="1"/>
  <c r="H1250" i="1"/>
  <c r="H1249" i="1"/>
  <c r="H1248" i="1"/>
  <c r="H1247" i="1"/>
  <c r="H1246" i="1"/>
  <c r="H1245" i="1"/>
  <c r="H1244" i="1"/>
  <c r="E1243" i="1" s="1"/>
  <c r="H1243" i="1" s="1"/>
  <c r="H1242" i="1"/>
  <c r="H1241" i="1"/>
  <c r="H1240" i="1"/>
  <c r="E1239" i="1"/>
  <c r="H1239" i="1" s="1"/>
  <c r="H1237" i="1"/>
  <c r="E1236" i="1"/>
  <c r="H1236" i="1" s="1"/>
  <c r="H1235" i="1"/>
  <c r="H1234" i="1"/>
  <c r="H1233" i="1"/>
  <c r="H1232" i="1"/>
  <c r="H1231" i="1"/>
  <c r="H1230" i="1"/>
  <c r="H1229" i="1"/>
  <c r="H1228" i="1"/>
  <c r="H1227" i="1"/>
  <c r="H1225" i="1"/>
  <c r="E1224" i="1" s="1"/>
  <c r="H1224" i="1" s="1"/>
  <c r="H1223" i="1"/>
  <c r="H1222" i="1"/>
  <c r="H1221" i="1"/>
  <c r="H1220" i="1"/>
  <c r="H1219" i="1"/>
  <c r="H1218" i="1"/>
  <c r="H1217" i="1"/>
  <c r="H1216" i="1"/>
  <c r="H1215" i="1"/>
  <c r="H1214" i="1"/>
  <c r="H1213" i="1"/>
  <c r="H1209" i="1"/>
  <c r="H1208" i="1"/>
  <c r="H1207" i="1"/>
  <c r="H1206" i="1"/>
  <c r="H1205" i="1"/>
  <c r="H1204" i="1"/>
  <c r="H1203" i="1"/>
  <c r="H1201" i="1"/>
  <c r="H1200" i="1"/>
  <c r="H1199" i="1"/>
  <c r="H1198" i="1"/>
  <c r="E1189" i="1" s="1"/>
  <c r="H1189" i="1" s="1"/>
  <c r="H1197" i="1"/>
  <c r="H1196" i="1"/>
  <c r="H1195" i="1"/>
  <c r="H1194" i="1"/>
  <c r="H1193" i="1"/>
  <c r="H1192" i="1"/>
  <c r="H1191" i="1"/>
  <c r="H1190" i="1"/>
  <c r="H1187" i="1"/>
  <c r="H1186" i="1"/>
  <c r="E1185" i="1"/>
  <c r="H1185" i="1" s="1"/>
  <c r="H1184" i="1"/>
  <c r="H1183" i="1"/>
  <c r="H1182" i="1"/>
  <c r="E1181" i="1"/>
  <c r="H1181" i="1" s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59" i="1"/>
  <c r="H1158" i="1"/>
  <c r="E1157" i="1"/>
  <c r="H1157" i="1" s="1"/>
  <c r="H1156" i="1"/>
  <c r="H1155" i="1"/>
  <c r="E1155" i="1"/>
  <c r="H1153" i="1"/>
  <c r="H1152" i="1"/>
  <c r="E1151" i="1"/>
  <c r="H1151" i="1" s="1"/>
  <c r="H1150" i="1"/>
  <c r="E1149" i="1" s="1"/>
  <c r="H1149" i="1" s="1"/>
  <c r="H1148" i="1"/>
  <c r="H1147" i="1"/>
  <c r="H1146" i="1"/>
  <c r="H1145" i="1"/>
  <c r="E1144" i="1" s="1"/>
  <c r="H1144" i="1" s="1"/>
  <c r="H1143" i="1"/>
  <c r="H1142" i="1"/>
  <c r="H1141" i="1"/>
  <c r="E1140" i="1"/>
  <c r="H1140" i="1" s="1"/>
  <c r="H1139" i="1"/>
  <c r="E1129" i="1" s="1"/>
  <c r="H1129" i="1" s="1"/>
  <c r="H1138" i="1"/>
  <c r="H1137" i="1"/>
  <c r="H1136" i="1"/>
  <c r="H1135" i="1"/>
  <c r="H1134" i="1"/>
  <c r="H1133" i="1"/>
  <c r="H1132" i="1"/>
  <c r="H1131" i="1"/>
  <c r="H1130" i="1"/>
  <c r="H1128" i="1"/>
  <c r="H1127" i="1"/>
  <c r="H1126" i="1"/>
  <c r="H1125" i="1"/>
  <c r="H1124" i="1"/>
  <c r="E1123" i="1" s="1"/>
  <c r="H1123" i="1" s="1"/>
  <c r="H1121" i="1"/>
  <c r="H1120" i="1"/>
  <c r="H1119" i="1"/>
  <c r="H1118" i="1"/>
  <c r="H1117" i="1"/>
  <c r="H1116" i="1"/>
  <c r="H1115" i="1"/>
  <c r="H1114" i="1"/>
  <c r="H1113" i="1"/>
  <c r="H1109" i="1"/>
  <c r="E1107" i="1" s="1"/>
  <c r="H1107" i="1" s="1"/>
  <c r="E1106" i="1" s="1"/>
  <c r="H1106" i="1" s="1"/>
  <c r="E1105" i="1" s="1"/>
  <c r="H1105" i="1" s="1"/>
  <c r="H1108" i="1"/>
  <c r="H1104" i="1"/>
  <c r="H1103" i="1"/>
  <c r="H1102" i="1"/>
  <c r="H1101" i="1"/>
  <c r="E1100" i="1" s="1"/>
  <c r="H1100" i="1"/>
  <c r="E1099" i="1" s="1"/>
  <c r="H1099" i="1" s="1"/>
  <c r="H1098" i="1"/>
  <c r="E1097" i="1" s="1"/>
  <c r="H1097" i="1" s="1"/>
  <c r="H1096" i="1"/>
  <c r="E1095" i="1"/>
  <c r="H1095" i="1" s="1"/>
  <c r="H1094" i="1"/>
  <c r="H1093" i="1"/>
  <c r="E1092" i="1" s="1"/>
  <c r="H1092" i="1"/>
  <c r="E1091" i="1" s="1"/>
  <c r="H1091" i="1" s="1"/>
  <c r="E1090" i="1" s="1"/>
  <c r="H1090" i="1" s="1"/>
  <c r="H1089" i="1"/>
  <c r="H1088" i="1"/>
  <c r="E1087" i="1"/>
  <c r="H1087" i="1" s="1"/>
  <c r="E1086" i="1"/>
  <c r="H1086" i="1" s="1"/>
  <c r="E1085" i="1" s="1"/>
  <c r="H1085" i="1" s="1"/>
  <c r="H1084" i="1"/>
  <c r="E1082" i="1" s="1"/>
  <c r="H1082" i="1" s="1"/>
  <c r="H1083" i="1"/>
  <c r="H1081" i="1"/>
  <c r="H1080" i="1"/>
  <c r="E1079" i="1"/>
  <c r="H1079" i="1" s="1"/>
  <c r="E1078" i="1"/>
  <c r="H1078" i="1" s="1"/>
  <c r="H1077" i="1"/>
  <c r="E1076" i="1" s="1"/>
  <c r="H1076" i="1" s="1"/>
  <c r="H1075" i="1"/>
  <c r="H1074" i="1"/>
  <c r="H1073" i="1"/>
  <c r="H1072" i="1"/>
  <c r="E1071" i="1" s="1"/>
  <c r="H1071" i="1" s="1"/>
  <c r="E1070" i="1" s="1"/>
  <c r="H1070" i="1" s="1"/>
  <c r="H1068" i="1"/>
  <c r="H1067" i="1"/>
  <c r="H1066" i="1"/>
  <c r="H1065" i="1"/>
  <c r="E1064" i="1" s="1"/>
  <c r="H1064" i="1" s="1"/>
  <c r="E1063" i="1" s="1"/>
  <c r="H1063" i="1" s="1"/>
  <c r="E1062" i="1" s="1"/>
  <c r="H1062" i="1" s="1"/>
  <c r="H1061" i="1"/>
  <c r="H1060" i="1"/>
  <c r="H1059" i="1"/>
  <c r="H1058" i="1"/>
  <c r="H1057" i="1"/>
  <c r="H1056" i="1"/>
  <c r="H1055" i="1"/>
  <c r="E1054" i="1" s="1"/>
  <c r="H1054" i="1" s="1"/>
  <c r="H1053" i="1"/>
  <c r="H1052" i="1"/>
  <c r="E1051" i="1" s="1"/>
  <c r="H1051" i="1" s="1"/>
  <c r="E1050" i="1" s="1"/>
  <c r="H1050" i="1" s="1"/>
  <c r="E1049" i="1" s="1"/>
  <c r="H1049" i="1" s="1"/>
  <c r="H1048" i="1"/>
  <c r="H1047" i="1"/>
  <c r="E1046" i="1" s="1"/>
  <c r="H1046" i="1" s="1"/>
  <c r="H1045" i="1"/>
  <c r="E1044" i="1"/>
  <c r="H1044" i="1" s="1"/>
  <c r="E1043" i="1" s="1"/>
  <c r="H1043" i="1" s="1"/>
  <c r="H1042" i="1"/>
  <c r="H1041" i="1"/>
  <c r="E1040" i="1" s="1"/>
  <c r="H1040" i="1" s="1"/>
  <c r="E1041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E992" i="1" s="1"/>
  <c r="H992" i="1" s="1"/>
  <c r="H1000" i="1"/>
  <c r="H999" i="1"/>
  <c r="H998" i="1"/>
  <c r="H997" i="1"/>
  <c r="H996" i="1"/>
  <c r="H995" i="1"/>
  <c r="H994" i="1"/>
  <c r="H993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E965" i="1" s="1"/>
  <c r="H965" i="1" s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E932" i="1" s="1"/>
  <c r="H932" i="1" s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7" i="1"/>
  <c r="E916" i="1" s="1"/>
  <c r="H916" i="1" s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E894" i="1" s="1"/>
  <c r="H894" i="1" s="1"/>
  <c r="H893" i="1"/>
  <c r="H892" i="1"/>
  <c r="H891" i="1"/>
  <c r="E890" i="1"/>
  <c r="H890" i="1" s="1"/>
  <c r="H889" i="1"/>
  <c r="E878" i="1" s="1"/>
  <c r="H878" i="1" s="1"/>
  <c r="E877" i="1" s="1"/>
  <c r="H877" i="1" s="1"/>
  <c r="H888" i="1"/>
  <c r="H887" i="1"/>
  <c r="H886" i="1"/>
  <c r="H885" i="1"/>
  <c r="H884" i="1"/>
  <c r="H883" i="1"/>
  <c r="H882" i="1"/>
  <c r="H881" i="1"/>
  <c r="H880" i="1"/>
  <c r="H879" i="1"/>
  <c r="H875" i="1"/>
  <c r="H874" i="1"/>
  <c r="H873" i="1"/>
  <c r="E872" i="1"/>
  <c r="H872" i="1" s="1"/>
  <c r="H871" i="1"/>
  <c r="H870" i="1"/>
  <c r="H869" i="1"/>
  <c r="H868" i="1"/>
  <c r="H866" i="1"/>
  <c r="H865" i="1"/>
  <c r="H864" i="1"/>
  <c r="H863" i="1"/>
  <c r="H862" i="1"/>
  <c r="H861" i="1"/>
  <c r="H860" i="1"/>
  <c r="H859" i="1"/>
  <c r="H858" i="1"/>
  <c r="E856" i="1" s="1"/>
  <c r="H856" i="1" s="1"/>
  <c r="H857" i="1"/>
  <c r="H855" i="1"/>
  <c r="H854" i="1"/>
  <c r="H853" i="1"/>
  <c r="H852" i="1"/>
  <c r="H851" i="1"/>
  <c r="H850" i="1"/>
  <c r="H849" i="1"/>
  <c r="H848" i="1"/>
  <c r="H847" i="1"/>
  <c r="E838" i="1" s="1"/>
  <c r="H838" i="1" s="1"/>
  <c r="H846" i="1"/>
  <c r="H845" i="1"/>
  <c r="H844" i="1"/>
  <c r="H843" i="1"/>
  <c r="H842" i="1"/>
  <c r="H841" i="1"/>
  <c r="H840" i="1"/>
  <c r="H839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E820" i="1" s="1"/>
  <c r="H820" i="1" s="1"/>
  <c r="H821" i="1"/>
  <c r="H819" i="1"/>
  <c r="H818" i="1"/>
  <c r="H817" i="1"/>
  <c r="E816" i="1"/>
  <c r="H816" i="1" s="1"/>
  <c r="H813" i="1"/>
  <c r="H812" i="1"/>
  <c r="E811" i="1" s="1"/>
  <c r="H811" i="1" s="1"/>
  <c r="H810" i="1"/>
  <c r="H809" i="1"/>
  <c r="H808" i="1"/>
  <c r="E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E643" i="1" s="1"/>
  <c r="H643" i="1" s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E609" i="1"/>
  <c r="H609" i="1" s="1"/>
  <c r="H607" i="1"/>
  <c r="E606" i="1"/>
  <c r="H606" i="1" s="1"/>
  <c r="E603" i="1" s="1"/>
  <c r="H603" i="1" s="1"/>
  <c r="H605" i="1"/>
  <c r="H604" i="1"/>
  <c r="E604" i="1"/>
  <c r="H601" i="1"/>
  <c r="H600" i="1"/>
  <c r="H599" i="1"/>
  <c r="E597" i="1" s="1"/>
  <c r="H597" i="1" s="1"/>
  <c r="H598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2" i="1"/>
  <c r="H581" i="1"/>
  <c r="H580" i="1"/>
  <c r="E579" i="1" s="1"/>
  <c r="H579" i="1" s="1"/>
  <c r="H578" i="1"/>
  <c r="H577" i="1"/>
  <c r="E574" i="1" s="1"/>
  <c r="H574" i="1" s="1"/>
  <c r="H576" i="1"/>
  <c r="H575" i="1"/>
  <c r="H573" i="1"/>
  <c r="H572" i="1"/>
  <c r="H571" i="1"/>
  <c r="H570" i="1"/>
  <c r="H567" i="1"/>
  <c r="H566" i="1"/>
  <c r="E565" i="1"/>
  <c r="H565" i="1" s="1"/>
  <c r="H564" i="1"/>
  <c r="H563" i="1"/>
  <c r="H562" i="1"/>
  <c r="H560" i="1"/>
  <c r="E558" i="1" s="1"/>
  <c r="H558" i="1" s="1"/>
  <c r="H559" i="1"/>
  <c r="H556" i="1"/>
  <c r="H555" i="1"/>
  <c r="H554" i="1"/>
  <c r="H553" i="1"/>
  <c r="H552" i="1"/>
  <c r="E544" i="1" s="1"/>
  <c r="H544" i="1" s="1"/>
  <c r="H551" i="1"/>
  <c r="H550" i="1"/>
  <c r="H549" i="1"/>
  <c r="H548" i="1"/>
  <c r="H547" i="1"/>
  <c r="H546" i="1"/>
  <c r="H545" i="1"/>
  <c r="H543" i="1"/>
  <c r="H542" i="1"/>
  <c r="H538" i="1"/>
  <c r="H537" i="1"/>
  <c r="H536" i="1"/>
  <c r="H535" i="1"/>
  <c r="E535" i="1"/>
  <c r="H534" i="1"/>
  <c r="H533" i="1"/>
  <c r="H532" i="1"/>
  <c r="H531" i="1"/>
  <c r="E529" i="1" s="1"/>
  <c r="H529" i="1" s="1"/>
  <c r="H530" i="1"/>
  <c r="H528" i="1"/>
  <c r="H527" i="1"/>
  <c r="H526" i="1"/>
  <c r="H525" i="1"/>
  <c r="H524" i="1"/>
  <c r="H523" i="1"/>
  <c r="E522" i="1" s="1"/>
  <c r="H522" i="1" s="1"/>
  <c r="E521" i="1" s="1"/>
  <c r="H521" i="1" s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5" i="1"/>
  <c r="H504" i="1"/>
  <c r="H503" i="1"/>
  <c r="E502" i="1" s="1"/>
  <c r="H502" i="1"/>
  <c r="H501" i="1"/>
  <c r="H500" i="1"/>
  <c r="H499" i="1"/>
  <c r="E497" i="1" s="1"/>
  <c r="H497" i="1" s="1"/>
  <c r="H498" i="1"/>
  <c r="H496" i="1"/>
  <c r="H495" i="1"/>
  <c r="H494" i="1"/>
  <c r="H493" i="1"/>
  <c r="H490" i="1"/>
  <c r="E487" i="1" s="1"/>
  <c r="H487" i="1" s="1"/>
  <c r="H489" i="1"/>
  <c r="H488" i="1"/>
  <c r="H486" i="1"/>
  <c r="E485" i="1"/>
  <c r="H485" i="1" s="1"/>
  <c r="H484" i="1"/>
  <c r="E483" i="1" s="1"/>
  <c r="H483" i="1" s="1"/>
  <c r="H482" i="1"/>
  <c r="H481" i="1"/>
  <c r="E481" i="1"/>
  <c r="H480" i="1"/>
  <c r="H479" i="1"/>
  <c r="H478" i="1"/>
  <c r="H477" i="1"/>
  <c r="E476" i="1" s="1"/>
  <c r="H476" i="1" s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0" i="1"/>
  <c r="H459" i="1"/>
  <c r="E458" i="1"/>
  <c r="H458" i="1" s="1"/>
  <c r="H457" i="1"/>
  <c r="H456" i="1"/>
  <c r="H455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E434" i="1"/>
  <c r="H434" i="1" s="1"/>
  <c r="H432" i="1"/>
  <c r="H431" i="1"/>
  <c r="E430" i="1"/>
  <c r="H430" i="1" s="1"/>
  <c r="H429" i="1"/>
  <c r="H428" i="1"/>
  <c r="H427" i="1"/>
  <c r="H426" i="1"/>
  <c r="H425" i="1"/>
  <c r="H424" i="1"/>
  <c r="H423" i="1"/>
  <c r="H422" i="1"/>
  <c r="H421" i="1"/>
  <c r="H418" i="1"/>
  <c r="H417" i="1"/>
  <c r="H416" i="1"/>
  <c r="H415" i="1"/>
  <c r="H414" i="1"/>
  <c r="H413" i="1"/>
  <c r="H412" i="1"/>
  <c r="H411" i="1"/>
  <c r="H410" i="1"/>
  <c r="H409" i="1"/>
  <c r="H408" i="1"/>
  <c r="H406" i="1"/>
  <c r="H405" i="1"/>
  <c r="H404" i="1"/>
  <c r="H403" i="1"/>
  <c r="H402" i="1"/>
  <c r="H401" i="1"/>
  <c r="H400" i="1"/>
  <c r="H399" i="1"/>
  <c r="H398" i="1"/>
  <c r="H397" i="1"/>
  <c r="E396" i="1" s="1"/>
  <c r="H396" i="1" s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E368" i="1" s="1"/>
  <c r="H368" i="1" s="1"/>
  <c r="H377" i="1"/>
  <c r="H376" i="1"/>
  <c r="H375" i="1"/>
  <c r="H374" i="1"/>
  <c r="H373" i="1"/>
  <c r="H372" i="1"/>
  <c r="H371" i="1"/>
  <c r="H370" i="1"/>
  <c r="H369" i="1"/>
  <c r="H367" i="1"/>
  <c r="H366" i="1"/>
  <c r="H365" i="1"/>
  <c r="H364" i="1"/>
  <c r="H363" i="1"/>
  <c r="E361" i="1" s="1"/>
  <c r="H361" i="1" s="1"/>
  <c r="H362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E324" i="1"/>
  <c r="H324" i="1" s="1"/>
  <c r="H323" i="1"/>
  <c r="H322" i="1"/>
  <c r="H321" i="1"/>
  <c r="H320" i="1"/>
  <c r="H319" i="1"/>
  <c r="H318" i="1"/>
  <c r="H317" i="1"/>
  <c r="H316" i="1"/>
  <c r="H315" i="1"/>
  <c r="H314" i="1"/>
  <c r="E313" i="1"/>
  <c r="H313" i="1" s="1"/>
  <c r="H310" i="1"/>
  <c r="H309" i="1"/>
  <c r="E307" i="1" s="1"/>
  <c r="H307" i="1" s="1"/>
  <c r="H308" i="1"/>
  <c r="E306" i="1"/>
  <c r="H306" i="1" s="1"/>
  <c r="E305" i="1" s="1"/>
  <c r="H305" i="1" s="1"/>
  <c r="H304" i="1"/>
  <c r="E303" i="1" s="1"/>
  <c r="H303" i="1" s="1"/>
  <c r="E302" i="1"/>
  <c r="H302" i="1" s="1"/>
  <c r="H301" i="1"/>
  <c r="E300" i="1"/>
  <c r="H300" i="1" s="1"/>
  <c r="E299" i="1" s="1"/>
  <c r="H299" i="1" s="1"/>
  <c r="H298" i="1"/>
  <c r="E297" i="1"/>
  <c r="H297" i="1" s="1"/>
  <c r="E296" i="1" s="1"/>
  <c r="H296" i="1" s="1"/>
  <c r="H294" i="1"/>
  <c r="E293" i="1"/>
  <c r="H293" i="1" s="1"/>
  <c r="H292" i="1"/>
  <c r="H291" i="1"/>
  <c r="H290" i="1"/>
  <c r="H289" i="1"/>
  <c r="H288" i="1"/>
  <c r="E287" i="1" s="1"/>
  <c r="H287" i="1" s="1"/>
  <c r="H286" i="1"/>
  <c r="H285" i="1"/>
  <c r="H284" i="1"/>
  <c r="H283" i="1"/>
  <c r="H282" i="1"/>
  <c r="H281" i="1"/>
  <c r="H280" i="1"/>
  <c r="E279" i="1"/>
  <c r="H279" i="1" s="1"/>
  <c r="E278" i="1" s="1"/>
  <c r="H278" i="1" s="1"/>
  <c r="E277" i="1" s="1"/>
  <c r="H277" i="1" s="1"/>
  <c r="H276" i="1"/>
  <c r="E270" i="1" s="1"/>
  <c r="H270" i="1" s="1"/>
  <c r="E269" i="1" s="1"/>
  <c r="H269" i="1" s="1"/>
  <c r="E268" i="1" s="1"/>
  <c r="H268" i="1" s="1"/>
  <c r="H275" i="1"/>
  <c r="H274" i="1"/>
  <c r="H273" i="1"/>
  <c r="H272" i="1"/>
  <c r="H271" i="1"/>
  <c r="H267" i="1"/>
  <c r="E265" i="1" s="1"/>
  <c r="H265" i="1" s="1"/>
  <c r="H266" i="1"/>
  <c r="E264" i="1"/>
  <c r="H264" i="1" s="1"/>
  <c r="E263" i="1"/>
  <c r="H263" i="1" s="1"/>
  <c r="H262" i="1"/>
  <c r="H261" i="1"/>
  <c r="H260" i="1"/>
  <c r="E259" i="1"/>
  <c r="H259" i="1" s="1"/>
  <c r="E258" i="1" s="1"/>
  <c r="H258" i="1" s="1"/>
  <c r="H257" i="1"/>
  <c r="E256" i="1"/>
  <c r="H256" i="1" s="1"/>
  <c r="H255" i="1"/>
  <c r="H254" i="1"/>
  <c r="H253" i="1"/>
  <c r="H252" i="1"/>
  <c r="E251" i="1" s="1"/>
  <c r="H251" i="1" s="1"/>
  <c r="E250" i="1" s="1"/>
  <c r="H250" i="1"/>
  <c r="E249" i="1" s="1"/>
  <c r="H249" i="1" s="1"/>
  <c r="H248" i="1"/>
  <c r="H247" i="1"/>
  <c r="H246" i="1"/>
  <c r="E245" i="1"/>
  <c r="H245" i="1" s="1"/>
  <c r="H244" i="1"/>
  <c r="E243" i="1" s="1"/>
  <c r="H243" i="1" s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4" i="1"/>
  <c r="E213" i="1" s="1"/>
  <c r="H213" i="1" s="1"/>
  <c r="H212" i="1"/>
  <c r="E210" i="1" s="1"/>
  <c r="H210" i="1" s="1"/>
  <c r="H211" i="1"/>
  <c r="H209" i="1"/>
  <c r="H208" i="1"/>
  <c r="E207" i="1"/>
  <c r="H207" i="1" s="1"/>
  <c r="E206" i="1" s="1"/>
  <c r="H206" i="1" s="1"/>
  <c r="E205" i="1" s="1"/>
  <c r="H205" i="1" s="1"/>
  <c r="H204" i="1"/>
  <c r="E203" i="1" s="1"/>
  <c r="H203" i="1" s="1"/>
  <c r="H202" i="1"/>
  <c r="H201" i="1"/>
  <c r="H200" i="1"/>
  <c r="H199" i="1"/>
  <c r="E198" i="1"/>
  <c r="H198" i="1" s="1"/>
  <c r="E189" i="1" s="1"/>
  <c r="H189" i="1" s="1"/>
  <c r="E188" i="1" s="1"/>
  <c r="H188" i="1" s="1"/>
  <c r="H197" i="1"/>
  <c r="H196" i="1"/>
  <c r="H195" i="1"/>
  <c r="H194" i="1"/>
  <c r="H193" i="1"/>
  <c r="H192" i="1"/>
  <c r="H191" i="1"/>
  <c r="E190" i="1"/>
  <c r="H190" i="1" s="1"/>
  <c r="H187" i="1"/>
  <c r="H186" i="1"/>
  <c r="H185" i="1"/>
  <c r="E183" i="1" s="1"/>
  <c r="H183" i="1" s="1"/>
  <c r="H184" i="1"/>
  <c r="H182" i="1"/>
  <c r="H181" i="1"/>
  <c r="H180" i="1"/>
  <c r="H179" i="1"/>
  <c r="H178" i="1"/>
  <c r="H177" i="1"/>
  <c r="H176" i="1"/>
  <c r="H175" i="1"/>
  <c r="H174" i="1"/>
  <c r="E172" i="1" s="1"/>
  <c r="H172" i="1" s="1"/>
  <c r="E171" i="1" s="1"/>
  <c r="H171" i="1" s="1"/>
  <c r="E170" i="1" s="1"/>
  <c r="H170" i="1" s="1"/>
  <c r="H173" i="1"/>
  <c r="H169" i="1"/>
  <c r="E168" i="1" s="1"/>
  <c r="H168" i="1" s="1"/>
  <c r="H167" i="1"/>
  <c r="H166" i="1"/>
  <c r="E163" i="1" s="1"/>
  <c r="H163" i="1" s="1"/>
  <c r="H165" i="1"/>
  <c r="H164" i="1"/>
  <c r="H162" i="1"/>
  <c r="H161" i="1"/>
  <c r="H160" i="1"/>
  <c r="E150" i="1" s="1"/>
  <c r="H150" i="1" s="1"/>
  <c r="H159" i="1"/>
  <c r="H158" i="1"/>
  <c r="H157" i="1"/>
  <c r="H156" i="1"/>
  <c r="H155" i="1"/>
  <c r="H154" i="1"/>
  <c r="H153" i="1"/>
  <c r="H152" i="1"/>
  <c r="H151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2" i="1"/>
  <c r="E131" i="1"/>
  <c r="H131" i="1" s="1"/>
  <c r="H130" i="1"/>
  <c r="H129" i="1"/>
  <c r="E128" i="1"/>
  <c r="H128" i="1" s="1"/>
  <c r="H127" i="1"/>
  <c r="H126" i="1"/>
  <c r="E125" i="1"/>
  <c r="H125" i="1" s="1"/>
  <c r="H122" i="1"/>
  <c r="H121" i="1"/>
  <c r="E120" i="1"/>
  <c r="H120" i="1" s="1"/>
  <c r="H119" i="1"/>
  <c r="H118" i="1"/>
  <c r="E118" i="1"/>
  <c r="H117" i="1"/>
  <c r="E115" i="1" s="1"/>
  <c r="H115" i="1" s="1"/>
  <c r="H116" i="1"/>
  <c r="H114" i="1"/>
  <c r="E113" i="1"/>
  <c r="H113" i="1" s="1"/>
  <c r="H112" i="1"/>
  <c r="H111" i="1"/>
  <c r="H110" i="1"/>
  <c r="H109" i="1"/>
  <c r="H108" i="1"/>
  <c r="H107" i="1"/>
  <c r="H106" i="1"/>
  <c r="H105" i="1"/>
  <c r="H104" i="1"/>
  <c r="H103" i="1"/>
  <c r="H102" i="1"/>
  <c r="E101" i="1" s="1"/>
  <c r="H101" i="1" s="1"/>
  <c r="H99" i="1"/>
  <c r="E98" i="1"/>
  <c r="H98" i="1" s="1"/>
  <c r="H97" i="1"/>
  <c r="H96" i="1"/>
  <c r="H95" i="1"/>
  <c r="E94" i="1"/>
  <c r="H94" i="1" s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E34" i="1" s="1"/>
  <c r="H34" i="1" s="1"/>
  <c r="H43" i="1"/>
  <c r="H42" i="1"/>
  <c r="H41" i="1"/>
  <c r="H40" i="1"/>
  <c r="H39" i="1"/>
  <c r="H38" i="1"/>
  <c r="H37" i="1"/>
  <c r="H36" i="1"/>
  <c r="H35" i="1"/>
  <c r="H33" i="1"/>
  <c r="E23" i="1" s="1"/>
  <c r="H23" i="1" s="1"/>
  <c r="H32" i="1"/>
  <c r="H31" i="1"/>
  <c r="H30" i="1"/>
  <c r="H29" i="1"/>
  <c r="H28" i="1"/>
  <c r="H27" i="1"/>
  <c r="H26" i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H3" i="1"/>
  <c r="E295" i="1" l="1"/>
  <c r="H295" i="1" s="1"/>
  <c r="E1069" i="1"/>
  <c r="H1069" i="1" s="1"/>
  <c r="E1188" i="1"/>
  <c r="H1188" i="1" s="1"/>
  <c r="E1238" i="1"/>
  <c r="H1238" i="1" s="1"/>
  <c r="E100" i="1"/>
  <c r="H100" i="1" s="1"/>
  <c r="E815" i="1"/>
  <c r="H815" i="1" s="1"/>
  <c r="E814" i="1" s="1"/>
  <c r="H814" i="1" s="1"/>
  <c r="E462" i="1"/>
  <c r="H462" i="1" s="1"/>
  <c r="E461" i="1" s="1"/>
  <c r="H461" i="1" s="1"/>
  <c r="E1282" i="1"/>
  <c r="H1282" i="1" s="1"/>
  <c r="E1295" i="1"/>
  <c r="H1295" i="1" s="1"/>
  <c r="E541" i="1"/>
  <c r="H541" i="1" s="1"/>
  <c r="E540" i="1" s="1"/>
  <c r="H540" i="1" s="1"/>
  <c r="E569" i="1"/>
  <c r="H569" i="1" s="1"/>
  <c r="E568" i="1" s="1"/>
  <c r="H568" i="1" s="1"/>
  <c r="E763" i="1"/>
  <c r="H763" i="1" s="1"/>
  <c r="E1112" i="1"/>
  <c r="H1112" i="1" s="1"/>
  <c r="E1111" i="1" s="1"/>
  <c r="H1111" i="1" s="1"/>
  <c r="E1161" i="1"/>
  <c r="H1161" i="1" s="1"/>
  <c r="E1160" i="1" s="1"/>
  <c r="H1160" i="1" s="1"/>
  <c r="E1432" i="1"/>
  <c r="H1432" i="1" s="1"/>
  <c r="E1431" i="1" s="1"/>
  <c r="H1431" i="1" s="1"/>
  <c r="E1122" i="1"/>
  <c r="H1122" i="1" s="1"/>
  <c r="E10" i="1"/>
  <c r="H10" i="1" s="1"/>
  <c r="E9" i="1" s="1"/>
  <c r="H9" i="1" s="1"/>
  <c r="E8" i="1" s="1"/>
  <c r="H8" i="1" s="1"/>
  <c r="E584" i="1"/>
  <c r="H584" i="1" s="1"/>
  <c r="E583" i="1" s="1"/>
  <c r="H583" i="1" s="1"/>
  <c r="E242" i="1"/>
  <c r="H242" i="1" s="1"/>
  <c r="E241" i="1" s="1"/>
  <c r="H241" i="1" s="1"/>
  <c r="E1321" i="1"/>
  <c r="H1321" i="1" s="1"/>
  <c r="E1316" i="1" s="1"/>
  <c r="H1316" i="1" s="1"/>
  <c r="E716" i="1"/>
  <c r="H716" i="1" s="1"/>
  <c r="E1361" i="1"/>
  <c r="H1361" i="1" s="1"/>
  <c r="E1360" i="1" s="1"/>
  <c r="H1360" i="1" s="1"/>
  <c r="E1359" i="1" s="1"/>
  <c r="H1359" i="1" s="1"/>
  <c r="E217" i="1"/>
  <c r="H217" i="1" s="1"/>
  <c r="E216" i="1" s="1"/>
  <c r="H216" i="1" s="1"/>
  <c r="E215" i="1" s="1"/>
  <c r="H215" i="1" s="1"/>
  <c r="E1263" i="1"/>
  <c r="H1263" i="1" s="1"/>
  <c r="E1262" i="1" s="1"/>
  <c r="H1262" i="1" s="1"/>
  <c r="E344" i="1"/>
  <c r="H344" i="1" s="1"/>
  <c r="E312" i="1" s="1"/>
  <c r="H312" i="1" s="1"/>
  <c r="E311" i="1" s="1"/>
  <c r="H311" i="1" s="1"/>
  <c r="E454" i="1"/>
  <c r="H454" i="1" s="1"/>
  <c r="E433" i="1" s="1"/>
  <c r="H433" i="1" s="1"/>
  <c r="E492" i="1"/>
  <c r="H492" i="1" s="1"/>
  <c r="E491" i="1" s="1"/>
  <c r="H491" i="1" s="1"/>
  <c r="E507" i="1"/>
  <c r="H507" i="1" s="1"/>
  <c r="E506" i="1" s="1"/>
  <c r="H506" i="1" s="1"/>
  <c r="E919" i="1"/>
  <c r="H919" i="1" s="1"/>
  <c r="E918" i="1" s="1"/>
  <c r="H918" i="1" s="1"/>
  <c r="E876" i="1" s="1"/>
  <c r="H876" i="1" s="1"/>
  <c r="E1026" i="1"/>
  <c r="H1026" i="1" s="1"/>
  <c r="E1025" i="1" s="1"/>
  <c r="H1025" i="1" s="1"/>
  <c r="E1212" i="1"/>
  <c r="H1212" i="1" s="1"/>
  <c r="E1226" i="1"/>
  <c r="H1226" i="1" s="1"/>
  <c r="E124" i="1"/>
  <c r="H124" i="1" s="1"/>
  <c r="E1419" i="1"/>
  <c r="H1419" i="1" s="1"/>
  <c r="E63" i="1"/>
  <c r="H63" i="1" s="1"/>
  <c r="E134" i="1"/>
  <c r="H134" i="1" s="1"/>
  <c r="E133" i="1" s="1"/>
  <c r="H133" i="1" s="1"/>
  <c r="E407" i="1"/>
  <c r="H407" i="1" s="1"/>
  <c r="E420" i="1"/>
  <c r="H420" i="1" s="1"/>
  <c r="E419" i="1" s="1"/>
  <c r="H419" i="1" s="1"/>
  <c r="E561" i="1"/>
  <c r="H561" i="1" s="1"/>
  <c r="E557" i="1" s="1"/>
  <c r="H557" i="1" s="1"/>
  <c r="E623" i="1"/>
  <c r="H623" i="1" s="1"/>
  <c r="E608" i="1" s="1"/>
  <c r="H608" i="1" s="1"/>
  <c r="E602" i="1" s="1"/>
  <c r="H602" i="1" s="1"/>
  <c r="E672" i="1"/>
  <c r="H672" i="1" s="1"/>
  <c r="E867" i="1"/>
  <c r="H867" i="1" s="1"/>
  <c r="E1154" i="1"/>
  <c r="H1154" i="1" s="1"/>
  <c r="E1202" i="1"/>
  <c r="H1202" i="1" s="1"/>
  <c r="E1418" i="1" l="1"/>
  <c r="H1418" i="1" s="1"/>
  <c r="E1417" i="1" s="1"/>
  <c r="H1417" i="1" s="1"/>
  <c r="E1110" i="1"/>
  <c r="H1110" i="1" s="1"/>
  <c r="E123" i="1"/>
  <c r="H123" i="1" s="1"/>
  <c r="E7" i="1" s="1"/>
  <c r="H7" i="1" s="1"/>
  <c r="E6" i="1" s="1"/>
  <c r="H6" i="1" s="1"/>
  <c r="E5" i="1" s="1"/>
  <c r="H5" i="1" s="1"/>
  <c r="E4" i="1" s="1"/>
  <c r="H4" i="1" s="1"/>
  <c r="E539" i="1"/>
  <c r="H539" i="1" s="1"/>
  <c r="E1211" i="1"/>
  <c r="H1211" i="1" s="1"/>
  <c r="E1210" i="1" s="1"/>
  <c r="H1210" i="1" s="1"/>
  <c r="E1281" i="1"/>
  <c r="H1281" i="1" s="1"/>
  <c r="E1280" i="1" s="1"/>
  <c r="H1280" i="1" s="1"/>
  <c r="E1024" i="1"/>
  <c r="H1024" i="1" s="1"/>
  <c r="E1023" i="1" s="1"/>
  <c r="H1023" i="1" s="1"/>
</calcChain>
</file>

<file path=xl/sharedStrings.xml><?xml version="1.0" encoding="utf-8"?>
<sst xmlns="http://schemas.openxmlformats.org/spreadsheetml/2006/main" count="8635" uniqueCount="2611">
  <si>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</si>
  <si>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</si>
  <si>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</si>
  <si>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</si>
  <si>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</si>
  <si>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</si>
  <si>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</si>
  <si>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</si>
  <si>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</si>
  <si>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</si>
  <si>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</si>
  <si>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</si>
  <si>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</si>
  <si>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</si>
  <si>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</si>
  <si>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</si>
  <si>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</si>
  <si>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</si>
  <si>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</si>
  <si>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</si>
  <si>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</si>
  <si>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</si>
  <si>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</si>
  <si>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</si>
  <si>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</si>
  <si>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</si>
  <si>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</si>
  <si>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Vzdelávacie a prezenčné centrum robotiky a inteligentných výrobných systémov - platforma excelentnej kvality odborného a inkluzívneho vzdelávania</t>
  </si>
  <si>
    <t>1.1.1.1. </t>
  </si>
  <si>
    <t>SO 05 Vzdelávacie a prezentačné centrum robotiky a inteligentných výrobných systémov (časť PZ - P1)</t>
  </si>
  <si>
    <t>1.1.1.1.1. </t>
  </si>
  <si>
    <t>SO 05.01 - ASR</t>
  </si>
  <si>
    <t>1.1.1.1.1.1. </t>
  </si>
  <si>
    <t>SO 05.01.01 - Zemné práce. monolit. TI spodnej stavby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</si>
  <si>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</si>
  <si>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</si>
  <si>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</si>
  <si>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</si>
  <si>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</si>
  <si>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</si>
  <si>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</t>
  </si>
  <si>
    <t>Odvedenie vody potrubím pri priemere potrubia DN do 100</t>
  </si>
  <si>
    <t>1.1.1.1.1.1.1.1.2. </t>
  </si>
  <si>
    <t>hod</t>
  </si>
  <si>
    <t>Čerpanie vody na dopravnú výšku do 10 m s priemerným prítokom litrov za minútu nad 100 do 500 l</t>
  </si>
  <si>
    <t>1.1.1.1.1.1.1.1.3. </t>
  </si>
  <si>
    <t>deň</t>
  </si>
  <si>
    <t>Pohotovosť záložnej čerpacej súpravy pre výšku nad 10 do 25 m. s prítokom litrov za minútu nad 100 do 500 l</t>
  </si>
  <si>
    <t>1.1.1.1.1.1.1.1.4. </t>
  </si>
  <si>
    <t>m3</t>
  </si>
  <si>
    <t>Výkop nezapaženej jamy v hornine 3. nad 100 do 1000 m3</t>
  </si>
  <si>
    <t>1.1.1.1.1.1.1.1.5. </t>
  </si>
  <si>
    <t>Hĺbenie nezapažených jám a zárezov. Príplatok za lepivosť horniny 3</t>
  </si>
  <si>
    <t>1.1.1.1.1.1.1.1.6. </t>
  </si>
  <si>
    <t>Vodorovné premiestnenie výkopku po spevnenej ceste z horniny tr.1-4. nad 1000 do 10000 m3 na vzdialenosť do 3000 m</t>
  </si>
  <si>
    <t>1.1.1.1.1.1.1.1.7. </t>
  </si>
  <si>
    <t>Vodorovné premiestnenie výkopku po spevnenej ceste z horniny tr.1-4. nad 1000 do 10000 m3. príplatok k cene za každých ďalšich a začatých 1000 m</t>
  </si>
  <si>
    <t>1.1.1.1.1.1.1.1.8. </t>
  </si>
  <si>
    <t>Nakladanie neuľahnutého výkopku z hornín tr.1-4 nad 1000 do 10000 m3</t>
  </si>
  <si>
    <t>1.1.1.1.1.1.1.1.9. </t>
  </si>
  <si>
    <t>Uloženie sypaniny na skládky nad 1000 do 10000 m3</t>
  </si>
  <si>
    <t>1.1.1.1.1.1.1.1.10. </t>
  </si>
  <si>
    <t>t</t>
  </si>
  <si>
    <t>Poplatok za skládku - zemina a kamenivo (17 05) ostatné</t>
  </si>
  <si>
    <t>1.1.1.1.1.1.1.1.11. </t>
  </si>
  <si>
    <t>Zásyp sypaninou so zhutnením jám. šachiet. rýh. zárezov alebo okolo objektov do 100 m3</t>
  </si>
  <si>
    <t>1.1.1.1.1.1.1.1.12. </t>
  </si>
  <si>
    <t>m2</t>
  </si>
  <si>
    <t>Úprava pláne v zárezoch v hornine 1-4 so zhutnením</t>
  </si>
  <si>
    <t>1.1.1.1.1.1.1.2. </t>
  </si>
  <si>
    <t>Zakladanie</t>
  </si>
  <si>
    <t>1.1.1.1.1.1.1.2.1. </t>
  </si>
  <si>
    <t>Debnenie kotevného otvoru s prierezom do 0.25 m2. hĺbky do 1.00 m hr. plechu 0.75mm</t>
  </si>
  <si>
    <t>1.1.1.1.1.1.1.2.2. </t>
  </si>
  <si>
    <t>Betón základových dosiek. železový (bez výstuže). tr. C 30/37</t>
  </si>
  <si>
    <t>1.1.1.1.1.1.1.2.3. </t>
  </si>
  <si>
    <t>Debnenie stien základových dosiek. zhotovenie-dielce</t>
  </si>
  <si>
    <t>1.1.1.1.1.1.1.2.4. </t>
  </si>
  <si>
    <t>Debnenie stien základových dosiek. odstránenie-dielce</t>
  </si>
  <si>
    <t>1.1.1.1.1.1.1.2.5. </t>
  </si>
  <si>
    <t>Výstuž základových dosiek z ocele B500 (10505)</t>
  </si>
  <si>
    <t>1.1.1.1.1.1.1.2.6. </t>
  </si>
  <si>
    <t>Betón základových pásov. železový (bez výstuže). tr. C 30/37</t>
  </si>
  <si>
    <t>1.1.1.1.1.1.1.2.7. </t>
  </si>
  <si>
    <t>Trysková injektáž vrtov vzostupná. vykonávaná z povrchu územia. tlakom do 100 MPa (m)</t>
  </si>
  <si>
    <t>1.1.1.1.1.1.1.2.8. </t>
  </si>
  <si>
    <t>1.1.1.1.1.1.1.2.9. </t>
  </si>
  <si>
    <t>Dodanie hmôt pre injektáž nizkotl. cement portl. PC400</t>
  </si>
  <si>
    <t>1.1.1.1.1.1.1.2.10. </t>
  </si>
  <si>
    <t>Bitumenom povstveny plech ST15</t>
  </si>
  <si>
    <t>1.1.1.1.1.1.1.3. </t>
  </si>
  <si>
    <t>Zvislé a kompletné konštrukcie</t>
  </si>
  <si>
    <t>1.1.1.1.1.1.1.3.1. </t>
  </si>
  <si>
    <t>Príplatok za pohľadový betón nadzákladových múrov triedy SB 3</t>
  </si>
  <si>
    <t>1.1.1.1.1.1.1.3.2. </t>
  </si>
  <si>
    <t>Montáž vylamovacích dvojradových stavebných dielcov plechových (výstuže) nadzákladových múrov pre hr. steny 150-180 mm</t>
  </si>
  <si>
    <t>1.1.1.1.1.1.1.3.3. </t>
  </si>
  <si>
    <t>ks</t>
  </si>
  <si>
    <t>Vylamovací dielec dvojradový plechový D 10 mm. rozostup výstuže 20 mm. šírka strmeňa 9 mm. dĺžka dielca 1250 mm. pre hr. steny 160-180 mm</t>
  </si>
  <si>
    <t>1.1.1.1.1.1.1.3.4. </t>
  </si>
  <si>
    <t>Vylamovací dielec výstuže KVS 5-152-815</t>
  </si>
  <si>
    <t>1.1.1.1.1.1.1.3.5. </t>
  </si>
  <si>
    <t>Príplatok za pohľadový betón stĺpov a pilierov triedy SB 3</t>
  </si>
  <si>
    <t>1.1.1.1.1.1.1.3.6. </t>
  </si>
  <si>
    <t>Betón stĺpov a pilierov hranatých. ťahadiel. rámových stojok. vzpier. železový (bez výstuže) tr. C 30/37</t>
  </si>
  <si>
    <t>1.1.1.1.1.1.1.3.7. </t>
  </si>
  <si>
    <t>Denný prenájom žeriavového systémového debnenia štvorhranných stĺpov. pre v. debniaceho panela 3600 mm</t>
  </si>
  <si>
    <t>1.1.1.1.1.1.1.3.8. </t>
  </si>
  <si>
    <t>Montáž rámového systémového debnenia pre štvorhranné stĺpy žeriavom. pre výšku debniaceho panela 3600 mm</t>
  </si>
  <si>
    <t>1.1.1.1.1.1.1.3.9. </t>
  </si>
  <si>
    <t>Demontáž rámového systémového debnenia pre štvorhranné stĺpy žeriavom. pre výšku debniaceho panela 3600 mm</t>
  </si>
  <si>
    <t>1.1.1.1.1.1.1.3.10. </t>
  </si>
  <si>
    <t>Výstuž stĺpov. pilierov. stojok hranatých z bet. ocele B500 (10505)</t>
  </si>
  <si>
    <t>1.1.1.1.1.1.1.3.11. </t>
  </si>
  <si>
    <t>Debnenie oblých stĺpov (pilierov) špeciálnym debnením systémovým plastovým. d 400 mm. zhotovenie</t>
  </si>
  <si>
    <t>1.1.1.1.1.1.1.3.12. </t>
  </si>
  <si>
    <t>Debnenie oblých stĺpov (pilierov) špeciálnym debnením systémovým plastovým. d 400 mm. odstránenie</t>
  </si>
  <si>
    <t>1.1.1.1.1.1.1.3.13. </t>
  </si>
  <si>
    <t>Betón stien a priečok. železový (bez výstuže) tr. C 30/37</t>
  </si>
  <si>
    <t>1.1.1.1.1.1.1.3.14. </t>
  </si>
  <si>
    <t>Debnenie nosných stien obojstranné hr. 35 mm</t>
  </si>
  <si>
    <t>1.1.1.1.1.1.1.3.15. </t>
  </si>
  <si>
    <t>Denný prenájom žeriavového systému Doka Framax Xlife na debnenie jednoduchých stien. pre výšku debniaceho panela 3300 mm alebo ekvivalent</t>
  </si>
  <si>
    <t>1.1.1.1.1.1.1.3.16. </t>
  </si>
  <si>
    <t>Montáž rámového debnenia stien Doka Framax Xlife pre jednoduché steny alebo ekvivalent</t>
  </si>
  <si>
    <t>1.1.1.1.1.1.1.3.17. </t>
  </si>
  <si>
    <t>Demontáž rámového debnenia stien Doka Framax Xlife pre jednoduché steny alebo ekvivalent</t>
  </si>
  <si>
    <t>1.1.1.1.1.1.1.3.18. </t>
  </si>
  <si>
    <t>Denný prenájom žeriavového systému Doka Framax Xlife na debnenie zložitých stien. pre výšku debniaceho panela 2700 mm alebo ekvivalent</t>
  </si>
  <si>
    <t>1.1.1.1.1.1.1.3.19. </t>
  </si>
  <si>
    <t>Montáž rámového debnenia stien Doka Framax Xlife pre zložité steny alebo ekvivalent</t>
  </si>
  <si>
    <t>1.1.1.1.1.1.1.3.20. </t>
  </si>
  <si>
    <t>Demontáž rámového debnenia stien Doka Framax Xlife pre zložité steny alebo ekvivalent</t>
  </si>
  <si>
    <t>1.1.1.1.1.1.1.3.21. </t>
  </si>
  <si>
    <t>Výstuž stien a priečok B500 (10505)</t>
  </si>
  <si>
    <t>1.1.1.1.1.1.1.3.22. </t>
  </si>
  <si>
    <t>Betón múrikov parapetných. atikových. schodiskových. zábradelných. železový (bez výstuže) tr. C 30/37</t>
  </si>
  <si>
    <t>1.1.1.1.1.1.1.3.23. </t>
  </si>
  <si>
    <t>Debnenie múrikov parapet.. atik.. zábradl.. plnostenných- zhotovenie /kruhové/</t>
  </si>
  <si>
    <t>1.1.1.1.1.1.1.3.24. </t>
  </si>
  <si>
    <t>Debnenie múrikov parapet.. atik.. zábradl.. plnostenných- odstránenie</t>
  </si>
  <si>
    <t>1.1.1.1.1.1.1.3.25. </t>
  </si>
  <si>
    <t>Denný prenájom rámového ručného systému Doka Frami Xlife na debnenie múrikov parapetných. atikových a zábradlia. pre výšku debniaceho panela 1200 mm alebo ekvivalent</t>
  </si>
  <si>
    <t>1.1.1.1.1.1.1.3.26. </t>
  </si>
  <si>
    <t>Montáž rámového debnenia Doka Frami Xlife pre múriky parapetné. atikové a zábradlia alebo ekvivalent</t>
  </si>
  <si>
    <t>1.1.1.1.1.1.1.3.27. </t>
  </si>
  <si>
    <t>Demontáž rámového debnenia Doka Frami Xlife pre múriky parapetné. atikové a zábradlia alebo ekvivalent</t>
  </si>
  <si>
    <t>1.1.1.1.1.1.1.3.28. </t>
  </si>
  <si>
    <t>Výstuž múrikov parapet.. atik.. schodisk.. zábradl.. z betonárskej ocele B500 (10505)</t>
  </si>
  <si>
    <t>1.1.1.1.1.1.1.4. </t>
  </si>
  <si>
    <t>Vodorovné konštrukcie</t>
  </si>
  <si>
    <t>1.1.1.1.1.1.1.4.1. </t>
  </si>
  <si>
    <t>Betón stropov doskových a trámových.  železový tr. C 30/37</t>
  </si>
  <si>
    <t>1.1.1.1.1.1.1.4.2. </t>
  </si>
  <si>
    <t>Príplatok za pohľadový betón stropov a klenieb triedy SB 3</t>
  </si>
  <si>
    <t>1.1.1.1.1.1.1.4.3. </t>
  </si>
  <si>
    <t>Debnenie stropov doskových zhotovenie-tradičné</t>
  </si>
  <si>
    <t>1.1.1.1.1.1.1.4.4. </t>
  </si>
  <si>
    <t>Debnenie stropov doskových odstránenie-tradičné</t>
  </si>
  <si>
    <t>1.1.1.1.1.1.1.4.5. </t>
  </si>
  <si>
    <t>Podporná konštrukcia stropov výšky do 4 m pre zaťaženie do 12 kPa zhotovenie</t>
  </si>
  <si>
    <t>1.1.1.1.1.1.1.4.6. </t>
  </si>
  <si>
    <t>Podporná konštrukcia stropov výšky do 4 m pre zaťaženie do 12 kPa odstránenie</t>
  </si>
  <si>
    <t>1.1.1.1.1.1.1.4.7. </t>
  </si>
  <si>
    <t>Denný prenájom ručného systému Dokaflex 1-2-4 na debnenie jednoduchých stropov hr. do 250 mm. svetlej v. miestnosti do 3000 mm alebo ekvivalent</t>
  </si>
  <si>
    <t>1.1.1.1.1.1.1.4.8. </t>
  </si>
  <si>
    <t>Montáž debnenia stropov Dokaflex 1-2-4 pre jednoduché stropy vrátane podpernej konštrukcie a dorezov pre hr. stropu do 250 mm alebo ekvivalent</t>
  </si>
  <si>
    <t>1.1.1.1.1.1.1.4.9. </t>
  </si>
  <si>
    <t>Demontáž debnenia stropov Dokaflex 1-2-4 pre jednoduché stropy vrátane podpernej konštrukcie a dorezov pre hr. stropu do 250 mm alebo ekvivalent</t>
  </si>
  <si>
    <t>1.1.1.1.1.1.1.4.10. </t>
  </si>
  <si>
    <t>Denný prenájom ručného systému svorky Doka na debnenie čela dosky uloženej na bet. alebo žb. stene. pre hr. stropu nad 200 mm do 300 mm alebo ekvivalent</t>
  </si>
  <si>
    <t>1.1.1.1.1.1.1.4.11. </t>
  </si>
  <si>
    <t>Montáž debnenia čela dosky svorkou Doka uloženej na bet. alebo žb. stene vrátane debniacej dosky alebo ekvivalent</t>
  </si>
  <si>
    <t>1.1.1.1.1.1.1.4.12. </t>
  </si>
  <si>
    <t>Demontáž debnenia čela dosky svorkou Doka uloženej na bet. alebo žb. stene vrátane debniacej dosky alebo ekvivalent</t>
  </si>
  <si>
    <t>1.1.1.1.1.1.1.4.13. </t>
  </si>
  <si>
    <t>Výstuž stropov doskových. trámových. vložkových.konzolových alebo balkónových. B500 (10505)</t>
  </si>
  <si>
    <t>1.1.1.1.1.1.1.4.14. </t>
  </si>
  <si>
    <t>Montáž šmykovej výstuže so 4 kotvami v stropných doskách priemeru 10 - 16 mm</t>
  </si>
  <si>
    <t>1.1.1.1.1.1.1.4.15. </t>
  </si>
  <si>
    <t>Šmyková výstuž HDB 14/225-4-627</t>
  </si>
  <si>
    <t>1.1.1.1.1.1.1.4.16. </t>
  </si>
  <si>
    <t>Plastový dištančník HDB pre montáž s montážnou lištou dole. 15 mm</t>
  </si>
  <si>
    <t>1.1.1.1.1.1.1.4.17. </t>
  </si>
  <si>
    <t>Montáž šmykovej výstuže so 4 kotvami v stropných doskách priemeru 18 - 25 mm</t>
  </si>
  <si>
    <t>1.1.1.1.1.1.1.4.18. </t>
  </si>
  <si>
    <t>Šmyková výstuž HDB 20/325-3/602</t>
  </si>
  <si>
    <t>1.1.1.1.1.1.1.4.19. </t>
  </si>
  <si>
    <t>1.1.1.1.1.1.1.4.20. </t>
  </si>
  <si>
    <t>Nosný tepelnoizolačný prvok pre železobetónové konzoly - termokôš pre kĺbovo uložené dosky. stupeň nosnosti 5</t>
  </si>
  <si>
    <t>1.1.1.1.1.1.1.4.21. </t>
  </si>
  <si>
    <t>Betón nosníkov. železový tr. C 30/37</t>
  </si>
  <si>
    <t>1.1.1.1.1.1.1.4.22. </t>
  </si>
  <si>
    <t>Denný prenájom ručného systému Dokaflex 1-2-4 na debnenie prievlakov výšky nad 400 mm do 700 mm. svetlej v. miestnosti do 5920 mm alebo ekvivalent</t>
  </si>
  <si>
    <t>1.1.1.1.1.1.1.4.23. </t>
  </si>
  <si>
    <t>Montáž debnenia prievlakov Dokaflex 1-2-4 vrátane podpernej konštrukcie a debniacej dosky alebo ekvivalent</t>
  </si>
  <si>
    <t>1.1.1.1.1.1.1.4.24. </t>
  </si>
  <si>
    <t>Demontáž debnenia prievlakov Dokaflex 1-2-4 vrátane podpernej konštrukcie a debniacej dosky alebo ekvivalent</t>
  </si>
  <si>
    <t>1.1.1.1.1.1.1.4.25. </t>
  </si>
  <si>
    <t>Schodiskové konštrukcie. betón železový tr. C 30/37</t>
  </si>
  <si>
    <t>1.1.1.1.1.1.1.4.26. </t>
  </si>
  <si>
    <t>Výstuž schodiskových konštrukcií z betonárskej ocele B500 (10505)</t>
  </si>
  <si>
    <t>1.1.1.1.1.1.1.4.27. </t>
  </si>
  <si>
    <t>Debnenie do 4 m výšky - podest a podstupňových dosiek pôdorysne priamočiarych zhotovenie</t>
  </si>
  <si>
    <t>1.1.1.1.1.1.1.4.28. </t>
  </si>
  <si>
    <t>Debnenie do 4 m výšky - podest a podstupňových dosiek pôdorysne priamočiarych odstránenie</t>
  </si>
  <si>
    <t>1.1.1.1.1.1.1.4.29. </t>
  </si>
  <si>
    <t>Debnenie stupňov na podstupňovej doske alebo na teréne pôdorysne priamočiarych zhotovenie</t>
  </si>
  <si>
    <t>1.1.1.1.1.1.1.4.30. </t>
  </si>
  <si>
    <t>Debnenie stupňov na podstupňovej doske alebo na teréne pôdorysne krivočiarych odstránenie</t>
  </si>
  <si>
    <t>1.1.1.1.1.1.1.5. </t>
  </si>
  <si>
    <t>Úpravy povrchov. podlahy. osadenie</t>
  </si>
  <si>
    <t>1.1.1.1.1.1.1.5.1. </t>
  </si>
  <si>
    <t>Doteplenie konštrukcie extrudovaným polystyrénom hr. 80 mm. lepený rámovo s prikotvením</t>
  </si>
  <si>
    <t>1.1.1.1.1.1.1.5.2. </t>
  </si>
  <si>
    <t>Doteplenie konštrukcie extrudovaným polystyrénom hr. 180 mm. lepený rámovo s prikotvením</t>
  </si>
  <si>
    <t>1.1.1.1.1.1.1.5.3. </t>
  </si>
  <si>
    <t>Mazanina z betónu prostého (m3) tr. C 12/15 hr.nad 80 do 120 mm</t>
  </si>
  <si>
    <t>1.1.1.1.1.1.1.6. </t>
  </si>
  <si>
    <t>Presun hmôt HSV</t>
  </si>
  <si>
    <t>1.1.1.1.1.1.1.6.1. </t>
  </si>
  <si>
    <t>Presun hmôt pre budovy (801. 803. 812). zvislá konštr. z tehál. tvárnic. z kovu výšky do 6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</si>
  <si>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</si>
  <si>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</si>
  <si>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</si>
  <si>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</si>
  <si>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</si>
  <si>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</si>
  <si>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tlakovej vode PVC fóliou položenou voľne na vodorovnej ploche so zvarením spoju</t>
  </si>
  <si>
    <t>1.1.1.1.1.1.2.1.2. </t>
  </si>
  <si>
    <t>Hydroizolačná fólia Sika PROOF P alebo ekvivalent</t>
  </si>
  <si>
    <t>1.1.1.1.1.1.2.1.3. </t>
  </si>
  <si>
    <t>Zhotovenie izolácie proti tlakovej vode PVC fóliou položenou voľne na ploche zvislej so zvarením spoju</t>
  </si>
  <si>
    <t>1.1.1.1.1.1.2.1.4. </t>
  </si>
  <si>
    <t>1.1.1.1.1.1.2.1.5. </t>
  </si>
  <si>
    <t>Zhotovenie podkladnej vrstvy izolácie z textílie na ploche vodorovnej. pre izolácie proti zemnej vlhkosti. podpovrchovej a tlakovej vode</t>
  </si>
  <si>
    <t>1.1.1.1.1.1.2.1.6. </t>
  </si>
  <si>
    <t>Geotextília polypropylénová netkaná 300 g/m2</t>
  </si>
  <si>
    <t>1.1.1.1.1.1.2.1.7. </t>
  </si>
  <si>
    <t>Zhotovenie ochrannej vrstvy izolácie z textílie na ploche vodorovnej. pre izolácie proti zemnej vlhkosti. podpovrchovej a tlakovej vode</t>
  </si>
  <si>
    <t>1.1.1.1.1.1.2.1.8. </t>
  </si>
  <si>
    <t>1.1.1.1.1.1.2.1.9. </t>
  </si>
  <si>
    <t>Zhotovenie podkladnej vrstvy izolácie z textílie na ploche zvislej. pre izolácie proti zemnej vlhkosti. podpovrchovej a tlakovej vode</t>
  </si>
  <si>
    <t>1.1.1.1.1.1.2.1.10. </t>
  </si>
  <si>
    <t>1.1.1.1.1.1.2.1.11. </t>
  </si>
  <si>
    <t>Presun hmôt pre izoláciu proti vode v objektoch výšky do 6 m</t>
  </si>
  <si>
    <t>1.1.1.1.1.1.2.2. </t>
  </si>
  <si>
    <t xml:space="preserve">43-M </t>
  </si>
  <si>
    <t>Montáž oceľových konštrukcií</t>
  </si>
  <si>
    <t>1.1.1.1.1.1.2.2.1. </t>
  </si>
  <si>
    <t>Matrica do betónu Formliner Riviera alebo ekvivalent</t>
  </si>
  <si>
    <t>1.1.1.1.1.1.2.3. </t>
  </si>
  <si>
    <t xml:space="preserve">60-M </t>
  </si>
  <si>
    <t>Geodetické a kartografické práce a služby</t>
  </si>
  <si>
    <t>1.1.1.1.1.1.2.3.1. </t>
  </si>
  <si>
    <t>sub</t>
  </si>
  <si>
    <t>Geodetické vytýčenie stavby</t>
  </si>
  <si>
    <t>1.1.1.1.1.1.2.3.2. </t>
  </si>
  <si>
    <t>Statické skúšky podložia</t>
  </si>
  <si>
    <t>1.1.1.1.1.1.3. </t>
  </si>
  <si>
    <t xml:space="preserve">HZS </t>
  </si>
  <si>
    <t>Hodinové zúčtovacie sadzby</t>
  </si>
  <si>
    <t>1.1.1.1.1.1.3.1. </t>
  </si>
  <si>
    <t>Ošetrujuci lak na ŽB steny</t>
  </si>
  <si>
    <t>1.1.1.1.1.1.4. </t>
  </si>
  <si>
    <t>Investičné náklady neobsiahnuté v cenách</t>
  </si>
  <si>
    <t>1.1.1.1.1.1.4.1. </t>
  </si>
  <si>
    <t>Projektové práce - dokumentácia</t>
  </si>
  <si>
    <t>1.1.1.1.1.1.4.2. </t>
  </si>
  <si>
    <t>sib</t>
  </si>
  <si>
    <t>GZS</t>
  </si>
  <si>
    <t>1.1.1.1.1.2. </t>
  </si>
  <si>
    <t>SO 05.01.02.01 - Strešný plášť</t>
  </si>
  <si>
    <t>1.1.1.1.1.2.1. </t>
  </si>
  <si>
    <t>1.1.1.1.1.2.1.1. </t>
  </si>
  <si>
    <t>1.1.1.1.1.2.1.1.1. </t>
  </si>
  <si>
    <t>Výsadba vegetatívnych častí rastlín do 50 ks/m2 pre zelené strechy do 5°</t>
  </si>
  <si>
    <t>1.1.1.1.1.2.1.1.2. </t>
  </si>
  <si>
    <t>Sadenica trvaliek pre zelené strechy</t>
  </si>
  <si>
    <t>1.1.1.1.1.2.1.2. </t>
  </si>
  <si>
    <t>1.1.1.1.1.2.1.2.1. </t>
  </si>
  <si>
    <t>Násyp - ochranná krycia vrstva z praného kameniva s utlačením a urovnaním povrchu pre obrátené ploché strechy</t>
  </si>
  <si>
    <t>1.1.1.1.1.2.1.2.2. </t>
  </si>
  <si>
    <t>Násyp - vegetačná vrstva zo substrátu s utlačením a urovnaním povrchu pre zelené strechy do 5°</t>
  </si>
  <si>
    <t>1.1.1.1.1.2.1.3. </t>
  </si>
  <si>
    <t>1.1.1.1.1.2.1.3.1. </t>
  </si>
  <si>
    <t>1.1.1.1.1.2.2. </t>
  </si>
  <si>
    <t>1.1.1.1.1.2.2.1. </t>
  </si>
  <si>
    <t>Izolácie striech. povlakové krytiny</t>
  </si>
  <si>
    <t>1.1.1.1.1.2.2.1.1. </t>
  </si>
  <si>
    <t>Zhotovenie povlak. krytiny striech plochých do 10° samolepiacim asfaltovým pásom</t>
  </si>
  <si>
    <t>1.1.1.1.1.2.2.1.2. </t>
  </si>
  <si>
    <t>Modifikovaný asfaltový pás samolepiaci pre hydroizoláciu striech. hr. 3.0 mm. PE</t>
  </si>
  <si>
    <t>1.1.1.1.1.2.2.1.3. </t>
  </si>
  <si>
    <t>Zhotovenie ochrannej vrstvy napr. Bauder ochranná rohož FSM 600 pre zelené strechy do 5° alebo ekvivalent</t>
  </si>
  <si>
    <t>1.1.1.1.1.2.2.1.4. </t>
  </si>
  <si>
    <t>Zhotovenie izolácie proti zemnej vlhkosti vodorovne. separačná fólia na sucho</t>
  </si>
  <si>
    <t>1.1.1.1.1.2.2.1.5. </t>
  </si>
  <si>
    <t>Separačná fólia</t>
  </si>
  <si>
    <t>1.1.1.1.1.2.2.1.6. </t>
  </si>
  <si>
    <t>Zhotovenie hydroakumulačnej vrstvy zo štrukturovanej rohože pre zelené strechy do 25°</t>
  </si>
  <si>
    <t>1.1.1.1.1.2.2.1.7. </t>
  </si>
  <si>
    <t>Drenážna a akumulačná vrstva - DSE 20/1 Bauder DSE 20 alebo ekvivalent</t>
  </si>
  <si>
    <t>1.1.1.1.1.2.2.1.8. </t>
  </si>
  <si>
    <t>Zhotov. povlak. krytiny striech oblých. pásmi pritavením NAIP na celej ploche</t>
  </si>
  <si>
    <t>1.1.1.1.1.2.2.1.9. </t>
  </si>
  <si>
    <t>Parozábrana hr. 0.20 mm. š. 2 m. materiál na báze PO - modifikovaný PE napr. Bauder SUPER ALE . 3.5 mm  asfaltová parozábrana s vložkou hliník/polyester/sklená rohož alebo ekvivalent</t>
  </si>
  <si>
    <t>1.1.1.1.1.2.2.1.10. </t>
  </si>
  <si>
    <t>Asfaltový pás Bauder PLANT E . 5.2 mm alebo ekvivalent</t>
  </si>
  <si>
    <t>1.1.1.1.1.2.2.1.11. </t>
  </si>
  <si>
    <t>Zhotovenie povlakovej krytiny striech plochých do 10° za studena asfaltovým lakom</t>
  </si>
  <si>
    <t>1.1.1.1.1.2.2.1.12. </t>
  </si>
  <si>
    <t>Lak asfaltový BauderBit BU-VP alebo ekvivalent</t>
  </si>
  <si>
    <t>1.1.1.1.1.2.2.1.13. </t>
  </si>
  <si>
    <t>Zhotovenie filtračnej vrstvy z textílie pre zelené strechy do 5°</t>
  </si>
  <si>
    <t>1.1.1.1.1.2.2.1.14. </t>
  </si>
  <si>
    <t>Textília ochranná nenasiakavá z PP/PE vlákna pre zelené strechy. plošná hmotnosť 125 g/m2</t>
  </si>
  <si>
    <t>1.1.1.1.1.2.2.1.15. </t>
  </si>
  <si>
    <t>Presun hmôt pre izoláciu povlakovej krytiny v objektoch výšky nad 6 do 12 m</t>
  </si>
  <si>
    <t>1.1.1.1.1.2.2.2. </t>
  </si>
  <si>
    <t>Izolácie tepelné</t>
  </si>
  <si>
    <t>1.1.1.1.1.2.2.2.1. </t>
  </si>
  <si>
    <t>Montáž tepelnej izolácie striech plochých do 10° spádovými doskami z PIR v jednej vrstve</t>
  </si>
  <si>
    <t>1.1.1.1.1.2.2.2.2. </t>
  </si>
  <si>
    <t>Doska spádová PIR pre vyspádovanie plochých striech</t>
  </si>
  <si>
    <t>1.1.1.1.1.2.2.2.3. </t>
  </si>
  <si>
    <t>Montáž tepelnej izolácie striech plochých do 10° - atikové kliny z polystyrénu</t>
  </si>
  <si>
    <t>1.1.1.1.1.2.2.2.4. </t>
  </si>
  <si>
    <t>Doska spádová EPS. pevnosť v tlaku 100 kPa. šedý polystyrén pre vyspádovanie plochých striech</t>
  </si>
  <si>
    <t>1.1.1.1.1.2.2.2.5. </t>
  </si>
  <si>
    <t>Montáž tepelnej izolácie striech plochých do 10° PIR. dvojvrstvová kladenými voľne</t>
  </si>
  <si>
    <t>1.1.1.1.1.2.2.2.6. </t>
  </si>
  <si>
    <t>Doska PIR hr. 200 mm. na zateplenie podláh a plochých striech</t>
  </si>
  <si>
    <t>1.1.1.1.1.2.2.2.7. </t>
  </si>
  <si>
    <t>Doska PIR hr. 50 mm. na zateplenie podláh a plochých striech</t>
  </si>
  <si>
    <t>1.1.1.1.1.2.2.2.8. </t>
  </si>
  <si>
    <t>Montáž tepelnej izolácie na atiku polystyrénom prikotvením</t>
  </si>
  <si>
    <t>1.1.1.1.1.2.2.2.9. </t>
  </si>
  <si>
    <t>Doska fasádna EPS 70 F hr. 70 mm</t>
  </si>
  <si>
    <t>1.1.1.1.1.2.2.2.10. </t>
  </si>
  <si>
    <t>Montáž tepelnej izolácie na atiku z XPS prikotvením</t>
  </si>
  <si>
    <t>1.1.1.1.1.2.2.2.11. </t>
  </si>
  <si>
    <t>Doska XPS 300 hr. 30 mm. zakladanie stavieb. podlahy. obrátené ploché strechy</t>
  </si>
  <si>
    <t>1.1.1.1.1.2.2.2.12. </t>
  </si>
  <si>
    <t>Presun hmôt pre izolácie tepelné v objektoch výšky do 6 m</t>
  </si>
  <si>
    <t>1.1.1.1.1.2.2.3. </t>
  </si>
  <si>
    <t>Konštrukcie doplnkové kovové</t>
  </si>
  <si>
    <t>1.1.1.1.1.2.2.3.1. </t>
  </si>
  <si>
    <t>Montáž strešného svetlíka manuálne otváravého do plochej strechy</t>
  </si>
  <si>
    <t>1.1.1.1.1.2.2.3.2. </t>
  </si>
  <si>
    <t>Svetlík strešný + OK domca</t>
  </si>
  <si>
    <t>1.1.1.1.1.2.2.3.3. </t>
  </si>
  <si>
    <t>Montáž strešných sendvičových panelov na OK. hrúbky do 80 mm</t>
  </si>
  <si>
    <t>1.1.1.1.1.2.2.3.4. </t>
  </si>
  <si>
    <t>Kingspan OPTIM-R vákuová izolácia hr. 60 mm alebo alt.</t>
  </si>
  <si>
    <t>1.1.1.1.1.2.3. </t>
  </si>
  <si>
    <t>1.1.1.1.1.2.3.1. </t>
  </si>
  <si>
    <t>Stavebno montážne práce náročnejšie. ucelené. obtiažne. rutinné (Tr. 2) v rozsahu viac ako 8 hodín náročnejšie</t>
  </si>
  <si>
    <t>1.1.1.1.1.3. </t>
  </si>
  <si>
    <t>SO 05.01.02.02 - Klampiarske výrobky</t>
  </si>
  <si>
    <t>1.1.1.1.1.3.1. </t>
  </si>
  <si>
    <t>1.1.1.1.1.3.1.1. </t>
  </si>
  <si>
    <t>1.1.1.1.1.3.1.1.1. </t>
  </si>
  <si>
    <t>Montáž podkladnej konštrukcie z OSB dosiek na atike šírky 311 - 410 mm pod klampiarske konštrukcie</t>
  </si>
  <si>
    <t>1.1.1.1.1.3.1.1.2. </t>
  </si>
  <si>
    <t>Rozperný nit 6x30 mm do betónu. hliníkový</t>
  </si>
  <si>
    <t>1.1.1.1.1.3.1.1.3. </t>
  </si>
  <si>
    <t>Doska OSB nebrúsená hr. 18 mm</t>
  </si>
  <si>
    <t>1.1.1.1.1.3.1.1.4. </t>
  </si>
  <si>
    <t>Montáž podkladnej konštrukcie z OSB dosiek na atike šírky 411 - 620 mm pod klampiarske konštrukcie</t>
  </si>
  <si>
    <t>1.1.1.1.1.3.1.1.5. </t>
  </si>
  <si>
    <t>1.1.1.1.1.3.1.1.6. </t>
  </si>
  <si>
    <t>Doska OSB nebrúsená hr. 22 mm</t>
  </si>
  <si>
    <t>1.1.1.1.1.3.1.1.7. </t>
  </si>
  <si>
    <t>Montáž podkladnej konštrukcie z OSB dosiek na atike šírky 801 - 1000 mm pod klampiarske konštrukcie</t>
  </si>
  <si>
    <t>1.1.1.1.1.3.1.1.8. </t>
  </si>
  <si>
    <t>1.1.1.1.1.3.1.1.9. </t>
  </si>
  <si>
    <t>1.1.1.1.1.3.1.1.10. </t>
  </si>
  <si>
    <t>1.1.1.1.1.3.1.2. </t>
  </si>
  <si>
    <t>Konštrukcie klampiarske</t>
  </si>
  <si>
    <t>1.1.1.1.1.3.1.2.1. </t>
  </si>
  <si>
    <t>Oplechovanie muriva a atík z pozinkovaného farbeného PZf plechu. vrátane rohov r.š. 400 mm</t>
  </si>
  <si>
    <t>1.1.1.1.1.3.1.2.2. </t>
  </si>
  <si>
    <t>Oplechovanie muriva a atík z pozinkovaného farbeného PZf plechu. vrátane rohov r.š. 600 mm</t>
  </si>
  <si>
    <t>1.1.1.1.1.3.1.2.3. </t>
  </si>
  <si>
    <t>Celoplošné lepenie oplechovania muriva a atík z pozinkovaného farbeného PZf plechu. vrátane rohov</t>
  </si>
  <si>
    <t>1.1.1.1.1.3.1.2.4. </t>
  </si>
  <si>
    <t>Presun hmôt pre konštrukcie klampiarske v objektoch výšky do 6 m</t>
  </si>
  <si>
    <t>1.1.1.1.1.4. </t>
  </si>
  <si>
    <t>SO 05.01.03.01 - Zateplenie MW + XPS</t>
  </si>
  <si>
    <t>1.1.1.1.1.4.1. </t>
  </si>
  <si>
    <t>1.1.1.1.1.4.1.1. </t>
  </si>
  <si>
    <t>1.1.1.1.1.4.1.1.1. </t>
  </si>
  <si>
    <t>Vonkajšia omietka podhľadov tenkovrstvová BAUMIT. silikónová. Baumit StarTop. škrabaná. hr. 2 mm alebo ekvivalent</t>
  </si>
  <si>
    <t>1.1.1.1.1.4.1.1.2. </t>
  </si>
  <si>
    <t>Potiahnutie vonkajších podhľadov sklotextilnou mriežkou s celoplošným prilepením</t>
  </si>
  <si>
    <t>1.1.1.1.1.4.1.1.3. </t>
  </si>
  <si>
    <t>Vonkajšia omietka stien pastovitá silikónová roztieraná. hr. 1.5 mm</t>
  </si>
  <si>
    <t>1.1.1.1.1.4.1.1.4. </t>
  </si>
  <si>
    <t>Doteplenie konštrukcie extrudovaným polystyrénom hr. 150 mm. lepený rámovo s prikotvením</t>
  </si>
  <si>
    <t>1.1.1.1.1.4.1.1.5. </t>
  </si>
  <si>
    <t>Kontaktný zatepľovací systém z minerálnej vlny hr. 80 mm. skrutkovacie kotvy</t>
  </si>
  <si>
    <t>1.1.1.1.1.4.1.1.6. </t>
  </si>
  <si>
    <t>Kontaktný zatepľovací systém z minerálnej vlny hr. 200 mm. skrutkovacie kotvy</t>
  </si>
  <si>
    <t>1.1.1.1.1.4.1.1.7. </t>
  </si>
  <si>
    <t>Zateplenie stropov bez výstužnej vrstvy z minerálnej vlny hr. 80 mm. lepené</t>
  </si>
  <si>
    <t>1.1.1.1.1.4.1.2. </t>
  </si>
  <si>
    <t>Ostatné konštrukcie a práce-búranie</t>
  </si>
  <si>
    <t>1.1.1.1.1.4.1.2.1. </t>
  </si>
  <si>
    <t>Zakrývanie výplní vonkajších otvorov s rámami a zárubňami. zábradlí. oplechovania. atď. zhotovené z lešenia akýmkoľvek spôsobom</t>
  </si>
  <si>
    <t>1.1.1.1.1.4.1.2.2. </t>
  </si>
  <si>
    <t>Montáž lešenia ľahkého pracovného radového s podlahami šírky od 0.80 do 1.00 m. výšky do 10 m</t>
  </si>
  <si>
    <t>1.1.1.1.1.4.1.2.3. </t>
  </si>
  <si>
    <t>Demontáž lešenia ľahkého pracovného radového s podlahami šírky nad 0.80 do 1.00 m. výšky do 10 m</t>
  </si>
  <si>
    <t>1.1.1.1.1.4.1.2.4. </t>
  </si>
  <si>
    <t>PCI okenný APU profil s integrovanou tkaninou</t>
  </si>
  <si>
    <t>1.1.1.1.1.4.1.3. </t>
  </si>
  <si>
    <t>1.1.1.1.1.4.1.3.1. </t>
  </si>
  <si>
    <t>1.1.1.1.1.5. </t>
  </si>
  <si>
    <t>SO 05.01.03.02 - Prevetrávaná fasáda</t>
  </si>
  <si>
    <t>1.1.1.1.1.5.1. </t>
  </si>
  <si>
    <t>1.1.1.1.1.5.1.1. </t>
  </si>
  <si>
    <t>1.1.1.1.1.5.1.1.1. </t>
  </si>
  <si>
    <t>Montáž stien prevetrávanej fasády z fasádnych dosiek. s hliníkovou konštrukcou. uchytenie na nity. s tepelnou izoláciou hr. 200 mm</t>
  </si>
  <si>
    <t>1.1.1.1.1.5.1.1.2. </t>
  </si>
  <si>
    <t>Drevený obklad</t>
  </si>
  <si>
    <t>1.1.1.1.1.5.1.2. </t>
  </si>
  <si>
    <t>1.1.1.1.1.5.1.2.1. </t>
  </si>
  <si>
    <t>1.1.1.1.1.5.1.2.2. </t>
  </si>
  <si>
    <t>1.1.1.1.1.5.1.3. </t>
  </si>
  <si>
    <t>1.1.1.1.1.5.1.3.1. </t>
  </si>
  <si>
    <t>1.1.1.1.1.6. </t>
  </si>
  <si>
    <t>SO 05.01.04.01 - Interierové dvere</t>
  </si>
  <si>
    <t>1.1.1.1.1.6.1. </t>
  </si>
  <si>
    <t>1.1.1.1.1.6.1.1. </t>
  </si>
  <si>
    <t>Konštrukcie stolárske</t>
  </si>
  <si>
    <t>1.1.1.1.1.6.1.1.1. </t>
  </si>
  <si>
    <t>Montáž púzdra posuvných dverí do murovanej priečky. jedno zasúvacie púzdro pre jedno krídlo. priechod 0.6-1.2 m</t>
  </si>
  <si>
    <t>1.1.1.1.1.6.1.1.2. </t>
  </si>
  <si>
    <t>Stavebné puzdro pre posuvné dvere. jedno zasúvacie púzdro pre jedno krídlo. čistý priechod 1100 mm</t>
  </si>
  <si>
    <t>1.1.1.1.1.6.1.1.3. </t>
  </si>
  <si>
    <t>súb.</t>
  </si>
  <si>
    <t>Systém posuvných dverí - sada pojazdov</t>
  </si>
  <si>
    <t>1.1.1.1.1.6.1.1.4. </t>
  </si>
  <si>
    <t>Montáž púzdra posuvných dverí do murovanej priečky. jedno stredové zasúvacie púzdro pre dve krídla. priechod 1.2-2.4 m</t>
  </si>
  <si>
    <t>1.1.1.1.1.6.1.1.5. </t>
  </si>
  <si>
    <t>Stavebné puzdro pre posuvné dvere. jedno stredové zasúvacie púzdro pre dve krídla. čistý priechod 600+600 mm</t>
  </si>
  <si>
    <t>1.1.1.1.1.6.1.1.6. </t>
  </si>
  <si>
    <t>1.1.1.1.1.6.1.1.7. </t>
  </si>
  <si>
    <t>Montáž dverového krídla otočného jednokrídlového poldrážkového. do existujúcej zárubne. vrátane kovania</t>
  </si>
  <si>
    <t>1.1.1.1.1.6.1.1.8. </t>
  </si>
  <si>
    <t>Kľučka dverová 2x. 2x rozeta BB. FAB. nehrdzavejúca oceľ. povrch nerez brúsený. SAPELI alebo ekvivalent</t>
  </si>
  <si>
    <t>1.1.1.1.1.6.1.1.9. </t>
  </si>
  <si>
    <t>Kľučka dverová a rozeta 2x. nehrdzavejúca oceľ. povrch nerez brúsený</t>
  </si>
  <si>
    <t>1.1.1.1.1.6.1.1.10. </t>
  </si>
  <si>
    <t>Dvere vnútorné jednokrídlové. šírka 600-900 mm. výplň laminátové. Bergamo Komfort alebo ekvivalent</t>
  </si>
  <si>
    <t>1.1.1.1.1.6.1.1.11. </t>
  </si>
  <si>
    <t>Montáž dverového krídla otočného dvojkrídlového poldrážkového. do existujúcej zárubne. vrátane kovania</t>
  </si>
  <si>
    <t>1.1.1.1.1.6.1.1.12. </t>
  </si>
  <si>
    <t>1.1.1.1.1.6.1.1.13. </t>
  </si>
  <si>
    <t>Dvere vnútorné jednokrídlové. šírka 600-900 mm. výplň papierová voština. povrch fólia. plné D3.1</t>
  </si>
  <si>
    <t>1.1.1.1.1.6.1.1.14. </t>
  </si>
  <si>
    <t>Montáž dverí drevených posuvných jednokrídlových. posun do puzdra</t>
  </si>
  <si>
    <t>1.1.1.1.1.6.1.1.15. </t>
  </si>
  <si>
    <t>Dvere vnútorné jednokrídlové. šírka 600-900 mm. výplň papierová voština. povrch fólia. plné</t>
  </si>
  <si>
    <t>1.1.1.1.1.6.1.1.16. </t>
  </si>
  <si>
    <t>eur</t>
  </si>
  <si>
    <t>Montážny materiál pre dvere. okná</t>
  </si>
  <si>
    <t>1.1.1.1.1.6.1.1.17. </t>
  </si>
  <si>
    <t>1.1.1.1.1.6.1.1.18. </t>
  </si>
  <si>
    <t>Dvere vnútorné jednokrídlové. šírka 1400 - 1800 presklenné</t>
  </si>
  <si>
    <t>1.1.1.1.1.6.1.1.19. </t>
  </si>
  <si>
    <t>1.1.1.1.1.6.1.1.20. </t>
  </si>
  <si>
    <t>Montáž zárubní obložkových pre dvere jednokrídlové</t>
  </si>
  <si>
    <t>1.1.1.1.1.6.1.1.21. </t>
  </si>
  <si>
    <t>Zárubňa vnútorná obložková. šírka 600-900 mm. výška 1970 mm. drevené. pre stenu hrúbky 60-170 mm. pre jednokrídlové dvere</t>
  </si>
  <si>
    <t>1.1.1.1.1.6.1.1.22. </t>
  </si>
  <si>
    <t>Montáž zárubní obložkových pre dvere dvojkrídlové</t>
  </si>
  <si>
    <t>1.1.1.1.1.6.1.1.23. </t>
  </si>
  <si>
    <t>Zárubňa vnútorná obložková. šírka 1250-1850 mm. výška 1970 mm. DTD doska. povrch fólia. pre stenu hrúbky 60-170 mm. pre dvojkrídlové dvere</t>
  </si>
  <si>
    <t>1.1.1.1.1.7. </t>
  </si>
  <si>
    <t>SO 05.01.04.02 - Presklená stena. svetlík</t>
  </si>
  <si>
    <t>1.1.1.1.1.7.1. </t>
  </si>
  <si>
    <t>1.1.1.1.1.7.1.1. </t>
  </si>
  <si>
    <t>1.1.1.1.1.7.1.1.1. </t>
  </si>
  <si>
    <t>Oplechovanie parapetov z pozinkovaného farbeného PZf plechu. vrátane rohov r.š. 160 mm</t>
  </si>
  <si>
    <t>1.1.1.1.1.7.1.2. </t>
  </si>
  <si>
    <t>Zasklievanie</t>
  </si>
  <si>
    <t>1.1.1.1.1.7.1.2.1. </t>
  </si>
  <si>
    <t>Montáž presklenej steny</t>
  </si>
  <si>
    <t>1.1.1.1.1.7.1.2.2. </t>
  </si>
  <si>
    <t>Presklená stena</t>
  </si>
  <si>
    <t>1.1.1.1.1.7.1.2.3. </t>
  </si>
  <si>
    <t>Kruhové svetlíky + OC konštrukcia</t>
  </si>
  <si>
    <t>1.1.1.1.1.8. </t>
  </si>
  <si>
    <t>SO 05.01.05.01 - Tepelná izolácia podláh</t>
  </si>
  <si>
    <t>1.1.1.1.1.8.1. </t>
  </si>
  <si>
    <t>1.1.1.1.1.8.1.1. </t>
  </si>
  <si>
    <t>1.1.1.1.1.8.1.1.1. </t>
  </si>
  <si>
    <t>Mazanina z betónu s polypropylénovými vláknami  (m3) tr.C25/30 hr. nad 80 do 120 mm</t>
  </si>
  <si>
    <t>1.1.1.1.1.8.1.1.2. </t>
  </si>
  <si>
    <t>Zhotovenie separačnej fólie v podlahových vrstvách z PE</t>
  </si>
  <si>
    <t>1.1.1.1.1.8.1.1.3. </t>
  </si>
  <si>
    <t>Oddeľovacia fólia na potery</t>
  </si>
  <si>
    <t>1.1.1.1.1.8.1.1.4. </t>
  </si>
  <si>
    <t>Príplatok k cementovým poterom za strojné prehladenie povrchu</t>
  </si>
  <si>
    <t>1.1.1.1.1.8.1.2. </t>
  </si>
  <si>
    <t>1.1.1.1.1.8.1.2.1. </t>
  </si>
  <si>
    <t>Presun hmôt pre budovy (801. 803. 812). zvislá konštr. z blokov. výšky do 6 m</t>
  </si>
  <si>
    <t>1.1.1.1.1.8.2. </t>
  </si>
  <si>
    <t>1.1.1.1.1.8.2.1. </t>
  </si>
  <si>
    <t>1.1.1.1.1.8.2.1.1. </t>
  </si>
  <si>
    <t>Montáž tepelnej izolácie podláh polystyrénom. kladeným voľne v dvoch vrstvách</t>
  </si>
  <si>
    <t>1.1.1.1.1.8.2.1.2. </t>
  </si>
  <si>
    <t>Doska EPS hr. 40 mm. pevnosť v tlaku 150 kPa. na zateplenie podláh a plochých striech</t>
  </si>
  <si>
    <t>1.1.1.1.1.8.2.1.3. </t>
  </si>
  <si>
    <t>1.1.1.1.1.9. </t>
  </si>
  <si>
    <t>SO 05.01.05.02 - Polyuretánová podlaha</t>
  </si>
  <si>
    <t>1.1.1.1.1.9.1. </t>
  </si>
  <si>
    <t>1.1.1.1.1.9.1.1. </t>
  </si>
  <si>
    <t>Podlahy syntetické</t>
  </si>
  <si>
    <t>1.1.1.1.1.9.1.1.1. </t>
  </si>
  <si>
    <t>Polyuretánová samonivelačná stierka hr. 5 mm. penetrácia. 1x stierka s kremičitým pieskom. uzatvárací náter</t>
  </si>
  <si>
    <t>1.1.1.1.1.9.1.1.2. </t>
  </si>
  <si>
    <t>Presun hmôt pre podlahy syntetické v objektoch výšky do 6 m</t>
  </si>
  <si>
    <t>1.1.1.1.1.10. </t>
  </si>
  <si>
    <t>SO 05.01.06 - Zámočnícke výrobky</t>
  </si>
  <si>
    <t>1.1.1.1.1.10.1. </t>
  </si>
  <si>
    <t>1.1.1.1.1.10.1.1. </t>
  </si>
  <si>
    <t>1.1.1.1.1.10.1.1.1. </t>
  </si>
  <si>
    <t>Montáž zábradlia nerezové na schody. výplň rebrovanie. kotvenie do podlahy</t>
  </si>
  <si>
    <t>1.1.1.1.1.10.1.1.2. </t>
  </si>
  <si>
    <t>Zábradlie nerezové pre schody. horizontálna výplň nerez. výška 900 mm. dĺžka 3000 mm. kotvenie do podlahy</t>
  </si>
  <si>
    <t>1.1.1.1.1.10.1.1.3. </t>
  </si>
  <si>
    <t>Montáž schodiskového madla na stenu</t>
  </si>
  <si>
    <t>1.1.1.1.1.10.1.1.4. </t>
  </si>
  <si>
    <t>Madlo schodiskové pre kotvenie na stenu. nerezové</t>
  </si>
  <si>
    <t>1.1.1.1.1.10.1.1.5. </t>
  </si>
  <si>
    <t>Presun hmôt pre kovové stavebné doplnkové konštrukcie v objektoch výšky do 6 m</t>
  </si>
  <si>
    <t>1.1.1.1.1.10.1.1.6. </t>
  </si>
  <si>
    <t>Čstiaca rohož</t>
  </si>
  <si>
    <t>1.1.1.1.1.11. </t>
  </si>
  <si>
    <t>SO 05.01.07 - Zateplenie obvodového plášťa</t>
  </si>
  <si>
    <t>1.1.1.1.1.11.1. </t>
  </si>
  <si>
    <t>1.1.1.1.1.11.1.1. </t>
  </si>
  <si>
    <t>1.1.1.1.1.11.1.1.1. </t>
  </si>
  <si>
    <t>Zakrývanie výplní vnútorných okenných otvorov. predmetov a konštrukcií</t>
  </si>
  <si>
    <t>1.1.1.1.1.11.1.1.2. </t>
  </si>
  <si>
    <t>Vonkajšia omietka stien pastovitá silikátová roztieraná. hr. 1.5 mm</t>
  </si>
  <si>
    <t>1.1.1.1.1.11.1.1.3. </t>
  </si>
  <si>
    <t>Vonkajšia penetrácia stien CEMIX. silikátová ST c farebná pod omietky ušlachtilé. pastovité. silikátové fasádne a fasádne farby alebo ekvivalent</t>
  </si>
  <si>
    <t>1.1.1.1.1.11.1.1.4. </t>
  </si>
  <si>
    <t>Kontaktný zatepľovací systém z minerálnej vlny hr. 180 mm. skrutkovacie kotvy</t>
  </si>
  <si>
    <t>1.1.1.1.1.11.1.1.5. </t>
  </si>
  <si>
    <t>Predsadené otočné lamely</t>
  </si>
  <si>
    <t>1.1.1.1.1.11.1.1.6. </t>
  </si>
  <si>
    <t>Montáž. dodávka a výroba nerezových kotviacich konzol k lamelám</t>
  </si>
  <si>
    <t>1.1.1.1.1.11.1.1.7. </t>
  </si>
  <si>
    <t>Montáž a dodávka presklenenej steny na AL konštr.</t>
  </si>
  <si>
    <t>1.1.1.1.1.11.1.2. </t>
  </si>
  <si>
    <t>1.1.1.1.1.11.1.2.1. </t>
  </si>
  <si>
    <t>1.1.1.1.1.11.1.2.2. </t>
  </si>
  <si>
    <t>Príplatok za prvý a každý ďalší týždeň použitia lešenia ľahkého pracovného radového s podlahami šírky od 0.80 do 1.00 m. výšky do 10 m</t>
  </si>
  <si>
    <t>1.1.1.1.1.11.1.2.3. </t>
  </si>
  <si>
    <t>1.1.1.1.1.11.1.2.4. </t>
  </si>
  <si>
    <t>Hydraulická zdvíhacia plošina vrátane obsluhy inštalovaná na automobilovom podvozku výšky zdvihu do 27 m</t>
  </si>
  <si>
    <t>1.1.1.1.1.11.1.2.5. </t>
  </si>
  <si>
    <t>Vyčistenie budov poľnohospodárskych objektov akejkoľvek výšky</t>
  </si>
  <si>
    <t>1.1.1.1.1.11.1.3. </t>
  </si>
  <si>
    <t>1.1.1.1.1.11.1.3.1. </t>
  </si>
  <si>
    <t>Presun hmôt pre budovy (801. 803. 812). zvislá konštr. z tehál. tvárnic. z kovu výšky do 12 m</t>
  </si>
  <si>
    <t>1.1.1.1.1.12. </t>
  </si>
  <si>
    <t>SO 05.01.08 - Podhľad ťahokov</t>
  </si>
  <si>
    <t>1.1.1.1.1.12.1. </t>
  </si>
  <si>
    <t>1.1.1.1.1.12.1.1. </t>
  </si>
  <si>
    <t>1.1.1.1.1.12.1.1.1. </t>
  </si>
  <si>
    <t>Lešenie ľahké pracovné pomocné s výškou lešeňovej podlahy nad 1.90 do 2.50 m</t>
  </si>
  <si>
    <t>1.1.1.1.1.12.2. </t>
  </si>
  <si>
    <t>1.1.1.1.1.12.2.1. </t>
  </si>
  <si>
    <t>1.1.1.1.1.12.2.1.1. </t>
  </si>
  <si>
    <t>Podľad z ťahokovu</t>
  </si>
  <si>
    <t>Lemovanie z medeného Cu plechu, stĺpikov komínových lávok s podložkou, hr. plechu 0,6 mm r.š. 330 až 850 mm</t>
  </si>
  <si>
    <t>1.1.1.1.1.13. </t>
  </si>
  <si>
    <t>SO 05.01.09 - Výťah</t>
  </si>
  <si>
    <t>1.1.1.1.1.13.1. </t>
  </si>
  <si>
    <t>Dodávka a montáž výťahu</t>
  </si>
  <si>
    <t>1.1.1.1.1.13.1.1. </t>
  </si>
  <si>
    <t>D+M výťah</t>
  </si>
  <si>
    <t>1.1.1.1.1.14. </t>
  </si>
  <si>
    <t>SO 05.01.10 - Hasiace prístroje</t>
  </si>
  <si>
    <t>1.1.1.1.1.14.1. </t>
  </si>
  <si>
    <t>1.1.1.1.1.14.1.1. </t>
  </si>
  <si>
    <t>Zdravotechnika - vnútorný vodovod</t>
  </si>
  <si>
    <t>1.1.1.1.1.14.1.1.1. </t>
  </si>
  <si>
    <t>Montáž hasiaceho prístroja na stenu</t>
  </si>
  <si>
    <t>1.1.1.1.1.14.1.1.2. </t>
  </si>
  <si>
    <t>Prenosný hasiaci prístroj práškový P6Če 6 kg. 21A</t>
  </si>
  <si>
    <t>1.1.1.1.1.14.1.1.3. </t>
  </si>
  <si>
    <t>Prenosný hasiaci prístroj snehový CO2 S5Če 5 kg</t>
  </si>
  <si>
    <t>1.1.1.1.2. </t>
  </si>
  <si>
    <t>SO 05.02 - ELI</t>
  </si>
  <si>
    <t>1.1.1.1.2.1. </t>
  </si>
  <si>
    <t>SO 05.02.01 - Vnútorné rozvody</t>
  </si>
  <si>
    <t>1.1.1.1.2.1.1. </t>
  </si>
  <si>
    <t xml:space="preserve">D1 </t>
  </si>
  <si>
    <t>Práce bez dodávky materiálu:</t>
  </si>
  <si>
    <t>1.1.1.1.2.1.1.1. </t>
  </si>
  <si>
    <t>Vysekanie káblovej drážky do šírky 50mm bez začistenia</t>
  </si>
  <si>
    <t>1.1.1.1.2.1.1.2. </t>
  </si>
  <si>
    <t>Prieraz v stene 100-250mm</t>
  </si>
  <si>
    <t>1.1.1.1.2.1.1.3. </t>
  </si>
  <si>
    <t>Prieraz v stope 100-250mm</t>
  </si>
  <si>
    <t>1.1.1.1.2.1.1.4. </t>
  </si>
  <si>
    <t>Prieraz v stope 100-250mm - betón</t>
  </si>
  <si>
    <t>1.1.1.1.2.1.1.5. </t>
  </si>
  <si>
    <t>Požiarna malta PYROMIX 10kg alebo ekvivalent</t>
  </si>
  <si>
    <t>1.1.1.1.2.1.1.6. </t>
  </si>
  <si>
    <t>Identifikačný štítok</t>
  </si>
  <si>
    <t>1.1.1.1.2.1.1.7. </t>
  </si>
  <si>
    <t>Ablačná hmota PYROMAX alebo ekvivalent</t>
  </si>
  <si>
    <t>1.1.1.1.2.1.1.8. </t>
  </si>
  <si>
    <t>Podpera konštrukcie so zavesením závitovými tyčami</t>
  </si>
  <si>
    <t>1.1.1.1.2.1.1.9. </t>
  </si>
  <si>
    <t>Obalová trubka PYROCOMB Intube alebo ekvivalent</t>
  </si>
  <si>
    <t>1.1.1.1.2.1.1.10. </t>
  </si>
  <si>
    <t>Ovin pre prepážku</t>
  </si>
  <si>
    <t>1.1.1.1.2.1.2. </t>
  </si>
  <si>
    <t xml:space="preserve">D2 </t>
  </si>
  <si>
    <t>Silnoprúdové el. prístroje a zariadenia</t>
  </si>
  <si>
    <t>1.1.1.1.2.1.2.1. </t>
  </si>
  <si>
    <t>Spínač č.1 pod omietku alebo do dutej steny. 10A/250V. IP20</t>
  </si>
  <si>
    <t>1.1.1.1.2.1.2.2. </t>
  </si>
  <si>
    <t>Spínač č.5 pod omietku alebo do dutej steny . 10A/250V. IP20</t>
  </si>
  <si>
    <t>1.1.1.1.2.1.2.3. </t>
  </si>
  <si>
    <t>Spínač č.6 pod omietku alebo do dutej steny. 10A/250V. IP20</t>
  </si>
  <si>
    <t>1.1.1.1.2.1.2.4. </t>
  </si>
  <si>
    <t>Spínač č.7 pod omietku alebo do dutej steny. 10A/250V. IP20</t>
  </si>
  <si>
    <t>1.1.1.1.2.1.2.5. </t>
  </si>
  <si>
    <t>Zásuvka pod omietku alebo do dutej steny. 16A/230V. IP20</t>
  </si>
  <si>
    <t>1.1.1.1.2.1.2.6. </t>
  </si>
  <si>
    <t>Zásuvka 2xRJ45 cat 6E. pod omietku alebo do dutej steny.IP20</t>
  </si>
  <si>
    <t>1.1.1.1.2.1.2.7. </t>
  </si>
  <si>
    <t>Tlačidlo CENTRAL STOP POVRCH 2z/0v</t>
  </si>
  <si>
    <t>1.1.1.1.2.1.2.8. </t>
  </si>
  <si>
    <t>Tlačidlo TOTAL STOP POVRCH 2z/0v</t>
  </si>
  <si>
    <t>1.1.1.1.2.1.2.9. </t>
  </si>
  <si>
    <t>Krabica montážna pre prístroje KU68 pod omietku alebo do dutých stien</t>
  </si>
  <si>
    <t>1.1.1.1.2.1.2.10. </t>
  </si>
  <si>
    <t>Krabica PVC 70x70</t>
  </si>
  <si>
    <t>1.1.1.1.2.1.2.11. </t>
  </si>
  <si>
    <t>Krabica montážna ACIDUR</t>
  </si>
  <si>
    <t>1.1.1.1.2.1.2.12. </t>
  </si>
  <si>
    <t>Ukončenie vývodu do z podlahy / zo steny / zo stropu svorkou v krabici OBO A6</t>
  </si>
  <si>
    <t>1.1.1.1.2.1.2.13. </t>
  </si>
  <si>
    <t>Podlahová krabica. 4x230V + 2xRJ45</t>
  </si>
  <si>
    <t>1.1.1.1.2.1.2.14. </t>
  </si>
  <si>
    <t>Zásuvka 400V/16A. IP54</t>
  </si>
  <si>
    <t>1.1.1.1.2.1.2.15. </t>
  </si>
  <si>
    <t>Zásuvka 400V/32A. IP54</t>
  </si>
  <si>
    <t>1.1.1.1.2.1.2.16. </t>
  </si>
  <si>
    <t>bal</t>
  </si>
  <si>
    <t>Wago svorka do 5x2.5 (100ks/balík)</t>
  </si>
  <si>
    <t>1.1.1.1.2.1.2.17. </t>
  </si>
  <si>
    <t>Bernard svorka / pásik pre pospájanie</t>
  </si>
  <si>
    <t>1.1.1.1.2.1.2.18. </t>
  </si>
  <si>
    <t>Sádra 20kg/1bal</t>
  </si>
  <si>
    <t>1.1.1.1.2.1.2.19. </t>
  </si>
  <si>
    <t>Montážný rámik</t>
  </si>
  <si>
    <t>1.1.1.1.2.1.3. </t>
  </si>
  <si>
    <t xml:space="preserve">D3 </t>
  </si>
  <si>
    <t>Silové káblové rozvody:</t>
  </si>
  <si>
    <t>1.1.1.1.2.1.3.1. </t>
  </si>
  <si>
    <t>Vodič V07S-K 6. zelenožltý</t>
  </si>
  <si>
    <t>1.1.1.1.2.1.3.2. </t>
  </si>
  <si>
    <t>Vodič V07S-K 10. zelenožltý</t>
  </si>
  <si>
    <t>1.1.1.1.2.1.3.3. </t>
  </si>
  <si>
    <t>Vodič V07S-K 16. zelenožltý</t>
  </si>
  <si>
    <t>1.1.1.1.2.1.3.4. </t>
  </si>
  <si>
    <t>Vodič V07S-K 25. zelenožltý</t>
  </si>
  <si>
    <t>1.1.1.1.2.1.3.5. </t>
  </si>
  <si>
    <t>Kábel JYTY 7x1; B2ca – s1. d1. a1</t>
  </si>
  <si>
    <t>1.1.1.1.2.1.3.6. </t>
  </si>
  <si>
    <t>Kábel CHKE-R/V 3x1.5 E60; B2ca – s1. d1. a1</t>
  </si>
  <si>
    <t>1.1.1.1.2.1.3.7. </t>
  </si>
  <si>
    <t>Požiarna trasa E60</t>
  </si>
  <si>
    <t>1.1.1.1.2.1.3.8. </t>
  </si>
  <si>
    <t>Kábel CXKE-R/O 2x1.5; B2ca – s1. d1. a1</t>
  </si>
  <si>
    <t>1.1.1.1.2.1.3.9. </t>
  </si>
  <si>
    <t>Kábel CXKE-R/J 3x1.5; B2ca – s1. d1. a1</t>
  </si>
  <si>
    <t>1.1.1.1.2.1.3.10. </t>
  </si>
  <si>
    <t>Kábel CXKE-R/J 3x2.5; B2ca – s1. d1. a1</t>
  </si>
  <si>
    <t>1.1.1.1.2.1.3.11. </t>
  </si>
  <si>
    <t>Kábel CXKE-R/J 5x1.5; B2ca – s1. d1. a1</t>
  </si>
  <si>
    <t>1.1.1.1.2.1.3.12. </t>
  </si>
  <si>
    <t>Kábel CXHKE-R/J 5x2.5; B2ca – s1. d1. a1</t>
  </si>
  <si>
    <t>1.1.1.1.2.1.3.13. </t>
  </si>
  <si>
    <t>Kábel CXHKE-R/J 5x4; B2ca – s1. d1. a1</t>
  </si>
  <si>
    <t>1.1.1.1.2.1.3.14. </t>
  </si>
  <si>
    <t>Kábel CXHKE-R/J 5x6; B2ca – s1. d1. a1</t>
  </si>
  <si>
    <t>1.1.1.1.2.1.3.15. </t>
  </si>
  <si>
    <t>Kábel CXHKE-R/J 5x16; B2ca – s1. d1. a1</t>
  </si>
  <si>
    <t>1.1.1.1.2.1.3.16. </t>
  </si>
  <si>
    <t>Kábel CXHKE-R/J 5x95; B2ca – s1. d1. a1</t>
  </si>
  <si>
    <t>1.1.1.1.2.1.4. </t>
  </si>
  <si>
    <t xml:space="preserve">D4 </t>
  </si>
  <si>
    <t>Slaboprúdové (dátové) káble</t>
  </si>
  <si>
    <t>1.1.1.1.2.1.4.1. </t>
  </si>
  <si>
    <t>Kábel CAT6A STP LSOHFR B2ca-s1.d1.a1 alebo ekvivalent</t>
  </si>
  <si>
    <t>1.1.1.1.2.1.4.2. </t>
  </si>
  <si>
    <t>Kábel HDMI</t>
  </si>
  <si>
    <t>1.1.1.1.2.1.4.3. </t>
  </si>
  <si>
    <t>Zásuvka HDMI</t>
  </si>
  <si>
    <t>1.1.1.1.2.1.4.4. </t>
  </si>
  <si>
    <t>Wi-Fi router. Frekvenčné pásmo: 2.4 GHz. 5 GHz. Wi-Fi štandardy: 802.11n. 802.11b. 802.11g. 802.11ac. 802.11a. 802.11ax. Šifrovanie: WPA. WPA2. WPA3. Prenosová rýchlosť 2.4 GHz: 574 Mbps. Prenosová rýchlosť 5 GHz: 2402 Mbps</t>
  </si>
  <si>
    <t>1.1.1.1.2.1.4.5. </t>
  </si>
  <si>
    <t>Dátový rozvádzač RDAT (rack. prevodník optika-metalika. Router. switch. patch panel. pacht vodiče. UPS) - vrátane zoskladania a osadenia na miesto alebo ekvivalent</t>
  </si>
  <si>
    <t>1.1.1.1.2.1.4.6. </t>
  </si>
  <si>
    <t>Kábel SKFY 2x0.8; B2ca – s1. d1. a1</t>
  </si>
  <si>
    <t>1.1.1.1.2.1.5. </t>
  </si>
  <si>
    <t xml:space="preserve">D5 </t>
  </si>
  <si>
    <t>Káblové nosné systémy/káblové trasy</t>
  </si>
  <si>
    <t>1.1.1.1.2.1.5.1. </t>
  </si>
  <si>
    <t>Držiak na káble - OBO Grip 15 (33x60mm)</t>
  </si>
  <si>
    <t>1.1.1.1.2.1.5.2. </t>
  </si>
  <si>
    <t>Držiak na káble - OBO Grip 30 (47x85mm)</t>
  </si>
  <si>
    <t>1.1.1.1.2.1.5.3. </t>
  </si>
  <si>
    <t>Držiak na káble - OBO Grip 70 (90x112mm)</t>
  </si>
  <si>
    <t>1.1.1.1.2.1.5.4. </t>
  </si>
  <si>
    <t>Oceľový (perforovaný) káblový  žľab 300x100x3000</t>
  </si>
  <si>
    <t>1.1.1.1.2.1.5.5. </t>
  </si>
  <si>
    <t>Odbočka žľabu - T kus s vekom</t>
  </si>
  <si>
    <t>1.1.1.1.2.1.5.6. </t>
  </si>
  <si>
    <t>Odbočka žľabu - koleno</t>
  </si>
  <si>
    <t>1.1.1.1.2.1.5.7. </t>
  </si>
  <si>
    <t>Kryt žľabu 300</t>
  </si>
  <si>
    <t>1.1.1.1.2.1.5.8. </t>
  </si>
  <si>
    <t>Oceľový (perforovaný) / drôtený káblový  žľab 200x100x3000</t>
  </si>
  <si>
    <t>1.1.1.1.2.1.5.9. </t>
  </si>
  <si>
    <t>1.1.1.1.2.1.5.10. </t>
  </si>
  <si>
    <t>Odbočka žľabu - koleno s vekom</t>
  </si>
  <si>
    <t>1.1.1.1.2.1.5.11. </t>
  </si>
  <si>
    <t>Kryt žľabu 200</t>
  </si>
  <si>
    <t>1.1.1.1.2.1.5.12. </t>
  </si>
  <si>
    <t>Drôtený káblový  žľab 60x60x3000</t>
  </si>
  <si>
    <t>1.1.1.1.2.1.5.13. </t>
  </si>
  <si>
    <t>1.1.1.1.2.1.5.14. </t>
  </si>
  <si>
    <t>1.1.1.1.2.1.5.15. </t>
  </si>
  <si>
    <t>C profil 41x41x3000 / nosná priečka/</t>
  </si>
  <si>
    <t>1.1.1.1.2.1.5.16. </t>
  </si>
  <si>
    <t>Závitová tyč M10 0.7m /vrátane šróboviny/</t>
  </si>
  <si>
    <t>1.1.1.1.2.1.5.17. </t>
  </si>
  <si>
    <t>Nosníková pätka káblovej trasy spodná</t>
  </si>
  <si>
    <t>1.1.1.1.2.1.5.18. </t>
  </si>
  <si>
    <t>Kotva prievlačná (10x90)</t>
  </si>
  <si>
    <t>1.1.1.1.2.1.5.19. </t>
  </si>
  <si>
    <t>Kotva natĺkacia oceľová</t>
  </si>
  <si>
    <t>1.1.1.1.2.1.5.20. </t>
  </si>
  <si>
    <t>Sada skrutiek s polg. hlavou (100ks)</t>
  </si>
  <si>
    <t>1.1.1.1.2.1.5.21. </t>
  </si>
  <si>
    <t>Matica šesťhranná SEM 8 (100ks)</t>
  </si>
  <si>
    <t>1.1.1.1.2.1.5.22. </t>
  </si>
  <si>
    <t>Trubka ohybná FXP 16</t>
  </si>
  <si>
    <t>1.1.1.1.2.1.5.23. </t>
  </si>
  <si>
    <t>Trubka ohybná FXP 25</t>
  </si>
  <si>
    <t>1.1.1.1.2.1.5.24. </t>
  </si>
  <si>
    <t>Trubka ohybná FXP 32</t>
  </si>
  <si>
    <t>1.1.1.1.2.1.5.25. </t>
  </si>
  <si>
    <t>Trubka ohybná FXP 40</t>
  </si>
  <si>
    <t>1.1.1.1.2.1.5.26. </t>
  </si>
  <si>
    <t>Trubka ohybná FXP 63</t>
  </si>
  <si>
    <t>1.1.1.1.2.1.5.27. </t>
  </si>
  <si>
    <t>Trubka ohybná KF 09040_UVFA</t>
  </si>
  <si>
    <t>1.1.1.1.2.1.6. </t>
  </si>
  <si>
    <t xml:space="preserve">D6 </t>
  </si>
  <si>
    <t>Rozvádzače</t>
  </si>
  <si>
    <t>1.1.1.1.2.1.6.1. </t>
  </si>
  <si>
    <t>pol</t>
  </si>
  <si>
    <t>Rozvádzač RS1.04 (podľa schémy PD) - vrátane uloženia na miesto. zoskladania a zapojenia</t>
  </si>
  <si>
    <t>1.1.1.1.2.1.6.2. </t>
  </si>
  <si>
    <t>Rozvádzač RS1.08 (podľa schémy PD) - vrátane uloženia na miesto. zoskladania a zapojenia</t>
  </si>
  <si>
    <t>1.1.1.1.2.1.6.3. </t>
  </si>
  <si>
    <t>Rozvádzač RS1.09 (podľa schémy PD) - vrátane uloženia na miesto. zoskladania a zapojenia</t>
  </si>
  <si>
    <t>1.1.1.1.2.1.6.4. </t>
  </si>
  <si>
    <t>Rozvádzač RS1.11 (podľa schémy PD) - vrátane uloženia na miesto. zoskladania a zapojenia</t>
  </si>
  <si>
    <t>1.1.1.1.2.1.6.5. </t>
  </si>
  <si>
    <t>Rozvádzač RS1.13 (podľa schémy PD) - vrátane uloženia na miesto. zoskladania a zapojenia</t>
  </si>
  <si>
    <t>1.1.1.1.2.1.6.6. </t>
  </si>
  <si>
    <t>Rozvádzač RS1.19 (podľa schémy PD) - vrátane uloženia na miesto. zoskladania a zapojenia</t>
  </si>
  <si>
    <t>1.1.1.1.2.1.6.7. </t>
  </si>
  <si>
    <t>Rozvádzač RS1.38 (podľa schémy PD) - vrátane uloženia na miesto. zoskladania a zapojenia</t>
  </si>
  <si>
    <t>1.1.1.1.2.1.6.8. </t>
  </si>
  <si>
    <t>Rozvádzač RS1.34 (podľa schémy PD) - vrátane uloženia na miesto. zoskladania a zapojenia</t>
  </si>
  <si>
    <t>1.1.1.1.2.1.6.9. </t>
  </si>
  <si>
    <t>Rozvádzač RS1.29 (podľa schémy PD) - vrátane uloženia na miesto. zoskladania a zapojenia</t>
  </si>
  <si>
    <t>1.1.1.1.2.1.6.10. </t>
  </si>
  <si>
    <t>Doplnenie výzbroje rozvádzača HR (podľa schémy PD) - vrátane uloženia na miesto. zoskladania a zapojenia + vzdialený monitoring spotreby</t>
  </si>
  <si>
    <t>1.1.1.1.2.1.7. </t>
  </si>
  <si>
    <t xml:space="preserve">D7 </t>
  </si>
  <si>
    <t>Ostatné:</t>
  </si>
  <si>
    <t>1.1.1.1.2.1.7.1. </t>
  </si>
  <si>
    <t>KPL</t>
  </si>
  <si>
    <t>Podružný materiál</t>
  </si>
  <si>
    <t>1.1.1.1.2.1.7.2. </t>
  </si>
  <si>
    <t>Podiel pridružených výkonov</t>
  </si>
  <si>
    <t>1.1.1.1.2.1.7.3. </t>
  </si>
  <si>
    <t>Presuny a doprava materiálu</t>
  </si>
  <si>
    <t>1.1.1.1.2.1.7.4. </t>
  </si>
  <si>
    <t>Plošiny. lešenia. rebríky a žeriav do 10t/20t/30t</t>
  </si>
  <si>
    <t>1.1.1.1.2.1.7.5. </t>
  </si>
  <si>
    <t>Východisková revízia el. zariadenia v zmysle STN 33 2000-6. vrátane vydania písomnej správy (na všetky dodávky elektro)</t>
  </si>
  <si>
    <t>1.1.1.1.2.1.7.6. </t>
  </si>
  <si>
    <t>Koordinácia s inými profesiami</t>
  </si>
  <si>
    <t>1.1.1.1.2.1.7.7. </t>
  </si>
  <si>
    <t>Stavebný a autorský dozor</t>
  </si>
  <si>
    <t>1.1.1.1.2.1.7.8. </t>
  </si>
  <si>
    <t>Inžinierska činnosť</t>
  </si>
  <si>
    <t>1.1.1.1.2.1.7.9. </t>
  </si>
  <si>
    <t>Projekt skutočného vyhotovenia stavby</t>
  </si>
  <si>
    <t>1.1.1.1.2.1.7.10. </t>
  </si>
  <si>
    <t>Práce a materiál nezahrnuté v rozpočte (nutné k úplnej funkčnosti elektroinštalácie)</t>
  </si>
  <si>
    <t>1.1.1.1.2.1.7.11. </t>
  </si>
  <si>
    <t>Práce vo výške nad 2.5m</t>
  </si>
  <si>
    <t>1.1.1.1.2.2. </t>
  </si>
  <si>
    <t>SO 05.02.02 - Svietidlá</t>
  </si>
  <si>
    <t>1.1.1.1.2.2.1. </t>
  </si>
  <si>
    <t>Svietidlá</t>
  </si>
  <si>
    <t>1.1.1.1.2.2.1.1. </t>
  </si>
  <si>
    <t>SVIETIDLO LED 1600lm. 18W. IP44.</t>
  </si>
  <si>
    <t>1.1.1.1.2.2.1.2. </t>
  </si>
  <si>
    <t>Biely rámik k prisadeniu svietidla</t>
  </si>
  <si>
    <t>1.1.1.1.2.2.1.3. </t>
  </si>
  <si>
    <t>SVIETIDLO LED PÁS 3500lm. 27W. IP65. DĹŽKA 5M vrátane SELV zdroja 230V</t>
  </si>
  <si>
    <t>1.1.1.1.2.2.1.4. </t>
  </si>
  <si>
    <t>SVIETIDLO LED 1200x600. 6200lm. 48W. UGR. IP20. napr. Thome Lighting LED panel 1200x600</t>
  </si>
  <si>
    <t>1.1.1.1.2.2.1.5. </t>
  </si>
  <si>
    <t>SVIETIDLO LED 1200mm. 1800lm. 18W. IP44</t>
  </si>
  <si>
    <t>1.1.1.1.2.2.1.6. </t>
  </si>
  <si>
    <t>SVIETIDLO LED 1200mm. 2200lm. 18W. IP65</t>
  </si>
  <si>
    <t>1.1.1.1.2.2.1.7. </t>
  </si>
  <si>
    <t>SVIETIDLO LED 650lm. 7.2W. 24V DC. IP65</t>
  </si>
  <si>
    <t>1.1.1.1.2.2.1.8. </t>
  </si>
  <si>
    <t>Zdroj pre LED svietidlo 230V/24V DC. IP44. 150W</t>
  </si>
  <si>
    <t>1.1.1.1.2.2.1.9. </t>
  </si>
  <si>
    <t>PIR senzor 230V. 2000W. ultrazvukový</t>
  </si>
  <si>
    <t>1.1.1.1.2.2.2. </t>
  </si>
  <si>
    <t>1.1.1.1.2.2.2.1. </t>
  </si>
  <si>
    <t>1.1.1.1.2.2.2.2. </t>
  </si>
  <si>
    <t>1.1.1.1.2.3. </t>
  </si>
  <si>
    <t>SO 05.02.03 - Bleskozvod</t>
  </si>
  <si>
    <t>1.1.1.1.2.3.1. </t>
  </si>
  <si>
    <t>Elektroinštalačné práce a materiál:</t>
  </si>
  <si>
    <t>1.1.1.1.2.3.1.1. </t>
  </si>
  <si>
    <t>Gulatina AlMgSi D8</t>
  </si>
  <si>
    <t>1.1.1.1.2.3.1.2. </t>
  </si>
  <si>
    <t>Gulatina FeZn D10</t>
  </si>
  <si>
    <t>1.1.1.1.2.3.1.3. </t>
  </si>
  <si>
    <t>Pásovina FeZn 30/3.5</t>
  </si>
  <si>
    <t>1.1.1.1.2.3.1.4. </t>
  </si>
  <si>
    <t>HERMI svorka 50423</t>
  </si>
  <si>
    <t>1.1.1.1.2.3.1.5. </t>
  </si>
  <si>
    <t>HERMI svorka 40122</t>
  </si>
  <si>
    <t>1.1.1.1.2.3.1.6. </t>
  </si>
  <si>
    <t>HERMI svorka 50522</t>
  </si>
  <si>
    <t>1.1.1.1.2.3.1.7. </t>
  </si>
  <si>
    <t>HERMI svorka 40726</t>
  </si>
  <si>
    <t>1.1.1.1.2.3.1.8. </t>
  </si>
  <si>
    <t>HERMI podpera 21022</t>
  </si>
  <si>
    <t>1.1.1.1.2.3.1.9. </t>
  </si>
  <si>
    <t>HERMI podpera 20366</t>
  </si>
  <si>
    <t>1.1.1.1.2.3.1.10. </t>
  </si>
  <si>
    <t>HERMI konzola 700306</t>
  </si>
  <si>
    <t>1.1.1.1.2.3.1.11. </t>
  </si>
  <si>
    <t>HERMI podpera 200127</t>
  </si>
  <si>
    <t>1.1.1.1.2.3.1.12. </t>
  </si>
  <si>
    <t>HERMI tyč 300502</t>
  </si>
  <si>
    <t>1.1.1.1.2.3.1.13. </t>
  </si>
  <si>
    <t>HERMI konzola 301510</t>
  </si>
  <si>
    <t>1.1.1.1.2.3.1.14. </t>
  </si>
  <si>
    <t>HERMI svorka 40611</t>
  </si>
  <si>
    <t>1.1.1.1.2.3.1.15. </t>
  </si>
  <si>
    <t>Zavádzacia tyč Dehn ZT Rd16/10 2500 FeZn alebo ekvivalent</t>
  </si>
  <si>
    <t>1.1.1.1.2.3.1.16. </t>
  </si>
  <si>
    <t>HERMI podpera 20360</t>
  </si>
  <si>
    <t>1.1.1.1.2.3.1.17. </t>
  </si>
  <si>
    <t>Skúšobná svorka HERMI KON07 Rd8-10/16 alebo ekvivalent</t>
  </si>
  <si>
    <t>1.1.1.1.2.3.1.18. </t>
  </si>
  <si>
    <t>Štítok označovací</t>
  </si>
  <si>
    <t>1.1.1.1.2.3.1.19. </t>
  </si>
  <si>
    <t>Antikorózny náter</t>
  </si>
  <si>
    <t>1.1.1.1.2.3.2. </t>
  </si>
  <si>
    <t>Zemné práce:</t>
  </si>
  <si>
    <t>1.1.1.1.2.3.2.1. </t>
  </si>
  <si>
    <t>Rezanie asfaltových/ betónových plôch pre uloženie pásoviny</t>
  </si>
  <si>
    <t>1.1.1.1.2.3.2.2. </t>
  </si>
  <si>
    <t>Hĺbenie trasy ručne alebo strojovo 35x85 cm.tr.z.4</t>
  </si>
  <si>
    <t>1.1.1.1.2.3.2.3. </t>
  </si>
  <si>
    <t>Ručný zásyp nezapaženej káblovej ryhy 35x85 cm</t>
  </si>
  <si>
    <t>1.1.1.1.2.3.3. </t>
  </si>
  <si>
    <t>1.1.1.1.2.3.3.1. </t>
  </si>
  <si>
    <t>1.1.1.1.2.3.3.2. </t>
  </si>
  <si>
    <t>1.1.1.1.2.4. </t>
  </si>
  <si>
    <t>SO 05.02.04 - PV systém</t>
  </si>
  <si>
    <t>1.1.1.1.2.4.1. </t>
  </si>
  <si>
    <t>1.1.1.1.2.4.1.1. </t>
  </si>
  <si>
    <t>Fotovoltaický panel výkon = 460</t>
  </si>
  <si>
    <t>1.1.1.1.2.4.1.2. </t>
  </si>
  <si>
    <t>MC4 konektor na kábel - pos</t>
  </si>
  <si>
    <t>1.1.1.1.2.4.1.3. </t>
  </si>
  <si>
    <t>MC4 konektor na kábel - neg</t>
  </si>
  <si>
    <t>1.1.1.1.2.4.1.4. </t>
  </si>
  <si>
    <t>Vodič OLFLEX Solar plus 6. UV ochrana alebo ekvivalent</t>
  </si>
  <si>
    <t>1.1.1.1.2.4.1.5. </t>
  </si>
  <si>
    <t>Vodič CYA 6 = H07V-K z/ž. UV ochrana</t>
  </si>
  <si>
    <t>1.1.1.1.2.4.1.6. </t>
  </si>
  <si>
    <t>Vodič CYA 25 = H07V-K z/ž. UV ochrana</t>
  </si>
  <si>
    <t>1.1.1.1.2.4.1.7. </t>
  </si>
  <si>
    <t>Svorka ekvipotenciálna/uzemňovacia EP</t>
  </si>
  <si>
    <t>1.1.1.1.2.4.1.8. </t>
  </si>
  <si>
    <t>Kábel pevne uložený CYKY-J 5x6</t>
  </si>
  <si>
    <t>1.1.1.1.2.4.1.9. </t>
  </si>
  <si>
    <t>Káblový prestup na strechu - vodotesný</t>
  </si>
  <si>
    <t>1.1.1.1.2.4.1.10. </t>
  </si>
  <si>
    <t>Káblový žľab100x110x3000 FeZn  vrátane krytu a kotvenia každý meter</t>
  </si>
  <si>
    <t>1.1.1.1.2.4.1.11. </t>
  </si>
  <si>
    <t>FXP 32 GR</t>
  </si>
  <si>
    <t>1.1.1.1.2.4.1.12. </t>
  </si>
  <si>
    <t>TRL 25 M</t>
  </si>
  <si>
    <t>1.1.1.1.2.4.1.13. </t>
  </si>
  <si>
    <t>Podružný montážny materiál</t>
  </si>
  <si>
    <t>1.1.1.1.2.4.2. </t>
  </si>
  <si>
    <t>Montážny systém</t>
  </si>
  <si>
    <t>1.1.1.1.2.4.2.1. </t>
  </si>
  <si>
    <t>HERMI - konzola SOL-N16-P Al350 alebo ekvivalent</t>
  </si>
  <si>
    <t>1.1.1.1.2.4.2.2. </t>
  </si>
  <si>
    <t>HERMI - montážna sada PP SOL-N16-P alebo ekvivalent</t>
  </si>
  <si>
    <t>1.1.1.1.2.4.2.3. </t>
  </si>
  <si>
    <t>HERMI - stredová svorka Fv panela na konzolu alebo ekvivalent</t>
  </si>
  <si>
    <t>1.1.1.1.2.4.2.4. </t>
  </si>
  <si>
    <t>HERMI - koncová svorka Fv panela na konzolu alebo ekvivalent</t>
  </si>
  <si>
    <t>1.1.1.1.2.4.3. </t>
  </si>
  <si>
    <t>Rozvádzač RDC</t>
  </si>
  <si>
    <t>1.1.1.1.2.4.3.1. </t>
  </si>
  <si>
    <t>Oceľovoplechový rozvádzač nástenný s DIN.  IP65</t>
  </si>
  <si>
    <t>1.1.1.1.2.4.4. </t>
  </si>
  <si>
    <t>Striedač INV</t>
  </si>
  <si>
    <t>1.1.1.1.2.4.4.1. </t>
  </si>
  <si>
    <t>TN-C-S 3x400VAC. P=8kW. 2x nezávislý MPPT 200-850VDC. max 1000V DC. alebo ekvivalent</t>
  </si>
  <si>
    <t>1.1.1.1.2.4.5. </t>
  </si>
  <si>
    <t>Rozvádzač RAC</t>
  </si>
  <si>
    <t>1.1.1.1.2.4.5.1. </t>
  </si>
  <si>
    <t>Oceľovoplechový rozvádzač stojaci IP65/20</t>
  </si>
  <si>
    <t>1.1.1.1.2.4.6. </t>
  </si>
  <si>
    <t>Ostatné</t>
  </si>
  <si>
    <t>1.1.1.1.2.4.6.1. </t>
  </si>
  <si>
    <t>Montážne práce vo výške nad 2.5m</t>
  </si>
  <si>
    <t>1.1.1.1.2.4.6.2. </t>
  </si>
  <si>
    <t>1.1.1.1.2.4.6.3. </t>
  </si>
  <si>
    <t>1.1.1.1.2.5. </t>
  </si>
  <si>
    <t>SO 05.02.05 - CBS</t>
  </si>
  <si>
    <t>1.1.1.1.2.5.1. </t>
  </si>
  <si>
    <t>Elektroinštalačný materiál a práce:</t>
  </si>
  <si>
    <t>1.1.1.1.2.5.1.1. </t>
  </si>
  <si>
    <t>Núdzové svietidlo protipanikové</t>
  </si>
  <si>
    <t>1.1.1.1.2.5.1.2. </t>
  </si>
  <si>
    <t>Núdzové svietidlo stropné</t>
  </si>
  <si>
    <t>1.1.1.1.2.5.1.3. </t>
  </si>
  <si>
    <t>Núdzové svietidlo nástenné</t>
  </si>
  <si>
    <t>1.1.1.1.2.5.1.4. </t>
  </si>
  <si>
    <t>3PHASE MONITOR alebo ekvivalent</t>
  </si>
  <si>
    <t>1.1.1.1.2.5.2. </t>
  </si>
  <si>
    <t>Káble a vodiče</t>
  </si>
  <si>
    <t>1.1.1.1.2.5.2.1. </t>
  </si>
  <si>
    <t>Kábel CXKE-V 2x1.5 B2ca. a1. s1. d1 FE180/P60</t>
  </si>
  <si>
    <t>1.1.1.1.2.5.2.2. </t>
  </si>
  <si>
    <t>Kábel CAT6A STP LSOHFR B2ca-s1.d1.a1</t>
  </si>
  <si>
    <t>1.1.1.1.2.5.2.3. </t>
  </si>
  <si>
    <t>Inštalačná krabica požiarne odolná</t>
  </si>
  <si>
    <t>1.1.1.1.2.5.2.4. </t>
  </si>
  <si>
    <t>Požiarna trasa pre CBS FE180/P60</t>
  </si>
  <si>
    <t>1.1.1.1.2.5.3. </t>
  </si>
  <si>
    <t>1.1.1.1.2.5.3.1. </t>
  </si>
  <si>
    <t>Programovanie systému</t>
  </si>
  <si>
    <t>1.1.1.1.2.5.3.2. </t>
  </si>
  <si>
    <t>1.1.1.1.2.5.3.3. </t>
  </si>
  <si>
    <t>1.1.1.1.2.6. </t>
  </si>
  <si>
    <t>SO 05.02.06 - HSP</t>
  </si>
  <si>
    <t>1.1.1.1.2.6.1. </t>
  </si>
  <si>
    <t>HSP</t>
  </si>
  <si>
    <t>1.1.1.1.2.6.1.1. </t>
  </si>
  <si>
    <t>Tlačidlový hlásič</t>
  </si>
  <si>
    <t>1.1.1.1.2.6.1.2. </t>
  </si>
  <si>
    <t>Stropný reproduktor. 6W.100 V. 150 -18.000 Hz. keramická svorkovnica. IP54. EVAC</t>
  </si>
  <si>
    <t>1.1.1.1.2.6.1.3. </t>
  </si>
  <si>
    <t>Krabica na povrchovú montáž</t>
  </si>
  <si>
    <t>1.1.1.1.2.6.1.4. </t>
  </si>
  <si>
    <t>Skriňový reproduktor. 6W.100 V. 150 -18.000 Hz. keramická svorkovnica. IP54. EVAC</t>
  </si>
  <si>
    <t>1.1.1.1.2.6.1.5. </t>
  </si>
  <si>
    <t>Kábel pevný  JE-H(st)H 2x2x0.8  - E60 - červený</t>
  </si>
  <si>
    <t>1.1.1.1.2.6.1.6. </t>
  </si>
  <si>
    <t>Kábel pevný s funkčnou odolnosťou N2XH-O 2x2.5 E60 resp. CHKE-V-O 2x2.5 E60</t>
  </si>
  <si>
    <t>1.1.1.1.2.6.1.7. </t>
  </si>
  <si>
    <t>Príchytka káblová E90. napríklad UDF 6</t>
  </si>
  <si>
    <t>1.1.1.1.2.6.1.8. </t>
  </si>
  <si>
    <t>Zvuková štúdia pre presné určenie pozícií a výkonov reproduktorov</t>
  </si>
  <si>
    <t>1.1.1.1.2.6.1.9. </t>
  </si>
  <si>
    <t>kpl</t>
  </si>
  <si>
    <t>Nešpecifikovaný drobný elektroinštalačný materiál (5%) z ceny hlavného elektroinštalačného materiálu)</t>
  </si>
  <si>
    <t>1.1.1.1.2.6.1.10. </t>
  </si>
  <si>
    <t>Plošiny. lešenia</t>
  </si>
  <si>
    <t>1.1.1.1.2.6.1.11. </t>
  </si>
  <si>
    <t>Protipožiarny tmel</t>
  </si>
  <si>
    <t>1.1.1.1.2.6.1.12. </t>
  </si>
  <si>
    <t>Zaškolenie personálu</t>
  </si>
  <si>
    <t>1.1.1.1.2.6.1.13. </t>
  </si>
  <si>
    <t>Východisková odborná prehliadka a funkčná skúška</t>
  </si>
  <si>
    <t>1.1.1.1.2.7. </t>
  </si>
  <si>
    <t>SO 05.02.07 - Slaboprúdové rozvody</t>
  </si>
  <si>
    <t>1.1.1.1.2.7.1. </t>
  </si>
  <si>
    <t>Materiál</t>
  </si>
  <si>
    <t>1.1.1.1.2.7.1.1. </t>
  </si>
  <si>
    <t>Kábel CHKE-R/J 5x6</t>
  </si>
  <si>
    <t>1.1.1.1.2.7.1.2. </t>
  </si>
  <si>
    <t>Kábel CHKE-R/J 5x16</t>
  </si>
  <si>
    <t>1.1.1.1.2.7.1.3. </t>
  </si>
  <si>
    <t>1.1.1.1.2.7.1.4. </t>
  </si>
  <si>
    <t>Rúra HDPE Korugovaná 200mm/6m</t>
  </si>
  <si>
    <t>1.1.1.1.2.7.1.5. </t>
  </si>
  <si>
    <t>Chránička FXKVR 63</t>
  </si>
  <si>
    <t>1.1.1.1.2.7.1.6. </t>
  </si>
  <si>
    <t>Výstražná fólia</t>
  </si>
  <si>
    <t>1.1.1.1.2.7.2. </t>
  </si>
  <si>
    <t>1.1.1.1.2.7.2.1. </t>
  </si>
  <si>
    <t>Strojný výkop pre NN kábel. 350x800mm</t>
  </si>
  <si>
    <t>1.1.1.1.2.7.2.2. </t>
  </si>
  <si>
    <t>Provizórna úprava terénu</t>
  </si>
  <si>
    <t>1.1.1.1.2.7.2.3. </t>
  </si>
  <si>
    <t>Prieraz v stene   - vodotesný. HSI 150-K2/200</t>
  </si>
  <si>
    <t>1.1.1.1.2.7.2.4. </t>
  </si>
  <si>
    <t>Pieskové lôžko. frakcia 0-4</t>
  </si>
  <si>
    <t>1.1.1.1.2.7.2.5. </t>
  </si>
  <si>
    <t>Hutnenie zeminy</t>
  </si>
  <si>
    <t>1.1.1.1.2.7.3. </t>
  </si>
  <si>
    <t>1.1.1.1.2.7.3.1. </t>
  </si>
  <si>
    <t>1.1.1.1.2.7.3.2. </t>
  </si>
  <si>
    <t>Geodetické zameranie</t>
  </si>
  <si>
    <t>1.1.1.1.2.7.3.3. </t>
  </si>
  <si>
    <t>1.1.1.1.3. </t>
  </si>
  <si>
    <t>SO 05.03 - Búracie práce SO 05-B (archív)</t>
  </si>
  <si>
    <t>1.1.1.1.3.1. </t>
  </si>
  <si>
    <t>1.1.1.1.3.1.1. </t>
  </si>
  <si>
    <t>1.1.1.1.3.1.1.1. </t>
  </si>
  <si>
    <t>Rozoberanie dlažby. z betónových alebo kamenin. dlaždíc. dosiek alebo tvaroviek.  -0.13800t</t>
  </si>
  <si>
    <t>1.1.1.1.3.1.1.2. </t>
  </si>
  <si>
    <t>Rozoberanie dlažby pre peších. z kamenných dlaždíc alebo dosiek.  -0.24000t</t>
  </si>
  <si>
    <t>1.1.1.1.3.1.2. </t>
  </si>
  <si>
    <t>1.1.1.1.3.1.2.1. </t>
  </si>
  <si>
    <t>Búranie základov alebo vybúranie otvorov plochy nad 4 m2 v základoch železobetónových.  -2.40000t</t>
  </si>
  <si>
    <t>1.1.1.1.3.1.2.2. </t>
  </si>
  <si>
    <t>Búranie muriva alebo vybúranie otvorov plochy nad 4 m2 nadzákladového z tehál pálených. vápenopieskových. cementových na maltu.  -1.90500t</t>
  </si>
  <si>
    <t>1.1.1.1.3.1.2.3. </t>
  </si>
  <si>
    <t>Búranie stropov z dosiek alebo panelov zo železobetónu prefabrikovaných s dutinami hr. nad 140 mm.  -1.60000t</t>
  </si>
  <si>
    <t>1.1.1.1.3.1.2.4. </t>
  </si>
  <si>
    <t>Demontáž okien drevených. 1 bm obvodu - 0.008t</t>
  </si>
  <si>
    <t>1.1.1.1.3.1.2.5. </t>
  </si>
  <si>
    <t>Demontáž dverí drevených vchodových. 1 bm obvodu - 0.012t</t>
  </si>
  <si>
    <t>1.1.1.1.3.1.2.6. </t>
  </si>
  <si>
    <t>Odvoz sutiny a vybúraných hmôt na skládku do 1 km</t>
  </si>
  <si>
    <t>1.1.1.1.3.1.2.7. </t>
  </si>
  <si>
    <t>Odvoz sutiny a vybúraných hmôt na skládku za každý ďalší 1 km</t>
  </si>
  <si>
    <t>1.1.1.1.3.1.2.8. </t>
  </si>
  <si>
    <t>Vnútrostavenisková doprava sutiny a vybúraných hmôt do 10 m</t>
  </si>
  <si>
    <t>1.1.1.1.3.1.2.9. </t>
  </si>
  <si>
    <t>Vnútrostavenisková doprava sutiny a vybúraných hmôt za každých ďalších 5 m</t>
  </si>
  <si>
    <t>1.1.1.1.3.1.2.10. </t>
  </si>
  <si>
    <t>Poplatok za skládku - betón. tehly. dlaždice (17 01) ostatné</t>
  </si>
  <si>
    <t>1.1.1.1.3.1.2.11. </t>
  </si>
  <si>
    <t>Poplatok za skládku - drevo. sklo. plasty (17 02 ). ostatné</t>
  </si>
  <si>
    <t>1.1.1.1.3.1.2.12. </t>
  </si>
  <si>
    <t>Poplatok za skládku - kovy (meď. bronz. mosadz atď.) (17 04 ). ostatné</t>
  </si>
  <si>
    <t>1.1.1.1.3.2. </t>
  </si>
  <si>
    <t>1.1.1.1.3.2.1. </t>
  </si>
  <si>
    <t>Konštrukcie tesárske</t>
  </si>
  <si>
    <t>1.1.1.1.3.2.1.1. </t>
  </si>
  <si>
    <t>Demontáž viazaných konštrukcií krovov so sklonom do 60°. prierezovej plochy do 120 cm2. -0.00800 t</t>
  </si>
  <si>
    <t>1.1.1.1.3.2.1.2. </t>
  </si>
  <si>
    <t>Demontáž viazaných konštrukcií krovov so sklonom do 60°. prierezovej plochy 224 - 288 cm2. -0.02400 t</t>
  </si>
  <si>
    <t>1.1.1.1.3.2.2. </t>
  </si>
  <si>
    <t>1.1.1.1.3.2.2.1. </t>
  </si>
  <si>
    <t>Demontáž žľabov pododkvap. štvorhranných rovných. oblúkových. do 30° rš 250 a 330 mm.  -0.00347t</t>
  </si>
  <si>
    <t>1.1.1.1.3.2.2.2. </t>
  </si>
  <si>
    <t>Demontáž odpadového výpustu vody kruhového.  -0.00020t</t>
  </si>
  <si>
    <t>1.1.1.1.3.2.2.3. </t>
  </si>
  <si>
    <t>Demontáž odpadových rúr kruhových. s priemerom 150 mm.  -0.00356t</t>
  </si>
  <si>
    <t>1.1.1.1.3.2.3. </t>
  </si>
  <si>
    <t>1.1.1.1.3.2.3.1. </t>
  </si>
  <si>
    <t>Demontáž oplechovania plechmi skrutkovanými.  -0.00900 t</t>
  </si>
  <si>
    <t>1.1.1.1.3.2.3.2. </t>
  </si>
  <si>
    <t>Demontáž krytín striech z plechov skrutkovaných.  -0.00700t</t>
  </si>
  <si>
    <t>1.1.1.1.4. </t>
  </si>
  <si>
    <t>SO 05.04 - Preložka NN siete</t>
  </si>
  <si>
    <t>1.1.1.1.4.1. </t>
  </si>
  <si>
    <t>1.1.1.1.4.1.1. </t>
  </si>
  <si>
    <t>Kábel AYKY-J 3x240+120 alebo ekvivalent</t>
  </si>
  <si>
    <t>1.1.1.1.4.1.2. </t>
  </si>
  <si>
    <t>Rúra FXKVR 160 alebo ekvivalent</t>
  </si>
  <si>
    <t>1.1.1.1.4.1.3. </t>
  </si>
  <si>
    <t>Káblová spojka SVCZ240 S/AL 3x240+120 alebo ekvivalent</t>
  </si>
  <si>
    <t>1.1.1.1.4.1.4. </t>
  </si>
  <si>
    <t>1.1.1.1.4.2. </t>
  </si>
  <si>
    <t>1.1.1.1.4.2.1. </t>
  </si>
  <si>
    <t>Výkop a zásyp . úprava povrchu pre vodič (35x80cm)</t>
  </si>
  <si>
    <t>1.1.1.1.4.2.2. </t>
  </si>
  <si>
    <t>1.1.1.1.4.2.3. </t>
  </si>
  <si>
    <t>1.1.1.1.4.2.4. </t>
  </si>
  <si>
    <t>1.1.1.1.4.3. </t>
  </si>
  <si>
    <t>1.1.1.1.4.3.1. </t>
  </si>
  <si>
    <t>1.1.1.1.4.3.2. </t>
  </si>
  <si>
    <t>1.1.1.1.4.3.3. </t>
  </si>
  <si>
    <t>1.1.1.1.5. </t>
  </si>
  <si>
    <t>SO 05.05 - Rozvod stlačeného vzduchu</t>
  </si>
  <si>
    <t>1.1.1.1.5.1. </t>
  </si>
  <si>
    <t>Rozvod stlačeného vzduchu</t>
  </si>
  <si>
    <t>1.1.1.1.5.1.1. </t>
  </si>
  <si>
    <t>Skrutkový kompresor LaPadana MXH 2000/500 E. 6-10 bar. 742x1972x1580 mm alebo ekvivalent</t>
  </si>
  <si>
    <t>Poznámka k položke:
- výkon 20-132 m3/hod, pri tlaku 10 bar, so vzdušníkom 500 litr. a odlučovačom
 oleja a kondenzátu, mikrofiltrom tlakového vzduchu, sušičkou vzduchu na +3°C
 - el. príkon 15,0 kW, 400 V, 50 Hz, 3x25 A, hlučnosť 68 dB(A)</t>
  </si>
  <si>
    <t>1.1.1.1.5.1.2. </t>
  </si>
  <si>
    <t>konzoly a závesy potrubia DN 1"</t>
  </si>
  <si>
    <t>1.1.1.1.5.1.3. </t>
  </si>
  <si>
    <t>konzoly a závesy potrubia DN 3/4"</t>
  </si>
  <si>
    <t>1.1.1.1.5.1.4. </t>
  </si>
  <si>
    <t>konzoly a závesy potrubia DN 1/2"</t>
  </si>
  <si>
    <t>1.1.1.1.5.1.5. </t>
  </si>
  <si>
    <t>Fiter a regulátor tlaku 3/4".rozsah vystup 0.6 MPa. vstup 8-1.2 MPa</t>
  </si>
  <si>
    <t>1.1.1.1.5.1.6. </t>
  </si>
  <si>
    <t>bm</t>
  </si>
  <si>
    <t>Odvodňovacie potrubie kondenzátu Ekoplastik DN 20 alebo ekvivalent</t>
  </si>
  <si>
    <t>1.1.1.1.5.1.7. </t>
  </si>
  <si>
    <t>Potrubný rozvod stlačeného vzduchu -</t>
  </si>
  <si>
    <t>1.1.1.1.5.1.8. </t>
  </si>
  <si>
    <t>s armatúrou  - guľový kohút IVR - 54  1" alebo ekvivalent</t>
  </si>
  <si>
    <t>1.1.1.1.5.1.9. </t>
  </si>
  <si>
    <t>- guľový kohút IVR - 54  1/2" alebo ekvivalent</t>
  </si>
  <si>
    <t>1.1.1.1.5.1.10. </t>
  </si>
  <si>
    <t>- rychlospojky</t>
  </si>
  <si>
    <t>1.1.1.1.5.1.11. </t>
  </si>
  <si>
    <t>- fitingy</t>
  </si>
  <si>
    <t>1.1.1.1.5.1.12. </t>
  </si>
  <si>
    <t>kg</t>
  </si>
  <si>
    <t>Pomocný. spojovací. závesný  a kotviací materiál.</t>
  </si>
  <si>
    <t>1.1.1.1.5.2. </t>
  </si>
  <si>
    <t>Ostatné náklady</t>
  </si>
  <si>
    <t>1.1.1.1.5.2.1. </t>
  </si>
  <si>
    <t>Zoradenie. nastavenie</t>
  </si>
  <si>
    <t>1.1.1.1.5.2.2. </t>
  </si>
  <si>
    <t>Doprava</t>
  </si>
  <si>
    <t>1.1.1.1.5.2.3. </t>
  </si>
  <si>
    <t>Presun</t>
  </si>
  <si>
    <t>1.1.1.1.5.2.4. </t>
  </si>
  <si>
    <t>PPV</t>
  </si>
  <si>
    <t>1.1.1.1.6. </t>
  </si>
  <si>
    <t>SO 05.06 - Ústredné vykurovanie</t>
  </si>
  <si>
    <t>1.1.1.1.6.1. </t>
  </si>
  <si>
    <t>1.1.1.1.6.1.1. </t>
  </si>
  <si>
    <t>1.1.1.1.6.1.1.1. </t>
  </si>
  <si>
    <t>1.1.1.1.6.1.2. </t>
  </si>
  <si>
    <t>1.1.1.1.6.1.2.1. </t>
  </si>
  <si>
    <t>Presun hmôt lešenia pre budovy s výškou do 3.5 m</t>
  </si>
  <si>
    <t>1.1.1.1.6.2. </t>
  </si>
  <si>
    <t>1.1.1.1.6.2.1. </t>
  </si>
  <si>
    <t>Podlahové vykurovanie</t>
  </si>
  <si>
    <t>1.1.1.1.6.2.1.1. </t>
  </si>
  <si>
    <t>Systémová izolačná doska ND 30 N - s ochrannou fóliou - 1400x800mm (1.12m2); čierna - 6.72m2/6ks. IVAR - resp. alternatíva alebo ekvivalent</t>
  </si>
  <si>
    <t>1.1.1.1.6.2.1.2. </t>
  </si>
  <si>
    <t>Obvodový dilatačný pás samolepiaci s fóliou - tl. 10; š. 160mm - 5/250m. penový polyetylén. IVAR - resp. alternatíva</t>
  </si>
  <si>
    <t>1.1.1.1.6.2.1.3. </t>
  </si>
  <si>
    <t>Stredový dilatačný profil - samolepiaci  - tl.=10mm; v=80mm; d=1800mm. IVAR.SDP - resp. alternatíva</t>
  </si>
  <si>
    <t>1.1.1.1.6.2.1.4. </t>
  </si>
  <si>
    <t>Polyetylénové potrubie PEXa (podlahové vykurovanie) 17x2.0; PN6-T=+90° C. PN10-T=+60° C - 120m. IVAR.PE-Xa - resp. alternatíva</t>
  </si>
  <si>
    <t>1.1.1.1.6.2.1.5. </t>
  </si>
  <si>
    <t>Lisovacia vsuvka pre potrubie PEX - 17x17. mosadz CW617N. IVAR - resp. alternatíva</t>
  </si>
  <si>
    <t>1.1.1.1.6.2.1.6. </t>
  </si>
  <si>
    <t>Ochranná trubka - čierna - 50m. IVAR.HK 1620 - resp. alternatíva</t>
  </si>
  <si>
    <t>Poznámka k položke:
pre potrubie ALPEX a PEX O 16_18 mm rozmer vnútorný _ vonkajší 20 / 25 mm materiál PE-HD</t>
  </si>
  <si>
    <t>1.1.1.1.6.2.1.7. </t>
  </si>
  <si>
    <t>Zostava rozdeľovač/zberač- pre podlahové vykurovanie - skriňa  P-KLASIK 2 - 1"xEK; 4cestný; mosadz . IVAR.CS 553 VP  - resp. alternatíva</t>
  </si>
  <si>
    <t>1.1.1.1.6.2.1.8. </t>
  </si>
  <si>
    <t>Zostava rozdeľovač/zberač- pre podlahové vykurovanie - skriňa  P-KLASIK 2 - 1"xEK; 5cestný; mosadz . IVAR.CS 553 VP  - resp. alternatíva</t>
  </si>
  <si>
    <t>1.1.1.1.6.2.1.9. </t>
  </si>
  <si>
    <t>Zostava rozdeľovač/zberač - pre podlahové vykurovanie - skriňa N-KLASIK 4 - 1"xEK; 10cestný; mosadz. IVAR.CS 553 VP  - resp. alternatíva</t>
  </si>
  <si>
    <t>1.1.1.1.6.2.1.10. </t>
  </si>
  <si>
    <t>Zostava rozdeľovač/zberač - pre podlahové vykurovanie - skriňa N-KLASIK 4 - 1"xEK; 11cestný; mosadz. IVAR.CS 553 VP  - resp. alternatíva</t>
  </si>
  <si>
    <t>1.1.1.1.6.2.1.11. </t>
  </si>
  <si>
    <t>Zverné šróbenie na potrubie PEX - 17x2 PEX-EK. mosadz CW617N. O-krúžok - EPDM. IVAR - resp. alternatíva</t>
  </si>
  <si>
    <t>1.1.1.1.6.2.1.12. </t>
  </si>
  <si>
    <t>Plastifikátor - 10kg. IVAR.PL 10 - resp. alternatíva</t>
  </si>
  <si>
    <t>Poznámka k položke:
prísada do betonovej mazaniny pre vykurovacie dosky podlahového vykurovania 7 kg plastifikátoru na cca 1 m3 betonu 10 kg výdatnosť cca 25m2 pri hrúbke betonovej dosky 50 mmPoznámka: Presný zmiešavací pomer a aplikáciu viď. technický list a návod na obale výrobku</t>
  </si>
  <si>
    <t>1.1.1.1.6.2.1.13. </t>
  </si>
  <si>
    <t>Montáž podlahového vykurovania IVAR (35% dodávky mat)</t>
  </si>
  <si>
    <t>1.1.1.1.6.2.2. </t>
  </si>
  <si>
    <t>1.1.1.1.6.2.2.1. </t>
  </si>
  <si>
    <t>Montáž trubíc z PE. hr.15-20 mm.vnút.priemer do 38 mm</t>
  </si>
  <si>
    <t>1.1.1.1.6.2.2.2. </t>
  </si>
  <si>
    <t>Izolačná PE trubica dxhr. 28x13 mm. nadrezaná. na izolovanie rozvodov vody. kúrenia. zdravotechniky (plasthliník v PDL)</t>
  </si>
  <si>
    <t>1.1.1.1.6.2.2.3. </t>
  </si>
  <si>
    <t>Izolačná PE trubica dxhr. 32x13 mm. nadrezaná. na izolovanie rozvodov vody. kúrenia. zdravotechniky (plastohliník v PDL)</t>
  </si>
  <si>
    <t>1.1.1.1.6.2.2.4. </t>
  </si>
  <si>
    <t>Izolačná PE trubica dxhr. 35x13 mm. nadrezaná. na izolovanie rozvodov vody. kúrenia. zdravotechniky (exp. doplňanie)</t>
  </si>
  <si>
    <t>1.1.1.1.6.2.2.5. </t>
  </si>
  <si>
    <t>Izolačná PE trubica dxhr. 40x13 mm. nadrezaná. na izolovanie rozvodov vody. kúrenia. zdravotechniky (plasthliník v PDL)</t>
  </si>
  <si>
    <t>1.1.1.1.6.2.2.6. </t>
  </si>
  <si>
    <t>Montáž trubíc z PE. hr.30 mm.vnút.priemer 39-70 mm</t>
  </si>
  <si>
    <t>1.1.1.1.6.2.2.7. </t>
  </si>
  <si>
    <t>Izolačná PE trubica dxhr. 48x30 mm. rozrezaná. na izolovanie rozvodov vody. kúrenia. zdravotechniky ( trasa elektrokotly)</t>
  </si>
  <si>
    <t>1.1.1.1.6.2.2.8. </t>
  </si>
  <si>
    <t>Izolačná PE trubica dxhr. 60x30 mm. rozrezaná. na izolovanie rozvodov vody. kúrenia. zdravotechniky (trasa elektrokotly)</t>
  </si>
  <si>
    <t>1.1.1.1.6.2.2.9. </t>
  </si>
  <si>
    <t>Montáž trubíc z EPDM. DN 32</t>
  </si>
  <si>
    <t>1.1.1.1.6.2.2.10. </t>
  </si>
  <si>
    <t>Izolačná trubica z kaučukovej peny EPDM. dxhr. 35x32 mm. pre izoláciu potrubia</t>
  </si>
  <si>
    <t>1.1.1.1.6.2.2.11. </t>
  </si>
  <si>
    <t>Montáž trubíc z EPDM. DN 50</t>
  </si>
  <si>
    <t>1.1.1.1.6.2.2.12. </t>
  </si>
  <si>
    <t>Izolačná trubica z kaučukovej peny EPDM. dxhr. 54x50 mm. pre izoláciu potrubia</t>
  </si>
  <si>
    <t>1.1.1.1.6.2.2.13. </t>
  </si>
  <si>
    <t>Izolačná trubica z kaučukovej peny EPDM. dxhr. 60x50 mm. pre izoláciu potrubia</t>
  </si>
  <si>
    <t>1.1.1.1.6.2.2.14. </t>
  </si>
  <si>
    <t>Montáž trubíc z EPDM. DN 65</t>
  </si>
  <si>
    <t>1.1.1.1.6.2.2.15. </t>
  </si>
  <si>
    <t>Izolačná trubica z kaučukovej peny EPDM. dxhr. 76x50 mm. pre izoláciu potrubia</t>
  </si>
  <si>
    <t>1.1.1.1.6.2.2.16. </t>
  </si>
  <si>
    <t>Montáž trubíc z EPDM. DN 80</t>
  </si>
  <si>
    <t>1.1.1.1.6.2.2.17. </t>
  </si>
  <si>
    <t>Izolačná trubica z kaučukovej peny EPDM. dxhr. 89x50 mm. pre izoláciu potrubia</t>
  </si>
  <si>
    <t>1.1.1.1.6.2.2.18. </t>
  </si>
  <si>
    <t>Izolácia tepelná - montáž oplechovania pevného - potrubia (trasa exterier)</t>
  </si>
  <si>
    <t>1.1.1.1.6.2.2.19. </t>
  </si>
  <si>
    <t>Plech hladký pozinkovaný. hr. 0.55 mm</t>
  </si>
  <si>
    <t>1.1.1.1.6.2.3. </t>
  </si>
  <si>
    <t>Ústredné kúrenie. kotolne</t>
  </si>
  <si>
    <t>1.1.1.1.6.2.3.1. </t>
  </si>
  <si>
    <t>Montáž kotla oceľového elektrického 41-50 kW</t>
  </si>
  <si>
    <t>1.1.1.1.6.2.3.2. </t>
  </si>
  <si>
    <t>Elektrický kotol. typ EKCO.T 48 kW - resp. alternatíva</t>
  </si>
  <si>
    <t>1.1.1.1.6.2.3.3. </t>
  </si>
  <si>
    <t>Montáž hydraulického vyrovnávača dynamických tlakov - anuloidu prírubového. prietok 18 m3/h. DN 80</t>
  </si>
  <si>
    <t>1.1.1.1.6.2.3.4. </t>
  </si>
  <si>
    <t>Hydraulická výhybka Vitoset typ 200/120  - resp. alternatíva</t>
  </si>
  <si>
    <t>1.1.1.1.6.2.3.5. </t>
  </si>
  <si>
    <t>Tepelná izolácia typ 200/120 zo 65 mm hrubej pološkrupiny z PUR peny - resp. alternatíva</t>
  </si>
  <si>
    <t>1.1.1.1.6.2.3.6. </t>
  </si>
  <si>
    <t>Montáž tepelného čerpadla kompaktného vonkajšie prevedenie  (vzduch-voda) Energycal AW PRO AT 41.1 (5 % z dodávky TČ)  - resp. alternatíva</t>
  </si>
  <si>
    <t>1.1.1.1.6.2.3.7. </t>
  </si>
  <si>
    <t>Tepelné čerpadlo vzduch/voda pre vonkajšiu inštaláciu na vykurovanie a chladenie Energycal AW PRO AT 41.1 - resp. alternatíva</t>
  </si>
  <si>
    <t>1.1.1.1.6.2.3.8. </t>
  </si>
  <si>
    <t>Antivibračné bloky AW PRO 22-41.1  - resp. alternatíva</t>
  </si>
  <si>
    <t>1.1.1.1.6.2.3.9. </t>
  </si>
  <si>
    <t>Malý rozdeľovač VIESSMANN s bezpečnostnou skupinou (poistný ventil 3 bar. manometer a automatický odvzdušňovač) a tepelnou izoláciou  - resp. alternatíva</t>
  </si>
  <si>
    <t>1.1.1.1.6.2.3.10. </t>
  </si>
  <si>
    <t>Kaskádová regulácia TČ -  ENERGYCAL Manager Pro   - resp. alternatíva</t>
  </si>
  <si>
    <t>1.1.1.1.6.2.3.11. </t>
  </si>
  <si>
    <t>Kompaktná automatizačná stanica SIEMENS. BACnet/IP/SC. Modbus IP a RTU. 2 DI. 8 UIO. 8 XIO. 6 DO. rošíriteľné do 80 IO  - resp. alternatíva</t>
  </si>
  <si>
    <t>1.1.1.1.6.2.3.12. </t>
  </si>
  <si>
    <t>BACnet/IP Dotykový panel s web-serverom 10"  - resp. alternatíva</t>
  </si>
  <si>
    <t>1.1.1.1.6.2.3.13. </t>
  </si>
  <si>
    <t>Modul binárnych vstupov. 8 vstupov  - resp. alternatíva</t>
  </si>
  <si>
    <t>1.1.1.1.6.2.3.14. </t>
  </si>
  <si>
    <t>Modul výstupných relé  - resp. alternatíva</t>
  </si>
  <si>
    <t>1.1.1.1.6.2.3.15. </t>
  </si>
  <si>
    <t>Priestorová riadiaca jednotka - snímač teploty. dotykový displej.ovládacie tlačidlá. KNX. PL-Link (DO pdlahovky) - resp. alternatíva</t>
  </si>
  <si>
    <t>1.1.1.1.6.2.3.16. </t>
  </si>
  <si>
    <t>Snímač vonkajšej teploty LG Ni1000. -50...70°C   - resp. alternatíva</t>
  </si>
  <si>
    <t>1.1.1.1.6.2.3.17. </t>
  </si>
  <si>
    <t>Káblový snímač teploty LG Ni 1000. -25...95 °C. 2m kábel  - resp. alternatíva</t>
  </si>
  <si>
    <t>1.1.1.1.6.2.3.18. </t>
  </si>
  <si>
    <t>Príložný snímač teploty. LG Ni 1000. -30...+130 °C  - resp. alternatíva</t>
  </si>
  <si>
    <t>1.1.1.1.6.2.3.19. </t>
  </si>
  <si>
    <t>Snímač priestorovej teploty LG Ni 1000. 0...50°C  - resp. alternatíva</t>
  </si>
  <si>
    <t>1.1.1.1.6.2.3.20. </t>
  </si>
  <si>
    <t>Snímač tlaku kvapalín a plynov. 0...10 bar. 0...10 V  - resp. alternatíva</t>
  </si>
  <si>
    <t>1.1.1.1.6.2.3.21. </t>
  </si>
  <si>
    <t>Centrálny dispečing - Desigo Optic hardvér vstavaného zariadenia  - resp. alternatíva</t>
  </si>
  <si>
    <t>1.1.1.1.6.2.3.22. </t>
  </si>
  <si>
    <t>Centrálny dispečing - Optic 100 bodov z toho 20 archivovaných  - resp. alternatíva</t>
  </si>
  <si>
    <t>1.1.1.1.6.2.3.23. </t>
  </si>
  <si>
    <t>Softvér pre ovládanie systému Siemens. oživenie  - resp. alternatíva</t>
  </si>
  <si>
    <t>1.1.1.1.6.2.3.24. </t>
  </si>
  <si>
    <t>Uvedenie do prevádzky kotla EKCO TM/T  - resp. alternatíva</t>
  </si>
  <si>
    <t>1.1.1.1.6.2.3.25. </t>
  </si>
  <si>
    <t>Uvedenie do prevádzky ENERGYCAL Enegycal AW PRO jednostupňové cena zodpovedá cca 16.0h. práce technika  - resp. alternatíva</t>
  </si>
  <si>
    <t>1.1.1.1.6.2.3.26. </t>
  </si>
  <si>
    <t>Teplonosné médium Tyfocor GE 200L pre primárne strany TČ  - resp. alternatíva</t>
  </si>
  <si>
    <t>1.1.1.1.6.2.3.27. </t>
  </si>
  <si>
    <t>Plniaca armatúra na preplachovanie. plnenie a vyprázdňovanie zariadenia  - resp. alternatíva</t>
  </si>
  <si>
    <t>1.1.1.1.6.2.3.28. </t>
  </si>
  <si>
    <t>Regulačný rozvádzač a  montáž nadradenej regulácie SIEMENS  - resp. alternatíva</t>
  </si>
  <si>
    <t>1.1.1.1.6.2.4. </t>
  </si>
  <si>
    <t>Ústredné kúrenie. strojovne</t>
  </si>
  <si>
    <t>1.1.1.1.6.2.4.1. </t>
  </si>
  <si>
    <t>Montáž vodomeru závitového jednovtokového suchobežného G 3/4 ( k CHUV)</t>
  </si>
  <si>
    <t>1.1.1.1.6.2.4.2. </t>
  </si>
  <si>
    <t>Vodomer mechanický 3/4". 1.5 m3/h. l = 80 mm. do 30 °C</t>
  </si>
  <si>
    <t>1.1.1.1.6.2.4.3. </t>
  </si>
  <si>
    <t>Montáž rýchlomontážnej sady bez zmiešavača DN 32</t>
  </si>
  <si>
    <t>1.1.1.1.6.2.4.4. </t>
  </si>
  <si>
    <t>Čerpadlová skupina  bez zmiešavača V-UK DN32 s čerp.ALPHA2 32-80 (VZT1.2 - ohrev)  - resp. alternatíva</t>
  </si>
  <si>
    <t>1.1.1.1.6.2.4.5. </t>
  </si>
  <si>
    <t>Čerpadlová skupina bez zmiešavača M UC 32+ s čerpadlem MAGNA3 32-60 (VZT1.2 - chladenie)  - resp. alternatíva</t>
  </si>
  <si>
    <t>1.1.1.1.6.2.4.6. </t>
  </si>
  <si>
    <t>pár</t>
  </si>
  <si>
    <t>Prechod Victaulic rozdeľovač/V-UK.MK 60.3/11/2" - Závitový prechod pre čerpadlové skupiny V-UK a V-MK na rozdeľovač Victaulic  - resp. alternatíva</t>
  </si>
  <si>
    <t>1.1.1.1.6.2.4.7. </t>
  </si>
  <si>
    <t>Motor MO 230V (servopohon) 0.5 kg; 150x100x80 mm;  - resp. alternatíva</t>
  </si>
  <si>
    <t>1.1.1.1.6.2.4.8. </t>
  </si>
  <si>
    <t>Štítek Quick - držák s etiketou a rychloupínačem  - resp. alternatíva</t>
  </si>
  <si>
    <t>1.1.1.1.6.2.4.9. </t>
  </si>
  <si>
    <t>Montáž rýchlomontážnej sady s 3-cestným zmiešavačom DN 32</t>
  </si>
  <si>
    <t>1.1.1.1.6.2.4.10. </t>
  </si>
  <si>
    <t>Čerpadlová zmiešavaná skupina MeiFlow M MC 32+ s čerpadlom MAGNA3 32-60  (PDL1)  - resp. alternatíva</t>
  </si>
  <si>
    <t>1.1.1.1.6.2.4.11. </t>
  </si>
  <si>
    <t>Čerpadlová zmiešavaná skupina V-MK DN32 s čerpadlom ALPHA2 32-60 (PDL2)  - resp. alternatíva</t>
  </si>
  <si>
    <t>1.1.1.1.6.2.4.12. </t>
  </si>
  <si>
    <t>Montáž rozdeľovača a zberača združeného prietok Q 10 m3/h (modul 100 mm)</t>
  </si>
  <si>
    <t>1.1.1.1.6.2.4.13. </t>
  </si>
  <si>
    <t>Rozdeľovač Victaulic DN100/114.3; 280kW; 3 okruhy   - resp. alternatíva</t>
  </si>
  <si>
    <t>1.1.1.1.6.2.4.14. </t>
  </si>
  <si>
    <t>Prechod Victaulic / príruba 114.3 / DN80 s izoláciou  - resp. alternatíva</t>
  </si>
  <si>
    <t>1.1.1.1.6.2.4.15. </t>
  </si>
  <si>
    <t>Montáž doskového výmenníka tepla pripojenie G 2. 100 dosiek</t>
  </si>
  <si>
    <t>1.1.1.1.6.2.4.16. </t>
  </si>
  <si>
    <t>Tepelný výmenník SWEP B320HTHx180/1P-SC-S 4x2 1/2"   - resp. alternatíva</t>
  </si>
  <si>
    <t>1.1.1.1.6.2.4.17. </t>
  </si>
  <si>
    <t>IzoláciaHVAC BOX INSULATION B320  - resp. alternatíva</t>
  </si>
  <si>
    <t>1.1.1.1.6.2.4.18. </t>
  </si>
  <si>
    <t>Šróbenie COUNTER CONNECTION 2 1/2" WELDINING NECK  - resp. alternatíva</t>
  </si>
  <si>
    <t>1.1.1.1.6.2.4.19. </t>
  </si>
  <si>
    <t>Podpera B320 SUPPORT LEG (161-200) COMPL. SET  - resp. alternatíva</t>
  </si>
  <si>
    <t>1.1.1.1.6.2.4.20. </t>
  </si>
  <si>
    <t>Príruby COMPAC 2 1/2" KIT CS 2 1/2" TO DN65  - resp. alternatíva</t>
  </si>
  <si>
    <t>1.1.1.1.6.2.4.21. </t>
  </si>
  <si>
    <t>Montáž akumulačnej nádoby vykurovacej vody bez výmenníka s izoláciou objem nad 1100 do 2000 l</t>
  </si>
  <si>
    <t>1.1.1.1.6.2.4.22. </t>
  </si>
  <si>
    <t>Akumulačný zásobník VIEESMANN akumulačný zásobník 2000 l príruba 4xDN80   - resp. alternatíva</t>
  </si>
  <si>
    <t>1.1.1.1.6.2.4.23. </t>
  </si>
  <si>
    <t>Tep. izolácia pre aku. zásobník 2000 l  (resp. zo strany stavby)  - resp. alternatíva</t>
  </si>
  <si>
    <t>1.1.1.1.6.2.4.24. </t>
  </si>
  <si>
    <t>Montáž expanznej nádoby tlak do 6 bar s membránou 140 l</t>
  </si>
  <si>
    <t>1.1.1.1.6.2.4.25. </t>
  </si>
  <si>
    <t>Nádoba expanzná s membránou. objem 140 l. 3/1.5 bar. 6/1.5 bar  - resp. alternatíva</t>
  </si>
  <si>
    <t>1.1.1.1.6.2.4.26. </t>
  </si>
  <si>
    <t>Guľový kohút so zaistením MK 1" - príslušenstvo k expanzným nádobám N+NG. C. F. S. S/V. V. REFLEX - resp. alternatíva</t>
  </si>
  <si>
    <t>Poznámka k položke:
Servisná uztváracia armatúra s vypúšťaním. Bezpečnostný uzáver pre údržbu a demontáž expanzných nádob Reflex s vypúšťaním na strane nádoby.</t>
  </si>
  <si>
    <t>1.1.1.1.6.2.4.27. </t>
  </si>
  <si>
    <t>Montáž expanznej nádoby pre solárne systémy tlak 10 barov s vakom objem 33 l</t>
  </si>
  <si>
    <t>1.1.1.1.6.2.4.28. </t>
  </si>
  <si>
    <t>Nádoba expanzná s vakom pre solárne systémy typ S 33 l. D 354 mm. v 455 mm. pripojenie G 3/4". 10 bar. biela. REFLEX  - resp. alternatíva</t>
  </si>
  <si>
    <t>Poznámka k položke:
Expanzné nádoby pre solárne, vykurovacie a chladiace sústavy, vhodné aj pre nemrznúce zmesi do koncentrácie 50%, so závitovým pripojením, dovolená prevádzková teplota vaku 70°C, schválené v zmysle Európskej smernice pre tlakové zariadenia 97/23/EG, do 33 l biele prevedenie, od 50 l šedé prevedenie.</t>
  </si>
  <si>
    <t>1.1.1.1.6.2.4.29. </t>
  </si>
  <si>
    <t>Guľový kohút so zaistením MK 3/4" - príslušenstvo k expanzným nádobám N+NG. C. F. S. S/V. V. REFLEX  - resp. alternatíva</t>
  </si>
  <si>
    <t>1.1.1.1.6.2.4.30. </t>
  </si>
  <si>
    <t>Montáž čerpadla (do potrubia) obehového špirálového DN 25</t>
  </si>
  <si>
    <t>1.1.1.1.6.2.4.31. </t>
  </si>
  <si>
    <t>Čerpadlo obehové MAGNA3 32-60 180 1x230V 50Hz PN10 (pre VZT) - resp. alternatíva</t>
  </si>
  <si>
    <t>1.1.1.1.6.2.4.32. </t>
  </si>
  <si>
    <t>Montáž čerpadla (do potrubia) obehového špirálového DN 40</t>
  </si>
  <si>
    <t>1.1.1.1.6.2.4.33. </t>
  </si>
  <si>
    <t>Čerpadlo obehové MAGNA3 40-120 F 250. PN 6/10. GRUNDFOS (primár TČ) - resp. alternatíva</t>
  </si>
  <si>
    <t>1.1.1.1.6.2.4.34. </t>
  </si>
  <si>
    <t>Čerpadlo obehové ALPHA2 25-80 180 1x230V 50Hz 6H (pre VZT) - resp. alternatíva</t>
  </si>
  <si>
    <t>1.1.1.1.6.2.4.35. </t>
  </si>
  <si>
    <t>Montáž čerpadla (do potrubia) obehového špirálového DN 65</t>
  </si>
  <si>
    <t>1.1.1.1.6.2.4.36. </t>
  </si>
  <si>
    <t>Čerpadlo obehové MAGNA3 65-100 F 340. PN 6/10. GRUNDFOS - resp. alternatíva</t>
  </si>
  <si>
    <t>1.1.1.1.6.2.4.37. </t>
  </si>
  <si>
    <t>Kompletne zmontované zariadenia na úpravu vody do vykurovacích systémou Viessmann Aquaset 500-N  - resp. alternatíva</t>
  </si>
  <si>
    <t>1.1.1.1.6.2.4.38. </t>
  </si>
  <si>
    <t>Regeneračná soľ - balenie 25 kg  - resp. alternatíva</t>
  </si>
  <si>
    <t>1.1.1.1.6.2.4.39. </t>
  </si>
  <si>
    <t>CHUV príslušenstvo -  Filter pitnej vody I25-50 s náhradnou vložkou  - resp. alternatíva</t>
  </si>
  <si>
    <t>1.1.1.1.6.2.4.40. </t>
  </si>
  <si>
    <t>Presun hmôt pre strojovne v objektoch výšky do 6 m</t>
  </si>
  <si>
    <t>1.1.1.1.6.2.4.41. </t>
  </si>
  <si>
    <t>Montáž a uvedenie Fillcontrol compact do prevádzky  - resp. alternatíva</t>
  </si>
  <si>
    <t>1.1.1.1.6.2.4.42. </t>
  </si>
  <si>
    <t>Doplňovacie zariadenie automatické Fillcontrol Plus compact so systémovým oddeľovačom. 10 bar/70°C. REFLEX  - resp. alternatíva</t>
  </si>
  <si>
    <t>Poznámka k položke:
Doplňovacie zariadenie bez čerpadla s integrovaným systémovým oddeľovačom. Automatické doplňovacie zariadenie s kontrolou tlaku v sústave s tlakovou expanznou nádobou. Potrebný rozdiel tlakov medzi zdrojom doplňovania a nastaveným tlakom plynu v expanznej nádobe musí byť väčší ako 1,5 bar.</t>
  </si>
  <si>
    <t>1.1.1.1.6.2.4.43. </t>
  </si>
  <si>
    <t>Montáž a uvedenie CHUV do prevádzky ( cca. 10 % z mat)</t>
  </si>
  <si>
    <t>1.1.1.1.6.2.5. </t>
  </si>
  <si>
    <t>Ústredné kúrenie - rozvodné potrubie</t>
  </si>
  <si>
    <t>1.1.1.1.6.2.5.1. </t>
  </si>
  <si>
    <t>Potrubie z rúrok závitových oceľových bezšvových bežných nízkotlakových DN 25</t>
  </si>
  <si>
    <t>1.1.1.1.6.2.5.2. </t>
  </si>
  <si>
    <t>Potrubie z rúrok závitových oceľových bezšvových bežných nízkotlakových DN 32</t>
  </si>
  <si>
    <t>1.1.1.1.6.2.5.3. </t>
  </si>
  <si>
    <t>Potrubie z rúrok závitových oceľových bezšvových bežných nízkotlakových DN 40</t>
  </si>
  <si>
    <t>1.1.1.1.6.2.5.4. </t>
  </si>
  <si>
    <t>Potrubie z rúrok závitových oceľových bezšvových bežných nízkotlakových DN 50</t>
  </si>
  <si>
    <t>1.1.1.1.6.2.5.5. </t>
  </si>
  <si>
    <t>Potrubie z rúrok závitových Príplatok k cene za zhotovenie prípojky z oceľ. rúrok závitových DN 25</t>
  </si>
  <si>
    <t>1.1.1.1.6.2.5.6. </t>
  </si>
  <si>
    <t>Potrubie z rúrok závitových Príplatok k cene za zhotovenie prípojky z oceľ. rúrok závitových DN 32</t>
  </si>
  <si>
    <t>1.1.1.1.6.2.5.7. </t>
  </si>
  <si>
    <t>Potrubie z rúrok závitových Príplatok k cene za zhotovenie prípojky z oceľ. rúrok závitových DN 40</t>
  </si>
  <si>
    <t>1.1.1.1.6.2.5.8. </t>
  </si>
  <si>
    <t>Potrubie z rúrok závitových Príplatok k cene za zhotovenie prípojky z oceľ. rúrok závitových DN 50</t>
  </si>
  <si>
    <t>1.1.1.1.6.2.5.9. </t>
  </si>
  <si>
    <t>Potrubie z rúrok hladkých bezšvových nízkotlakových priemer 76/5.0</t>
  </si>
  <si>
    <t>1.1.1.1.6.2.5.10. </t>
  </si>
  <si>
    <t>Potrubie z rúrok hladkých bezšvových nízkotlakových priemer 89/3.6</t>
  </si>
  <si>
    <t>1.1.1.1.6.2.5.11. </t>
  </si>
  <si>
    <t>Potrubie z uhlíkovej ocele spájané lisovaním 35x1.5</t>
  </si>
  <si>
    <t>1.1.1.1.6.2.5.12. </t>
  </si>
  <si>
    <t>Potrubie z uhlíkovej ocele spájané lisovaním 54x1.5</t>
  </si>
  <si>
    <t>1.1.1.1.6.2.5.13. </t>
  </si>
  <si>
    <t>Montáž tvarovky - redukcie DN 80 privarením</t>
  </si>
  <si>
    <t>1.1.1.1.6.2.5.14. </t>
  </si>
  <si>
    <t>Redukcia varná DN 80/65. d 88.9/76.1 mm. hr. steny 3.2/2.9 mm. z čiernej uhlíkovej ocele</t>
  </si>
  <si>
    <t>1.1.1.1.6.2.5.15. </t>
  </si>
  <si>
    <t>Redukcia varná DN 80/50. d 88.9/57.0 mm. hr. steny 3.2/2.9 mm. z čiernej uhlíkovej ocele</t>
  </si>
  <si>
    <t>1.1.1.1.6.2.5.16. </t>
  </si>
  <si>
    <t>Montáž tvarovky - koleno DN 50 privarením</t>
  </si>
  <si>
    <t>1.1.1.1.6.2.5.17. </t>
  </si>
  <si>
    <t>Koleno varné DN 50. d 60.3 mm. hr. steny 2.9 mm. z čiernej uhlíkovej ocele</t>
  </si>
  <si>
    <t>1.1.1.1.6.2.5.18. </t>
  </si>
  <si>
    <t>Montáž tvarovky - koleno DN 80 privarením</t>
  </si>
  <si>
    <t>1.1.1.1.6.2.5.19. </t>
  </si>
  <si>
    <t>Koleno varné DN 80. d 88.9 mm. hr. steny 3.2 mm. z čiernej uhlíkovej ocele</t>
  </si>
  <si>
    <t>1.1.1.1.6.2.5.20. </t>
  </si>
  <si>
    <t>Montáž plasthliníkového flexibilného potrubia pre vykurovanie lisovaním D 26 mm</t>
  </si>
  <si>
    <t>1.1.1.1.6.2.5.21. </t>
  </si>
  <si>
    <t>Viacvrstvové potrubie  - 26x3; PN10. T=+95° C - 50m. IVAR.ALPEX-DUO XS - resp. alternatíva</t>
  </si>
  <si>
    <t>1.1.1.1.6.2.5.22. </t>
  </si>
  <si>
    <t>Montáž plasthliníkového flexibilného potrubia pre vykurovanie lisovaním D 32 mm</t>
  </si>
  <si>
    <t>1.1.1.1.6.2.5.23. </t>
  </si>
  <si>
    <t>Viacvrstvové potrubie  - 32x3; PN10. T=+95° C - 50m. IVAR.ALPEX-DUO XS (pre PDL) - resp. alternatíva</t>
  </si>
  <si>
    <t>1.1.1.1.6.2.5.24. </t>
  </si>
  <si>
    <t>Montáž plasthliníkového flexibilného potrubia pre vykurovanie lisovaním D 40 mm</t>
  </si>
  <si>
    <t>1.1.1.1.6.2.5.25. </t>
  </si>
  <si>
    <t>Viacvrstvové potrubie  - 40x3.5; PN10. T=+95° C - 5m tyče. IVAR.ALPEX-DUO XS - resp. alternatíva</t>
  </si>
  <si>
    <t>1.1.1.1.6.2.5.26. </t>
  </si>
  <si>
    <t>Montáž plasthliníkového prechodu lisovaním D 26 mm</t>
  </si>
  <si>
    <t>1.1.1.1.6.2.5.27. </t>
  </si>
  <si>
    <t>Prechodka PRESS  - závit vonkajší - 1"Mx26. IVAR.PT 5608 - resp. alternatíva</t>
  </si>
  <si>
    <t>1.1.1.1.6.2.5.28. </t>
  </si>
  <si>
    <t>Montáž plasthliníkového prechodu lisovaním D 32 mm</t>
  </si>
  <si>
    <t>1.1.1.1.6.2.5.29. </t>
  </si>
  <si>
    <t>Prechodka PRESS  - závit vonkajší - 1"Mx32. IVAR.PT 5608 - resp. alternatíva</t>
  </si>
  <si>
    <t>1.1.1.1.6.2.5.30. </t>
  </si>
  <si>
    <t>Montáž plasthliníkového prechodu lisovaním D 40 mm</t>
  </si>
  <si>
    <t>1.1.1.1.6.2.5.31. </t>
  </si>
  <si>
    <t>Prechod s vonkajším závitom pre plasthliníkové potrubia. D 40 - R 1 1/4.  - resp. alternatíva</t>
  </si>
  <si>
    <t>1.1.1.1.6.2.5.32. </t>
  </si>
  <si>
    <t>Montáž plasthliníkového kolena lisovaním D 26 mm</t>
  </si>
  <si>
    <t>1.1.1.1.6.2.5.33. </t>
  </si>
  <si>
    <t>Koleno PRESS 90° - 26x26. IVAR.PT 5710 - resp. alternatíva</t>
  </si>
  <si>
    <t>1.1.1.1.6.2.5.34. </t>
  </si>
  <si>
    <t>Montáž plasthliníkového kolena lisovaním D 32 mm</t>
  </si>
  <si>
    <t>1.1.1.1.6.2.5.35. </t>
  </si>
  <si>
    <t>Koleno PRESS 90° - 32x32. IVAR.PT 5710 - resp. alternatíva</t>
  </si>
  <si>
    <t>1.1.1.1.6.2.5.36. </t>
  </si>
  <si>
    <t>Montáž plasthliníkového T-kusu lisovaním D 32 mm</t>
  </si>
  <si>
    <t>1.1.1.1.6.2.5.37. </t>
  </si>
  <si>
    <t>T-kus PRESS redukovaný - 32x32x26. IVAR.PT 5720 R  - resp. alternatíva</t>
  </si>
  <si>
    <t>1.1.1.1.6.2.5.38. </t>
  </si>
  <si>
    <t>T-kus PRESS redukovaný - 40x32x32. IVAR.PT 5720 R  - resp. alternatíva</t>
  </si>
  <si>
    <t>1.1.1.1.6.2.5.39. </t>
  </si>
  <si>
    <t>Vsuvka PRESS redukovaná - 26x32. IVAR.PT 5700 R  - resp. alternatíva</t>
  </si>
  <si>
    <t>1.1.1.1.6.2.5.40. </t>
  </si>
  <si>
    <t>Tlaková skúška potrubia z oceľových rúrok závitových</t>
  </si>
  <si>
    <t>1.1.1.1.6.2.5.41. </t>
  </si>
  <si>
    <t>Tlaková skúška potrubia z oceľových rúrok do priem. 89/5</t>
  </si>
  <si>
    <t>1.1.1.1.6.2.5.42. </t>
  </si>
  <si>
    <t>Tlaková skúška potrubia z uhl. ocele do D 35 mm</t>
  </si>
  <si>
    <t>1.1.1.1.6.2.5.43. </t>
  </si>
  <si>
    <t>Tlaková skúška potrubia z uhl. ocele nad 35 do 64 mm</t>
  </si>
  <si>
    <t>1.1.1.1.6.2.5.44. </t>
  </si>
  <si>
    <t>Tlaková skúška plastového potrubia do 32 mm</t>
  </si>
  <si>
    <t>1.1.1.1.6.2.5.45. </t>
  </si>
  <si>
    <t>Presun hmôt pre rozvody potrubia v objektoch výšky do 6 m</t>
  </si>
  <si>
    <t>1.1.1.1.6.2.5.46. </t>
  </si>
  <si>
    <t>Kotevný materiál. uloženie potrubí (objímy. závesy)</t>
  </si>
  <si>
    <t>1.1.1.1.6.2.6. </t>
  </si>
  <si>
    <t>Ústredné kúrenie. armatúry.</t>
  </si>
  <si>
    <t>1.1.1.1.6.2.6.1. </t>
  </si>
  <si>
    <t>Montáž filtra prírubového DN 80</t>
  </si>
  <si>
    <t>1.1.1.1.6.2.6.2. </t>
  </si>
  <si>
    <t>Odkaľovač SpiroTrap DN80 s magnet. s prírub  - resp. alternatíva</t>
  </si>
  <si>
    <t>1.1.1.1.6.2.6.3. </t>
  </si>
  <si>
    <t>Prírubový filter. DN 80. BRA.11.000. dĺ. 310 mm. liatina GJS 250. oceľ AISI 304. EPDM. IVAR  - resp. alternatíva</t>
  </si>
  <si>
    <t>1.1.1.1.6.2.6.4. </t>
  </si>
  <si>
    <t>Prírubový spoj PN 0.6/I. 200 °C DN 65</t>
  </si>
  <si>
    <t>1.1.1.1.6.2.6.5. </t>
  </si>
  <si>
    <t>Prírubový spoj PN 0.6/I. 200 °C DN 80</t>
  </si>
  <si>
    <t>1.1.1.1.6.2.6.6. </t>
  </si>
  <si>
    <t>Montáž medziprírubovej uzatváracej klapky DN 80</t>
  </si>
  <si>
    <t>1.1.1.1.6.2.6.7. </t>
  </si>
  <si>
    <t>Medziprírubová klapka uzatváracia Wafer J9 disk liatina. BRA.J9.100. DN 80. dĺ. 46 mm. liatina GJL 250. GJS 40015 niklovaná. EPDM. FKM. IVAR  - resp. alternatíva</t>
  </si>
  <si>
    <t>1.1.1.1.6.2.6.8. </t>
  </si>
  <si>
    <t>Montáž ventilu odvzdušňovacieho závitového automatického G 3/8 so spätnou klapkou</t>
  </si>
  <si>
    <t>1.1.1.1.6.2.6.9. </t>
  </si>
  <si>
    <t>Ventil odvzdušňovací automatický 3/8” so spätnou klapkou</t>
  </si>
  <si>
    <t>1.1.1.1.6.2.6.10. </t>
  </si>
  <si>
    <t>Spätný ventil - 1/2"Mx3/8"M  - resp. alternatíva</t>
  </si>
  <si>
    <t>1.1.1.1.6.2.6.11. </t>
  </si>
  <si>
    <t>Montáž regulačného kohúta guľového 3-cestného DN 25 (ventil dodá VZT)</t>
  </si>
  <si>
    <t>1.1.1.1.6.2.6.12. </t>
  </si>
  <si>
    <t>Montáž regulačného kohúta guľového 3-cestného DN 50 (ventil dodá VZT)</t>
  </si>
  <si>
    <t>1.1.1.1.6.2.6.13. </t>
  </si>
  <si>
    <t>Montáž vyvažovacieho ventilu priameho pre kúrenie DN 15</t>
  </si>
  <si>
    <t>1.1.1.1.6.2.6.14. </t>
  </si>
  <si>
    <t>HERZ Ventil STRÖMAX-GM DN 15 (normálny prietok. kvs=6.05 m3/h). priamy. vyvažovací. s meracími ventilčekmi pre meranie tlakovej diferencie. 2 vrty 1/4 uzatvorené uzávermi. hrdlo x hrdlo  - resp. alternatíva</t>
  </si>
  <si>
    <t>1.1.1.1.6.2.6.15. </t>
  </si>
  <si>
    <t>Montáž vyvažovacieho ventilu priameho pre kúrenie DN 20</t>
  </si>
  <si>
    <t>1.1.1.1.6.2.6.16. </t>
  </si>
  <si>
    <t>HERZ Ventil STRÖMAX-GM DN 20. priamy. vyvažovací. s meracími ventilčekmi pre meranie tlakovej diferencie. s lineárnou charakteristikou. hrdlo x hrdlo - resp. alternatíva</t>
  </si>
  <si>
    <t>1.1.1.1.6.2.6.17. </t>
  </si>
  <si>
    <t>Montáž vyvažovacieho ventilu priameho pre kúrenie DN 25</t>
  </si>
  <si>
    <t>1.1.1.1.6.2.6.18. </t>
  </si>
  <si>
    <t>HERZ Ventil STRÖMAX-GM DN 25. priamy. vyvažovací. s meracími ventilčekmi pre meranie tlakovej diferencie. s lineárnou charakteristikou. hrdlo x hrdlo. - resp. alternatíva</t>
  </si>
  <si>
    <t>1.1.1.1.6.2.6.19. </t>
  </si>
  <si>
    <t>Montáž guľového kohúta závitového G 1/2</t>
  </si>
  <si>
    <t>1.1.1.1.6.2.6.20. </t>
  </si>
  <si>
    <t>Guľový uzáver voda - 1/2"FF; motýľ - resp. alternatíva</t>
  </si>
  <si>
    <t>Poznámka k položke:
PN 50 - 1/2&amp;rdquo;, PN 40 - 3/4&amp;rdquo;, PN 25 - 1&amp;rdquo; až 5/4&amp;rdquo;  T = -20 °;C až +120 °;C závit vnútorný _ vnútorný FF, vyhotovenie motýľ materiál niklovaná mosadz CW617N ATEST na pitnú vodu, RUVZ Poprad</t>
  </si>
  <si>
    <t>1.1.1.1.6.2.6.21. </t>
  </si>
  <si>
    <t>Montáž guľového kohúta závitového G 1</t>
  </si>
  <si>
    <t>1.1.1.1.6.2.6.22. </t>
  </si>
  <si>
    <t>Guľový uzáver voda  - 1"FF; páčka - resp. alternatíva</t>
  </si>
  <si>
    <t>1.1.1.1.6.2.6.23. </t>
  </si>
  <si>
    <t>Montáž guľového kohúta závitového G 6/4</t>
  </si>
  <si>
    <t>1.1.1.1.6.2.6.24. </t>
  </si>
  <si>
    <t>Guľový uzáver voda PERFECTA - 6/4"FF; páčka . FIV.8363  - resp. alternatíva</t>
  </si>
  <si>
    <t>1.1.1.1.6.2.6.25. </t>
  </si>
  <si>
    <t>Montáž guľového kohúta závitového G 2</t>
  </si>
  <si>
    <t>1.1.1.1.6.2.6.26. </t>
  </si>
  <si>
    <t>Guľový uzáver voda PERFECTA - 2"FF; páčka . FIV.8363  - resp. alternatíva</t>
  </si>
  <si>
    <t>1.1.1.1.6.2.6.27. </t>
  </si>
  <si>
    <t>Montáž spätnej klapky závitovej G 1</t>
  </si>
  <si>
    <t>1.1.1.1.6.2.6.28. </t>
  </si>
  <si>
    <t>Spätná klapka Eura-Sprint. 1" FF. Kv 10.40. niklovaná mosadz. IVAR - resp. alternatíva</t>
  </si>
  <si>
    <t>1.1.1.1.6.2.6.29. </t>
  </si>
  <si>
    <t>Montáž spätnej klapky závitovej G 6/4 (k elektrokotlom)</t>
  </si>
  <si>
    <t>1.1.1.1.6.2.6.30. </t>
  </si>
  <si>
    <t>Spätná klapka vodorovná závitová 6/4". PN 10. pre vodu. mosadz</t>
  </si>
  <si>
    <t>1.1.1.1.6.2.6.31. </t>
  </si>
  <si>
    <t>Montáž ventilu poistného rohového G 1/2</t>
  </si>
  <si>
    <t>1.1.1.1.6.2.6.32. </t>
  </si>
  <si>
    <t>Poistný ventil pre vodu - 1/2"Fx3/4"F; Kv 0.540; 9bar; KB15 DUCO. IVAR.PV KB  - resp. alternatíva</t>
  </si>
  <si>
    <t>1.1.1.1.6.2.6.33. </t>
  </si>
  <si>
    <t>Montáž ventilu poistného rohového G 1</t>
  </si>
  <si>
    <t>1.1.1.1.6.2.6.34. </t>
  </si>
  <si>
    <t>Poistný ventil pre vykurovanie - 1"Fx5/4"F; Kv 0.684; 3bar; KD25 DUCO. IVAR.PV KD  - resp. alternatíva</t>
  </si>
  <si>
    <t>1.1.1.1.6.2.6.35. </t>
  </si>
  <si>
    <t>Ostané armatúry. kohútik plniaci a vypúšťací normy 13 7061. PN 1.0/100st. C G 1/2</t>
  </si>
  <si>
    <t>1.1.1.1.6.2.6.36. </t>
  </si>
  <si>
    <t>Montáž filtra závitového G 1 1/2 (k elektrokotom)</t>
  </si>
  <si>
    <t>1.1.1.1.6.2.6.37. </t>
  </si>
  <si>
    <t>Filter závitový - 6/4"FF; 500 µm; Kv 24.50. FIV.08412  - resp. alternatíva</t>
  </si>
  <si>
    <t>1.1.1.1.6.2.6.38. </t>
  </si>
  <si>
    <t>Montáž filtra závitového G 2 PN</t>
  </si>
  <si>
    <t>1.1.1.1.6.2.6.39. </t>
  </si>
  <si>
    <t>Filter závitový. 2"FF. FIV.08412. PN 16. 500 µm. Kv 36.00. mosadz CW617N. IVAR  - resp. alternatíva</t>
  </si>
  <si>
    <t>1.1.1.1.6.2.6.40. </t>
  </si>
  <si>
    <t>Montáž teplomeru technického axiálneho priemer 100 mm dĺžka 100 mm</t>
  </si>
  <si>
    <t>1.1.1.1.6.2.6.41. </t>
  </si>
  <si>
    <t>Teplomer axiálny d 100 mm. pripojenie 1/2" zadné s jímkou dĺžky 100 mm. rozsah 0-120 °C. IVAR  - resp. alternatíva</t>
  </si>
  <si>
    <t>1.1.1.1.6.2.6.42. </t>
  </si>
  <si>
    <t>Montáž tlakomera - manometra radiálneho priemer 63 mm</t>
  </si>
  <si>
    <t>1.1.1.1.6.2.6.43. </t>
  </si>
  <si>
    <t>Manometer - spodné napojenie  1/4"M; D50; 0-4bar. IVAR.MR 50- resp. alternatíva</t>
  </si>
  <si>
    <t>Poznámka k položke:
priemer 50 mm a 63 mm spodné napojenie 1/4&amp;rdquo; MPoznámka: Priemer 80 mm na objednávku.</t>
  </si>
  <si>
    <t>1.1.1.1.6.2.6.44. </t>
  </si>
  <si>
    <t>Presun hmôt pre armatúry v objektoch výšky do 6 m</t>
  </si>
  <si>
    <t>1.1.1.1.6.2.7. </t>
  </si>
  <si>
    <t>Nátery</t>
  </si>
  <si>
    <t>1.1.1.1.6.2.7.1. </t>
  </si>
  <si>
    <t>Nátery kov.potr.a armatúr syntet. potrubie do DN 50 mm dvojnás. so základným náterom - 105µm /oceľové zvárané rozvody/</t>
  </si>
  <si>
    <t>1.1.1.1.6.2.7.2. </t>
  </si>
  <si>
    <t>Nátery kov.potr.a armatúr syntetické potrubie do DN 100 mm dvojnásobné so základným náterom - 105µm /oceľové zvárané rozvody/</t>
  </si>
  <si>
    <t>1.1.1.1.6.3. </t>
  </si>
  <si>
    <t>1.1.1.1.6.3.1. </t>
  </si>
  <si>
    <t>Stavebno montážne práce náročnejšie (Tr 2) /prestupy.  vyspravenie/</t>
  </si>
  <si>
    <t>1.1.1.1.6.3.2. </t>
  </si>
  <si>
    <t>Stavebno montážne práce náročné ucelené - odborné. tvorivé remeselné (Tr 3) v rozsahu viac ako 8 hodín - zaregulovanie systému.vykurovacia skúška</t>
  </si>
  <si>
    <t>1.1.1.1.7. </t>
  </si>
  <si>
    <t>SO 05.07 - Vzduchotechnika</t>
  </si>
  <si>
    <t>1.1.1.1.7.1. </t>
  </si>
  <si>
    <t>Vzduchotechnika</t>
  </si>
  <si>
    <t>1.1.1.1.7.1.1. </t>
  </si>
  <si>
    <t>Potrubie</t>
  </si>
  <si>
    <t>1.1.1.1.7.1.1.1. </t>
  </si>
  <si>
    <t>Štvorhranné potrubie z pozink. plechu SK I. podľa PK 12 0404. trieda tesnosti ND-B</t>
  </si>
  <si>
    <t>1.1.1.1.7.1.1.2. </t>
  </si>
  <si>
    <t>Spiro potrubie DN 1000 vrátane tvaroviek alebo ekvivalent</t>
  </si>
  <si>
    <t>1.1.1.1.7.1.1.3. </t>
  </si>
  <si>
    <t>Ostatné Spiro potrubie vrátane tvaroviek alebo ekvivalent</t>
  </si>
  <si>
    <t>1.1.1.1.7.1.2. </t>
  </si>
  <si>
    <t>1.1.1.1.7.1.2.1. </t>
  </si>
  <si>
    <t>VZT jednotka Menerga ADCONAIR typ 76 13 01 alebo ekvivalent</t>
  </si>
  <si>
    <t>umiestnená na podlahe v strojovni VZT na 1.PP - m.č.0.02
certifikácia EUROVENT a RLT,  EU predpisu ErP 2018 1253/2014 stupeň 2
pre prívod a odvod vzduchu, ohrev a chladenie vzduchu, so spätným získavaním tepla
dopravované množstvo vzduchu Qvp= 9.500 m3/h / Qvo= 9.500 m3/h
externý tlak ventilátorov 380/ 350 Pa
ventilátory bez špirálovej skrine, úsporné eC motory s plynulou reguláciou otáčok
ohrievač vzduchu - vykurovacie médium: voda + 30% ethylenglykol 45/35°C
odoberaný výkon ohrievača - Qohr = 28,6 kW 
chladiaci výkon - adiabatické chladenie Qchl = 44 kW
chladiaci výkon - vodný chladič Qchl = 27,6 kW
chladiace médium: voda + + 30% ethylenglykol 7/12°C
filtre vzduchu M5 a F7 na prívode a saní vzduchu, fitre M5 na odvode vzduchu
klapkový systém pre čerstvý i odvodný vzduch
vysokoúčinný dvojstupňový doskový rekuperačný výmenník spätného získavania tepla plastový, nekorodujúci
rozvádzač MaR a E1
odoberaný el. výkon Smax = 13,1 kVA
celkový odoberaný prúd = 18,9 A
sieťová prípojka 3N/PE 400V 50Hz
istenie motorický istič 3x25 A / C istič
vlastný DDC riadiaci systém
MODBUS RS 485, Webserver</t>
  </si>
  <si>
    <t>1.1.1.1.7.1.2.2. </t>
  </si>
  <si>
    <t>TH-10-900x1000 alebo ekvivalent</t>
  </si>
  <si>
    <t>1.1.1.1.7.1.2.3. </t>
  </si>
  <si>
    <t>TH-10-900x600 alebo ekvivalent</t>
  </si>
  <si>
    <t>1.1.1.1.7.1.2.4. </t>
  </si>
  <si>
    <t>TH-10-500x1500 alebo ekvivalent</t>
  </si>
  <si>
    <t>Poznámka k položke:
Protipožiarna klapka štvorhranná s teplotným a ručným spúšťaním s koncovým spínačom</t>
  </si>
  <si>
    <t>1.1.1.1.7.1.2.5. </t>
  </si>
  <si>
    <t>IMOS-FDS-EI90S-1400x560-H2 - výtlak alebo ekvivalent</t>
  </si>
  <si>
    <t>1.1.1.1.7.1.2.6. </t>
  </si>
  <si>
    <t>IMOS-FDS-3G-710x630-H2 - prívod alebo ekvivalent</t>
  </si>
  <si>
    <t>1.1.1.1.7.1.2.7. </t>
  </si>
  <si>
    <t>IMOS-FDS-3G-710x630-H2 - odvod alebo ekvivalent</t>
  </si>
  <si>
    <t>1.1.1.1.7.1.2.8. </t>
  </si>
  <si>
    <t>Kabeláž medzi požiarnymi klapkami a rozvádzačom Menerga alebo ekvivalent</t>
  </si>
  <si>
    <t>Poznámka k položke:
Regulačná klapka ručná</t>
  </si>
  <si>
    <t>1.1.1.1.7.1.2.9. </t>
  </si>
  <si>
    <t>IMOS-RK-630x355-R alebo ekvivalent</t>
  </si>
  <si>
    <t>1.1.1.1.7.1.2.10. </t>
  </si>
  <si>
    <t>IMOS-RK-560x355-R alebo ekvivalent</t>
  </si>
  <si>
    <t>Poznámka k položke:
Prívodný stropný vírivý difúzor s nastaviteľnými lamelami a izolovanou pretlakovou komorou</t>
  </si>
  <si>
    <t>1.1.1.1.7.1.2.11. </t>
  </si>
  <si>
    <t>IMOS-VVKR-B-R-500-24-B-SW alebo ekvivalent</t>
  </si>
  <si>
    <t>Poznámka k položke:
PB-VVK-R-500-S-H-D1-J
Odvodná hliníková mriežka s pevnými lamelami a reguláciou s upínacím rámikom</t>
  </si>
  <si>
    <t>1.1.1.1.7.1.2.12. </t>
  </si>
  <si>
    <t>šéfmontáž + zahraničná doprava</t>
  </si>
  <si>
    <t>1.1.1.1.7.1.2.13. </t>
  </si>
  <si>
    <t>IMOS-NOVA-L1-2-500x200-R1-20-AN +UR alebo ekvivalent</t>
  </si>
  <si>
    <t>1.1.1.1.7.1.2.14. </t>
  </si>
  <si>
    <t>Hlukovo-tepelná izolácia K - Flex  s hliníkovou fóliou a samolepom hr. 15 mm alebo ekvivalent</t>
  </si>
  <si>
    <t>1.1.1.1.7.1.2.15. </t>
  </si>
  <si>
    <t>Lindab SR-P 1300. nerez matný alebo ekvivalent</t>
  </si>
  <si>
    <t>1.1.1.1.7.1.2.16. </t>
  </si>
  <si>
    <t>IMOS-PZALS-1800x600-UR-S alebo ekvivalent</t>
  </si>
  <si>
    <t>1.1.1.1.7.1.2.17. </t>
  </si>
  <si>
    <t>IMOS-PZALS-600x600-UR-S alebo ekvivalent</t>
  </si>
  <si>
    <t>1.1.1.1.7.1.3. </t>
  </si>
  <si>
    <t>Izolácie protipožiarne</t>
  </si>
  <si>
    <t>1.1.1.1.7.1.3.1. </t>
  </si>
  <si>
    <t>umiestnená na podlahe v strojovni VZT na 1.PP - m.č.0.02
certifikácia EUROVENT a RLT,  EU predpisu ErP 2018 1253/2014 stupeň 2
pre prívod a odvod vzduchu, ohrev a chladenie vzduchu, so spätným získavaním tepla
dopravované množstvo vzduchu Qvp= 9.500 m3/h / Qvo= 9.500 m3/h
externý tlak ventilátorov 380/ 350 Pa
ventilátory bez špirálovej skrine, úsporné eC motory s plynulou reguláciou otáčok
ohrievač vzduchu - vykurovacie médium: voda + 30% ethylenglykol 45/35°C
odoberaný výkon ohrievača - Qohr = 28,6 kW 
chladiaci výkon - adiabatické chladenie Qchl = 44 kW
chladiaci výkon - vodný chladič Qchl = 27,6 kW
chladiace médium: voda + + 30% ethylenglykol 7/12°C
filtre vzduchu M5 a F7 na prívode a saní vzduchu, fitre M5 na odvode vzduchu
klapkový systém pre čerstvý i odvodný vzduch
vysokoúčinný dvojstupňový doskový rekuperačný výmenník spätného získavania tepla plastový, nekorodujúci
rozvádzač MaR a E1
odoberaný el. výkon Smax = 13,1 kVA
celkový odoberaný prúd = 18,9 A
sieťová prípojka 3N/PE 400V 50Hz
istenie motorický istič 3x25 A / C istič
vlastný DDC riadiaci systém
MODBUS RS 485, Webserver
šéfmontáž + zahraničná doprava</t>
  </si>
  <si>
    <t>1.1.1.1.7.1.3.2. </t>
  </si>
  <si>
    <t>1.1.1.1.7.1.3.3. </t>
  </si>
  <si>
    <t>1.1.1.1.7.1.3.4. </t>
  </si>
  <si>
    <t>Tlmič hluku do potrubia IMOS-TH-10-500x1500 alebo ekvivalent</t>
  </si>
  <si>
    <t>1.1.1.1.7.1.3.5. </t>
  </si>
  <si>
    <t>IMOS-FDS-3G-710x560-H2 - prívod alebo ekvivalent</t>
  </si>
  <si>
    <t>1.1.1.1.7.1.3.6. </t>
  </si>
  <si>
    <t>IMOS-FDS-3G-710x560-H2 - odvod alebo ekvivalent</t>
  </si>
  <si>
    <t>1.1.1.1.7.1.3.7. </t>
  </si>
  <si>
    <t>IMOS-RK-800x355-R alebo ekvivalent</t>
  </si>
  <si>
    <t>1.1.1.1.7.1.3.8. </t>
  </si>
  <si>
    <t>IMOS-RK-630x315-R alebo ekvivalent</t>
  </si>
  <si>
    <t>1.1.1.1.7.1.3.9. </t>
  </si>
  <si>
    <t>IMOS-RK-500x315-R alebo ekvivalent</t>
  </si>
  <si>
    <t>1.1.1.1.7.1.3.10. </t>
  </si>
  <si>
    <t>IMOS-RK-400x355-R alebo ekvivalent</t>
  </si>
  <si>
    <t>1.1.1.1.7.1.3.11. </t>
  </si>
  <si>
    <t>IMOS-RK-355x315-R alebo ekvivalent</t>
  </si>
  <si>
    <t>1.1.1.1.7.1.3.12. </t>
  </si>
  <si>
    <t>IMOS-RK-280x355-R alebo ekvivalent</t>
  </si>
  <si>
    <t>1.1.1.1.7.1.3.13. </t>
  </si>
  <si>
    <t>IMOS-RK-280x315-R alebo ekvivalent</t>
  </si>
  <si>
    <t>1.1.1.1.7.1.3.14. </t>
  </si>
  <si>
    <t>IMOS-VVKR-B-R-400-16-B-SW alebo ekvivalent</t>
  </si>
  <si>
    <t>Poznámka k položke:
PB-VVK-R-400-S-H-D1-J
Odvodná hliníková mriežka s pevnými lamelami a reguláciou s upínacím rámikom</t>
  </si>
  <si>
    <t>1.1.1.1.7.1.3.15. </t>
  </si>
  <si>
    <t>IMOS-NOVA-L1-2-400x200-R1-20-AN +UR alebo ekvivalent</t>
  </si>
  <si>
    <t>1.1.1.1.7.1.3.16. </t>
  </si>
  <si>
    <t>Protipožiarna izolácia systém ORSTECH. požiarna odolnosť podľa projektu PBS alebo ekvivalent</t>
  </si>
  <si>
    <t>1.1.1.1.7.1.3.17. </t>
  </si>
  <si>
    <t>MONTÁŽNY MATERIÁL</t>
  </si>
  <si>
    <t>Poznámka k položke:
Závesy potrubí, spojovací materiál, samolepiaca páska</t>
  </si>
  <si>
    <t>1.1.1.1.7.1.4. </t>
  </si>
  <si>
    <t>Zar.č. 3.01 - Vetranie technologického suterénu 1.PP</t>
  </si>
  <si>
    <t>1.1.1.1.7.1.4.1. </t>
  </si>
  <si>
    <t>VZT rekuperačná jednotka Systemair SAVE VTC 500 L alebo ekvivalent</t>
  </si>
  <si>
    <t>zavesená na stene v miestnosti údržby na 1.PP - m.č.0.06
certifikácia EUROVENT a Passiv House Institute
pre prívod a odvod vzduchu, ohrev vzduchu, so spätným získavaním tepla
dopravované množstvo vzduchu Qvp= 500 m3/h / Qvo= 500 m3/h
externý tlak ventilátorov 150/ 150 Pa
ventilátory bez špirálovej skrine, úsporné eC motory s plynulou reguláciou otáčok
filtre vzduchu M5 a F7 na prívode a saní vzduchu, fitre M5 na odvode vzduchu
klapkový systém pre čerstvý i odvodný vzduch
vysokoúčinný doskový rekuperačný výmenník spätného získavania tepla plastový, nekorodujúci
základný ovládací panel s indikáciou prietoku vzduchu, alarmu a potreby výmeny filtra
WIFI pripojenie cez WEB rozhranie a plnohodnotné ovládanie
El.dohrev pre dohriatie na požadovanú teplotu po rekuperácii
Reheater VCT 500 L - montáž do VZT jednotky
El.predohrev pre zamedzenie namŕzania rekuperátora
Nel= 4,17 /1N/PE 50Hz 230V
samostatný kábel z hlavného rozvádzača 3Cx4mm istenie 1x20A</t>
  </si>
  <si>
    <t>1.1.1.1.7.1.4.2. </t>
  </si>
  <si>
    <t>Sacia hlavica DHS 200</t>
  </si>
  <si>
    <t>Poznámka k položke:
Výfuk - nad úrovňou strechy - 500m3/h</t>
  </si>
  <si>
    <t>1.1.1.1.7.1.4.3. </t>
  </si>
  <si>
    <t>Výfukový segment 135° priem.200 so sitom</t>
  </si>
  <si>
    <t>Poznámka k položke:
Motoricky ovládané tesné klapky do potrubia</t>
  </si>
  <si>
    <t>1.1.1.1.7.1.4.4. </t>
  </si>
  <si>
    <t>IMOS-Tune-R-200-3-M5 alebo ekvivalent</t>
  </si>
  <si>
    <t>1.1.1.1.7.1.4.5. </t>
  </si>
  <si>
    <t>relé box RMK alebo ekvivalent</t>
  </si>
  <si>
    <t>Poznámka k položke:
Protipožiarna klapka kruhová s teplotným a ručným spúšťaním s koncovým spínačom</t>
  </si>
  <si>
    <t>1.1.1.1.7.1.4.6. </t>
  </si>
  <si>
    <t>IMOS-FDR-200-H2 alebo ekvivalent</t>
  </si>
  <si>
    <t>Poznámka k položke:
Prívodná výustka na kruhové potrubie</t>
  </si>
  <si>
    <t>1.1.1.1.7.1.4.7. </t>
  </si>
  <si>
    <t>IMOS-NOVA-C-1-225x125-H-ZN alebo ekvivalent</t>
  </si>
  <si>
    <t>Poznámka k položke:
Odvodná výustka na kruhové potrubie</t>
  </si>
  <si>
    <t>1.1.1.1.7.1.4.8. </t>
  </si>
  <si>
    <t>Poznámka k položke:
Prívodný kovový ventil s montážnym rámikom</t>
  </si>
  <si>
    <t>1.1.1.1.7.1.4.9. </t>
  </si>
  <si>
    <t>TFF 125 alebo ekvivalent</t>
  </si>
  <si>
    <t>1.1.1.1.7.1.4.10. </t>
  </si>
  <si>
    <t>CB 200/2.1 230V/1 - montáž do potrubia sania čerstvého vzduchu alebo ekvivalent</t>
  </si>
  <si>
    <t>Poznámka k položke:
CB Preheater Kit 1 phase - pripoj.sada</t>
  </si>
  <si>
    <t>1.1.1.1.7.1.5. </t>
  </si>
  <si>
    <t>Zar.č. 4.01 - Odvetranie hygienického zázemia – 1.NP a 2.NP</t>
  </si>
  <si>
    <t>1.1.1.1.7.1.5.1. </t>
  </si>
  <si>
    <t>1.1.1.1.7.1.5.2. </t>
  </si>
  <si>
    <t>Výfukový segment 135° priem.225 so sitom</t>
  </si>
  <si>
    <t>Poznámka k položke:
Odvodný kovový ventil s montážnym rámikom</t>
  </si>
  <si>
    <t>1.1.1.1.7.1.5.3. </t>
  </si>
  <si>
    <t>Ventilátor do potrubia</t>
  </si>
  <si>
    <t>Poznámka k položke:
Elektrodesign Mixvent TD 800/200 Silent ultra tichý so spätnou klapkou
dopravované množstvo vzduchu Qv=400m3/h
Nel= 0,06 /230V
ovládanie MaR</t>
  </si>
  <si>
    <t>1.1.1.1.7.1.5.4. </t>
  </si>
  <si>
    <t>spätná klapka Elektrodesign MCA 800/200 alebo ekvivalent</t>
  </si>
  <si>
    <t>1.1.1.1.7.2. </t>
  </si>
  <si>
    <t xml:space="preserve">OST </t>
  </si>
  <si>
    <t>1.1.1.1.7.2.1. </t>
  </si>
  <si>
    <t>Žeriav. doprava stro</t>
  </si>
  <si>
    <t>1.1.1.1.7.2.2. </t>
  </si>
  <si>
    <t>Skúšky.zaregul.dokum</t>
  </si>
  <si>
    <t>1.1.1.1.7.2.3. </t>
  </si>
  <si>
    <t>Mimostav. doprava</t>
  </si>
  <si>
    <t>1.1.1.1.8. </t>
  </si>
  <si>
    <t>SO 05.08 - Zdravotechnika</t>
  </si>
  <si>
    <t>1.1.1.1.8.1. </t>
  </si>
  <si>
    <t>1.1.1.1.8.1.1. </t>
  </si>
  <si>
    <t>1.1.1.1.8.1.1.1. </t>
  </si>
  <si>
    <t>Výkop ryhy šírky 600-2000mm horn.3 od 100 do 1000 m3</t>
  </si>
  <si>
    <t>1.1.1.1.8.1.1.2. </t>
  </si>
  <si>
    <t>Paženie a rozopretie stien rýh pre podzemné vedenie. príložné do 2 m</t>
  </si>
  <si>
    <t>1.1.1.1.8.1.1.3. </t>
  </si>
  <si>
    <t>Odstránenie paženia rýh pre podzemné vedenie. príložné hĺbky do 2 m</t>
  </si>
  <si>
    <t>1.1.1.1.8.1.1.4. </t>
  </si>
  <si>
    <t>Vodorovné premiestnenie výkopku po spevnenej ceste z horniny tr.1-4. nad 100 do 1000 m3 na vzdialenosť do 3000 m</t>
  </si>
  <si>
    <t>1.1.1.1.8.1.1.5. </t>
  </si>
  <si>
    <t>Vodorovné premiestnenie výkopku po spevnenej ceste z horniny tr.1-4. nad 100 do 1000 m3. príplatok k cene za každých ďalšich a začatých 1000 m</t>
  </si>
  <si>
    <t>1.1.1.1.8.1.1.6. </t>
  </si>
  <si>
    <t>M3</t>
  </si>
  <si>
    <t>Uloženie sypaniny na skládky</t>
  </si>
  <si>
    <t>1.1.1.1.8.1.1.7. </t>
  </si>
  <si>
    <t>Poplatok za skladovanie - zemina a kamenivo (17 05) ostatné</t>
  </si>
  <si>
    <t>1.1.1.1.8.1.1.8. </t>
  </si>
  <si>
    <t>Zásyp sypaninou so zhutnením jám. šachiet. rýh. zárezov alebo okolo objektov nad 100 do 1000 m3</t>
  </si>
  <si>
    <t>1.1.1.1.8.1.1.9. </t>
  </si>
  <si>
    <t>Obsyp potrubia sypaninou z vhodných hornín 1 až 4 bez prehodenia sypaniny</t>
  </si>
  <si>
    <t>1.1.1.1.8.1.1.10. </t>
  </si>
  <si>
    <t>Štrkopiesok frakcia 0-32 mm</t>
  </si>
  <si>
    <t>1.1.1.1.8.1.1.11. </t>
  </si>
  <si>
    <t>Štrkopiesok frakcia 0-63 mm</t>
  </si>
  <si>
    <t>1.1.1.1.8.1.2. </t>
  </si>
  <si>
    <t>1.1.1.1.8.1.2.1. </t>
  </si>
  <si>
    <t>Lôžko pod potrubie. stoky a drobné objekty. v otvorenom výkope z kameniva drobného ťaženého 0-4 mm</t>
  </si>
  <si>
    <t>1.1.1.1.8.1.2.2. </t>
  </si>
  <si>
    <t>Dosky. bloky. sedlá z betónu v otvorenom výkope tr. C 25/30</t>
  </si>
  <si>
    <t>1.1.1.1.8.1.2.3. </t>
  </si>
  <si>
    <t>Debnenie v otvorenom výkope dosiek. sedlových lôžok a blokov pod potrubie.stoky a drobné objekty</t>
  </si>
  <si>
    <t>1.1.1.1.8.1.3. </t>
  </si>
  <si>
    <t>Rúrové vedenie</t>
  </si>
  <si>
    <t>1.1.1.1.8.1.3.1. </t>
  </si>
  <si>
    <t>Montáž vodovodného potrubia z dvojvsrtvového PE 100 SDR11. SDR17 zváraných elektrotvarovkami D 63x5.8 mm</t>
  </si>
  <si>
    <t>1.1.1.1.8.1.3.2. </t>
  </si>
  <si>
    <t>Rúra HDPE na vodu PE100 PN16 SDR11 63x5.8x100 m. napr. WAVIN alebo ekvivalent</t>
  </si>
  <si>
    <t>1.1.1.1.8.1.3.3. </t>
  </si>
  <si>
    <t>Elektrospojka PE 100. na vodu. plyn a kanalizáciu. SDR 11. D 63 mm</t>
  </si>
  <si>
    <t>1.1.1.1.8.1.3.4. </t>
  </si>
  <si>
    <t>Montáž vodovodného potrubia z dvojvsrtvového PE 100 SDR11. SDR17 zváraných elektrotvarovkami D 90x8.2 mm</t>
  </si>
  <si>
    <t>1.1.1.1.8.1.3.5. </t>
  </si>
  <si>
    <t>Rúra HDPE na vodu PE100 PN10 SDR17 90x5.4x12 m. napr. WAVIN alebo ekvivalent</t>
  </si>
  <si>
    <t>1.1.1.1.8.1.3.6. </t>
  </si>
  <si>
    <t>Elektrospojka PE 100. na vodu. plyn a kanalizáciu. SDR 17. D 90 mm. napr. WAVIN alebo ekvivalent</t>
  </si>
  <si>
    <t>1.1.1.1.8.1.3.7. </t>
  </si>
  <si>
    <t>Montáž kanalizačného PVC-U potrubia hladkého viacvrstvového DN 125</t>
  </si>
  <si>
    <t>1.1.1.1.8.1.3.8. </t>
  </si>
  <si>
    <t>Rúra kanalizačná PVC-U gravitačná. hladká SN4 - KG. ML - viacvrstvová. DN 125. dĺ. 5 m. napr. WAVIN alebo ekvivalent</t>
  </si>
  <si>
    <t>1.1.1.1.8.1.3.9. </t>
  </si>
  <si>
    <t>Montáž kanalizačného PVC-U potrubia hladkého plnostenného DN 150</t>
  </si>
  <si>
    <t>1.1.1.1.8.1.3.10. </t>
  </si>
  <si>
    <t>Rúra kanalizačná PVC-U gravitačná. hladká SN12 - KG. SW - plnostenná. DN 160. dĺ. 6 m. napr. WAVIN alebo ekvivalent</t>
  </si>
  <si>
    <t>1.1.1.1.8.1.3.11. </t>
  </si>
  <si>
    <t>Preplach a dezinfekcia vodovodného potrubia DN od 40 do 70</t>
  </si>
  <si>
    <t>1.1.1.1.8.1.3.12. </t>
  </si>
  <si>
    <t>Ostatné práce na rúrovom vedení. tlakové skúšky vodovodného potrubia DN do 80</t>
  </si>
  <si>
    <t>1.1.1.1.8.1.3.13. </t>
  </si>
  <si>
    <t>Preplach a dezinfekcia vodovodného potrubia DN od 80 do 125</t>
  </si>
  <si>
    <t>1.1.1.1.8.1.3.14. </t>
  </si>
  <si>
    <t>Skúška tesnosti kanalizácie do D 125-150 mm</t>
  </si>
  <si>
    <t>1.1.1.1.8.1.3.15. </t>
  </si>
  <si>
    <t>Orientačná tabuľka na vodovodných a kanalizačných radoch na stĺpiku oceľovom alebo betónovom</t>
  </si>
  <si>
    <t>1.1.1.1.8.1.3.16. </t>
  </si>
  <si>
    <t>Signalizačný vodič 6mm2 na potrubí PVC DN do 150</t>
  </si>
  <si>
    <t>1.1.1.1.8.1.3.17. </t>
  </si>
  <si>
    <t>Označenie vodovodného potrubia bielou výstražnou fóliou</t>
  </si>
  <si>
    <t>1.1.1.1.8.1.3.18. </t>
  </si>
  <si>
    <t>Označenie kanalizačného potrubia hnedou výstražnou fóliou</t>
  </si>
  <si>
    <t>1.1.1.1.8.1.3.19. </t>
  </si>
  <si>
    <t>Napojenie na exist. kanal. šachtu</t>
  </si>
  <si>
    <t>1.1.1.1.8.1.3.20. </t>
  </si>
  <si>
    <t>Kanalizačná šachta DN400. vrátane poklopu D400. dodávky a montáže</t>
  </si>
  <si>
    <t>1.1.1.1.8.1.3.21. </t>
  </si>
  <si>
    <t>Armatúry. tvarovky s istením proti posunu podla kladačského plánu a iné potrebné k úplnému sprevádzkovaniu vodovodu. hydrant nadzemný objazdový DN80</t>
  </si>
  <si>
    <t>1.1.1.1.8.1.4. </t>
  </si>
  <si>
    <t>1.1.1.1.8.1.4.1. </t>
  </si>
  <si>
    <t>T</t>
  </si>
  <si>
    <t>Presun hmôt pre rúrové vedenie hĺbené z rúr z plast. hmôt alebo sklolamin. v otvorenom výkope</t>
  </si>
  <si>
    <t>1.1.1.1.8.2. </t>
  </si>
  <si>
    <t>1.1.1.1.8.2.1. </t>
  </si>
  <si>
    <t>1.1.1.1.8.2.1.1. </t>
  </si>
  <si>
    <t>Montáž trubíc z PE.vnút.priemer do 38</t>
  </si>
  <si>
    <t>1.1.1.1.8.2.1.2. </t>
  </si>
  <si>
    <t>Montáž trubíc z PE. vnút.priemer 39-70 mm</t>
  </si>
  <si>
    <t>1.1.1.1.8.2.1.3. </t>
  </si>
  <si>
    <t>Izolačná PE trubica dxhr. 22x5 mm. nenadrezaná. na izolovanie rozvodov vody. kúrenia. zdravotechniky</t>
  </si>
  <si>
    <t>1.1.1.1.8.2.1.4. </t>
  </si>
  <si>
    <t>Izolačná PE trubica dxhr. 28x5 mm. nenadrezaná. na izolovanie rozvodov vody. kúrenia. zdravotechniky</t>
  </si>
  <si>
    <t>1.1.1.1.8.2.1.5. </t>
  </si>
  <si>
    <t>Izolačná PE trubica dxhr. 35x5 mm. nenadrezaná. na izolovanie rozvodov vody. kúrenia. zdravotechniky</t>
  </si>
  <si>
    <t>1.1.1.1.8.2.1.6. </t>
  </si>
  <si>
    <t>Izolačná PE trubica dxhr. 42x9 mm. nadrezaná. na izolovanie rozvodov vody. kúrenia. zdravotechniky</t>
  </si>
  <si>
    <t>1.1.1.1.8.2.1.7. </t>
  </si>
  <si>
    <t>Izolačná PE trubica dxhr. 54x9 mm. nadrezaná. na izolovanie rozvodov vody. kúrenia. zdravotechniky</t>
  </si>
  <si>
    <t>1.1.1.1.8.2.1.8. </t>
  </si>
  <si>
    <t>Izolačná PE trubica dxhr. 64x9 mm. nadrezaná. na izolovanie rozvodov vody. kúrenia. zdravotechniky</t>
  </si>
  <si>
    <t>1.1.1.1.8.2.1.9. </t>
  </si>
  <si>
    <t>Izolačná PE trubica dxhr. 22x13 mm. nadrezaná. na izolovanie rozvodov vody. kúrenia. zdravotechniky</t>
  </si>
  <si>
    <t>1.1.1.1.8.2.1.10. </t>
  </si>
  <si>
    <t>Izolačná PE trubica dxhr. 28x13 mm. nadrezaná. na izolovanie rozvodov vody. kúrenia. zdravotechniky</t>
  </si>
  <si>
    <t>1.1.1.1.8.2.1.11. </t>
  </si>
  <si>
    <t>Izolačná PE trubica dxhr. 35x13 mm. nadrezaná. na izolovanie rozvodov vody. kúrenia. zdravotechniky</t>
  </si>
  <si>
    <t>1.1.1.1.8.2.1.12. </t>
  </si>
  <si>
    <t>Presun hmôt pre izolácie tepelné v objektoch výšky nad 6 m do 12 m</t>
  </si>
  <si>
    <t>1.1.1.1.8.2.2. </t>
  </si>
  <si>
    <t>Zdravotech. vnútorná kanalizácia</t>
  </si>
  <si>
    <t>1.1.1.1.8.2.2.1. </t>
  </si>
  <si>
    <t>Potrubie z rúr PE-HD napr. GEBERIT Dxt 75x3 mm ležaté zavesené. vrátane montáže a kotvenia alebo ekvivalent</t>
  </si>
  <si>
    <t>1.1.1.1.8.2.2.2. </t>
  </si>
  <si>
    <t>Potrubie z rúr PE-HD napr. GEBERIT Dxt 110x4.3 mm ležaté zavesené. vrátane montáže a kotvenia alebo ekvivalent</t>
  </si>
  <si>
    <t>1.1.1.1.8.2.2.3. </t>
  </si>
  <si>
    <t>Potrubie z rúr PE-HD napr. GEBERIT Dxt 125x4.9 mm ležaté zavesené.  vrátane montáže a kotvenia alebo ekvivalent</t>
  </si>
  <si>
    <t>1.1.1.1.8.2.2.4. </t>
  </si>
  <si>
    <t>Potrubie z rúr PE-HD napr. GEBERIT Dxt 160x6.2 mm ležaté.  vrátane montáže a kotvenia zavesené alebo ekvivalent</t>
  </si>
  <si>
    <t>1.1.1.1.8.2.2.5. </t>
  </si>
  <si>
    <t>Potrubie z rúr PE-HD napr. GEBERIT  110/4. 3 ležaté v zemi. vrátane montáže alebo ekvivalent</t>
  </si>
  <si>
    <t>1.1.1.1.8.2.2.6. </t>
  </si>
  <si>
    <t>Potrubie z rúr PE-HD napr. GEBERIT  125/4. 9 ležaté v zemi. vrátane montáže alebo ekvivalent</t>
  </si>
  <si>
    <t>1.1.1.1.8.2.2.7. </t>
  </si>
  <si>
    <t>Potrubie z rúr PE-HD napr. GEBERIT Dxt 160x6.2 mm ležaté. vrátane montáže alebo ekvivalent</t>
  </si>
  <si>
    <t>1.1.1.1.8.2.2.8. </t>
  </si>
  <si>
    <t>Potrubie z rúr PE-HD napr. GEBERIT 75/3 odpadné zvislé (odbočka 45°). vrátane montáže a kotvenia alebo ekvivalent</t>
  </si>
  <si>
    <t>1.1.1.1.8.2.2.9. </t>
  </si>
  <si>
    <t>Potrubie z rúr PE-HD napr. GEBERIT 110/4. 3 odpadné zvislé (odbočka 45°). vrátane montáže a kotvenia alebo ekvivalent</t>
  </si>
  <si>
    <t>1.1.1.1.8.2.2.10. </t>
  </si>
  <si>
    <t>Potrubie z rúr PE-HD napr. GEBERIT Dxt 32x3 mm odpadné prípojné. vrátane montáže alebo ekvivalent</t>
  </si>
  <si>
    <t>1.1.1.1.8.2.2.11. </t>
  </si>
  <si>
    <t>Potrubie z rúr PE-HD napr. GEBERIT Dxt 40x3 mm odpadné prípojné. vrátane montáže alebo ekvivalent</t>
  </si>
  <si>
    <t>1.1.1.1.8.2.2.12. </t>
  </si>
  <si>
    <t>Potrubie z rúr PE-HD napr. GEBERIT 50/3 odpadné prípojné. vrátane montáže alebo ekvivalent</t>
  </si>
  <si>
    <t>1.1.1.1.8.2.2.13. </t>
  </si>
  <si>
    <t>Potrubie z rúr PE-HD napr. GEBERIT 56/3 odpadné prípojné. vrátane montáže alebo ekvivalent</t>
  </si>
  <si>
    <t>1.1.1.1.8.2.2.14. </t>
  </si>
  <si>
    <t>Potrubie z rúr PE-HD napr. GEBERIT Dxt 63x3 mm odpadné prípojné. vrátane montáže alebo ekvivalent</t>
  </si>
  <si>
    <t>1.1.1.1.8.2.2.15. </t>
  </si>
  <si>
    <t>Potrubie z rúr PE-HD napr. GEBERIT 110/4. 3 odpadné prípojné. vrátane montáže alebo ekvivalent</t>
  </si>
  <si>
    <t>1.1.1.1.8.2.2.16. </t>
  </si>
  <si>
    <t>Zriadenie prípojky na potrubí vyvedenie a upevnenie odpadových výpustiek D 50x1.8</t>
  </si>
  <si>
    <t>1.1.1.1.8.2.2.17. </t>
  </si>
  <si>
    <t>Zriadenie prípojky na potrubí vyvedenie a upevnenie odpadových výpustiek D 110x2. 3</t>
  </si>
  <si>
    <t>1.1.1.1.8.2.2.18. </t>
  </si>
  <si>
    <t>kus</t>
  </si>
  <si>
    <t>Dvierka krycie 15x30 cm plastové</t>
  </si>
  <si>
    <t>1.1.1.1.8.2.2.19. </t>
  </si>
  <si>
    <t>Dlhé hrdlo s drážkou PE-HD. D 110/136 mm. napr. GEBERIT alebo ekvivalent</t>
  </si>
  <si>
    <t>1.1.1.1.8.2.2.20. </t>
  </si>
  <si>
    <t>Dlhé hrdlo s drážkou PE-HD. D 75/97 mm. napr. GEBERIT alebo ekvivalent</t>
  </si>
  <si>
    <t>1.1.1.1.8.2.2.21. </t>
  </si>
  <si>
    <t>Čistiaca tvarovka PE 90° s kruhovým servisným otvorom. D 75 mm. napr. GEBERITv</t>
  </si>
  <si>
    <t>1.1.1.1.8.2.2.22. </t>
  </si>
  <si>
    <t>Čistiaca tvarovka PE 90° s kruhovým servisným otvorom. D 110 mm. napr. GEBERIT alebo ekvivalent</t>
  </si>
  <si>
    <t>1.1.1.1.8.2.2.23. </t>
  </si>
  <si>
    <t>Čistiaca tvarovka PE 90° s oválnym servisným otvorom. D 160 mm. napr. GEBERIT alebo ekvivalent</t>
  </si>
  <si>
    <t>1.1.1.1.8.2.2.24. </t>
  </si>
  <si>
    <t>Vetracia sada DN75. napr. HL807 alebo ekvivalent</t>
  </si>
  <si>
    <t>1.1.1.1.8.2.2.25. </t>
  </si>
  <si>
    <t>Súprava vetracej hlavice DN 110 napr. HL810 alebo ekvivalent</t>
  </si>
  <si>
    <t>1.1.1.1.8.2.2.26. </t>
  </si>
  <si>
    <t>Montáž strešného vtoku pre fóliové izolácie mechanicky kotveného s ohrevom DN 110</t>
  </si>
  <si>
    <t>1.1.1.1.8.2.2.27. </t>
  </si>
  <si>
    <t>Strešný vtok napr. HL62.1/1. DN 110. (10.7 l/s). izolačný tanier. zvislý odtok. ohrev. záchytný kôš D 180 mm. PP/nerez alebo ekvivalent</t>
  </si>
  <si>
    <t>1.1.1.1.8.2.2.28. </t>
  </si>
  <si>
    <t>Ostatné - skúška tesnosti kanalizácie v objektoch vodou do DN 125</t>
  </si>
  <si>
    <t>1.1.1.1.8.2.2.29. </t>
  </si>
  <si>
    <t>Ostatné - skúška tesnosti kanalizácie v objektoch vodou DN 150 alebo DN 200</t>
  </si>
  <si>
    <t>1.1.1.1.8.2.2.30. </t>
  </si>
  <si>
    <t>Presun hmôt pre vnútornú kanalizáciu v objektoch výšky nad 6 do 12 m</t>
  </si>
  <si>
    <t>1.1.1.1.8.2.2.31. </t>
  </si>
  <si>
    <t>Prečerpávacie zariadenie DrainLift SANI CUT-S.20M/1 (230V;0.75kW) alebo ekvivalent</t>
  </si>
  <si>
    <t>1.1.1.1.8.2.2.32. </t>
  </si>
  <si>
    <t>Protipožiarne manžety a upchávky podľa požiadavky PD PO</t>
  </si>
  <si>
    <t>1.1.1.1.8.2.3. </t>
  </si>
  <si>
    <t>1.1.1.1.8.2.3.1. </t>
  </si>
  <si>
    <t>Potrubie z oceľových rúr pozink. bezšvíkových bežných-11 353.0. 10 004.0 zvarov. bežných-11 343.00 DN 32. vrátane montáže a kotvenia</t>
  </si>
  <si>
    <t>1.1.1.1.8.2.3.2. </t>
  </si>
  <si>
    <t>Potrubie z oceľových rúr pozink. bezšvíkových bežných-11 353.0. 10 004.0 zvarov. bežných-11 343.00 DN 40. vrátane montáže a kotvenia</t>
  </si>
  <si>
    <t>1.1.1.1.8.2.3.3. </t>
  </si>
  <si>
    <t>Potrubie z oceľových rúr pozink. bezšvíkových bežných-11 353.0. 10 004.0 zvarov. bežných-11 343.00 DN 50. vrátane montáže a kotvenia</t>
  </si>
  <si>
    <t>1.1.1.1.8.2.3.4. </t>
  </si>
  <si>
    <t>Potrubie z oceľových rúr pozink. bezšvíkových bežných-11 353.0. 10 004.0 zvarov. bežných-11 343.00 DN 100 - chránička. vrátane montáže</t>
  </si>
  <si>
    <t>1.1.1.1.8.2.3.5. </t>
  </si>
  <si>
    <t>Potrubie z viacvrstvových rúr PE napr. Geberit Mepla d20x2.5mm. vrátane montáže a kotvenia alebo ekvivalent</t>
  </si>
  <si>
    <t>1.1.1.1.8.2.3.6. </t>
  </si>
  <si>
    <t>Potrubie z viacvrstvových rúr PE napr. Geberit Mepla d26x3.0mm. vrátane montáže a kotvenia alebo ekvivalent</t>
  </si>
  <si>
    <t>1.1.1.1.8.2.3.7. </t>
  </si>
  <si>
    <t>Potrubie z viacvrstvových rúr PE napr. Geberit Mepla d32x3.0mm. vrátane montáže a kotvenia alebo ekvivalent</t>
  </si>
  <si>
    <t>1.1.1.1.8.2.3.8. </t>
  </si>
  <si>
    <t>Plasthliníkové potrubie z viacvrstvových rúr PE napr. Geberit Mepla v tyčiach spájané lisovaním dxt 40x3.5 mm. vrátane montáže a kotvenia alebo ekvivalent</t>
  </si>
  <si>
    <t>1.1.1.1.8.2.3.9. </t>
  </si>
  <si>
    <t>Montáž ventilu vypúšťacieho. plniaceho. G 1/2</t>
  </si>
  <si>
    <t>1.1.1.1.8.2.3.10. </t>
  </si>
  <si>
    <t>Montáž ventilu vypúšťacieho. plniaceho. G 3/4</t>
  </si>
  <si>
    <t>1.1.1.1.8.2.3.11. </t>
  </si>
  <si>
    <t>Montáž ventilu vypúšťacieho. plniaceho. G 5/4</t>
  </si>
  <si>
    <t>1.1.1.1.8.2.3.12. </t>
  </si>
  <si>
    <t>Montáž ventilu vypúšťacieho. plniaceho. G 2</t>
  </si>
  <si>
    <t>1.1.1.1.8.2.3.13. </t>
  </si>
  <si>
    <t>Ventil pre hygienické a zdravotnické zariadenia T 66 A 1/2" rohový mosadzný s vrškom T 13</t>
  </si>
  <si>
    <t>1.1.1.1.8.2.3.14. </t>
  </si>
  <si>
    <t>Guľový uzáver pre vodu 5/4". niklovaná mosadz</t>
  </si>
  <si>
    <t>1.1.1.1.8.2.3.15. </t>
  </si>
  <si>
    <t>Guľový uzáver pre vodu s odvodnením. 5/4" FF. páčka. niklovaná mosadz</t>
  </si>
  <si>
    <t>1.1.1.1.8.2.3.16. </t>
  </si>
  <si>
    <t>Guľový uzáver pre vodu s odvodnením. 3/4" FF. páčka. niklovaná mosadz</t>
  </si>
  <si>
    <t>1.1.1.1.8.2.3.17. </t>
  </si>
  <si>
    <t>Guľový uzáver pre vodu s odvodnením. 2" FF. páčka. niklovaná mosadz</t>
  </si>
  <si>
    <t>1.1.1.1.8.2.3.18. </t>
  </si>
  <si>
    <t>Spätný ventil kontrolovateľný. 2" FF. PN 16. mosadz. disk plast</t>
  </si>
  <si>
    <t>1.1.1.1.8.2.3.19. </t>
  </si>
  <si>
    <t>Filter závitový na vodu 5/4". FF. PN 20. mosadz</t>
  </si>
  <si>
    <t>1.1.1.1.8.2.3.20. </t>
  </si>
  <si>
    <t>Montáž hydrantového systému s tvarovo stálou hadicou D 25</t>
  </si>
  <si>
    <t>1.1.1.1.8.2.3.21. </t>
  </si>
  <si>
    <t>Hydrantový systém s tvarovo stálou hadicou D 25. hadica 30 m. skriňa 650x650x285 mm. plné dvierka</t>
  </si>
  <si>
    <t>1.1.1.1.8.2.3.22. </t>
  </si>
  <si>
    <t>Tlaková skúška vodovodného potrubia závitového do DN 50</t>
  </si>
  <si>
    <t>1.1.1.1.8.2.3.23. </t>
  </si>
  <si>
    <t>Prepláchnutie a dezinfekcia vodovodného potrubia do DN 80</t>
  </si>
  <si>
    <t>1.1.1.1.8.2.3.24. </t>
  </si>
  <si>
    <t>Presun hmôt pre vnútorný vodovod v objektoch výšky nad 6 do 12 m</t>
  </si>
  <si>
    <t>1.1.1.1.8.2.3.25. </t>
  </si>
  <si>
    <t>Automatický odvzdušňovací ventil R99 + spätný ventil R160. vrátane montáže</t>
  </si>
  <si>
    <t>1.1.1.1.8.2.3.26. </t>
  </si>
  <si>
    <t>Ventil na pripojenie hadice 1/2"</t>
  </si>
  <si>
    <t>1.1.1.1.8.2.4. </t>
  </si>
  <si>
    <t>Zdravotechnika - zariaď. predmety</t>
  </si>
  <si>
    <t>1.1.1.1.8.2.4.1. </t>
  </si>
  <si>
    <t>Montáž podlahového vpustu s vodorovným odtokom DN 50</t>
  </si>
  <si>
    <t>1.1.1.1.8.2.4.2. </t>
  </si>
  <si>
    <t>Podlahový vpust napr. HL510NPr. (0.5 l/s) horizontálny odtok DN 40/50. pevná izolačná príruba. zápachová uzávierka Primus. rám 147x147 mm. mriežka 140x140mm. PP/PE/nerez alebo ekvivalent</t>
  </si>
  <si>
    <t>1.1.1.1.8.2.4.3. </t>
  </si>
  <si>
    <t>Montáž podlahového vpustu s zvislým odtokom DN 110</t>
  </si>
  <si>
    <t>1.1.1.1.8.2.4.4. </t>
  </si>
  <si>
    <t>Podlahový vpust napr. HL310NPr. (0.5 l/s). vertikálny odtok DN 50/75/110. pevná izolačná príruba. mriežka 115x115 mm. zápachová uzávierka Primus. PE/nerez alebo ekvivalent</t>
  </si>
  <si>
    <t>1.1.1.1.8.2.4.5. </t>
  </si>
  <si>
    <t>Montáž predstenového systému záchodov do ľahkých stien s kovovou konštrukciou (napr.GEBERIT. AlcaPlast) alebo ekvivalent</t>
  </si>
  <si>
    <t>1.1.1.1.8.2.4.6. </t>
  </si>
  <si>
    <t>Montáž záchodu do predstenového systému</t>
  </si>
  <si>
    <t>1.1.1.1.8.2.4.7. </t>
  </si>
  <si>
    <t>Predstenový systém DuoFix pre závesné WC. výška 1120 mm so splachovacou podomietkovou nádržou Sigma 12 pre odsávanie zápachu s externým ventilátorom. plast. napr. GEBERIT alebo ekvivalent</t>
  </si>
  <si>
    <t>1.1.1.1.8.2.4.8. </t>
  </si>
  <si>
    <t>Ovládacie tlačidlo podomietkové pre dvojité splachovanie Sigma20. 246x164 mm. biela/lesklý chróm/biela. napr. GEBERIT alebo ekvivalent</t>
  </si>
  <si>
    <t>1.1.1.1.8.2.4.9. </t>
  </si>
  <si>
    <t>Misa záchodová keramická závesná REKORD. rozmer 360x520x350 mm. 6 l. s hlbokým splachovaním. so splachovacím okruhom. napr. KOLO alebo ekvivalent</t>
  </si>
  <si>
    <t>1.1.1.1.8.2.4.10. </t>
  </si>
  <si>
    <t>WC sedátko so spomalením</t>
  </si>
  <si>
    <t>1.1.1.1.8.2.4.11. </t>
  </si>
  <si>
    <t>Predstenový systém DuoFix pre závesné WC. výška 1120 mm. rohový so splachovacou podomietkovou nádržou Sigma 12. bezbariérový. výškovo nastaviteľné WC. plast. napr. GEBERIT alebo ekvivalent</t>
  </si>
  <si>
    <t>1.1.1.1.8.2.4.12. </t>
  </si>
  <si>
    <t>Sanitárna keramika závesné WC invalidné</t>
  </si>
  <si>
    <t>1.1.1.1.8.2.4.13. </t>
  </si>
  <si>
    <t>Montáž pisoárového žlabu z nerezu so splachovacou hlavicou a zápachovou uzávierkou dĺžky 1200 mm</t>
  </si>
  <si>
    <t>1.1.1.1.8.2.4.14. </t>
  </si>
  <si>
    <t>Napájací zdroj 230/24 V. rozmer 170x130x80 mm k automatickému splachovaču</t>
  </si>
  <si>
    <t>1.1.1.1.8.2.4.15. </t>
  </si>
  <si>
    <t>Pisoárový žľab nerezový. vrátane sifónu. 2 integrované splachovače. dĺ. 1200 mm. 24V DC</t>
  </si>
  <si>
    <t>1.1.1.1.8.2.4.16. </t>
  </si>
  <si>
    <t>Dvojumývadlo nerezové závesné s opláštením. vrátane 2ks senzor. batérií. napájacieho zdroja. sifónu. vrátane dodávky a montáže</t>
  </si>
  <si>
    <t>1.1.1.1.8.2.4.17. </t>
  </si>
  <si>
    <t>Montáž umývadla bez výtokovej armatúry z bieleho diturvitu na skrutky do muriva</t>
  </si>
  <si>
    <t>1.1.1.1.8.2.4.18. </t>
  </si>
  <si>
    <t>Umývadlo keramické. rozmer 600x450x170 mm. biela</t>
  </si>
  <si>
    <t>1.1.1.1.8.2.4.19. </t>
  </si>
  <si>
    <t>Zdravotné umývadlo keramické. 640x550x165 mm. biela</t>
  </si>
  <si>
    <t>1.1.1.1.8.2.4.20. </t>
  </si>
  <si>
    <t>Montáž výlevky keramickej voľne stojacej bez výtokovej armatúry</t>
  </si>
  <si>
    <t>1.1.1.1.8.2.4.21. </t>
  </si>
  <si>
    <t>Výlevka stojatá keramická napr. MIRA NEW. rozmer 425x500x450 mm. plastová mreža alebo ekvivalent</t>
  </si>
  <si>
    <t>1.1.1.1.8.2.4.22. </t>
  </si>
  <si>
    <t>Montáž batérie umývadlovej a drezovej nástennej pákovej. alebo klasickej</t>
  </si>
  <si>
    <t>1.1.1.1.8.2.4.23. </t>
  </si>
  <si>
    <t>Drezová nástenná batéria. 250x150x50 mm. chróm</t>
  </si>
  <si>
    <t>1.1.1.1.8.2.4.24. </t>
  </si>
  <si>
    <t>Montáž batérií umývadlových a drezových stojankových pákových alebo klasických</t>
  </si>
  <si>
    <t>1.1.1.1.8.2.4.25. </t>
  </si>
  <si>
    <t>Umývadlová stojanková páková batéria. 200x150x50 mm. chróm</t>
  </si>
  <si>
    <t>1.1.1.1.8.2.4.26. </t>
  </si>
  <si>
    <t>Montáž batérie sprchovej nástennej pákovej. klasickej</t>
  </si>
  <si>
    <t>1.1.1.1.8.2.4.27. </t>
  </si>
  <si>
    <t>Batéria sprchová nástenná páková</t>
  </si>
  <si>
    <t>1.1.1.1.8.2.4.28. </t>
  </si>
  <si>
    <t>Presun hmôt pre zariaďovacie predmety v objektoch výšky nad 6 do 12 m</t>
  </si>
  <si>
    <t>1.1.1.1.8.2.4.29. </t>
  </si>
  <si>
    <t>El. ohrievač vody tlakový 80l STIEBEL ELTRON SHZ 80 LCD (230V;1-4kW). vrátane bezpečnostnej skupiny KV30. vrátane dodávky a montáže alebo ekvivalent</t>
  </si>
  <si>
    <t>1.1.1.1.8.2.4.30. </t>
  </si>
  <si>
    <t>Malý zásobníkový ohrievač vody tlakový SHU 5 Sli . pod umývadlo. 5l. 2kW. 230V. vrátane bezpečnostnej skupiny SVMT alebo ekvivalent</t>
  </si>
  <si>
    <t>1.1.1.2. </t>
  </si>
  <si>
    <t>SO 04 - Excelentné centrum odborného vzdelávania a prípravy (časť PZ - P2/4)</t>
  </si>
  <si>
    <t>1.1.1.2.1. </t>
  </si>
  <si>
    <t>SO 04.01 - ASR</t>
  </si>
  <si>
    <t>1.1.1.2.1.1. </t>
  </si>
  <si>
    <t>SO 04.01.01 - Búracie práce</t>
  </si>
  <si>
    <t>1.1.1.2.1.1.1. </t>
  </si>
  <si>
    <t>1.1.1.2.1.1.1.1. </t>
  </si>
  <si>
    <t>Lešenie ľahké pracovné pomocné s výškou lešeňovej podlahy nad 1.20 do 1.90 m</t>
  </si>
  <si>
    <t>1.1.1.2.1.1.1.2. </t>
  </si>
  <si>
    <t>Prikresanie rovných ostení bez odstupu po hrubom vybúraní otvorov v murive kamennom.  -0.07500t</t>
  </si>
  <si>
    <t>1.1.1.2.1.1.1.3. </t>
  </si>
  <si>
    <t>Vyvesenie dreveného okenného krídla do suti plochy nad 1.5 m2. -0.01600t</t>
  </si>
  <si>
    <t>1.1.1.2.1.1.1.4. </t>
  </si>
  <si>
    <t>Vybúranie drevených rámov okien jednoduchých plochy do 4 m2.  -0.02700t</t>
  </si>
  <si>
    <t>1.1.1.2.1.1.1.5. </t>
  </si>
  <si>
    <t>Demontáž okien plastových. 1 bm obvodu - 0.007t</t>
  </si>
  <si>
    <t>1.1.1.2.1.1.1.6. </t>
  </si>
  <si>
    <t>Zvislá doprava sutiny a vybúraných hmôt za prvé podlažie nad alebo pod základným podlažím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</si>
  <si>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</si>
  <si>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</si>
  <si>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</si>
  <si>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</si>
  <si>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</si>
  <si>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</si>
  <si>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Poplatok za skladovanie - drevo. sklo. plasty (17 02 ). nebezpečné</t>
  </si>
  <si>
    <t>1.1.1.2.1.1.1.13. </t>
  </si>
  <si>
    <t>Prenájom kontajneru 5 m3</t>
  </si>
  <si>
    <t>1.1.1.2.1.1.2. </t>
  </si>
  <si>
    <t>1.1.1.2.1.1.2.1. </t>
  </si>
  <si>
    <t>1.1.1.2.1.1.2.1.1. </t>
  </si>
  <si>
    <t>1.1.1.2.1.1.3. </t>
  </si>
  <si>
    <t>1.1.1.2.1.1.3.1. </t>
  </si>
  <si>
    <t>1.1.1.2.1.1.3.1.1. </t>
  </si>
  <si>
    <t>Demontáž oplechovania parapetov rš od 100 do 330 mm.  -0.00135t</t>
  </si>
  <si>
    <t>1.1.1.2.1.1.3.2. </t>
  </si>
  <si>
    <t>1.1.1.2.1.1.3.2.1. </t>
  </si>
  <si>
    <t>Demontáž dverného krídla. dokovanie prahu dverí jednokrídlových.  -0.00100t</t>
  </si>
  <si>
    <t>1.1.1.2.1.1.3.2.2. </t>
  </si>
  <si>
    <t>Demontáž parapetnej dosky plastovej šírky nad 300 mm. dĺžky do 1600 mm. -0.004t</t>
  </si>
  <si>
    <t>1.1.1.2.1.2. </t>
  </si>
  <si>
    <t>SO 04.01.02.01 - Exterierové výplne otvorov</t>
  </si>
  <si>
    <t>1.1.1.2.1.2.1. </t>
  </si>
  <si>
    <t>1.1.1.2.1.2.1.1. </t>
  </si>
  <si>
    <t>1.1.1.2.1.2.1.1.1. </t>
  </si>
  <si>
    <t>Oplechovanie parapetov z hliníkového farebného Al plechu. vrátane rohov r.š. 330 mm</t>
  </si>
  <si>
    <t>1.1.1.2.1.2.1.1.2. </t>
  </si>
  <si>
    <t>1.1.1.2.1.2.1.2. </t>
  </si>
  <si>
    <t>1.1.1.2.1.2.1.2.1. </t>
  </si>
  <si>
    <t>Montáž okien plastových s hydroizolačnými ISO páskami (exteriérová a interiérová)</t>
  </si>
  <si>
    <t>1.1.1.2.1.2.1.2.2. </t>
  </si>
  <si>
    <t>Tesniaca paropriepustná fólia polymér-flísová. š. 290 mm. dĺ. 30 m. pre tesnenie pripájacej škáry okenného rámu a muriva z exteriéru</t>
  </si>
  <si>
    <t>1.1.1.2.1.2.1.2.3. </t>
  </si>
  <si>
    <t>Tesniaca paronepriepustná fólia polymér-flísová. š. 70 mm. dĺ. 30 m. pre tesnenie pripájacej škáry okenného rámu a muriva z interiéru</t>
  </si>
  <si>
    <t>1.1.1.2.1.2.1.2.4. </t>
  </si>
  <si>
    <t>Okno plastové</t>
  </si>
  <si>
    <t>1.1.1.2.1.2.1.2.5. </t>
  </si>
  <si>
    <t>Plastové krytky k vnútorným parapetom plastovým. pár. vo farbe biela. mramor. zlatý dub. buk. mahagón. orech</t>
  </si>
  <si>
    <t>1.1.1.2.1.2.1.2.6. </t>
  </si>
  <si>
    <t>Montáž parapetnej dosky plastovej šírky do 300 mm. dĺžky 1000-1600 mm</t>
  </si>
  <si>
    <t>1.1.1.2.1.2.1.2.7. </t>
  </si>
  <si>
    <t>Parapetná doska plastová. šírka 300 mm. komôrková vnútorná. zlatý dub. mramor. mahagon. svetlý buk. orech</t>
  </si>
  <si>
    <t>1.1.1.2.1.3. </t>
  </si>
  <si>
    <t>SO 04.01.02.02 - Interierové výplne otvorov</t>
  </si>
  <si>
    <t>1.1.1.2.1.3.1. </t>
  </si>
  <si>
    <t>1.1.1.2.1.3.1.1. </t>
  </si>
  <si>
    <t>1.1.1.2.1.3.1.1.1. </t>
  </si>
  <si>
    <t>Montáž dverí vchodových plastových s hydroizolačnými páskami (exteriérová a interiérová)</t>
  </si>
  <si>
    <t>1.1.1.2.1.3.1.1.2. </t>
  </si>
  <si>
    <t>Fólia paropriepustná tesniaca polymér-flísová. š. 70 mm. dĺ. 30 m. pre tesnenie pripájacej škáry okenného rámu a muriva z exteriéru</t>
  </si>
  <si>
    <t>1.1.1.2.1.3.1.1.3. </t>
  </si>
  <si>
    <t>Fólia paronepriepustná tesniaca polymér-flísová. š. 70 mm. dĺ. 30 m. pre tesnenie pripájacej škáry okenného rámu a muriva z interiéru</t>
  </si>
  <si>
    <t>1.1.1.2.1.3.1.1.4. </t>
  </si>
  <si>
    <t>Dvere vchodové plastové podľa PD - D3</t>
  </si>
  <si>
    <t>1.1.1.2.1.4. </t>
  </si>
  <si>
    <t>SO 04.01.03.02 - P2.P3</t>
  </si>
  <si>
    <t>1.1.1.2.1.4.1. </t>
  </si>
  <si>
    <t>1.1.1.2.1.4.1.1. </t>
  </si>
  <si>
    <t>1.1.1.2.1.4.1.1.1. </t>
  </si>
  <si>
    <t>Zhotovenie jednonásobného penetračného náteru pre potery a stierky</t>
  </si>
  <si>
    <t>1.1.1.2.1.4.1.1.2. </t>
  </si>
  <si>
    <t>Penetračný náter na nasiakavé podklady pod potery. samonivelizačné hmoty a stavebné lepidlá</t>
  </si>
  <si>
    <t>1.1.1.2.1.4.1.1.3. </t>
  </si>
  <si>
    <t>1.1.1.2.1.4.1.1.4. </t>
  </si>
  <si>
    <t>Cementový poter z betonárky. pevnosti v tlaku 30 MPa. hr. 25 mm</t>
  </si>
  <si>
    <t>1.1.1.2.1.4.1.2. </t>
  </si>
  <si>
    <t>1.1.1.2.1.4.1.2.1. </t>
  </si>
  <si>
    <t>1.1.1.2.1.4.2. </t>
  </si>
  <si>
    <t>1.1.1.2.1.4.2.1. </t>
  </si>
  <si>
    <t>1.1.1.2.1.4.2.1.1. </t>
  </si>
  <si>
    <t>Izolácie proti zemnej vlhkosti a povrchovej vode AQUAFIN 2K hr. 2 mm na ploche vodorovnej alebo ekvivalent</t>
  </si>
  <si>
    <t>1.1.1.2.1.4.2.1.2. </t>
  </si>
  <si>
    <t>1.1.1.2.1.4.2.2. </t>
  </si>
  <si>
    <t>1.1.1.2.1.4.2.2.1. </t>
  </si>
  <si>
    <t>Polyuretánová podlaha - koberec z prírodného kameňa. hr. 5 mm. penetrácia. posyp kremičitým pieskom. 1x stierka plnená prírodným kamenivom</t>
  </si>
  <si>
    <t>1.1.1.2.1.4.2.2.2. </t>
  </si>
  <si>
    <t>1.1.1.2.1.5. </t>
  </si>
  <si>
    <t>SO 04.01.04 - SDK konštrukcie. zamurovanie otvorov</t>
  </si>
  <si>
    <t>1.1.1.2.1.5.1. </t>
  </si>
  <si>
    <t>1.1.1.2.1.5.1.1. </t>
  </si>
  <si>
    <t>Konštrukcie - drevostavby</t>
  </si>
  <si>
    <t>1.1.1.2.1.5.1.1.1. </t>
  </si>
  <si>
    <t>Kazetový podhľad 600 x 600 mm. hrana ostrá. konštrukcia viditeľná. doska sadrokartónová biela hr. 8 mm</t>
  </si>
  <si>
    <t>1.1.1.2.1.5.1.1.2. </t>
  </si>
  <si>
    <t>Presun hmôt pre sadrokartónové konštrukcie v objektoch výšky do 7 m</t>
  </si>
  <si>
    <t>1.1.1.2.1.6. </t>
  </si>
  <si>
    <t>SO 04.01.05 - Omietky. maľby</t>
  </si>
  <si>
    <t>1.1.1.2.1.6.1. </t>
  </si>
  <si>
    <t>1.1.1.2.1.6.1.1. </t>
  </si>
  <si>
    <t>1.1.1.2.1.6.1.1.1. </t>
  </si>
  <si>
    <t>1.1.1.2.1.6.1.1.2. </t>
  </si>
  <si>
    <t>Vnútorná omietka stien sadrová. hr. 10 mm</t>
  </si>
  <si>
    <t>1.1.1.2.1.6.1.2. </t>
  </si>
  <si>
    <t>1.1.1.2.1.6.1.2.1. </t>
  </si>
  <si>
    <t>1.1.1.2.1.6.1.3. </t>
  </si>
  <si>
    <t>1.1.1.2.1.6.1.3.1. </t>
  </si>
  <si>
    <t>1.1.1.2.1.6.2. </t>
  </si>
  <si>
    <t>1.1.1.2.1.6.2.1. </t>
  </si>
  <si>
    <t>Maľby</t>
  </si>
  <si>
    <t>1.1.1.2.1.6.2.1.1. </t>
  </si>
  <si>
    <t>Odstránenie malieb oškrabaním. výšky do 3.80 m. -0.0003 t</t>
  </si>
  <si>
    <t>1.1.1.2.1.6.2.1.2. </t>
  </si>
  <si>
    <t>Oblepenie vypínačov. zásuviek páskou výšky do 3.80 m</t>
  </si>
  <si>
    <t>1.1.1.2.1.6.2.1.3. </t>
  </si>
  <si>
    <t>Penetrovanie jednonásobné jemnozrnných podkladov výšky nad 3.80 m</t>
  </si>
  <si>
    <t>1.1.1.2.1.6.2.1.4. </t>
  </si>
  <si>
    <t>Maľby akrylátové základné dvojnásobné. ručne nanášané na jemnozrnný podklad výšky do 3.80 m</t>
  </si>
  <si>
    <t>1.1.1.2.1.7. </t>
  </si>
  <si>
    <t>SO 04.01.06 - Hasiace prístroje</t>
  </si>
  <si>
    <t>1.1.1.2.1.7.1. </t>
  </si>
  <si>
    <t>1.1.1.2.1.7.1.1. </t>
  </si>
  <si>
    <t>1.1.1.2.1.7.1.1.1. </t>
  </si>
  <si>
    <t>1.1.1.2.1.7.1.1.2. </t>
  </si>
  <si>
    <t>1.1.1.2.2. </t>
  </si>
  <si>
    <t>SO 04.02 - ELI</t>
  </si>
  <si>
    <t>1.1.1.2.2.1. </t>
  </si>
  <si>
    <t>SO 04.02.01 - Subrekapitulácia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</si>
  <si>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</si>
  <si>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</si>
  <si>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</si>
  <si>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</si>
  <si>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</si>
  <si>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</si>
  <si>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</si>
  <si>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1.1.1.2.2.1.1.7. </t>
  </si>
  <si>
    <t>1.1.1.2.2.1.1.8. </t>
  </si>
  <si>
    <t>1.1.1.2.2.1.1.9. </t>
  </si>
  <si>
    <t>1.1.1.2.2.2. </t>
  </si>
  <si>
    <t>SO 04.02.02 - Vnútorné rozvody</t>
  </si>
  <si>
    <t>1.1.1.2.2.2.1. </t>
  </si>
  <si>
    <t>1.1.1.2.2.2.1.1. </t>
  </si>
  <si>
    <t>1.1.1.2.2.2.1.2. </t>
  </si>
  <si>
    <t>1.1.1.2.2.2.1.3. </t>
  </si>
  <si>
    <t>1.1.1.2.2.2.1.4. </t>
  </si>
  <si>
    <t>1.1.1.2.2.2.1.5. </t>
  </si>
  <si>
    <t>1.1.1.2.2.2.2. </t>
  </si>
  <si>
    <t>1.1.1.2.2.2.2.1. </t>
  </si>
  <si>
    <t>1.1.1.2.2.2.2.2. </t>
  </si>
  <si>
    <t>1.1.1.2.2.2.2.3. </t>
  </si>
  <si>
    <t>1.1.1.2.2.2.2.4. </t>
  </si>
  <si>
    <t>1.1.1.2.2.2.2.5. </t>
  </si>
  <si>
    <t>Krabica montážna ACIDUR alebo ekvivalent</t>
  </si>
  <si>
    <t>1.1.1.2.2.2.2.6. </t>
  </si>
  <si>
    <t>1.1.1.2.2.2.2.7. </t>
  </si>
  <si>
    <t>Wago svorka do 5x2.5 (100ks/balík) alebo ekvivalent</t>
  </si>
  <si>
    <t>1.1.1.2.2.2.2.8. </t>
  </si>
  <si>
    <t>Bernard svorka / pásik pre pospájanie alebo ekvivalent</t>
  </si>
  <si>
    <t>1.1.1.2.2.2.2.9. </t>
  </si>
  <si>
    <t>1.1.1.2.2.2.2.10. </t>
  </si>
  <si>
    <t>1.1.1.2.2.2.3. </t>
  </si>
  <si>
    <t>1.1.1.2.2.2.3.1. </t>
  </si>
  <si>
    <t>1.1.1.2.2.2.3.2. </t>
  </si>
  <si>
    <t>1.1.1.2.2.2.3.3. </t>
  </si>
  <si>
    <t>1.1.1.2.2.2.4. </t>
  </si>
  <si>
    <t>Káblové nosné systémy/ káblové trasy</t>
  </si>
  <si>
    <t>1.1.1.2.2.2.4.1. </t>
  </si>
  <si>
    <t>Držiak na káble - OBO Grip 15 (33x60mm) alebo ekvivalent</t>
  </si>
  <si>
    <t>1.1.1.2.2.2.4.2. </t>
  </si>
  <si>
    <t>Držiak na káble - OBO Grip 30 (47x85mm) alebo ekvivalent</t>
  </si>
  <si>
    <t>Odbočka žľabu - koleno s vekom
C profil 41x41x3000 / nosná priečka/
Závitová tyč M10 0,7m /vrátane šróboviny/
Nosníková pätka káblovej trasy spodná
Kotva prievlačná (10x90)
Kotva natĺkacia oceľová
Sada skrutiek s polg. hlavou (100ks)
Matica šesťhranná SEM 8 (100ks)</t>
  </si>
  <si>
    <t>1.1.1.2.2.2.4.3. </t>
  </si>
  <si>
    <t>1.1.1.2.2.2.4.4. </t>
  </si>
  <si>
    <t>1.1.1.2.2.2.5. </t>
  </si>
  <si>
    <t>1.1.1.2.2.2.5.1. </t>
  </si>
  <si>
    <t>Rozvádzač RS1.34 (podľa schémy PD) - vrátane uloženia na miesto, zoskladania a zapojenia
Rozvádzač RS1.29 (podľa schémy PD) - vrátane uloženia na miesto, zoskladania a zapojenia
Doplnenie výzbroje rozvádzača HR (podľa schémy PD) - vrátane uloženia na miesto, zoskladania a zapojenia + vzdialený monitoring spotreby</t>
  </si>
  <si>
    <t>1.1.1.2.2.2.6. </t>
  </si>
  <si>
    <t>1.1.1.2.2.2.6.1. </t>
  </si>
  <si>
    <t>1.1.1.2.2.2.6.2. </t>
  </si>
  <si>
    <t>1.1.1.2.2.3. </t>
  </si>
  <si>
    <t>SO 04.02.03 - Svietidlá</t>
  </si>
  <si>
    <t>1.1.1.2.2.3.1. </t>
  </si>
  <si>
    <t>1.1.1.2.2.3.1.1. </t>
  </si>
  <si>
    <t>SVIETIDLO LED 1200x600. 6200lm. 48W. UGR. IP20. napr. Thome Lighting LED panel 1200x600 alebo ekvivalent</t>
  </si>
  <si>
    <t>1.1.1.2.2.3.2. </t>
  </si>
  <si>
    <t>1.1.1.2.2.3.2.1. </t>
  </si>
  <si>
    <t>1.1.1.2.2.3.2.2. </t>
  </si>
  <si>
    <t>1.1.1.2.2.4. </t>
  </si>
  <si>
    <t>SO 04.02.04 - Bleskozvod</t>
  </si>
  <si>
    <t>1.1.1.2.2.4.1. </t>
  </si>
  <si>
    <t>1.1.1.2.2.4.1.1. </t>
  </si>
  <si>
    <t>1.1.1.2.2.4.1.2. </t>
  </si>
  <si>
    <t>1.1.1.2.2.4.1.3. </t>
  </si>
  <si>
    <t>1.1.1.2.2.4.1.4. </t>
  </si>
  <si>
    <t>HERMI svorka 50423 alebo ekvivalent</t>
  </si>
  <si>
    <t>1.1.1.2.2.4.1.5. </t>
  </si>
  <si>
    <t>HERMI svorka 40122 alebo ekvivalent</t>
  </si>
  <si>
    <t>1.1.1.2.2.4.1.6. </t>
  </si>
  <si>
    <t>HERMI svorka 50522 alebo ekvivalent</t>
  </si>
  <si>
    <t>1.1.1.2.2.4.1.7. </t>
  </si>
  <si>
    <t>HERMI svorka 40726 alebo ekvivalent</t>
  </si>
  <si>
    <t>1.1.1.2.2.4.1.8. </t>
  </si>
  <si>
    <t>HERMI podpera 21022 alebo ekvivalent</t>
  </si>
  <si>
    <t>1.1.1.2.2.4.1.9. </t>
  </si>
  <si>
    <t>HERMI podpera 20366 alebo ekvivalent</t>
  </si>
  <si>
    <t>1.1.1.2.2.4.1.10. </t>
  </si>
  <si>
    <t>HERMI konzola 700306 alebo ekvivalent</t>
  </si>
  <si>
    <t>1.1.1.2.2.4.1.11. </t>
  </si>
  <si>
    <t>HERMI podpera 200127 alebo ekvivalent</t>
  </si>
  <si>
    <t>1.1.1.2.2.4.1.12. </t>
  </si>
  <si>
    <t>HERMI tyč 300502 alebo ekvivalent</t>
  </si>
  <si>
    <t>1.1.1.2.2.4.1.13. </t>
  </si>
  <si>
    <t>HERMI konzola 301510 alebo ekvivalent</t>
  </si>
  <si>
    <t>1.1.1.2.2.4.1.14. </t>
  </si>
  <si>
    <t>HERMI svorka 40611 alebo ekvivalent</t>
  </si>
  <si>
    <t>1.1.1.2.2.4.1.15. </t>
  </si>
  <si>
    <t>Zavádzacia tyč Dehn ZT Rd16/10 2500 FeZn</t>
  </si>
  <si>
    <t>1.1.1.2.2.4.1.16. </t>
  </si>
  <si>
    <t>HERMI podpera 20360 alebo ekvivalent</t>
  </si>
  <si>
    <t>1.1.1.2.2.4.1.17. </t>
  </si>
  <si>
    <t>1.1.1.2.2.4.1.18. </t>
  </si>
  <si>
    <t>1.1.1.2.2.4.1.19. </t>
  </si>
  <si>
    <t>1.1.1.2.2.4.2. </t>
  </si>
  <si>
    <t>1.1.1.2.2.4.2.1. </t>
  </si>
  <si>
    <t>1.1.1.2.2.4.2.2. </t>
  </si>
  <si>
    <t>1.1.1.2.2.4.2.3. </t>
  </si>
  <si>
    <t>1.1.1.2.2.4.3. </t>
  </si>
  <si>
    <t>1.1.1.2.2.4.3.1. </t>
  </si>
  <si>
    <t>1.1.1.2.2.4.3.2. </t>
  </si>
  <si>
    <t>1.1.1.2.2.5. </t>
  </si>
  <si>
    <t>SO 04.02.05 - SLP EZS kamery prístupový systém 20250314 pre m.č. 138</t>
  </si>
  <si>
    <t>1.1.1.2.2.5.1. </t>
  </si>
  <si>
    <t>Slaboprúd</t>
  </si>
  <si>
    <t>1.1.1.2.2.5.1.1. </t>
  </si>
  <si>
    <t>Dátový rozvádzač učebňa (22U rack. 24p cat6a patch panel. router SFP+ PoE. 24p switch plne manažovateľný PoE+ 10GE SFP. 1.5kVA online UPS. prevodníky optika metalika) - kompletné zoskladanie a uloženie na miesto</t>
  </si>
  <si>
    <t>1.1.1.2.2.5.1.2. </t>
  </si>
  <si>
    <t>Kábel optický 24-vlákno. G.657A1. LSOH. 2200N</t>
  </si>
  <si>
    <t>1.1.1.2.2.5.1.3. </t>
  </si>
  <si>
    <t>Mikrotrubička 16/12mm</t>
  </si>
  <si>
    <t>1.1.1.2.2.5.1.4. </t>
  </si>
  <si>
    <t>HDPE chránička 50mm</t>
  </si>
  <si>
    <t>1.1.1.2.2.5.1.5. </t>
  </si>
  <si>
    <t>1.1.1.2.2.5.1.6. </t>
  </si>
  <si>
    <t>Chránička FXP25</t>
  </si>
  <si>
    <t>1.1.1.2.2.5.1.7. </t>
  </si>
  <si>
    <t>1.1.1.2.2.5.1.8. </t>
  </si>
  <si>
    <t>Krabica montážna pre prístroje KU68</t>
  </si>
  <si>
    <t>1.1.1.2.2.5.1.9. </t>
  </si>
  <si>
    <t>1 rámik</t>
  </si>
  <si>
    <t>1.1.1.2.2.5.1.10. </t>
  </si>
  <si>
    <t>Kábel HDMI 2.1</t>
  </si>
  <si>
    <t>1.1.1.2.2.5.1.11. </t>
  </si>
  <si>
    <t>1.1.1.2.2.5.1.12. </t>
  </si>
  <si>
    <t>1.1.1.2.2.5.2. </t>
  </si>
  <si>
    <t>1.1.1.2.2.5.2.1. </t>
  </si>
  <si>
    <t>1.1.1.2.2.5.2.2. </t>
  </si>
  <si>
    <t>1.1.1.2.2.5.2.3. </t>
  </si>
  <si>
    <t>Demontáž existujúcej inštalácie</t>
  </si>
  <si>
    <t>1.1.1.2.2.5.2.4. </t>
  </si>
  <si>
    <t>1.1.1.2.2.5.2.5. </t>
  </si>
  <si>
    <t>Plošiny. lešenia a rebríky</t>
  </si>
  <si>
    <t>1.1.1.2.2.5.2.6. </t>
  </si>
  <si>
    <t>1.1.1.2.2.5.2.7. </t>
  </si>
  <si>
    <t>1.1.1.2.3. </t>
  </si>
  <si>
    <t>SO 04.03 - Zdravotechnika</t>
  </si>
  <si>
    <t>1.1.1.2.3.1. </t>
  </si>
  <si>
    <t>1.1.1.2.3.1.1. </t>
  </si>
  <si>
    <t>1.1.1.2.3.1.1.1. </t>
  </si>
  <si>
    <t>Výkop ryhy šírky 600-2000mm horn.3 do 100m3</t>
  </si>
  <si>
    <t>1.1.1.2.3.1.1.2. </t>
  </si>
  <si>
    <t>1.1.1.2.3.1.1.3. </t>
  </si>
  <si>
    <t>1.1.1.2.3.1.1.4. </t>
  </si>
  <si>
    <t>Vodorovné premiestnenie výkopku po spevnenej ceste z horniny tr.1-4. do 100 m3 na vzdialenosť do 3000 m</t>
  </si>
  <si>
    <t>1.1.1.2.3.1.1.5. </t>
  </si>
  <si>
    <t>Vodorovné premiestnenie výkopku po spevnenej ceste z horniny tr.1-4. do 100 m3. príplatok k cene za každých ďalšich a začatých 1000 m</t>
  </si>
  <si>
    <t>1.1.1.2.3.1.1.6. </t>
  </si>
  <si>
    <t>1.1.1.2.3.1.1.7. </t>
  </si>
  <si>
    <t>1.1.1.2.3.1.1.8. </t>
  </si>
  <si>
    <t>1.1.1.2.3.1.1.9. </t>
  </si>
  <si>
    <t>1.1.1.2.3.1.1.10. </t>
  </si>
  <si>
    <t>1.1.1.2.3.1.1.11. </t>
  </si>
  <si>
    <t>1.1.1.2.3.1.2. </t>
  </si>
  <si>
    <t>1.1.1.2.3.1.2.1. </t>
  </si>
  <si>
    <t>1.1.1.2.3.1.3. </t>
  </si>
  <si>
    <t>1.1.1.2.3.1.3.1. </t>
  </si>
  <si>
    <t>Montáž vodovodného potrubia z dvojvsrtvového PE 100 SDR11. SDR17 zváraných elektrotvarovkami D 40x3.7 mm</t>
  </si>
  <si>
    <t>1.1.1.2.3.1.3.2. </t>
  </si>
  <si>
    <t>Rúra HDPE na vodu PE100 PN16 SDR11 40x3.7x100 m. napr. WAVIN alebo ekvivalent</t>
  </si>
  <si>
    <t>1.1.1.2.3.1.3.3. </t>
  </si>
  <si>
    <t>Elektrospojka PE 100. na vodu. plyn a kanalizáciu. SDR 11. D 40 mm</t>
  </si>
  <si>
    <t>1.1.1.2.3.1.3.4. </t>
  </si>
  <si>
    <t>1.1.1.2.3.1.3.5. </t>
  </si>
  <si>
    <t>1.1.1.2.3.1.3.6. </t>
  </si>
  <si>
    <t>1.1.1.2.3.1.3.7. </t>
  </si>
  <si>
    <t>1.1.1.2.3.1.3.8. </t>
  </si>
  <si>
    <t>Skúška tesnosti kanalizácie do D 150 mm</t>
  </si>
  <si>
    <t>1.1.1.2.3.1.3.9. </t>
  </si>
  <si>
    <t>1.1.1.2.3.1.4. </t>
  </si>
  <si>
    <t>1.1.1.2.3.1.4.1. </t>
  </si>
  <si>
    <t>1.1.1.2.3.2. </t>
  </si>
  <si>
    <t>1.1.1.2.3.2.1. </t>
  </si>
  <si>
    <t>1.1.1.2.3.2.1.1. </t>
  </si>
  <si>
    <t>1.1.1.2.3.2.1.2. </t>
  </si>
  <si>
    <t>1.1.1.2.3.2.1.3. </t>
  </si>
  <si>
    <t>1.1.1.2.3.2.2. </t>
  </si>
  <si>
    <t>1.1.1.2.3.2.2.1. </t>
  </si>
  <si>
    <t>Potrubie z rúr PE-HD napr. GEBERIT Dxt110x4.3 mm ležaté. vrátane montáže alebo ekvivalent</t>
  </si>
  <si>
    <t>1.1.1.2.3.2.2.2. </t>
  </si>
  <si>
    <t>1.1.1.2.3.2.2.3. </t>
  </si>
  <si>
    <t>1.1.1.2.3.2.2.4. </t>
  </si>
  <si>
    <t>1.1.1.2.3.2.2.5. </t>
  </si>
  <si>
    <t>Čistiaca tvarovka napr. HL98. DN 110. nerezová 150x150 mm. podlahy a steny s napojením na plastové potrubia. PP/nerezová oceľ V2A</t>
  </si>
  <si>
    <t>1.1.1.2.3.2.2.6. </t>
  </si>
  <si>
    <t>1.1.1.2.3.2.2.7. </t>
  </si>
  <si>
    <t>Napojenie na exist. kanalizáciu</t>
  </si>
  <si>
    <t>1.1.1.2.3.2.3. </t>
  </si>
  <si>
    <t>1.1.1.2.3.2.3.1. </t>
  </si>
  <si>
    <t>1.1.1.2.3.2.3.2. </t>
  </si>
  <si>
    <t>1.1.1.2.3.2.3.3. </t>
  </si>
  <si>
    <t>1.1.1.2.3.2.3.4. </t>
  </si>
  <si>
    <t>Spätný ventil kontrolovateľný. 5/4" FF. PN 16. mosadz. disk plast</t>
  </si>
  <si>
    <t>1.1.1.2.3.2.3.5. </t>
  </si>
  <si>
    <t>1.1.1.2.3.2.3.6. </t>
  </si>
  <si>
    <t>1.1.1.2.3.2.3.7. </t>
  </si>
  <si>
    <t>1.1.1.2.3.2.3.8. </t>
  </si>
  <si>
    <t>1.1.1.2.3.2.3.9. </t>
  </si>
  <si>
    <t>1.1.1.2.3.2.3.10. </t>
  </si>
  <si>
    <t>Napojenie na exist. vodovod</t>
  </si>
  <si>
    <t>1.1.1.2.4. </t>
  </si>
  <si>
    <t>SO 04.04 - Rozvod stlačeného vzduchu</t>
  </si>
  <si>
    <t>1.1.1.2.4.1. </t>
  </si>
  <si>
    <t>1.1.1.2.4.1.1. </t>
  </si>
  <si>
    <t>1.1.1.2.4.1.2. </t>
  </si>
  <si>
    <t>1.1.1.2.4.1.3. </t>
  </si>
  <si>
    <t>1.1.1.2.4.1.4. </t>
  </si>
  <si>
    <t>1.1.1.2.4.1.5. </t>
  </si>
  <si>
    <t>1.1.1.2.4.1.6. </t>
  </si>
  <si>
    <t>1.1.1.2.4.1.7. </t>
  </si>
  <si>
    <t>1.1.1.2.4.1.8. </t>
  </si>
  <si>
    <t>1.1.1.2.4.1.9. </t>
  </si>
  <si>
    <t>1.1.1.2.4.1.10. </t>
  </si>
  <si>
    <t>1.1.1.2.4.1.11. </t>
  </si>
  <si>
    <t>1.1.1.2.4.2. </t>
  </si>
  <si>
    <t>1.1.1.2.4.2.1. </t>
  </si>
  <si>
    <t>1.1.1.2.4.2.2. </t>
  </si>
  <si>
    <t>1.1.1.2.4.2.3. </t>
  </si>
  <si>
    <t>1.1.1.2.4.2.4. </t>
  </si>
  <si>
    <t>1.1.1.2.5. </t>
  </si>
  <si>
    <t>SO 04.05 - Udržateľné vzdelávacie prostredie (časť PZ - P3/3)</t>
  </si>
  <si>
    <t>1.1.1.2.5.1. </t>
  </si>
  <si>
    <t>SO 04.05.01 - Búracie práce /strecha/</t>
  </si>
  <si>
    <t>1.1.1.2.5.1.1. </t>
  </si>
  <si>
    <t>1.1.1.2.5.1.1.1. </t>
  </si>
  <si>
    <t>Búranie podkladov pod dlažby. liatych dlažieb a mazanín.betón s poterom.teracom hr.do 100 mm. plochy nad 4 m2  -2.20000t</t>
  </si>
  <si>
    <t>1.1.1.2.5.1.1.2. </t>
  </si>
  <si>
    <t>1.1.1.2.5.1.1.3. </t>
  </si>
  <si>
    <t>1.1.1.2.5.1.1.4. </t>
  </si>
  <si>
    <t>1.1.1.2.5.1.1.5. </t>
  </si>
  <si>
    <t>1.1.1.2.5.1.1.6. </t>
  </si>
  <si>
    <t>1.1.1.2.5.1.1.7. </t>
  </si>
  <si>
    <t>1.1.1.2.5.1.1.8. </t>
  </si>
  <si>
    <t>1.1.1.2.5.1.1.9. </t>
  </si>
  <si>
    <t>Poplatok za skládku - bitúmenové zmesi. uhoľný decht. dechtové výrobky (17 03). nebezpečné</t>
  </si>
  <si>
    <t>1.1.1.2.5.1.1.10. </t>
  </si>
  <si>
    <t>1.1.1.2.5.1.1.11. </t>
  </si>
  <si>
    <t>Poplatok za skládku - izolačné materiály (17 06). ostatné</t>
  </si>
  <si>
    <t>1.1.1.2.5.1.1.12. </t>
  </si>
  <si>
    <t>1.1.1.2.5.1.2. </t>
  </si>
  <si>
    <t>1.1.1.2.5.1.2.1. </t>
  </si>
  <si>
    <t>1.1.1.2.5.1.2.1.1. </t>
  </si>
  <si>
    <t>Odstránenie tepelnej izolácie stropov kladenej voľne z vláknitých materiálov hr. do 10 cm -0.00192t</t>
  </si>
  <si>
    <t>1.1.1.2.5.1.2.2. </t>
  </si>
  <si>
    <t>1.1.1.2.5.1.2.2.1. </t>
  </si>
  <si>
    <t>Demontáž latovania striech so sklonom do 60° pri osovej vzdialenosti lát do 0.22 m. -0.00700 t</t>
  </si>
  <si>
    <t>1.1.1.2.5.1.2.2.2. </t>
  </si>
  <si>
    <t>Demontáž záklopov stropov vrchných. zapustených z hrubých dosiek hr. do 32 mm. -0.01400 t</t>
  </si>
  <si>
    <t>1.1.1.2.5.1.2.3. </t>
  </si>
  <si>
    <t>1.1.1.2.5.1.2.3.1. </t>
  </si>
  <si>
    <t>Demontáž krytiny hladkej strešnej z tabúľ 2000 x 1000 mm. so sklonom do 30st..  -0.00732t</t>
  </si>
  <si>
    <t>1.1.1.2.5.1.2.4. </t>
  </si>
  <si>
    <t>Konštrukcie - krytiny tvrdé</t>
  </si>
  <si>
    <t>1.1.1.2.5.1.2.4.1. </t>
  </si>
  <si>
    <t>Demontáž krytiny z asfaltových. do sutiny. sklon strechy do 45°. -0.012t</t>
  </si>
  <si>
    <t>1.1.1.2.5.2. </t>
  </si>
  <si>
    <t>SO 04.05.02 - Klampiarske výrobky</t>
  </si>
  <si>
    <t>1.1.1.2.5.2.1. </t>
  </si>
  <si>
    <t>1.1.1.2.5.2.1.1. </t>
  </si>
  <si>
    <t>1.1.1.2.5.2.1.1.1. </t>
  </si>
  <si>
    <t>Žľaby z pozinkovaného farbeného PZf plechu. pododkvapové štvorhranné r.š. 370 mm</t>
  </si>
  <si>
    <t>1.1.1.2.5.2.1.1.2. </t>
  </si>
  <si>
    <t>Oplechovanie muriva a atík z pozinkovaného farbeného PZf plechu. vrátane rohov r.š. 290 mm</t>
  </si>
  <si>
    <t>1.1.1.2.5.2.1.1.3. </t>
  </si>
  <si>
    <t>Oplechovanie muriva a atík z pozinkovaného farbeného PZf plechu. vrátane rohov r.š. 500 mm</t>
  </si>
  <si>
    <t>1.1.1.2.5.2.1.1.4. </t>
  </si>
  <si>
    <t>Oplechovanie muriva a atík z pozinkovaného farbeného PZf plechu. vrátane rohov r.š. 700-750 mm</t>
  </si>
  <si>
    <t>1.1.1.2.5.2.1.1.5. </t>
  </si>
  <si>
    <t>1.1.1.2.5.2.1.1.6. </t>
  </si>
  <si>
    <t>Chrlič z PVC - UV Stabil.prechod z chrliča na chuľatý zvod jednoduchý s D do 50 mm dĺžky do 500 mm</t>
  </si>
  <si>
    <t>1.1.1.2.5.2.1.1.7. </t>
  </si>
  <si>
    <t>Odpadová rúra kruhová D 100 mm Lindab Rainline Elite</t>
  </si>
  <si>
    <t>1.1.1.2.5.2.1.1.8. </t>
  </si>
  <si>
    <t>Presun hmôt pre konštrukcie klampiarske v objektoch výšky nad 6 do 12 m</t>
  </si>
  <si>
    <t>1.1.1.2.5.3. </t>
  </si>
  <si>
    <t>SO 04.05.03 - Strecha S2</t>
  </si>
  <si>
    <t>1.1.1.2.5.3.1. </t>
  </si>
  <si>
    <t>1.1.1.2.5.3.1.1. </t>
  </si>
  <si>
    <t>Montáž tepelnej izolácie striech plochých do 10° PIR. rozloženej v jednej vrstve. prikotvením</t>
  </si>
  <si>
    <t>1.1.1.2.5.3.1.2. </t>
  </si>
  <si>
    <t>PIR doska tepelná izolácia 100mm</t>
  </si>
  <si>
    <t>1.1.1.2.5.3.1.3. </t>
  </si>
  <si>
    <t>1.1.1.2.5.3.2. </t>
  </si>
  <si>
    <t>1.1.1.2.5.3.2.1. </t>
  </si>
  <si>
    <t>1.1.1.2.5.3.2.1.1. </t>
  </si>
  <si>
    <t>Zhotovenie detailov k hydroizolačným fóliam - stenová lišta z HPP rš. 70 mm pre etapové ukončenie. líniové kotvenie. ukončenie na zvislej hrane</t>
  </si>
  <si>
    <t>1.1.1.2.5.3.2.1.2. </t>
  </si>
  <si>
    <t>Vrut do dĺžky 150 mm na upevnenie do kombi dosiek</t>
  </si>
  <si>
    <t>1.1.1.2.5.3.2.1.3. </t>
  </si>
  <si>
    <t>Lišta stenová z poplastovaného plechu PVC š. 70 mm. dĺ. 2 m</t>
  </si>
  <si>
    <t>1.1.1.2.5.3.2.1.4. </t>
  </si>
  <si>
    <t>Presun hmôt pre izoláciu proti vode v objektoch výšky nad 6 do 12 m</t>
  </si>
  <si>
    <t>1.1.1.2.5.3.2.2. </t>
  </si>
  <si>
    <t>1.1.1.2.5.3.2.2.1. </t>
  </si>
  <si>
    <t>Zhotovenie povlakovej krytiny striech plochých do 10° PVC-P fóliou upevnenou prikotvením so zvarením spoju</t>
  </si>
  <si>
    <t>1.1.1.2.5.3.2.2.2. </t>
  </si>
  <si>
    <t>Hydroizolačná fólia PVC-P FATRAFOL 810. hr. 2.0 mm. š. 1.3 m. izolácia plochých striech. farba sivá. FATRA IZOLFA alebo ekvivalent</t>
  </si>
  <si>
    <t>1.1.1.2.5.3.2.2.3. </t>
  </si>
  <si>
    <t>1.1.1.2.5.3.2.2.4. </t>
  </si>
  <si>
    <t>Položenie geotextílie vodorovne alebo zvislo na strechy ploché do 10°</t>
  </si>
  <si>
    <t>1.1.1.2.5.3.2.2.5. </t>
  </si>
  <si>
    <t>1.1.1.2.5.3.2.2.6. </t>
  </si>
  <si>
    <t>Vykonanie ihlovej skúšky striech z povlakových krytín. fólií</t>
  </si>
  <si>
    <t>1.1.1.2.5.3.2.2.7. </t>
  </si>
  <si>
    <t>Montáž podkladnej konštrukcie z OSB dosiek na atike šírky 251 - 310 mm pod klampiarske konštrukcie</t>
  </si>
  <si>
    <t>1.1.1.2.5.3.2.2.8. </t>
  </si>
  <si>
    <t>1.1.1.2.5.3.2.2.9. </t>
  </si>
  <si>
    <t>1.1.1.2.5.3.2.2.10. </t>
  </si>
  <si>
    <t>1.1.1.2.5.3.2.2.11. </t>
  </si>
  <si>
    <t>1.1.1.2.5.3.2.2.12. </t>
  </si>
  <si>
    <t>1.1.1.2.5.3.2.2.13. </t>
  </si>
  <si>
    <t>Montáž podkladnej konštrukcie z OSB dosiek na atike šírky 621 - 800 mm pod klampiarske konštrukcie</t>
  </si>
  <si>
    <t>1.1.1.2.5.3.2.2.14. </t>
  </si>
  <si>
    <t>1.1.1.2.5.3.2.2.15. </t>
  </si>
  <si>
    <t>1.1.1.2.5.3.2.2.16. </t>
  </si>
  <si>
    <t>1.1.1.2.5.3.2.2.17. </t>
  </si>
  <si>
    <t>1.1.1.2.5.3.2.2.18. </t>
  </si>
  <si>
    <t>1.1.1.2.5.3.2.2.19. </t>
  </si>
  <si>
    <t>1.1.1.2.5.3.2.3. </t>
  </si>
  <si>
    <t>1.1.1.2.5.3.2.3.1. </t>
  </si>
  <si>
    <t>Oceľové laty S7 LINDAB sklon strechy do 30° alebo ekvivalent</t>
  </si>
  <si>
    <t>1.1.1.2.5.3.2.3.2. </t>
  </si>
  <si>
    <t>Lindab U250 hr. 2.5mm  alebo ekvivalent</t>
  </si>
  <si>
    <t>1.1.1.2.5.3.2.3.3. </t>
  </si>
  <si>
    <t>Lindab Z250 hr. 2.5mm  alebo ekvivalent</t>
  </si>
  <si>
    <t>1.1.1.2.5.3.2.3.4. </t>
  </si>
  <si>
    <t>1.1.1.2.5.3.2.4. </t>
  </si>
  <si>
    <t>1.1.1.2.5.3.2.4.1. </t>
  </si>
  <si>
    <t>Montáž ostatných atypických kovových stavebných doplnkových konštrukcií do 5 kg</t>
  </si>
  <si>
    <t>1.1.1.2.5.3.2.4.2. </t>
  </si>
  <si>
    <t>Oceľové profily</t>
  </si>
  <si>
    <t>1.1.1.2.5.3.2.4.3. </t>
  </si>
  <si>
    <t>Výroba doplnku stavebného atypického o hmotnosti do 1.0 kg stupňa zložitosti 1</t>
  </si>
  <si>
    <t>1.1.1.2.5.3.2.4.4. </t>
  </si>
  <si>
    <t>1.1.1.2.5.3.3. </t>
  </si>
  <si>
    <t>1.1.1.2.5.3.3.1. </t>
  </si>
  <si>
    <t>1.1.1.2.5.4. </t>
  </si>
  <si>
    <t>SO 04.05.04 - Strecha S3</t>
  </si>
  <si>
    <t>1.1.1.2.5.4.1. </t>
  </si>
  <si>
    <t>1.1.1.2.5.4.1.1. </t>
  </si>
  <si>
    <t>1.1.1.2.5.4.1.1.1. </t>
  </si>
  <si>
    <t>1.1.1.2.5.4.1.1.2. </t>
  </si>
  <si>
    <t>1.1.1.2.5.4.1.1.3. </t>
  </si>
  <si>
    <t>1.1.1.2.5.4.1.1.4. </t>
  </si>
  <si>
    <t>1.1.1.2.5.4.1.1.5. </t>
  </si>
  <si>
    <t>1.1.1.2.5.4.1.1.6. </t>
  </si>
  <si>
    <t>1.1.1.2.5.4.1.1.7. </t>
  </si>
  <si>
    <t>1.1.1.2.5.4.1.2. </t>
  </si>
  <si>
    <t>1.1.1.2.5.4.1.2.1. </t>
  </si>
  <si>
    <t>Montáž tepelnej izolácie striech plochých do 10° spádovými doskami z minerálnej vlny v jednej vrstve</t>
  </si>
  <si>
    <t>1.1.1.2.5.4.1.2.2. </t>
  </si>
  <si>
    <t>Doska z minerálnej vlny jednostranne spádová 60/40x1000x1000 mm. izolácia pre ploché strechy</t>
  </si>
  <si>
    <t>1.1.1.2.5.4.1.2.3. </t>
  </si>
  <si>
    <t>1.1.1.2.5.4.2. </t>
  </si>
  <si>
    <t>1.1.1.2.5.4.2.1. </t>
  </si>
  <si>
    <t>1.1.1.2.6. </t>
  </si>
  <si>
    <t>SO 04.06 - Udržateľné vzdelávacie prostredie (časť PZ - P3/4)</t>
  </si>
  <si>
    <t>1.1.1.2.6.1. </t>
  </si>
  <si>
    <t>SO 04.06.01.01 - CBS</t>
  </si>
  <si>
    <t>1.1.1.2.6.1.1. </t>
  </si>
  <si>
    <t>1.1.1.2.6.1.1.1. </t>
  </si>
  <si>
    <t>1.1.1.2.6.1.1.2. </t>
  </si>
  <si>
    <t>1.1.1.2.6.1.1.3. </t>
  </si>
  <si>
    <t>1.1.1.2.6.1.1.4. </t>
  </si>
  <si>
    <t>1.1.1.2.6.1.1.5. </t>
  </si>
  <si>
    <t>Vzdialené bezpečnostné vypínanie</t>
  </si>
  <si>
    <t>1.1.1.2.6.1.1.6. </t>
  </si>
  <si>
    <t>Centrálny bateriový systém TM-CB S1 alebo ekvivalent</t>
  </si>
  <si>
    <t>1.1.1.2.6.1.2. </t>
  </si>
  <si>
    <t>1.1.1.2.6.1.2.1. </t>
  </si>
  <si>
    <t>1.1.1.2.6.1.2.2. </t>
  </si>
  <si>
    <t>1.1.1.2.6.1.2.3. </t>
  </si>
  <si>
    <t>1.1.1.2.6.1.2.4. </t>
  </si>
  <si>
    <t>1.1.1.2.6.1.3. </t>
  </si>
  <si>
    <t>1.1.1.2.6.1.3.1. </t>
  </si>
  <si>
    <t>1.1.1.2.6.1.3.2. </t>
  </si>
  <si>
    <t>1.1.1.2.6.1.3.3. </t>
  </si>
  <si>
    <t>1.1.1.2.6.2. </t>
  </si>
  <si>
    <t>SO 04.06.01.02 - HSP</t>
  </si>
  <si>
    <t>1.1.1.2.6.2.1. </t>
  </si>
  <si>
    <t>1.1.1.2.6.2.1.1. </t>
  </si>
  <si>
    <t>HSP ústredňa</t>
  </si>
  <si>
    <t>1.1.1.2.6.2.1.2. </t>
  </si>
  <si>
    <t>HSP - smerovač</t>
  </si>
  <si>
    <t>1.1.1.2.6.2.1.3. </t>
  </si>
  <si>
    <t>Prehrávač s tunerom. SD. USB. 1U</t>
  </si>
  <si>
    <t>1.1.1.2.6.2.1.4. </t>
  </si>
  <si>
    <t>Nabíječ baterií. 24V. EN 54-4. 2U</t>
  </si>
  <si>
    <t>1.1.1.2.6.2.1.5. </t>
  </si>
  <si>
    <t>Stanica hlásateľa</t>
  </si>
  <si>
    <t>1.1.1.2.6.2.1.6. </t>
  </si>
  <si>
    <t>Booster zosilňovač min. 450W/100V</t>
  </si>
  <si>
    <t>1.1.1.2.6.2.1.7. </t>
  </si>
  <si>
    <t>Požiarny panel</t>
  </si>
  <si>
    <t>1.1.1.2.6.2.1.8. </t>
  </si>
  <si>
    <t>Doska dohľadu</t>
  </si>
  <si>
    <t>1.1.1.2.6.2.1.9. </t>
  </si>
  <si>
    <t>1.1.1.2.6.2.1.10. </t>
  </si>
  <si>
    <t>1.1.1.2.6.2.1.11. </t>
  </si>
  <si>
    <t>Skriňový reproduktor. 20W.100 V. 150 -18.000 Hz. keramická svorkovnica. IP54. EVAC</t>
  </si>
  <si>
    <t>1.1.1.2.6.2.1.12. </t>
  </si>
  <si>
    <t>Kábel pevný  JE-H(st)H 1x2x0.8  - E60 - červený</t>
  </si>
  <si>
    <t>1.1.1.2.6.2.1.13. </t>
  </si>
  <si>
    <t>Akumulátor záložný 12V - prevádzaka 30min</t>
  </si>
  <si>
    <t>1.1.1.2.6.2.1.14. </t>
  </si>
  <si>
    <t>Kábel pevný s funkčnou odolnosťou N2XH-O 2x2.5 E60 resp. CHKE-V-O 2x2.5 E60 alebo ekvivalent</t>
  </si>
  <si>
    <t>1.1.1.2.6.2.1.15. </t>
  </si>
  <si>
    <t>1.1.1.2.6.2.1.16. </t>
  </si>
  <si>
    <t>1.1.1.2.6.2.1.17. </t>
  </si>
  <si>
    <t>1.1.1.2.6.2.1.18. </t>
  </si>
  <si>
    <t>Prieraz stenou</t>
  </si>
  <si>
    <t>1.1.1.2.6.2.1.19. </t>
  </si>
  <si>
    <t>1.1.1.2.6.2.1.20. </t>
  </si>
  <si>
    <t>1.1.1.2.6.2.1.21. </t>
  </si>
  <si>
    <t>1.1.1.2.6.2.1.22. </t>
  </si>
  <si>
    <t>1.1.1.2.7. </t>
  </si>
  <si>
    <t>SO 04.07 - Informatizácia a digitalizácia pre prax (časť PZ - P4/1)</t>
  </si>
  <si>
    <t>1.1.1.2.7.1. </t>
  </si>
  <si>
    <t>SO 04.07.01 - Architekotonicko-stavebné riešenie+statika</t>
  </si>
  <si>
    <t>1.1.1.2.7.1.1. </t>
  </si>
  <si>
    <t>1.1.1.2.7.1.1.1. </t>
  </si>
  <si>
    <t>1.1.1.2.7.1.1.1.1. </t>
  </si>
  <si>
    <t>1.1.1.2.7.1.1.1.2. </t>
  </si>
  <si>
    <t>1.1.1.2.7.1.1.1.3. </t>
  </si>
  <si>
    <t>1.1.1.2.7.1.1.1.4. </t>
  </si>
  <si>
    <t>1.1.1.2.7.1.1.1.5. </t>
  </si>
  <si>
    <t>1.1.1.2.7.1.1.1.6. </t>
  </si>
  <si>
    <t>1.1.1.2.7.1.1.2. </t>
  </si>
  <si>
    <t>1.1.1.2.7.1.1.2.1. </t>
  </si>
  <si>
    <t>1.1.1.2.7.1.1.3. </t>
  </si>
  <si>
    <t>1.1.1.2.7.1.1.3.1. </t>
  </si>
  <si>
    <t>Presun hmôt pre opravy a údržbu objektov vrátane vonkajších plášťov výšky do 25 m</t>
  </si>
  <si>
    <t>1.1.1.2.7.1.2. </t>
  </si>
  <si>
    <t>1.1.1.2.7.1.2.1. </t>
  </si>
  <si>
    <t>1.1.1.2.7.1.2.1.1. </t>
  </si>
  <si>
    <t>1.1.1.2.7.1.2.1.2. </t>
  </si>
  <si>
    <t>1.1.1.2.7.1.2.2. </t>
  </si>
  <si>
    <t>1.1.1.2.7.1.2.2.1. </t>
  </si>
  <si>
    <t>1.1.1.2.7.1.2.2.2. </t>
  </si>
  <si>
    <t>1.1.1.2.7.1.2.3. </t>
  </si>
  <si>
    <t>1.1.1.2.7.1.2.3.1. </t>
  </si>
  <si>
    <t>1.1.1.2.7.1.2.3.2. </t>
  </si>
  <si>
    <t>1.1.1.2.7.1.2.4. </t>
  </si>
  <si>
    <t>1.1.1.2.7.1.2.4.1. </t>
  </si>
  <si>
    <t>Montáž zdvižno posuvných a sklopno posuvných plastových dverí s hydroizolačnými ISO páskami (exteriérová a interiérová)</t>
  </si>
  <si>
    <t>1.1.1.2.7.1.2.4.2. </t>
  </si>
  <si>
    <t>1.1.1.2.7.1.2.4.3. </t>
  </si>
  <si>
    <t>1.1.1.2.7.1.2.4.4. </t>
  </si>
  <si>
    <t>Plastové dvere</t>
  </si>
  <si>
    <t>1.1.1.2.7.1.2.4.5. </t>
  </si>
  <si>
    <t>1.1.1.2.7.1.2.4.6. </t>
  </si>
  <si>
    <t>1.1.1.2.7.1.2.4.7. </t>
  </si>
  <si>
    <t>Presun hmot pre konštrukcie stolárske v objektoch výšky do 6 m</t>
  </si>
  <si>
    <t>1.1.1.2.7.1.2.5. </t>
  </si>
  <si>
    <t>1.1.1.2.7.1.2.5.1. </t>
  </si>
  <si>
    <t>Montáž dverí kovových - hliníkových. vchodových. 1 m obvodu dverí</t>
  </si>
  <si>
    <t>1.1.1.2.7.1.2.5.2. </t>
  </si>
  <si>
    <t>Dvere hliníkové</t>
  </si>
  <si>
    <t>1.1.1.2.7.1.2.6. </t>
  </si>
  <si>
    <t>1.1.1.2.7.1.2.6.1. </t>
  </si>
  <si>
    <t>1.1.1.2.7.1.2.6.2. 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</si>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</sst>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55"/>
  <sheetViews>
    <sheetView tabSelected="1" topLeftCell="B2" workbookViewId="0">
      <selection activeCell="B1455" sqref="A1455:XFD1455"/>
    </sheetView>
  </sheetViews>
  <sheetFormatPr defaultRowHeight="15" x14ac:dyDescent="0.25"/>
  <cols>
    <col min="1" max="1" width="0" hidden="1" bestFit="1" customWidth="1"/>
    <col min="2" max="2" width="17.71093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idden="1" x14ac:dyDescent="0.25">
      <c r="A3">
        <v>2854856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2854857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60" x14ac:dyDescent="0.25">
      <c r="A5" s="1">
        <v>2854859</v>
      </c>
      <c r="B5" s="1" t="s">
        <v>26</v>
      </c>
      <c r="C5" s="1" t="s">
        <v>22</v>
      </c>
      <c r="D5" s="1" t="s">
        <v>27</v>
      </c>
      <c r="E5" s="1">
        <f>ROUND(H6+H1023,2)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ht="30" x14ac:dyDescent="0.25">
      <c r="A6" s="1">
        <v>2854860</v>
      </c>
      <c r="B6" s="1" t="s">
        <v>28</v>
      </c>
      <c r="C6" s="1" t="s">
        <v>22</v>
      </c>
      <c r="D6" s="1" t="s">
        <v>29</v>
      </c>
      <c r="E6" s="1">
        <f>ROUND(H7+H311+H539+H568+H583+H602+H814+H876,2)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2854861</v>
      </c>
      <c r="B7" s="1" t="s">
        <v>30</v>
      </c>
      <c r="C7" s="1" t="s">
        <v>22</v>
      </c>
      <c r="D7" s="1" t="s">
        <v>31</v>
      </c>
      <c r="E7" s="1">
        <f>ROUND(H8+H123+H170+H188+H205+H215+H241+H249+H263+H268+H277+H295+H302+H305,2)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2854862</v>
      </c>
      <c r="B8" s="1" t="s">
        <v>32</v>
      </c>
      <c r="C8" s="1" t="s">
        <v>22</v>
      </c>
      <c r="D8" s="1" t="s">
        <v>33</v>
      </c>
      <c r="E8" s="1">
        <f>ROUND(H9+H100+H118+H120,2)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2854863</v>
      </c>
      <c r="B9" s="1" t="s">
        <v>34</v>
      </c>
      <c r="C9" s="1" t="s">
        <v>35</v>
      </c>
      <c r="D9" s="1" t="s">
        <v>36</v>
      </c>
      <c r="E9" s="1">
        <f>ROUND(H10+H23+H34+H63+H94+H98,2)</f>
        <v>0</v>
      </c>
      <c r="F9" s="1">
        <v>1</v>
      </c>
      <c r="G9" s="1" t="s">
        <v>0</v>
      </c>
      <c r="H9" s="1">
        <f t="shared" si="0"/>
        <v>0</v>
      </c>
      <c r="I9" s="1" t="s">
        <v>22</v>
      </c>
      <c r="J9" s="1" t="s">
        <v>0</v>
      </c>
    </row>
    <row r="10" spans="1:10" x14ac:dyDescent="0.25">
      <c r="A10" s="1">
        <v>2854864</v>
      </c>
      <c r="B10" s="1" t="s">
        <v>37</v>
      </c>
      <c r="C10" s="1">
        <v>1</v>
      </c>
      <c r="D10" s="1" t="s">
        <v>38</v>
      </c>
      <c r="E10" s="1">
        <f>ROUND(H11+H12+H13+H14+H15+H16+H17+H18+H19+H20+H21+H22,2)</f>
        <v>0</v>
      </c>
      <c r="F10" s="1">
        <v>1</v>
      </c>
      <c r="G10" s="1" t="s">
        <v>0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2854865</v>
      </c>
      <c r="B11" s="1" t="s">
        <v>39</v>
      </c>
      <c r="C11" s="1" t="s">
        <v>22</v>
      </c>
      <c r="D11" s="1" t="s">
        <v>41</v>
      </c>
      <c r="E11" s="2">
        <v>0</v>
      </c>
      <c r="F11" s="1">
        <v>100</v>
      </c>
      <c r="G11" s="1" t="s">
        <v>40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2854866</v>
      </c>
      <c r="B12" s="1" t="s">
        <v>42</v>
      </c>
      <c r="C12" s="1" t="s">
        <v>22</v>
      </c>
      <c r="D12" s="1" t="s">
        <v>44</v>
      </c>
      <c r="E12" s="2">
        <v>0</v>
      </c>
      <c r="F12" s="1">
        <v>2160</v>
      </c>
      <c r="G12" s="1" t="s">
        <v>43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2854867</v>
      </c>
      <c r="B13" s="1" t="s">
        <v>45</v>
      </c>
      <c r="C13" s="1" t="s">
        <v>22</v>
      </c>
      <c r="D13" s="1" t="s">
        <v>47</v>
      </c>
      <c r="E13" s="2">
        <v>0</v>
      </c>
      <c r="F13" s="1">
        <v>180</v>
      </c>
      <c r="G13" s="1" t="s">
        <v>46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2854868</v>
      </c>
      <c r="B14" s="1" t="s">
        <v>48</v>
      </c>
      <c r="C14" s="1" t="s">
        <v>22</v>
      </c>
      <c r="D14" s="1" t="s">
        <v>50</v>
      </c>
      <c r="E14" s="2">
        <v>0</v>
      </c>
      <c r="F14" s="1">
        <v>1946.82</v>
      </c>
      <c r="G14" s="1" t="s">
        <v>49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2854869</v>
      </c>
      <c r="B15" s="1" t="s">
        <v>51</v>
      </c>
      <c r="C15" s="1" t="s">
        <v>22</v>
      </c>
      <c r="D15" s="1" t="s">
        <v>52</v>
      </c>
      <c r="E15" s="2">
        <v>0</v>
      </c>
      <c r="F15" s="1">
        <v>648.94000000000005</v>
      </c>
      <c r="G15" s="1" t="s">
        <v>49</v>
      </c>
      <c r="H15" s="1">
        <f t="shared" si="0"/>
        <v>0</v>
      </c>
      <c r="I15" s="1" t="s">
        <v>22</v>
      </c>
      <c r="J15" s="1" t="s">
        <v>0</v>
      </c>
    </row>
    <row r="16" spans="1:10" ht="45" x14ac:dyDescent="0.25">
      <c r="A16" s="1">
        <v>2854870</v>
      </c>
      <c r="B16" s="1" t="s">
        <v>53</v>
      </c>
      <c r="C16" s="1" t="s">
        <v>22</v>
      </c>
      <c r="D16" s="1" t="s">
        <v>54</v>
      </c>
      <c r="E16" s="2">
        <v>0</v>
      </c>
      <c r="F16" s="1">
        <v>1063.68</v>
      </c>
      <c r="G16" s="1" t="s">
        <v>49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2854871</v>
      </c>
      <c r="B17" s="1" t="s">
        <v>55</v>
      </c>
      <c r="C17" s="1" t="s">
        <v>22</v>
      </c>
      <c r="D17" s="1" t="s">
        <v>56</v>
      </c>
      <c r="E17" s="2">
        <v>0</v>
      </c>
      <c r="F17" s="1">
        <v>53184</v>
      </c>
      <c r="G17" s="1" t="s">
        <v>49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2854872</v>
      </c>
      <c r="B18" s="1" t="s">
        <v>57</v>
      </c>
      <c r="C18" s="1" t="s">
        <v>22</v>
      </c>
      <c r="D18" s="1" t="s">
        <v>58</v>
      </c>
      <c r="E18" s="2">
        <v>0</v>
      </c>
      <c r="F18" s="1">
        <v>1063.68</v>
      </c>
      <c r="G18" s="1" t="s">
        <v>49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2854873</v>
      </c>
      <c r="B19" s="1" t="s">
        <v>59</v>
      </c>
      <c r="C19" s="1" t="s">
        <v>22</v>
      </c>
      <c r="D19" s="1" t="s">
        <v>60</v>
      </c>
      <c r="E19" s="2">
        <v>0</v>
      </c>
      <c r="F19" s="1">
        <v>1063.68</v>
      </c>
      <c r="G19" s="1" t="s">
        <v>49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2854874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1701.8879999999999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2854875</v>
      </c>
      <c r="B21" s="1" t="s">
        <v>64</v>
      </c>
      <c r="C21" s="1" t="s">
        <v>22</v>
      </c>
      <c r="D21" s="1" t="s">
        <v>65</v>
      </c>
      <c r="E21" s="2">
        <v>0</v>
      </c>
      <c r="F21" s="1">
        <v>883.14</v>
      </c>
      <c r="G21" s="1" t="s">
        <v>49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2854876</v>
      </c>
      <c r="B22" s="1" t="s">
        <v>66</v>
      </c>
      <c r="C22" s="1" t="s">
        <v>22</v>
      </c>
      <c r="D22" s="1" t="s">
        <v>68</v>
      </c>
      <c r="E22" s="2">
        <v>0</v>
      </c>
      <c r="F22" s="1">
        <v>163.80000000000001</v>
      </c>
      <c r="G22" s="1" t="s">
        <v>67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2854877</v>
      </c>
      <c r="B23" s="1" t="s">
        <v>69</v>
      </c>
      <c r="C23" s="1">
        <v>2</v>
      </c>
      <c r="D23" s="1" t="s">
        <v>70</v>
      </c>
      <c r="E23" s="1">
        <f>ROUND(H24+H25+H26+H27+H28+H29+H30+H31+H32+H33,2)</f>
        <v>0</v>
      </c>
      <c r="F23" s="1">
        <v>1</v>
      </c>
      <c r="G23" s="1" t="s">
        <v>0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2854878</v>
      </c>
      <c r="B24" s="1" t="s">
        <v>71</v>
      </c>
      <c r="C24" s="1" t="s">
        <v>22</v>
      </c>
      <c r="D24" s="1" t="s">
        <v>72</v>
      </c>
      <c r="E24" s="2">
        <v>0</v>
      </c>
      <c r="F24" s="1">
        <v>8.5</v>
      </c>
      <c r="G24" s="1" t="s">
        <v>67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2854879</v>
      </c>
      <c r="B25" s="1" t="s">
        <v>73</v>
      </c>
      <c r="C25" s="1" t="s">
        <v>22</v>
      </c>
      <c r="D25" s="1" t="s">
        <v>74</v>
      </c>
      <c r="E25" s="2">
        <v>0</v>
      </c>
      <c r="F25" s="1">
        <v>179.28299999999999</v>
      </c>
      <c r="G25" s="1" t="s">
        <v>49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2854880</v>
      </c>
      <c r="B26" s="1" t="s">
        <v>75</v>
      </c>
      <c r="C26" s="1" t="s">
        <v>22</v>
      </c>
      <c r="D26" s="1" t="s">
        <v>76</v>
      </c>
      <c r="E26" s="2">
        <v>0</v>
      </c>
      <c r="F26" s="1">
        <v>61.81</v>
      </c>
      <c r="G26" s="1" t="s">
        <v>67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2854881</v>
      </c>
      <c r="B27" s="1" t="s">
        <v>77</v>
      </c>
      <c r="C27" s="1" t="s">
        <v>22</v>
      </c>
      <c r="D27" s="1" t="s">
        <v>78</v>
      </c>
      <c r="E27" s="2">
        <v>0</v>
      </c>
      <c r="F27" s="1">
        <v>61.81</v>
      </c>
      <c r="G27" s="1" t="s">
        <v>67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2854882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28.657</v>
      </c>
      <c r="G28" s="1" t="s">
        <v>62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2854883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14.316000000000001</v>
      </c>
      <c r="G29" s="1" t="s">
        <v>49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2854884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106</v>
      </c>
      <c r="G30" s="1" t="s">
        <v>40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2854885</v>
      </c>
      <c r="B31" s="1" t="s">
        <v>85</v>
      </c>
      <c r="C31" s="1" t="s">
        <v>22</v>
      </c>
      <c r="D31" s="1" t="s">
        <v>84</v>
      </c>
      <c r="E31" s="2">
        <v>0</v>
      </c>
      <c r="F31" s="1">
        <v>530</v>
      </c>
      <c r="G31" s="1" t="s">
        <v>40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2854886</v>
      </c>
      <c r="B32" s="1" t="s">
        <v>86</v>
      </c>
      <c r="C32" s="1" t="s">
        <v>22</v>
      </c>
      <c r="D32" s="1" t="s">
        <v>87</v>
      </c>
      <c r="E32" s="2">
        <v>0</v>
      </c>
      <c r="F32" s="1">
        <v>209</v>
      </c>
      <c r="G32" s="1" t="s">
        <v>62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2854887</v>
      </c>
      <c r="B33" s="1" t="s">
        <v>88</v>
      </c>
      <c r="C33" s="1" t="s">
        <v>22</v>
      </c>
      <c r="D33" s="1" t="s">
        <v>89</v>
      </c>
      <c r="E33" s="2">
        <v>0</v>
      </c>
      <c r="F33" s="1">
        <v>90</v>
      </c>
      <c r="G33" s="1" t="s">
        <v>67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2854888</v>
      </c>
      <c r="B34" s="1" t="s">
        <v>90</v>
      </c>
      <c r="C34" s="1">
        <v>3</v>
      </c>
      <c r="D34" s="1" t="s">
        <v>91</v>
      </c>
      <c r="E34" s="1">
        <f>ROUND(H35+H36+H37+H38+H39+H40+H41+H42+H43+H44+H45+H46+H47+H48+H49+H50+H51+H52+H53+H54+H55+H56+H57+H58+H59+H60+H61+H62,2)</f>
        <v>0</v>
      </c>
      <c r="F34" s="1">
        <v>1</v>
      </c>
      <c r="G34" s="1" t="s">
        <v>0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2854889</v>
      </c>
      <c r="B35" s="1" t="s">
        <v>92</v>
      </c>
      <c r="C35" s="1" t="s">
        <v>22</v>
      </c>
      <c r="D35" s="1" t="s">
        <v>93</v>
      </c>
      <c r="E35" s="2">
        <v>0</v>
      </c>
      <c r="F35" s="1">
        <v>1415</v>
      </c>
      <c r="G35" s="1" t="s">
        <v>67</v>
      </c>
      <c r="H35" s="1">
        <f t="shared" si="0"/>
        <v>0</v>
      </c>
      <c r="I35" s="1" t="s">
        <v>22</v>
      </c>
      <c r="J35" s="1" t="s">
        <v>0</v>
      </c>
    </row>
    <row r="36" spans="1:10" ht="45" x14ac:dyDescent="0.25">
      <c r="A36" s="1">
        <v>2854890</v>
      </c>
      <c r="B36" s="1" t="s">
        <v>94</v>
      </c>
      <c r="C36" s="1" t="s">
        <v>22</v>
      </c>
      <c r="D36" s="1" t="s">
        <v>95</v>
      </c>
      <c r="E36" s="2">
        <v>0</v>
      </c>
      <c r="F36" s="1">
        <v>10</v>
      </c>
      <c r="G36" s="1" t="s">
        <v>40</v>
      </c>
      <c r="H36" s="1">
        <f t="shared" si="0"/>
        <v>0</v>
      </c>
      <c r="I36" s="1" t="s">
        <v>22</v>
      </c>
      <c r="J36" s="1" t="s">
        <v>0</v>
      </c>
    </row>
    <row r="37" spans="1:10" ht="45" x14ac:dyDescent="0.25">
      <c r="A37" s="1">
        <v>2854891</v>
      </c>
      <c r="B37" s="1" t="s">
        <v>96</v>
      </c>
      <c r="C37" s="1" t="s">
        <v>22</v>
      </c>
      <c r="D37" s="1" t="s">
        <v>98</v>
      </c>
      <c r="E37" s="2">
        <v>0</v>
      </c>
      <c r="F37" s="1">
        <v>7</v>
      </c>
      <c r="G37" s="1" t="s">
        <v>97</v>
      </c>
      <c r="H37" s="1">
        <f t="shared" si="0"/>
        <v>0</v>
      </c>
      <c r="I37" s="1" t="s">
        <v>22</v>
      </c>
      <c r="J37" s="1" t="s">
        <v>0</v>
      </c>
    </row>
    <row r="38" spans="1:10" x14ac:dyDescent="0.25">
      <c r="A38" s="1">
        <v>2854892</v>
      </c>
      <c r="B38" s="1" t="s">
        <v>99</v>
      </c>
      <c r="C38" s="1" t="s">
        <v>22</v>
      </c>
      <c r="D38" s="1" t="s">
        <v>100</v>
      </c>
      <c r="E38" s="2">
        <v>0</v>
      </c>
      <c r="F38" s="1">
        <v>3</v>
      </c>
      <c r="G38" s="1" t="s">
        <v>97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2854893</v>
      </c>
      <c r="B39" s="1" t="s">
        <v>101</v>
      </c>
      <c r="C39" s="1" t="s">
        <v>22</v>
      </c>
      <c r="D39" s="1" t="s">
        <v>102</v>
      </c>
      <c r="E39" s="2">
        <v>0</v>
      </c>
      <c r="F39" s="1">
        <v>142.50700000000001</v>
      </c>
      <c r="G39" s="1" t="s">
        <v>67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2854894</v>
      </c>
      <c r="B40" s="1" t="s">
        <v>103</v>
      </c>
      <c r="C40" s="1" t="s">
        <v>22</v>
      </c>
      <c r="D40" s="1" t="s">
        <v>104</v>
      </c>
      <c r="E40" s="2">
        <v>0</v>
      </c>
      <c r="F40" s="1">
        <v>14.023</v>
      </c>
      <c r="G40" s="1" t="s">
        <v>49</v>
      </c>
      <c r="H40" s="1">
        <f t="shared" si="0"/>
        <v>0</v>
      </c>
      <c r="I40" s="1" t="s">
        <v>22</v>
      </c>
      <c r="J40" s="1" t="s">
        <v>0</v>
      </c>
    </row>
    <row r="41" spans="1:10" ht="45" x14ac:dyDescent="0.25">
      <c r="A41" s="1">
        <v>2854895</v>
      </c>
      <c r="B41" s="1" t="s">
        <v>105</v>
      </c>
      <c r="C41" s="1" t="s">
        <v>22</v>
      </c>
      <c r="D41" s="1" t="s">
        <v>106</v>
      </c>
      <c r="E41" s="2">
        <v>0</v>
      </c>
      <c r="F41" s="1">
        <v>84</v>
      </c>
      <c r="G41" s="1" t="s">
        <v>97</v>
      </c>
      <c r="H41" s="1">
        <f t="shared" si="0"/>
        <v>0</v>
      </c>
      <c r="I41" s="1" t="s">
        <v>22</v>
      </c>
      <c r="J41" s="1" t="s">
        <v>0</v>
      </c>
    </row>
    <row r="42" spans="1:10" ht="45" x14ac:dyDescent="0.25">
      <c r="A42" s="1">
        <v>2854896</v>
      </c>
      <c r="B42" s="1" t="s">
        <v>107</v>
      </c>
      <c r="C42" s="1" t="s">
        <v>22</v>
      </c>
      <c r="D42" s="1" t="s">
        <v>108</v>
      </c>
      <c r="E42" s="2">
        <v>0</v>
      </c>
      <c r="F42" s="1">
        <v>3</v>
      </c>
      <c r="G42" s="1" t="s">
        <v>97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2854897</v>
      </c>
      <c r="B43" s="1" t="s">
        <v>109</v>
      </c>
      <c r="C43" s="1" t="s">
        <v>22</v>
      </c>
      <c r="D43" s="1" t="s">
        <v>110</v>
      </c>
      <c r="E43" s="2">
        <v>0</v>
      </c>
      <c r="F43" s="1">
        <v>3</v>
      </c>
      <c r="G43" s="1" t="s">
        <v>97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2854898</v>
      </c>
      <c r="B44" s="1" t="s">
        <v>111</v>
      </c>
      <c r="C44" s="1" t="s">
        <v>22</v>
      </c>
      <c r="D44" s="1" t="s">
        <v>112</v>
      </c>
      <c r="E44" s="2">
        <v>0</v>
      </c>
      <c r="F44" s="1">
        <v>2.3199999999999998</v>
      </c>
      <c r="G44" s="1" t="s">
        <v>62</v>
      </c>
      <c r="H44" s="1">
        <f t="shared" si="0"/>
        <v>0</v>
      </c>
      <c r="I44" s="1" t="s">
        <v>22</v>
      </c>
      <c r="J44" s="1" t="s">
        <v>0</v>
      </c>
    </row>
    <row r="45" spans="1:10" ht="45" x14ac:dyDescent="0.25">
      <c r="A45" s="1">
        <v>2854899</v>
      </c>
      <c r="B45" s="1" t="s">
        <v>113</v>
      </c>
      <c r="C45" s="1" t="s">
        <v>22</v>
      </c>
      <c r="D45" s="1" t="s">
        <v>114</v>
      </c>
      <c r="E45" s="2">
        <v>0</v>
      </c>
      <c r="F45" s="1">
        <v>100.67</v>
      </c>
      <c r="G45" s="1" t="s">
        <v>40</v>
      </c>
      <c r="H45" s="1">
        <f t="shared" si="0"/>
        <v>0</v>
      </c>
      <c r="I45" s="1" t="s">
        <v>22</v>
      </c>
      <c r="J45" s="1" t="s">
        <v>0</v>
      </c>
    </row>
    <row r="46" spans="1:10" ht="45" x14ac:dyDescent="0.25">
      <c r="A46" s="1">
        <v>2854900</v>
      </c>
      <c r="B46" s="1" t="s">
        <v>115</v>
      </c>
      <c r="C46" s="1" t="s">
        <v>22</v>
      </c>
      <c r="D46" s="1" t="s">
        <v>116</v>
      </c>
      <c r="E46" s="2">
        <v>0</v>
      </c>
      <c r="F46" s="1">
        <v>100.67</v>
      </c>
      <c r="G46" s="1" t="s">
        <v>40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2854901</v>
      </c>
      <c r="B47" s="1" t="s">
        <v>117</v>
      </c>
      <c r="C47" s="1" t="s">
        <v>22</v>
      </c>
      <c r="D47" s="1" t="s">
        <v>118</v>
      </c>
      <c r="E47" s="2">
        <v>0</v>
      </c>
      <c r="F47" s="1">
        <v>156.73599999999999</v>
      </c>
      <c r="G47" s="1" t="s">
        <v>49</v>
      </c>
      <c r="H47" s="1">
        <f t="shared" si="0"/>
        <v>0</v>
      </c>
      <c r="I47" s="1" t="s">
        <v>22</v>
      </c>
      <c r="J47" s="1" t="s">
        <v>0</v>
      </c>
    </row>
    <row r="48" spans="1:10" x14ac:dyDescent="0.25">
      <c r="A48" s="1">
        <v>2854902</v>
      </c>
      <c r="B48" s="1" t="s">
        <v>119</v>
      </c>
      <c r="C48" s="1" t="s">
        <v>22</v>
      </c>
      <c r="D48" s="1" t="s">
        <v>120</v>
      </c>
      <c r="E48" s="2">
        <v>0</v>
      </c>
      <c r="F48" s="1">
        <v>59.906999999999996</v>
      </c>
      <c r="G48" s="1" t="s">
        <v>67</v>
      </c>
      <c r="H48" s="1">
        <f t="shared" si="0"/>
        <v>0</v>
      </c>
      <c r="I48" s="1" t="s">
        <v>22</v>
      </c>
      <c r="J48" s="1" t="s">
        <v>0</v>
      </c>
    </row>
    <row r="49" spans="1:10" ht="45" x14ac:dyDescent="0.25">
      <c r="A49" s="1">
        <v>2854903</v>
      </c>
      <c r="B49" s="1" t="s">
        <v>121</v>
      </c>
      <c r="C49" s="1" t="s">
        <v>22</v>
      </c>
      <c r="D49" s="1" t="s">
        <v>122</v>
      </c>
      <c r="E49" s="2">
        <v>0</v>
      </c>
      <c r="F49" s="1">
        <v>41337.9</v>
      </c>
      <c r="G49" s="1" t="s">
        <v>67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2854904</v>
      </c>
      <c r="B50" s="1" t="s">
        <v>123</v>
      </c>
      <c r="C50" s="1" t="s">
        <v>22</v>
      </c>
      <c r="D50" s="1" t="s">
        <v>124</v>
      </c>
      <c r="E50" s="2">
        <v>0</v>
      </c>
      <c r="F50" s="1">
        <v>1377.93</v>
      </c>
      <c r="G50" s="1" t="s">
        <v>67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2854905</v>
      </c>
      <c r="B51" s="1" t="s">
        <v>125</v>
      </c>
      <c r="C51" s="1" t="s">
        <v>22</v>
      </c>
      <c r="D51" s="1" t="s">
        <v>126</v>
      </c>
      <c r="E51" s="2">
        <v>0</v>
      </c>
      <c r="F51" s="1">
        <v>1377.93</v>
      </c>
      <c r="G51" s="1" t="s">
        <v>67</v>
      </c>
      <c r="H51" s="1">
        <f t="shared" si="0"/>
        <v>0</v>
      </c>
      <c r="I51" s="1" t="s">
        <v>22</v>
      </c>
      <c r="J51" s="1" t="s">
        <v>0</v>
      </c>
    </row>
    <row r="52" spans="1:10" ht="45" x14ac:dyDescent="0.25">
      <c r="A52" s="1">
        <v>2854906</v>
      </c>
      <c r="B52" s="1" t="s">
        <v>127</v>
      </c>
      <c r="C52" s="1" t="s">
        <v>22</v>
      </c>
      <c r="D52" s="1" t="s">
        <v>128</v>
      </c>
      <c r="E52" s="2">
        <v>0</v>
      </c>
      <c r="F52" s="1">
        <v>1042.44</v>
      </c>
      <c r="G52" s="1" t="s">
        <v>67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2854907</v>
      </c>
      <c r="B53" s="1" t="s">
        <v>129</v>
      </c>
      <c r="C53" s="1" t="s">
        <v>22</v>
      </c>
      <c r="D53" s="1" t="s">
        <v>130</v>
      </c>
      <c r="E53" s="2">
        <v>0</v>
      </c>
      <c r="F53" s="1">
        <v>37.229999999999997</v>
      </c>
      <c r="G53" s="1" t="s">
        <v>67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2854908</v>
      </c>
      <c r="B54" s="1" t="s">
        <v>131</v>
      </c>
      <c r="C54" s="1" t="s">
        <v>22</v>
      </c>
      <c r="D54" s="1" t="s">
        <v>132</v>
      </c>
      <c r="E54" s="2">
        <v>0</v>
      </c>
      <c r="F54" s="1">
        <v>37.229999999999997</v>
      </c>
      <c r="G54" s="1" t="s">
        <v>67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2854909</v>
      </c>
      <c r="B55" s="1" t="s">
        <v>133</v>
      </c>
      <c r="C55" s="1" t="s">
        <v>22</v>
      </c>
      <c r="D55" s="1" t="s">
        <v>134</v>
      </c>
      <c r="E55" s="2">
        <v>0</v>
      </c>
      <c r="F55" s="1">
        <v>13.532999999999999</v>
      </c>
      <c r="G55" s="1" t="s">
        <v>62</v>
      </c>
      <c r="H55" s="1">
        <f t="shared" si="0"/>
        <v>0</v>
      </c>
      <c r="I55" s="1" t="s">
        <v>22</v>
      </c>
      <c r="J55" s="1" t="s">
        <v>0</v>
      </c>
    </row>
    <row r="56" spans="1:10" ht="45" x14ac:dyDescent="0.25">
      <c r="A56" s="1">
        <v>2854910</v>
      </c>
      <c r="B56" s="1" t="s">
        <v>135</v>
      </c>
      <c r="C56" s="1" t="s">
        <v>22</v>
      </c>
      <c r="D56" s="1" t="s">
        <v>136</v>
      </c>
      <c r="E56" s="2">
        <v>0</v>
      </c>
      <c r="F56" s="1">
        <v>86.504000000000005</v>
      </c>
      <c r="G56" s="1" t="s">
        <v>49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2854911</v>
      </c>
      <c r="B57" s="1" t="s">
        <v>137</v>
      </c>
      <c r="C57" s="1" t="s">
        <v>22</v>
      </c>
      <c r="D57" s="1" t="s">
        <v>138</v>
      </c>
      <c r="E57" s="2">
        <v>0</v>
      </c>
      <c r="F57" s="1">
        <v>143.6</v>
      </c>
      <c r="G57" s="1" t="s">
        <v>67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2854912</v>
      </c>
      <c r="B58" s="1" t="s">
        <v>139</v>
      </c>
      <c r="C58" s="1" t="s">
        <v>22</v>
      </c>
      <c r="D58" s="1" t="s">
        <v>140</v>
      </c>
      <c r="E58" s="2">
        <v>0</v>
      </c>
      <c r="F58" s="1">
        <v>143.6</v>
      </c>
      <c r="G58" s="1" t="s">
        <v>67</v>
      </c>
      <c r="H58" s="1">
        <f t="shared" si="0"/>
        <v>0</v>
      </c>
      <c r="I58" s="1" t="s">
        <v>22</v>
      </c>
      <c r="J58" s="1" t="s">
        <v>0</v>
      </c>
    </row>
    <row r="59" spans="1:10" ht="60" x14ac:dyDescent="0.25">
      <c r="A59" s="1">
        <v>2854913</v>
      </c>
      <c r="B59" s="1" t="s">
        <v>141</v>
      </c>
      <c r="C59" s="1" t="s">
        <v>22</v>
      </c>
      <c r="D59" s="1" t="s">
        <v>142</v>
      </c>
      <c r="E59" s="2">
        <v>0</v>
      </c>
      <c r="F59" s="1">
        <v>9329.0400000000009</v>
      </c>
      <c r="G59" s="1" t="s">
        <v>67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2854914</v>
      </c>
      <c r="B60" s="1" t="s">
        <v>143</v>
      </c>
      <c r="C60" s="1" t="s">
        <v>22</v>
      </c>
      <c r="D60" s="1" t="s">
        <v>144</v>
      </c>
      <c r="E60" s="2">
        <v>0</v>
      </c>
      <c r="F60" s="1">
        <v>333.18</v>
      </c>
      <c r="G60" s="1" t="s">
        <v>67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2854915</v>
      </c>
      <c r="B61" s="1" t="s">
        <v>145</v>
      </c>
      <c r="C61" s="1" t="s">
        <v>22</v>
      </c>
      <c r="D61" s="1" t="s">
        <v>146</v>
      </c>
      <c r="E61" s="2">
        <v>0</v>
      </c>
      <c r="F61" s="1">
        <v>333.18</v>
      </c>
      <c r="G61" s="1" t="s">
        <v>67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2854916</v>
      </c>
      <c r="B62" s="1" t="s">
        <v>147</v>
      </c>
      <c r="C62" s="1" t="s">
        <v>22</v>
      </c>
      <c r="D62" s="1" t="s">
        <v>148</v>
      </c>
      <c r="E62" s="2">
        <v>0</v>
      </c>
      <c r="F62" s="1">
        <v>3.92</v>
      </c>
      <c r="G62" s="1" t="s">
        <v>62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2854917</v>
      </c>
      <c r="B63" s="1" t="s">
        <v>149</v>
      </c>
      <c r="C63" s="1">
        <v>4</v>
      </c>
      <c r="D63" s="1" t="s">
        <v>150</v>
      </c>
      <c r="E63" s="1">
        <f>ROUND(H64+H65+H66+H67+H68+H69+H70+H71+H72+H73+H74+H75+H76+H77+H78+H79+H80+H81+H82+H83+H84+H85+H86+H87+H88+H89+H90+H91+H92+H93,2)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2854918</v>
      </c>
      <c r="B64" s="1" t="s">
        <v>151</v>
      </c>
      <c r="C64" s="1" t="s">
        <v>22</v>
      </c>
      <c r="D64" s="1" t="s">
        <v>152</v>
      </c>
      <c r="E64" s="2">
        <v>0</v>
      </c>
      <c r="F64" s="1">
        <v>239.971</v>
      </c>
      <c r="G64" s="1" t="s">
        <v>49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2854919</v>
      </c>
      <c r="B65" s="1" t="s">
        <v>153</v>
      </c>
      <c r="C65" s="1" t="s">
        <v>22</v>
      </c>
      <c r="D65" s="1" t="s">
        <v>154</v>
      </c>
      <c r="E65" s="2">
        <v>0</v>
      </c>
      <c r="F65" s="1">
        <v>952.02700000000004</v>
      </c>
      <c r="G65" s="1" t="s">
        <v>67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2854920</v>
      </c>
      <c r="B66" s="1" t="s">
        <v>155</v>
      </c>
      <c r="C66" s="1" t="s">
        <v>22</v>
      </c>
      <c r="D66" s="1" t="s">
        <v>156</v>
      </c>
      <c r="E66" s="2">
        <v>0</v>
      </c>
      <c r="F66" s="1">
        <v>6.0650000000000004</v>
      </c>
      <c r="G66" s="1" t="s">
        <v>67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2854921</v>
      </c>
      <c r="B67" s="1" t="s">
        <v>157</v>
      </c>
      <c r="C67" s="1" t="s">
        <v>22</v>
      </c>
      <c r="D67" s="1" t="s">
        <v>158</v>
      </c>
      <c r="E67" s="2">
        <v>0</v>
      </c>
      <c r="F67" s="1">
        <v>6.0650000000000004</v>
      </c>
      <c r="G67" s="1" t="s">
        <v>67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2854922</v>
      </c>
      <c r="B68" s="1" t="s">
        <v>159</v>
      </c>
      <c r="C68" s="1" t="s">
        <v>22</v>
      </c>
      <c r="D68" s="1" t="s">
        <v>160</v>
      </c>
      <c r="E68" s="2">
        <v>0</v>
      </c>
      <c r="F68" s="1">
        <v>6.0650000000000004</v>
      </c>
      <c r="G68" s="1" t="s">
        <v>67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2854923</v>
      </c>
      <c r="B69" s="1" t="s">
        <v>161</v>
      </c>
      <c r="C69" s="1" t="s">
        <v>22</v>
      </c>
      <c r="D69" s="1" t="s">
        <v>162</v>
      </c>
      <c r="E69" s="2">
        <v>0</v>
      </c>
      <c r="F69" s="1">
        <v>6.0650000000000004</v>
      </c>
      <c r="G69" s="1" t="s">
        <v>67</v>
      </c>
      <c r="H69" s="1">
        <f t="shared" si="1"/>
        <v>0</v>
      </c>
      <c r="I69" s="1" t="s">
        <v>22</v>
      </c>
      <c r="J69" s="1" t="s">
        <v>0</v>
      </c>
    </row>
    <row r="70" spans="1:10" ht="45" x14ac:dyDescent="0.25">
      <c r="A70" s="1">
        <v>2854924</v>
      </c>
      <c r="B70" s="1" t="s">
        <v>163</v>
      </c>
      <c r="C70" s="1" t="s">
        <v>22</v>
      </c>
      <c r="D70" s="1" t="s">
        <v>164</v>
      </c>
      <c r="E70" s="2">
        <v>0</v>
      </c>
      <c r="F70" s="1">
        <v>31629.919999999998</v>
      </c>
      <c r="G70" s="1" t="s">
        <v>67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2854925</v>
      </c>
      <c r="B71" s="1" t="s">
        <v>165</v>
      </c>
      <c r="C71" s="1" t="s">
        <v>22</v>
      </c>
      <c r="D71" s="1" t="s">
        <v>166</v>
      </c>
      <c r="E71" s="2">
        <v>0</v>
      </c>
      <c r="F71" s="1">
        <v>1020.32</v>
      </c>
      <c r="G71" s="1" t="s">
        <v>67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2854926</v>
      </c>
      <c r="B72" s="1" t="s">
        <v>167</v>
      </c>
      <c r="C72" s="1" t="s">
        <v>22</v>
      </c>
      <c r="D72" s="1" t="s">
        <v>168</v>
      </c>
      <c r="E72" s="2">
        <v>0</v>
      </c>
      <c r="F72" s="1">
        <v>1020.32</v>
      </c>
      <c r="G72" s="1" t="s">
        <v>67</v>
      </c>
      <c r="H72" s="1">
        <f t="shared" si="1"/>
        <v>0</v>
      </c>
      <c r="I72" s="1" t="s">
        <v>22</v>
      </c>
      <c r="J72" s="1" t="s">
        <v>0</v>
      </c>
    </row>
    <row r="73" spans="1:10" ht="45" x14ac:dyDescent="0.25">
      <c r="A73" s="1">
        <v>2854927</v>
      </c>
      <c r="B73" s="1" t="s">
        <v>169</v>
      </c>
      <c r="C73" s="1" t="s">
        <v>22</v>
      </c>
      <c r="D73" s="1" t="s">
        <v>170</v>
      </c>
      <c r="E73" s="2">
        <v>0</v>
      </c>
      <c r="F73" s="1">
        <v>2984.96</v>
      </c>
      <c r="G73" s="1" t="s">
        <v>40</v>
      </c>
      <c r="H73" s="1">
        <f t="shared" si="1"/>
        <v>0</v>
      </c>
      <c r="I73" s="1" t="s">
        <v>22</v>
      </c>
      <c r="J73" s="1" t="s">
        <v>0</v>
      </c>
    </row>
    <row r="74" spans="1:10" ht="45" x14ac:dyDescent="0.25">
      <c r="A74" s="1">
        <v>2854928</v>
      </c>
      <c r="B74" s="1" t="s">
        <v>171</v>
      </c>
      <c r="C74" s="1" t="s">
        <v>22</v>
      </c>
      <c r="D74" s="1" t="s">
        <v>172</v>
      </c>
      <c r="E74" s="2">
        <v>0</v>
      </c>
      <c r="F74" s="1">
        <v>298.49599999999998</v>
      </c>
      <c r="G74" s="1" t="s">
        <v>40</v>
      </c>
      <c r="H74" s="1">
        <f t="shared" si="1"/>
        <v>0</v>
      </c>
      <c r="I74" s="1" t="s">
        <v>22</v>
      </c>
      <c r="J74" s="1" t="s">
        <v>0</v>
      </c>
    </row>
    <row r="75" spans="1:10" ht="45" x14ac:dyDescent="0.25">
      <c r="A75" s="1">
        <v>2854929</v>
      </c>
      <c r="B75" s="1" t="s">
        <v>173</v>
      </c>
      <c r="C75" s="1" t="s">
        <v>22</v>
      </c>
      <c r="D75" s="1" t="s">
        <v>174</v>
      </c>
      <c r="E75" s="2">
        <v>0</v>
      </c>
      <c r="F75" s="1">
        <v>298.49599999999998</v>
      </c>
      <c r="G75" s="1" t="s">
        <v>40</v>
      </c>
      <c r="H75" s="1">
        <f t="shared" si="1"/>
        <v>0</v>
      </c>
      <c r="I75" s="1" t="s">
        <v>22</v>
      </c>
      <c r="J75" s="1" t="s">
        <v>0</v>
      </c>
    </row>
    <row r="76" spans="1:10" ht="45" x14ac:dyDescent="0.25">
      <c r="A76" s="1">
        <v>2854930</v>
      </c>
      <c r="B76" s="1" t="s">
        <v>175</v>
      </c>
      <c r="C76" s="1" t="s">
        <v>22</v>
      </c>
      <c r="D76" s="1" t="s">
        <v>176</v>
      </c>
      <c r="E76" s="2">
        <v>0</v>
      </c>
      <c r="F76" s="1">
        <v>24.765000000000001</v>
      </c>
      <c r="G76" s="1" t="s">
        <v>62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2854931</v>
      </c>
      <c r="B77" s="1" t="s">
        <v>177</v>
      </c>
      <c r="C77" s="1" t="s">
        <v>22</v>
      </c>
      <c r="D77" s="1" t="s">
        <v>178</v>
      </c>
      <c r="E77" s="2">
        <v>0</v>
      </c>
      <c r="F77" s="1">
        <v>10</v>
      </c>
      <c r="G77" s="1" t="s">
        <v>97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2854932</v>
      </c>
      <c r="B78" s="1" t="s">
        <v>179</v>
      </c>
      <c r="C78" s="1" t="s">
        <v>22</v>
      </c>
      <c r="D78" s="1" t="s">
        <v>180</v>
      </c>
      <c r="E78" s="2">
        <v>0</v>
      </c>
      <c r="F78" s="1">
        <v>10</v>
      </c>
      <c r="G78" s="1" t="s">
        <v>97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2854933</v>
      </c>
      <c r="B79" s="1" t="s">
        <v>181</v>
      </c>
      <c r="C79" s="1" t="s">
        <v>22</v>
      </c>
      <c r="D79" s="1" t="s">
        <v>182</v>
      </c>
      <c r="E79" s="2">
        <v>0</v>
      </c>
      <c r="F79" s="1">
        <v>10</v>
      </c>
      <c r="G79" s="1" t="s">
        <v>97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2854934</v>
      </c>
      <c r="B80" s="1" t="s">
        <v>183</v>
      </c>
      <c r="C80" s="1" t="s">
        <v>22</v>
      </c>
      <c r="D80" s="1" t="s">
        <v>184</v>
      </c>
      <c r="E80" s="2">
        <v>0</v>
      </c>
      <c r="F80" s="1">
        <v>24</v>
      </c>
      <c r="G80" s="1" t="s">
        <v>97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2854935</v>
      </c>
      <c r="B81" s="1" t="s">
        <v>185</v>
      </c>
      <c r="C81" s="1" t="s">
        <v>22</v>
      </c>
      <c r="D81" s="1" t="s">
        <v>186</v>
      </c>
      <c r="E81" s="2">
        <v>0</v>
      </c>
      <c r="F81" s="1">
        <v>24</v>
      </c>
      <c r="G81" s="1" t="s">
        <v>97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2854936</v>
      </c>
      <c r="B82" s="1" t="s">
        <v>187</v>
      </c>
      <c r="C82" s="1" t="s">
        <v>22</v>
      </c>
      <c r="D82" s="1" t="s">
        <v>182</v>
      </c>
      <c r="E82" s="2">
        <v>0</v>
      </c>
      <c r="F82" s="1">
        <v>24</v>
      </c>
      <c r="G82" s="1" t="s">
        <v>97</v>
      </c>
      <c r="H82" s="1">
        <f t="shared" si="1"/>
        <v>0</v>
      </c>
      <c r="I82" s="1" t="s">
        <v>22</v>
      </c>
      <c r="J82" s="1" t="s">
        <v>0</v>
      </c>
    </row>
    <row r="83" spans="1:10" ht="45" x14ac:dyDescent="0.25">
      <c r="A83" s="1">
        <v>2854937</v>
      </c>
      <c r="B83" s="1" t="s">
        <v>188</v>
      </c>
      <c r="C83" s="1" t="s">
        <v>22</v>
      </c>
      <c r="D83" s="1" t="s">
        <v>189</v>
      </c>
      <c r="E83" s="2">
        <v>0</v>
      </c>
      <c r="F83" s="1">
        <v>224</v>
      </c>
      <c r="G83" s="1" t="s">
        <v>97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2854938</v>
      </c>
      <c r="B84" s="1" t="s">
        <v>190</v>
      </c>
      <c r="C84" s="1" t="s">
        <v>22</v>
      </c>
      <c r="D84" s="1" t="s">
        <v>191</v>
      </c>
      <c r="E84" s="2">
        <v>0</v>
      </c>
      <c r="F84" s="1">
        <v>71.741</v>
      </c>
      <c r="G84" s="1" t="s">
        <v>49</v>
      </c>
      <c r="H84" s="1">
        <f t="shared" si="1"/>
        <v>0</v>
      </c>
      <c r="I84" s="1" t="s">
        <v>22</v>
      </c>
      <c r="J84" s="1" t="s">
        <v>0</v>
      </c>
    </row>
    <row r="85" spans="1:10" ht="45" x14ac:dyDescent="0.25">
      <c r="A85" s="1">
        <v>2854939</v>
      </c>
      <c r="B85" s="1" t="s">
        <v>192</v>
      </c>
      <c r="C85" s="1" t="s">
        <v>22</v>
      </c>
      <c r="D85" s="1" t="s">
        <v>193</v>
      </c>
      <c r="E85" s="2">
        <v>0</v>
      </c>
      <c r="F85" s="1">
        <v>5326.4960000000001</v>
      </c>
      <c r="G85" s="1" t="s">
        <v>67</v>
      </c>
      <c r="H85" s="1">
        <f t="shared" si="1"/>
        <v>0</v>
      </c>
      <c r="I85" s="1" t="s">
        <v>22</v>
      </c>
      <c r="J85" s="1" t="s">
        <v>0</v>
      </c>
    </row>
    <row r="86" spans="1:10" ht="45" x14ac:dyDescent="0.25">
      <c r="A86" s="1">
        <v>2854940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190.232</v>
      </c>
      <c r="G86" s="1" t="s">
        <v>67</v>
      </c>
      <c r="H86" s="1">
        <f t="shared" si="1"/>
        <v>0</v>
      </c>
      <c r="I86" s="1" t="s">
        <v>22</v>
      </c>
      <c r="J86" s="1" t="s">
        <v>0</v>
      </c>
    </row>
    <row r="87" spans="1:10" ht="45" x14ac:dyDescent="0.25">
      <c r="A87" s="1">
        <v>2854941</v>
      </c>
      <c r="B87" s="1" t="s">
        <v>196</v>
      </c>
      <c r="C87" s="1" t="s">
        <v>22</v>
      </c>
      <c r="D87" s="1" t="s">
        <v>197</v>
      </c>
      <c r="E87" s="2">
        <v>0</v>
      </c>
      <c r="F87" s="1">
        <v>190.232</v>
      </c>
      <c r="G87" s="1" t="s">
        <v>67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2854942</v>
      </c>
      <c r="B88" s="1" t="s">
        <v>198</v>
      </c>
      <c r="C88" s="1" t="s">
        <v>22</v>
      </c>
      <c r="D88" s="1" t="s">
        <v>199</v>
      </c>
      <c r="E88" s="2">
        <v>0</v>
      </c>
      <c r="F88" s="1">
        <v>5.4720000000000004</v>
      </c>
      <c r="G88" s="1" t="s">
        <v>49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2854943</v>
      </c>
      <c r="B89" s="1" t="s">
        <v>200</v>
      </c>
      <c r="C89" s="1" t="s">
        <v>22</v>
      </c>
      <c r="D89" s="1" t="s">
        <v>201</v>
      </c>
      <c r="E89" s="2">
        <v>0</v>
      </c>
      <c r="F89" s="1">
        <v>0.64800000000000002</v>
      </c>
      <c r="G89" s="1" t="s">
        <v>62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2854944</v>
      </c>
      <c r="B90" s="1" t="s">
        <v>202</v>
      </c>
      <c r="C90" s="1" t="s">
        <v>22</v>
      </c>
      <c r="D90" s="1" t="s">
        <v>203</v>
      </c>
      <c r="E90" s="2">
        <v>0</v>
      </c>
      <c r="F90" s="1">
        <v>22.196999999999999</v>
      </c>
      <c r="G90" s="1" t="s">
        <v>67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2854945</v>
      </c>
      <c r="B91" s="1" t="s">
        <v>204</v>
      </c>
      <c r="C91" s="1" t="s">
        <v>22</v>
      </c>
      <c r="D91" s="1" t="s">
        <v>205</v>
      </c>
      <c r="E91" s="2">
        <v>0</v>
      </c>
      <c r="F91" s="1">
        <v>22.196999999999999</v>
      </c>
      <c r="G91" s="1" t="s">
        <v>67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2854946</v>
      </c>
      <c r="B92" s="1" t="s">
        <v>206</v>
      </c>
      <c r="C92" s="1" t="s">
        <v>22</v>
      </c>
      <c r="D92" s="1" t="s">
        <v>207</v>
      </c>
      <c r="E92" s="2">
        <v>0</v>
      </c>
      <c r="F92" s="1">
        <v>10.14</v>
      </c>
      <c r="G92" s="1" t="s">
        <v>67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2854947</v>
      </c>
      <c r="B93" s="1" t="s">
        <v>208</v>
      </c>
      <c r="C93" s="1" t="s">
        <v>22</v>
      </c>
      <c r="D93" s="1" t="s">
        <v>209</v>
      </c>
      <c r="E93" s="2">
        <v>0</v>
      </c>
      <c r="F93" s="1">
        <v>10.14</v>
      </c>
      <c r="G93" s="1" t="s">
        <v>67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2854948</v>
      </c>
      <c r="B94" s="1" t="s">
        <v>210</v>
      </c>
      <c r="C94" s="1">
        <v>6</v>
      </c>
      <c r="D94" s="1" t="s">
        <v>211</v>
      </c>
      <c r="E94" s="1">
        <f>ROUND(H95+H96+H97,2)</f>
        <v>0</v>
      </c>
      <c r="F94" s="1">
        <v>1</v>
      </c>
      <c r="G94" s="1" t="s">
        <v>0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2854949</v>
      </c>
      <c r="B95" s="1" t="s">
        <v>212</v>
      </c>
      <c r="C95" s="1" t="s">
        <v>22</v>
      </c>
      <c r="D95" s="1" t="s">
        <v>213</v>
      </c>
      <c r="E95" s="2">
        <v>0</v>
      </c>
      <c r="F95" s="1">
        <v>192.90700000000001</v>
      </c>
      <c r="G95" s="1" t="s">
        <v>67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2854950</v>
      </c>
      <c r="B96" s="1" t="s">
        <v>214</v>
      </c>
      <c r="C96" s="1" t="s">
        <v>22</v>
      </c>
      <c r="D96" s="1" t="s">
        <v>215</v>
      </c>
      <c r="E96" s="2">
        <v>0</v>
      </c>
      <c r="F96" s="1">
        <v>150.62700000000001</v>
      </c>
      <c r="G96" s="1" t="s">
        <v>67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2854951</v>
      </c>
      <c r="B97" s="1" t="s">
        <v>216</v>
      </c>
      <c r="C97" s="1" t="s">
        <v>22</v>
      </c>
      <c r="D97" s="1" t="s">
        <v>217</v>
      </c>
      <c r="E97" s="2">
        <v>0</v>
      </c>
      <c r="F97" s="1">
        <v>76.012</v>
      </c>
      <c r="G97" s="1" t="s">
        <v>49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2854952</v>
      </c>
      <c r="B98" s="1" t="s">
        <v>218</v>
      </c>
      <c r="C98" s="1">
        <v>99</v>
      </c>
      <c r="D98" s="1" t="s">
        <v>219</v>
      </c>
      <c r="E98" s="1">
        <f>ROUND(H99,2)</f>
        <v>0</v>
      </c>
      <c r="F98" s="1">
        <v>1</v>
      </c>
      <c r="G98" s="1" t="s">
        <v>0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2854953</v>
      </c>
      <c r="B99" s="1" t="s">
        <v>220</v>
      </c>
      <c r="C99" s="1" t="s">
        <v>22</v>
      </c>
      <c r="D99" s="1" t="s">
        <v>221</v>
      </c>
      <c r="E99" s="2">
        <v>0</v>
      </c>
      <c r="F99" s="1">
        <v>2302.4470000000001</v>
      </c>
      <c r="G99" s="1" t="s">
        <v>62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2854954</v>
      </c>
      <c r="B100" s="1" t="s">
        <v>222</v>
      </c>
      <c r="C100" s="1" t="s">
        <v>223</v>
      </c>
      <c r="D100" s="1" t="s">
        <v>224</v>
      </c>
      <c r="E100" s="1">
        <f>ROUND(H101+H113+H115,2)</f>
        <v>0</v>
      </c>
      <c r="F100" s="1">
        <v>1</v>
      </c>
      <c r="G100" s="1" t="s">
        <v>0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2854955</v>
      </c>
      <c r="B101" s="1" t="s">
        <v>225</v>
      </c>
      <c r="C101" s="1">
        <v>711</v>
      </c>
      <c r="D101" s="1" t="s">
        <v>226</v>
      </c>
      <c r="E101" s="1">
        <f>ROUND(H102+H103+H104+H105+H106+H107+H108+H109+H110+H111+H112,2)</f>
        <v>0</v>
      </c>
      <c r="F101" s="1">
        <v>1</v>
      </c>
      <c r="G101" s="1" t="s">
        <v>0</v>
      </c>
      <c r="H101" s="1">
        <f t="shared" si="1"/>
        <v>0</v>
      </c>
      <c r="I101" s="1" t="s">
        <v>22</v>
      </c>
      <c r="J101" s="1" t="s">
        <v>0</v>
      </c>
    </row>
    <row r="102" spans="1:10" ht="45" x14ac:dyDescent="0.25">
      <c r="A102" s="1">
        <v>2854956</v>
      </c>
      <c r="B102" s="1" t="s">
        <v>227</v>
      </c>
      <c r="C102" s="1" t="s">
        <v>22</v>
      </c>
      <c r="D102" s="1" t="s">
        <v>228</v>
      </c>
      <c r="E102" s="2">
        <v>0</v>
      </c>
      <c r="F102" s="1">
        <v>707.93799999999999</v>
      </c>
      <c r="G102" s="1" t="s">
        <v>67</v>
      </c>
      <c r="H102" s="1">
        <f t="shared" si="1"/>
        <v>0</v>
      </c>
      <c r="I102" s="1" t="s">
        <v>22</v>
      </c>
      <c r="J102" s="1" t="s">
        <v>0</v>
      </c>
    </row>
    <row r="103" spans="1:10" x14ac:dyDescent="0.25">
      <c r="A103" s="1">
        <v>2854957</v>
      </c>
      <c r="B103" s="1" t="s">
        <v>229</v>
      </c>
      <c r="C103" s="1" t="s">
        <v>22</v>
      </c>
      <c r="D103" s="1" t="s">
        <v>230</v>
      </c>
      <c r="E103" s="2">
        <v>0</v>
      </c>
      <c r="F103" s="1">
        <v>814.12900000000002</v>
      </c>
      <c r="G103" s="1" t="s">
        <v>67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2854958</v>
      </c>
      <c r="B104" s="1" t="s">
        <v>231</v>
      </c>
      <c r="C104" s="1" t="s">
        <v>22</v>
      </c>
      <c r="D104" s="1" t="s">
        <v>232</v>
      </c>
      <c r="E104" s="2">
        <v>0</v>
      </c>
      <c r="F104" s="1">
        <v>310.52300000000002</v>
      </c>
      <c r="G104" s="1" t="s">
        <v>67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2854959</v>
      </c>
      <c r="B105" s="1" t="s">
        <v>233</v>
      </c>
      <c r="C105" s="1" t="s">
        <v>22</v>
      </c>
      <c r="D105" s="1" t="s">
        <v>230</v>
      </c>
      <c r="E105" s="2">
        <v>0</v>
      </c>
      <c r="F105" s="1">
        <v>372.62799999999999</v>
      </c>
      <c r="G105" s="1" t="s">
        <v>67</v>
      </c>
      <c r="H105" s="1">
        <f t="shared" si="1"/>
        <v>0</v>
      </c>
      <c r="I105" s="1" t="s">
        <v>22</v>
      </c>
      <c r="J105" s="1" t="s">
        <v>0</v>
      </c>
    </row>
    <row r="106" spans="1:10" ht="45" x14ac:dyDescent="0.25">
      <c r="A106" s="1">
        <v>2854960</v>
      </c>
      <c r="B106" s="1" t="s">
        <v>234</v>
      </c>
      <c r="C106" s="1" t="s">
        <v>22</v>
      </c>
      <c r="D106" s="1" t="s">
        <v>235</v>
      </c>
      <c r="E106" s="2">
        <v>0</v>
      </c>
      <c r="F106" s="1">
        <v>707.93799999999999</v>
      </c>
      <c r="G106" s="1" t="s">
        <v>67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2854961</v>
      </c>
      <c r="B107" s="1" t="s">
        <v>236</v>
      </c>
      <c r="C107" s="1" t="s">
        <v>22</v>
      </c>
      <c r="D107" s="1" t="s">
        <v>237</v>
      </c>
      <c r="E107" s="2">
        <v>0</v>
      </c>
      <c r="F107" s="1">
        <v>814.12900000000002</v>
      </c>
      <c r="G107" s="1" t="s">
        <v>67</v>
      </c>
      <c r="H107" s="1">
        <f t="shared" si="1"/>
        <v>0</v>
      </c>
      <c r="I107" s="1" t="s">
        <v>22</v>
      </c>
      <c r="J107" s="1" t="s">
        <v>0</v>
      </c>
    </row>
    <row r="108" spans="1:10" ht="45" x14ac:dyDescent="0.25">
      <c r="A108" s="1">
        <v>2854962</v>
      </c>
      <c r="B108" s="1" t="s">
        <v>238</v>
      </c>
      <c r="C108" s="1" t="s">
        <v>22</v>
      </c>
      <c r="D108" s="1" t="s">
        <v>239</v>
      </c>
      <c r="E108" s="2">
        <v>0</v>
      </c>
      <c r="F108" s="1">
        <v>707.93799999999999</v>
      </c>
      <c r="G108" s="1" t="s">
        <v>67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2854963</v>
      </c>
      <c r="B109" s="1" t="s">
        <v>240</v>
      </c>
      <c r="C109" s="1" t="s">
        <v>22</v>
      </c>
      <c r="D109" s="1" t="s">
        <v>237</v>
      </c>
      <c r="E109" s="2">
        <v>0</v>
      </c>
      <c r="F109" s="1">
        <v>814.12900000000002</v>
      </c>
      <c r="G109" s="1" t="s">
        <v>67</v>
      </c>
      <c r="H109" s="1">
        <f t="shared" si="1"/>
        <v>0</v>
      </c>
      <c r="I109" s="1" t="s">
        <v>22</v>
      </c>
      <c r="J109" s="1" t="s">
        <v>0</v>
      </c>
    </row>
    <row r="110" spans="1:10" ht="45" x14ac:dyDescent="0.25">
      <c r="A110" s="1">
        <v>2854964</v>
      </c>
      <c r="B110" s="1" t="s">
        <v>241</v>
      </c>
      <c r="C110" s="1" t="s">
        <v>22</v>
      </c>
      <c r="D110" s="1" t="s">
        <v>242</v>
      </c>
      <c r="E110" s="2">
        <v>0</v>
      </c>
      <c r="F110" s="1">
        <v>310.52300000000002</v>
      </c>
      <c r="G110" s="1" t="s">
        <v>67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2854965</v>
      </c>
      <c r="B111" s="1" t="s">
        <v>243</v>
      </c>
      <c r="C111" s="1" t="s">
        <v>22</v>
      </c>
      <c r="D111" s="1" t="s">
        <v>237</v>
      </c>
      <c r="E111" s="2">
        <v>0</v>
      </c>
      <c r="F111" s="1">
        <v>372.62799999999999</v>
      </c>
      <c r="G111" s="1" t="s">
        <v>67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2854966</v>
      </c>
      <c r="B112" s="1" t="s">
        <v>244</v>
      </c>
      <c r="C112" s="1" t="s">
        <v>22</v>
      </c>
      <c r="D112" s="1" t="s">
        <v>245</v>
      </c>
      <c r="E112" s="2">
        <v>0</v>
      </c>
      <c r="F112" s="1">
        <v>3.7429999999999999</v>
      </c>
      <c r="G112" s="1" t="s">
        <v>62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2854967</v>
      </c>
      <c r="B113" s="1" t="s">
        <v>246</v>
      </c>
      <c r="C113" s="1" t="s">
        <v>247</v>
      </c>
      <c r="D113" s="1" t="s">
        <v>248</v>
      </c>
      <c r="E113" s="1">
        <f>ROUND(H114,2)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2854968</v>
      </c>
      <c r="B114" s="1" t="s">
        <v>249</v>
      </c>
      <c r="C114" s="1" t="s">
        <v>22</v>
      </c>
      <c r="D114" s="1" t="s">
        <v>250</v>
      </c>
      <c r="E114" s="2">
        <v>0</v>
      </c>
      <c r="F114" s="1">
        <v>128.19999999999999</v>
      </c>
      <c r="G114" s="1" t="s">
        <v>67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2854969</v>
      </c>
      <c r="B115" s="1" t="s">
        <v>251</v>
      </c>
      <c r="C115" s="1" t="s">
        <v>252</v>
      </c>
      <c r="D115" s="1" t="s">
        <v>253</v>
      </c>
      <c r="E115" s="1">
        <f>ROUND(H116+H117,2)</f>
        <v>0</v>
      </c>
      <c r="F115" s="1">
        <v>1</v>
      </c>
      <c r="G115" s="1" t="s">
        <v>0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2854970</v>
      </c>
      <c r="B116" s="1" t="s">
        <v>254</v>
      </c>
      <c r="C116" s="1" t="s">
        <v>22</v>
      </c>
      <c r="D116" s="1" t="s">
        <v>256</v>
      </c>
      <c r="E116" s="2">
        <v>0</v>
      </c>
      <c r="F116" s="1">
        <v>1</v>
      </c>
      <c r="G116" s="1" t="s">
        <v>255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2854971</v>
      </c>
      <c r="B117" s="1" t="s">
        <v>257</v>
      </c>
      <c r="C117" s="1" t="s">
        <v>22</v>
      </c>
      <c r="D117" s="1" t="s">
        <v>258</v>
      </c>
      <c r="E117" s="2">
        <v>0</v>
      </c>
      <c r="F117" s="1">
        <v>1</v>
      </c>
      <c r="G117" s="1" t="s">
        <v>255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2854972</v>
      </c>
      <c r="B118" s="1" t="s">
        <v>259</v>
      </c>
      <c r="C118" s="1" t="s">
        <v>260</v>
      </c>
      <c r="D118" s="1" t="s">
        <v>261</v>
      </c>
      <c r="E118" s="1">
        <f>ROUND(H119,2)</f>
        <v>0</v>
      </c>
      <c r="F118" s="1">
        <v>1</v>
      </c>
      <c r="G118" s="1" t="s">
        <v>0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2854973</v>
      </c>
      <c r="B119" s="1" t="s">
        <v>262</v>
      </c>
      <c r="C119" s="1" t="s">
        <v>22</v>
      </c>
      <c r="D119" s="1" t="s">
        <v>263</v>
      </c>
      <c r="E119" s="2">
        <v>0</v>
      </c>
      <c r="F119" s="1">
        <v>1</v>
      </c>
      <c r="G119" s="1" t="s">
        <v>255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2854974</v>
      </c>
      <c r="B120" s="1" t="s">
        <v>264</v>
      </c>
      <c r="C120" s="1" t="s">
        <v>22</v>
      </c>
      <c r="D120" s="1" t="s">
        <v>265</v>
      </c>
      <c r="E120" s="1">
        <f>ROUND(H121+H122,2)</f>
        <v>0</v>
      </c>
      <c r="F120" s="1">
        <v>1</v>
      </c>
      <c r="G120" s="1" t="s">
        <v>0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2854975</v>
      </c>
      <c r="B121" s="1" t="s">
        <v>266</v>
      </c>
      <c r="C121" s="1" t="s">
        <v>22</v>
      </c>
      <c r="D121" s="1" t="s">
        <v>267</v>
      </c>
      <c r="E121" s="2">
        <v>0</v>
      </c>
      <c r="F121" s="1">
        <v>1</v>
      </c>
      <c r="G121" s="1" t="s">
        <v>255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2854976</v>
      </c>
      <c r="B122" s="1" t="s">
        <v>268</v>
      </c>
      <c r="C122" s="1" t="s">
        <v>22</v>
      </c>
      <c r="D122" s="1" t="s">
        <v>270</v>
      </c>
      <c r="E122" s="2">
        <v>0</v>
      </c>
      <c r="F122" s="1">
        <v>1</v>
      </c>
      <c r="G122" s="1" t="s">
        <v>269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2854977</v>
      </c>
      <c r="B123" s="1" t="s">
        <v>271</v>
      </c>
      <c r="C123" s="1" t="s">
        <v>22</v>
      </c>
      <c r="D123" s="1" t="s">
        <v>272</v>
      </c>
      <c r="E123" s="1">
        <f>ROUND(H124+H133+H168,2)</f>
        <v>0</v>
      </c>
      <c r="F123" s="1">
        <v>1</v>
      </c>
      <c r="G123" s="1" t="s">
        <v>0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2854978</v>
      </c>
      <c r="B124" s="1" t="s">
        <v>273</v>
      </c>
      <c r="C124" s="1" t="s">
        <v>35</v>
      </c>
      <c r="D124" s="1" t="s">
        <v>36</v>
      </c>
      <c r="E124" s="1">
        <f>ROUND(H125+H128+H131,2)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2854979</v>
      </c>
      <c r="B125" s="1" t="s">
        <v>274</v>
      </c>
      <c r="C125" s="1">
        <v>1</v>
      </c>
      <c r="D125" s="1" t="s">
        <v>38</v>
      </c>
      <c r="E125" s="1">
        <f>ROUND(H126+H127,2)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2854980</v>
      </c>
      <c r="B126" s="1" t="s">
        <v>275</v>
      </c>
      <c r="C126" s="1" t="s">
        <v>22</v>
      </c>
      <c r="D126" s="1" t="s">
        <v>276</v>
      </c>
      <c r="E126" s="2">
        <v>0</v>
      </c>
      <c r="F126" s="1">
        <v>435.62</v>
      </c>
      <c r="G126" s="1" t="s">
        <v>67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2854981</v>
      </c>
      <c r="B127" s="1" t="s">
        <v>277</v>
      </c>
      <c r="C127" s="1" t="s">
        <v>22</v>
      </c>
      <c r="D127" s="1" t="s">
        <v>278</v>
      </c>
      <c r="E127" s="2">
        <v>0</v>
      </c>
      <c r="F127" s="1">
        <v>21781</v>
      </c>
      <c r="G127" s="1" t="s">
        <v>97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2854982</v>
      </c>
      <c r="B128" s="1" t="s">
        <v>279</v>
      </c>
      <c r="C128" s="1">
        <v>6</v>
      </c>
      <c r="D128" s="1" t="s">
        <v>211</v>
      </c>
      <c r="E128" s="1">
        <f>ROUND(H129+H130,2)</f>
        <v>0</v>
      </c>
      <c r="F128" s="1">
        <v>1</v>
      </c>
      <c r="G128" s="1" t="s">
        <v>0</v>
      </c>
      <c r="H128" s="1">
        <f t="shared" si="1"/>
        <v>0</v>
      </c>
      <c r="I128" s="1" t="s">
        <v>22</v>
      </c>
      <c r="J128" s="1" t="s">
        <v>0</v>
      </c>
    </row>
    <row r="129" spans="1:10" ht="45" x14ac:dyDescent="0.25">
      <c r="A129" s="1">
        <v>2854983</v>
      </c>
      <c r="B129" s="1" t="s">
        <v>280</v>
      </c>
      <c r="C129" s="1" t="s">
        <v>22</v>
      </c>
      <c r="D129" s="1" t="s">
        <v>281</v>
      </c>
      <c r="E129" s="2">
        <v>0</v>
      </c>
      <c r="F129" s="1">
        <v>2.4540000000000002</v>
      </c>
      <c r="G129" s="1" t="s">
        <v>49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2854984</v>
      </c>
      <c r="B130" s="1" t="s">
        <v>282</v>
      </c>
      <c r="C130" s="1" t="s">
        <v>22</v>
      </c>
      <c r="D130" s="1" t="s">
        <v>283</v>
      </c>
      <c r="E130" s="2">
        <v>0</v>
      </c>
      <c r="F130" s="1">
        <v>34.848999999999997</v>
      </c>
      <c r="G130" s="1" t="s">
        <v>49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2854985</v>
      </c>
      <c r="B131" s="1" t="s">
        <v>284</v>
      </c>
      <c r="C131" s="1">
        <v>99</v>
      </c>
      <c r="D131" s="1" t="s">
        <v>219</v>
      </c>
      <c r="E131" s="1">
        <f>ROUND(H132,2)</f>
        <v>0</v>
      </c>
      <c r="F131" s="1">
        <v>1</v>
      </c>
      <c r="G131" s="1" t="s">
        <v>0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2854986</v>
      </c>
      <c r="B132" s="1" t="s">
        <v>285</v>
      </c>
      <c r="C132" s="1" t="s">
        <v>22</v>
      </c>
      <c r="D132" s="1" t="s">
        <v>221</v>
      </c>
      <c r="E132" s="2">
        <v>0</v>
      </c>
      <c r="F132" s="1">
        <v>38.113</v>
      </c>
      <c r="G132" s="1" t="s">
        <v>62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2854987</v>
      </c>
      <c r="B133" s="1" t="s">
        <v>286</v>
      </c>
      <c r="C133" s="1" t="s">
        <v>223</v>
      </c>
      <c r="D133" s="1" t="s">
        <v>224</v>
      </c>
      <c r="E133" s="1">
        <f>ROUND(H134+H150+H163,2)</f>
        <v>0</v>
      </c>
      <c r="F133" s="1">
        <v>1</v>
      </c>
      <c r="G133" s="1" t="s">
        <v>0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2854988</v>
      </c>
      <c r="B134" s="1" t="s">
        <v>287</v>
      </c>
      <c r="C134" s="1">
        <v>712</v>
      </c>
      <c r="D134" s="1" t="s">
        <v>288</v>
      </c>
      <c r="E134" s="1">
        <f>ROUND(H135+H136+H137+H138+H139+H140+H141+H142+H143+H144+H145+H146+H147+H148+H149,2)</f>
        <v>0</v>
      </c>
      <c r="F134" s="1">
        <v>1</v>
      </c>
      <c r="G134" s="1" t="s">
        <v>0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2854989</v>
      </c>
      <c r="B135" s="1" t="s">
        <v>289</v>
      </c>
      <c r="C135" s="1" t="s">
        <v>22</v>
      </c>
      <c r="D135" s="1" t="s">
        <v>290</v>
      </c>
      <c r="E135" s="2">
        <v>0</v>
      </c>
      <c r="F135" s="1">
        <v>640</v>
      </c>
      <c r="G135" s="1" t="s">
        <v>67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2854990</v>
      </c>
      <c r="B136" s="1" t="s">
        <v>291</v>
      </c>
      <c r="C136" s="1" t="s">
        <v>22</v>
      </c>
      <c r="D136" s="1" t="s">
        <v>292</v>
      </c>
      <c r="E136" s="2">
        <v>0</v>
      </c>
      <c r="F136" s="1">
        <v>736</v>
      </c>
      <c r="G136" s="1" t="s">
        <v>67</v>
      </c>
      <c r="H136" s="1">
        <f t="shared" si="2"/>
        <v>0</v>
      </c>
      <c r="I136" s="1" t="s">
        <v>22</v>
      </c>
      <c r="J136" s="1" t="s">
        <v>0</v>
      </c>
    </row>
    <row r="137" spans="1:10" ht="45" x14ac:dyDescent="0.25">
      <c r="A137" s="1">
        <v>2854991</v>
      </c>
      <c r="B137" s="1" t="s">
        <v>293</v>
      </c>
      <c r="C137" s="1" t="s">
        <v>22</v>
      </c>
      <c r="D137" s="1" t="s">
        <v>294</v>
      </c>
      <c r="E137" s="2">
        <v>0</v>
      </c>
      <c r="F137" s="1">
        <v>496.98</v>
      </c>
      <c r="G137" s="1" t="s">
        <v>67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2854992</v>
      </c>
      <c r="B138" s="1" t="s">
        <v>295</v>
      </c>
      <c r="C138" s="1" t="s">
        <v>22</v>
      </c>
      <c r="D138" s="1" t="s">
        <v>296</v>
      </c>
      <c r="E138" s="2">
        <v>0</v>
      </c>
      <c r="F138" s="1">
        <v>640</v>
      </c>
      <c r="G138" s="1" t="s">
        <v>67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2854993</v>
      </c>
      <c r="B139" s="1" t="s">
        <v>297</v>
      </c>
      <c r="C139" s="1" t="s">
        <v>22</v>
      </c>
      <c r="D139" s="1" t="s">
        <v>298</v>
      </c>
      <c r="E139" s="2">
        <v>0</v>
      </c>
      <c r="F139" s="1">
        <v>736</v>
      </c>
      <c r="G139" s="1" t="s">
        <v>67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2854994</v>
      </c>
      <c r="B140" s="1" t="s">
        <v>299</v>
      </c>
      <c r="C140" s="1" t="s">
        <v>22</v>
      </c>
      <c r="D140" s="1" t="s">
        <v>300</v>
      </c>
      <c r="E140" s="2">
        <v>0</v>
      </c>
      <c r="F140" s="1">
        <v>496.98</v>
      </c>
      <c r="G140" s="1" t="s">
        <v>67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2854995</v>
      </c>
      <c r="B141" s="1" t="s">
        <v>301</v>
      </c>
      <c r="C141" s="1" t="s">
        <v>22</v>
      </c>
      <c r="D141" s="1" t="s">
        <v>302</v>
      </c>
      <c r="E141" s="2">
        <v>0</v>
      </c>
      <c r="F141" s="1">
        <v>571.52700000000004</v>
      </c>
      <c r="G141" s="1" t="s">
        <v>67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2854996</v>
      </c>
      <c r="B142" s="1" t="s">
        <v>303</v>
      </c>
      <c r="C142" s="1" t="s">
        <v>22</v>
      </c>
      <c r="D142" s="1" t="s">
        <v>304</v>
      </c>
      <c r="E142" s="2">
        <v>0</v>
      </c>
      <c r="F142" s="1">
        <v>1280.5319999999999</v>
      </c>
      <c r="G142" s="1" t="s">
        <v>67</v>
      </c>
      <c r="H142" s="1">
        <f t="shared" si="2"/>
        <v>0</v>
      </c>
      <c r="I142" s="1" t="s">
        <v>22</v>
      </c>
      <c r="J142" s="1" t="s">
        <v>0</v>
      </c>
    </row>
    <row r="143" spans="1:10" ht="60" x14ac:dyDescent="0.25">
      <c r="A143" s="1">
        <v>2854997</v>
      </c>
      <c r="B143" s="1" t="s">
        <v>305</v>
      </c>
      <c r="C143" s="1" t="s">
        <v>22</v>
      </c>
      <c r="D143" s="1" t="s">
        <v>306</v>
      </c>
      <c r="E143" s="2">
        <v>0</v>
      </c>
      <c r="F143" s="1">
        <v>736</v>
      </c>
      <c r="G143" s="1" t="s">
        <v>67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2854998</v>
      </c>
      <c r="B144" s="1" t="s">
        <v>307</v>
      </c>
      <c r="C144" s="1" t="s">
        <v>22</v>
      </c>
      <c r="D144" s="1" t="s">
        <v>308</v>
      </c>
      <c r="E144" s="2">
        <v>0</v>
      </c>
      <c r="F144" s="1">
        <v>736</v>
      </c>
      <c r="G144" s="1" t="s">
        <v>67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2854999</v>
      </c>
      <c r="B145" s="1" t="s">
        <v>309</v>
      </c>
      <c r="C145" s="1" t="s">
        <v>22</v>
      </c>
      <c r="D145" s="1" t="s">
        <v>310</v>
      </c>
      <c r="E145" s="2">
        <v>0</v>
      </c>
      <c r="F145" s="1">
        <v>640.26599999999996</v>
      </c>
      <c r="G145" s="1" t="s">
        <v>67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2855000</v>
      </c>
      <c r="B146" s="1" t="s">
        <v>311</v>
      </c>
      <c r="C146" s="1" t="s">
        <v>22</v>
      </c>
      <c r="D146" s="1" t="s">
        <v>312</v>
      </c>
      <c r="E146" s="2">
        <v>0</v>
      </c>
      <c r="F146" s="1">
        <v>0.64</v>
      </c>
      <c r="G146" s="1" t="s">
        <v>62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2855001</v>
      </c>
      <c r="B147" s="1" t="s">
        <v>313</v>
      </c>
      <c r="C147" s="1" t="s">
        <v>22</v>
      </c>
      <c r="D147" s="1" t="s">
        <v>314</v>
      </c>
      <c r="E147" s="2">
        <v>0</v>
      </c>
      <c r="F147" s="1">
        <v>496.98</v>
      </c>
      <c r="G147" s="1" t="s">
        <v>67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2855002</v>
      </c>
      <c r="B148" s="1" t="s">
        <v>315</v>
      </c>
      <c r="C148" s="1" t="s">
        <v>22</v>
      </c>
      <c r="D148" s="1" t="s">
        <v>316</v>
      </c>
      <c r="E148" s="2">
        <v>0</v>
      </c>
      <c r="F148" s="1">
        <v>571.52700000000004</v>
      </c>
      <c r="G148" s="1" t="s">
        <v>67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2855003</v>
      </c>
      <c r="B149" s="1" t="s">
        <v>317</v>
      </c>
      <c r="C149" s="1" t="s">
        <v>22</v>
      </c>
      <c r="D149" s="1" t="s">
        <v>318</v>
      </c>
      <c r="E149" s="2">
        <v>0</v>
      </c>
      <c r="F149" s="1">
        <v>4.3029999999999999</v>
      </c>
      <c r="G149" s="1" t="s">
        <v>62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2855004</v>
      </c>
      <c r="B150" s="1" t="s">
        <v>319</v>
      </c>
      <c r="C150" s="1">
        <v>713</v>
      </c>
      <c r="D150" s="1" t="s">
        <v>320</v>
      </c>
      <c r="E150" s="1">
        <f>ROUND(H151+H152+H153+H154+H155+H156+H157+H158+H159+H160+H161+H162,2)</f>
        <v>0</v>
      </c>
      <c r="F150" s="1">
        <v>1</v>
      </c>
      <c r="G150" s="1" t="s">
        <v>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2855005</v>
      </c>
      <c r="B151" s="1" t="s">
        <v>321</v>
      </c>
      <c r="C151" s="1" t="s">
        <v>22</v>
      </c>
      <c r="D151" s="1" t="s">
        <v>322</v>
      </c>
      <c r="E151" s="2">
        <v>0</v>
      </c>
      <c r="F151" s="1">
        <v>496.98</v>
      </c>
      <c r="G151" s="1" t="s">
        <v>67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2855006</v>
      </c>
      <c r="B152" s="1" t="s">
        <v>323</v>
      </c>
      <c r="C152" s="1" t="s">
        <v>22</v>
      </c>
      <c r="D152" s="1" t="s">
        <v>324</v>
      </c>
      <c r="E152" s="2">
        <v>0</v>
      </c>
      <c r="F152" s="1">
        <v>50.692</v>
      </c>
      <c r="G152" s="1" t="s">
        <v>49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2855007</v>
      </c>
      <c r="B153" s="1" t="s">
        <v>325</v>
      </c>
      <c r="C153" s="1" t="s">
        <v>22</v>
      </c>
      <c r="D153" s="1" t="s">
        <v>326</v>
      </c>
      <c r="E153" s="2">
        <v>0</v>
      </c>
      <c r="F153" s="1">
        <v>120.88800000000001</v>
      </c>
      <c r="G153" s="1" t="s">
        <v>40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2855008</v>
      </c>
      <c r="B154" s="1" t="s">
        <v>327</v>
      </c>
      <c r="C154" s="1" t="s">
        <v>22</v>
      </c>
      <c r="D154" s="1" t="s">
        <v>328</v>
      </c>
      <c r="E154" s="2">
        <v>0</v>
      </c>
      <c r="F154" s="1">
        <v>1.4510000000000001</v>
      </c>
      <c r="G154" s="1" t="s">
        <v>49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2855009</v>
      </c>
      <c r="B155" s="1" t="s">
        <v>329</v>
      </c>
      <c r="C155" s="1" t="s">
        <v>22</v>
      </c>
      <c r="D155" s="1" t="s">
        <v>330</v>
      </c>
      <c r="E155" s="2">
        <v>0</v>
      </c>
      <c r="F155" s="1">
        <v>386.59</v>
      </c>
      <c r="G155" s="1" t="s">
        <v>67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2855010</v>
      </c>
      <c r="B156" s="1" t="s">
        <v>331</v>
      </c>
      <c r="C156" s="1" t="s">
        <v>22</v>
      </c>
      <c r="D156" s="1" t="s">
        <v>332</v>
      </c>
      <c r="E156" s="2">
        <v>0</v>
      </c>
      <c r="F156" s="1">
        <v>394.322</v>
      </c>
      <c r="G156" s="1" t="s">
        <v>67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2855011</v>
      </c>
      <c r="B157" s="1" t="s">
        <v>333</v>
      </c>
      <c r="C157" s="1" t="s">
        <v>22</v>
      </c>
      <c r="D157" s="1" t="s">
        <v>334</v>
      </c>
      <c r="E157" s="2">
        <v>0</v>
      </c>
      <c r="F157" s="1">
        <v>394.322</v>
      </c>
      <c r="G157" s="1" t="s">
        <v>67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2855012</v>
      </c>
      <c r="B158" s="1" t="s">
        <v>335</v>
      </c>
      <c r="C158" s="1" t="s">
        <v>22</v>
      </c>
      <c r="D158" s="1" t="s">
        <v>336</v>
      </c>
      <c r="E158" s="2">
        <v>0</v>
      </c>
      <c r="F158" s="1">
        <v>133.29300000000001</v>
      </c>
      <c r="G158" s="1" t="s">
        <v>67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2855013</v>
      </c>
      <c r="B159" s="1" t="s">
        <v>337</v>
      </c>
      <c r="C159" s="1" t="s">
        <v>22</v>
      </c>
      <c r="D159" s="1" t="s">
        <v>338</v>
      </c>
      <c r="E159" s="2">
        <v>0</v>
      </c>
      <c r="F159" s="1">
        <v>135.959</v>
      </c>
      <c r="G159" s="1" t="s">
        <v>67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2855014</v>
      </c>
      <c r="B160" s="1" t="s">
        <v>339</v>
      </c>
      <c r="C160" s="1" t="s">
        <v>22</v>
      </c>
      <c r="D160" s="1" t="s">
        <v>340</v>
      </c>
      <c r="E160" s="2">
        <v>0</v>
      </c>
      <c r="F160" s="1">
        <v>55.366</v>
      </c>
      <c r="G160" s="1" t="s">
        <v>67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2855015</v>
      </c>
      <c r="B161" s="1" t="s">
        <v>341</v>
      </c>
      <c r="C161" s="1" t="s">
        <v>22</v>
      </c>
      <c r="D161" s="1" t="s">
        <v>342</v>
      </c>
      <c r="E161" s="2">
        <v>0</v>
      </c>
      <c r="F161" s="1">
        <v>56.472999999999999</v>
      </c>
      <c r="G161" s="1" t="s">
        <v>67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2855016</v>
      </c>
      <c r="B162" s="1" t="s">
        <v>343</v>
      </c>
      <c r="C162" s="1" t="s">
        <v>22</v>
      </c>
      <c r="D162" s="1" t="s">
        <v>344</v>
      </c>
      <c r="E162" s="2">
        <v>0</v>
      </c>
      <c r="F162" s="1">
        <v>6.2549999999999999</v>
      </c>
      <c r="G162" s="1" t="s">
        <v>62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2855017</v>
      </c>
      <c r="B163" s="1" t="s">
        <v>345</v>
      </c>
      <c r="C163" s="1">
        <v>767</v>
      </c>
      <c r="D163" s="1" t="s">
        <v>346</v>
      </c>
      <c r="E163" s="1">
        <f>ROUND(H164+H165+H166+H167,2)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2855018</v>
      </c>
      <c r="B164" s="1" t="s">
        <v>347</v>
      </c>
      <c r="C164" s="1" t="s">
        <v>22</v>
      </c>
      <c r="D164" s="1" t="s">
        <v>348</v>
      </c>
      <c r="E164" s="2">
        <v>0</v>
      </c>
      <c r="F164" s="1">
        <v>1</v>
      </c>
      <c r="G164" s="1" t="s">
        <v>97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2855019</v>
      </c>
      <c r="B165" s="1" t="s">
        <v>349</v>
      </c>
      <c r="C165" s="1" t="s">
        <v>22</v>
      </c>
      <c r="D165" s="1" t="s">
        <v>350</v>
      </c>
      <c r="E165" s="2">
        <v>0</v>
      </c>
      <c r="F165" s="1">
        <v>1</v>
      </c>
      <c r="G165" s="1" t="s">
        <v>97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2855020</v>
      </c>
      <c r="B166" s="1" t="s">
        <v>351</v>
      </c>
      <c r="C166" s="1" t="s">
        <v>22</v>
      </c>
      <c r="D166" s="1" t="s">
        <v>352</v>
      </c>
      <c r="E166" s="2">
        <v>0</v>
      </c>
      <c r="F166" s="1">
        <v>64.099999999999994</v>
      </c>
      <c r="G166" s="1" t="s">
        <v>67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2855021</v>
      </c>
      <c r="B167" s="1" t="s">
        <v>353</v>
      </c>
      <c r="C167" s="1" t="s">
        <v>22</v>
      </c>
      <c r="D167" s="1" t="s">
        <v>354</v>
      </c>
      <c r="E167" s="2">
        <v>0</v>
      </c>
      <c r="F167" s="1">
        <v>64.099999999999994</v>
      </c>
      <c r="G167" s="1" t="s">
        <v>67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2855022</v>
      </c>
      <c r="B168" s="1" t="s">
        <v>355</v>
      </c>
      <c r="C168" s="1" t="s">
        <v>260</v>
      </c>
      <c r="D168" s="1" t="s">
        <v>261</v>
      </c>
      <c r="E168" s="1">
        <f>ROUND(H169,2)</f>
        <v>0</v>
      </c>
      <c r="F168" s="1">
        <v>1</v>
      </c>
      <c r="G168" s="1" t="s">
        <v>0</v>
      </c>
      <c r="H168" s="1">
        <f t="shared" si="2"/>
        <v>0</v>
      </c>
      <c r="I168" s="1" t="s">
        <v>22</v>
      </c>
      <c r="J168" s="1" t="s">
        <v>0</v>
      </c>
    </row>
    <row r="169" spans="1:10" ht="45" x14ac:dyDescent="0.25">
      <c r="A169" s="1">
        <v>2855023</v>
      </c>
      <c r="B169" s="1" t="s">
        <v>356</v>
      </c>
      <c r="C169" s="1" t="s">
        <v>22</v>
      </c>
      <c r="D169" s="1" t="s">
        <v>357</v>
      </c>
      <c r="E169" s="2">
        <v>0</v>
      </c>
      <c r="F169" s="1">
        <v>20</v>
      </c>
      <c r="G169" s="1" t="s">
        <v>43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2855024</v>
      </c>
      <c r="B170" s="1" t="s">
        <v>358</v>
      </c>
      <c r="C170" s="1" t="s">
        <v>22</v>
      </c>
      <c r="D170" s="1" t="s">
        <v>359</v>
      </c>
      <c r="E170" s="1">
        <f>ROUND(H171,2)</f>
        <v>0</v>
      </c>
      <c r="F170" s="1">
        <v>1</v>
      </c>
      <c r="G170" s="1" t="s">
        <v>0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2855025</v>
      </c>
      <c r="B171" s="1" t="s">
        <v>360</v>
      </c>
      <c r="C171" s="1" t="s">
        <v>223</v>
      </c>
      <c r="D171" s="1" t="s">
        <v>224</v>
      </c>
      <c r="E171" s="1">
        <f>ROUND(H172+H183,2)</f>
        <v>0</v>
      </c>
      <c r="F171" s="1">
        <v>1</v>
      </c>
      <c r="G171" s="1" t="s">
        <v>0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2855026</v>
      </c>
      <c r="B172" s="1" t="s">
        <v>361</v>
      </c>
      <c r="C172" s="1">
        <v>712</v>
      </c>
      <c r="D172" s="1" t="s">
        <v>288</v>
      </c>
      <c r="E172" s="1">
        <f>ROUND(H173+H174+H175+H176+H177+H178+H179+H180+H181+H182,2)</f>
        <v>0</v>
      </c>
      <c r="F172" s="1">
        <v>1</v>
      </c>
      <c r="G172" s="1" t="s">
        <v>0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2855027</v>
      </c>
      <c r="B173" s="1" t="s">
        <v>362</v>
      </c>
      <c r="C173" s="1" t="s">
        <v>22</v>
      </c>
      <c r="D173" s="1" t="s">
        <v>363</v>
      </c>
      <c r="E173" s="2">
        <v>0</v>
      </c>
      <c r="F173" s="1">
        <v>12.3</v>
      </c>
      <c r="G173" s="1" t="s">
        <v>40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2855028</v>
      </c>
      <c r="B174" s="1" t="s">
        <v>364</v>
      </c>
      <c r="C174" s="1" t="s">
        <v>22</v>
      </c>
      <c r="D174" s="1" t="s">
        <v>365</v>
      </c>
      <c r="E174" s="2">
        <v>0</v>
      </c>
      <c r="F174" s="1">
        <v>98.4</v>
      </c>
      <c r="G174" s="1" t="s">
        <v>97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2855029</v>
      </c>
      <c r="B175" s="1" t="s">
        <v>366</v>
      </c>
      <c r="C175" s="1" t="s">
        <v>22</v>
      </c>
      <c r="D175" s="1" t="s">
        <v>367</v>
      </c>
      <c r="E175" s="2">
        <v>0</v>
      </c>
      <c r="F175" s="1">
        <v>5.0430000000000001</v>
      </c>
      <c r="G175" s="1" t="s">
        <v>67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2855030</v>
      </c>
      <c r="B176" s="1" t="s">
        <v>368</v>
      </c>
      <c r="C176" s="1" t="s">
        <v>22</v>
      </c>
      <c r="D176" s="1" t="s">
        <v>369</v>
      </c>
      <c r="E176" s="2">
        <v>0</v>
      </c>
      <c r="F176" s="1">
        <v>12.53</v>
      </c>
      <c r="G176" s="1" t="s">
        <v>40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2855031</v>
      </c>
      <c r="B177" s="1" t="s">
        <v>370</v>
      </c>
      <c r="C177" s="1" t="s">
        <v>22</v>
      </c>
      <c r="D177" s="1" t="s">
        <v>365</v>
      </c>
      <c r="E177" s="2">
        <v>0</v>
      </c>
      <c r="F177" s="1">
        <v>100.24</v>
      </c>
      <c r="G177" s="1" t="s">
        <v>97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2855032</v>
      </c>
      <c r="B178" s="1" t="s">
        <v>371</v>
      </c>
      <c r="C178" s="1" t="s">
        <v>22</v>
      </c>
      <c r="D178" s="1" t="s">
        <v>372</v>
      </c>
      <c r="E178" s="2">
        <v>0</v>
      </c>
      <c r="F178" s="1">
        <v>7.7690000000000001</v>
      </c>
      <c r="G178" s="1" t="s">
        <v>67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2855033</v>
      </c>
      <c r="B179" s="1" t="s">
        <v>373</v>
      </c>
      <c r="C179" s="1" t="s">
        <v>22</v>
      </c>
      <c r="D179" s="1" t="s">
        <v>374</v>
      </c>
      <c r="E179" s="2">
        <v>0</v>
      </c>
      <c r="F179" s="1">
        <v>84</v>
      </c>
      <c r="G179" s="1" t="s">
        <v>40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2855034</v>
      </c>
      <c r="B180" s="1" t="s">
        <v>375</v>
      </c>
      <c r="C180" s="1" t="s">
        <v>22</v>
      </c>
      <c r="D180" s="1" t="s">
        <v>365</v>
      </c>
      <c r="E180" s="2">
        <v>0</v>
      </c>
      <c r="F180" s="1">
        <v>672</v>
      </c>
      <c r="G180" s="1" t="s">
        <v>97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2855035</v>
      </c>
      <c r="B181" s="1" t="s">
        <v>376</v>
      </c>
      <c r="C181" s="1" t="s">
        <v>22</v>
      </c>
      <c r="D181" s="1" t="s">
        <v>367</v>
      </c>
      <c r="E181" s="2">
        <v>0</v>
      </c>
      <c r="F181" s="1">
        <v>88.2</v>
      </c>
      <c r="G181" s="1" t="s">
        <v>67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2855036</v>
      </c>
      <c r="B182" s="1" t="s">
        <v>377</v>
      </c>
      <c r="C182" s="1" t="s">
        <v>22</v>
      </c>
      <c r="D182" s="1" t="s">
        <v>318</v>
      </c>
      <c r="E182" s="2">
        <v>0</v>
      </c>
      <c r="F182" s="1">
        <v>1.123</v>
      </c>
      <c r="G182" s="1" t="s">
        <v>62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2855037</v>
      </c>
      <c r="B183" s="1" t="s">
        <v>378</v>
      </c>
      <c r="C183" s="1">
        <v>764</v>
      </c>
      <c r="D183" s="1" t="s">
        <v>379</v>
      </c>
      <c r="E183" s="1">
        <f>ROUND(H184+H185+H186+H187,2)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2855038</v>
      </c>
      <c r="B184" s="1" t="s">
        <v>380</v>
      </c>
      <c r="C184" s="1" t="s">
        <v>22</v>
      </c>
      <c r="D184" s="1" t="s">
        <v>381</v>
      </c>
      <c r="E184" s="2">
        <v>0</v>
      </c>
      <c r="F184" s="1">
        <v>12.3</v>
      </c>
      <c r="G184" s="1" t="s">
        <v>40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2855039</v>
      </c>
      <c r="B185" s="1" t="s">
        <v>382</v>
      </c>
      <c r="C185" s="1" t="s">
        <v>22</v>
      </c>
      <c r="D185" s="1" t="s">
        <v>383</v>
      </c>
      <c r="E185" s="2">
        <v>0</v>
      </c>
      <c r="F185" s="1">
        <v>12.53</v>
      </c>
      <c r="G185" s="1" t="s">
        <v>40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2855040</v>
      </c>
      <c r="B186" s="1" t="s">
        <v>384</v>
      </c>
      <c r="C186" s="1" t="s">
        <v>22</v>
      </c>
      <c r="D186" s="1" t="s">
        <v>385</v>
      </c>
      <c r="E186" s="2">
        <v>0</v>
      </c>
      <c r="F186" s="1">
        <v>86.52</v>
      </c>
      <c r="G186" s="1" t="s">
        <v>67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2855041</v>
      </c>
      <c r="B187" s="1" t="s">
        <v>386</v>
      </c>
      <c r="C187" s="1" t="s">
        <v>22</v>
      </c>
      <c r="D187" s="1" t="s">
        <v>387</v>
      </c>
      <c r="E187" s="2">
        <v>0</v>
      </c>
      <c r="F187" s="1">
        <v>0.34599999999999997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2855042</v>
      </c>
      <c r="B188" s="1" t="s">
        <v>388</v>
      </c>
      <c r="C188" s="1" t="s">
        <v>22</v>
      </c>
      <c r="D188" s="1" t="s">
        <v>389</v>
      </c>
      <c r="E188" s="1">
        <f>ROUND(H189,2)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2855043</v>
      </c>
      <c r="B189" s="1" t="s">
        <v>390</v>
      </c>
      <c r="C189" s="1" t="s">
        <v>35</v>
      </c>
      <c r="D189" s="1" t="s">
        <v>36</v>
      </c>
      <c r="E189" s="1">
        <f>ROUND(H190+H198+H203,2)</f>
        <v>0</v>
      </c>
      <c r="F189" s="1">
        <v>1</v>
      </c>
      <c r="G189" s="1" t="s">
        <v>0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2855044</v>
      </c>
      <c r="B190" s="1" t="s">
        <v>391</v>
      </c>
      <c r="C190" s="1">
        <v>6</v>
      </c>
      <c r="D190" s="1" t="s">
        <v>211</v>
      </c>
      <c r="E190" s="1">
        <f>ROUND(H191+H192+H193+H194+H195+H196+H197,2)</f>
        <v>0</v>
      </c>
      <c r="F190" s="1">
        <v>1</v>
      </c>
      <c r="G190" s="1" t="s">
        <v>0</v>
      </c>
      <c r="H190" s="1">
        <f t="shared" si="2"/>
        <v>0</v>
      </c>
      <c r="I190" s="1" t="s">
        <v>22</v>
      </c>
      <c r="J190" s="1" t="s">
        <v>0</v>
      </c>
    </row>
    <row r="191" spans="1:10" ht="45" x14ac:dyDescent="0.25">
      <c r="A191" s="1">
        <v>2855045</v>
      </c>
      <c r="B191" s="1" t="s">
        <v>392</v>
      </c>
      <c r="C191" s="1" t="s">
        <v>22</v>
      </c>
      <c r="D191" s="1" t="s">
        <v>393</v>
      </c>
      <c r="E191" s="2">
        <v>0</v>
      </c>
      <c r="F191" s="1">
        <v>106.46</v>
      </c>
      <c r="G191" s="1" t="s">
        <v>67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2855046</v>
      </c>
      <c r="B192" s="1" t="s">
        <v>394</v>
      </c>
      <c r="C192" s="1" t="s">
        <v>22</v>
      </c>
      <c r="D192" s="1" t="s">
        <v>395</v>
      </c>
      <c r="E192" s="2">
        <v>0</v>
      </c>
      <c r="F192" s="1">
        <v>106.46</v>
      </c>
      <c r="G192" s="1" t="s">
        <v>67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2855047</v>
      </c>
      <c r="B193" s="1" t="s">
        <v>396</v>
      </c>
      <c r="C193" s="1" t="s">
        <v>22</v>
      </c>
      <c r="D193" s="1" t="s">
        <v>397</v>
      </c>
      <c r="E193" s="2">
        <v>0</v>
      </c>
      <c r="F193" s="1">
        <v>325.43099999999998</v>
      </c>
      <c r="G193" s="1" t="s">
        <v>67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2855048</v>
      </c>
      <c r="B194" s="1" t="s">
        <v>398</v>
      </c>
      <c r="C194" s="1" t="s">
        <v>22</v>
      </c>
      <c r="D194" s="1" t="s">
        <v>399</v>
      </c>
      <c r="E194" s="2">
        <v>0</v>
      </c>
      <c r="F194" s="1">
        <v>63.3</v>
      </c>
      <c r="G194" s="1" t="s">
        <v>67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2855049</v>
      </c>
      <c r="B195" s="1" t="s">
        <v>400</v>
      </c>
      <c r="C195" s="1" t="s">
        <v>22</v>
      </c>
      <c r="D195" s="1" t="s">
        <v>401</v>
      </c>
      <c r="E195" s="2">
        <v>0</v>
      </c>
      <c r="F195" s="1">
        <v>49.973999999999997</v>
      </c>
      <c r="G195" s="1" t="s">
        <v>67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2855050</v>
      </c>
      <c r="B196" s="1" t="s">
        <v>402</v>
      </c>
      <c r="C196" s="1" t="s">
        <v>22</v>
      </c>
      <c r="D196" s="1" t="s">
        <v>403</v>
      </c>
      <c r="E196" s="2">
        <v>0</v>
      </c>
      <c r="F196" s="1">
        <v>275.45699999999999</v>
      </c>
      <c r="G196" s="1" t="s">
        <v>67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2855051</v>
      </c>
      <c r="B197" s="1" t="s">
        <v>404</v>
      </c>
      <c r="C197" s="1" t="s">
        <v>22</v>
      </c>
      <c r="D197" s="1" t="s">
        <v>405</v>
      </c>
      <c r="E197" s="2">
        <v>0</v>
      </c>
      <c r="F197" s="1">
        <v>106.46</v>
      </c>
      <c r="G197" s="1" t="s">
        <v>67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2855052</v>
      </c>
      <c r="B198" s="1" t="s">
        <v>406</v>
      </c>
      <c r="C198" s="1">
        <v>9</v>
      </c>
      <c r="D198" s="1" t="s">
        <v>407</v>
      </c>
      <c r="E198" s="1">
        <f>ROUND(H199+H200+H201+H202,2)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ht="45" x14ac:dyDescent="0.25">
      <c r="A199" s="1">
        <v>2855053</v>
      </c>
      <c r="B199" s="1" t="s">
        <v>408</v>
      </c>
      <c r="C199" s="1" t="s">
        <v>22</v>
      </c>
      <c r="D199" s="1" t="s">
        <v>409</v>
      </c>
      <c r="E199" s="2">
        <v>0</v>
      </c>
      <c r="F199" s="1">
        <v>67.152000000000001</v>
      </c>
      <c r="G199" s="1" t="s">
        <v>67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2855054</v>
      </c>
      <c r="B200" s="1" t="s">
        <v>410</v>
      </c>
      <c r="C200" s="1" t="s">
        <v>22</v>
      </c>
      <c r="D200" s="1" t="s">
        <v>411</v>
      </c>
      <c r="E200" s="2">
        <v>0</v>
      </c>
      <c r="F200" s="1">
        <v>501</v>
      </c>
      <c r="G200" s="1" t="s">
        <v>67</v>
      </c>
      <c r="H200" s="1">
        <f t="shared" si="3"/>
        <v>0</v>
      </c>
      <c r="I200" s="1" t="s">
        <v>22</v>
      </c>
      <c r="J200" s="1" t="s">
        <v>0</v>
      </c>
    </row>
    <row r="201" spans="1:10" ht="30" x14ac:dyDescent="0.25">
      <c r="A201" s="1">
        <v>2855055</v>
      </c>
      <c r="B201" s="1" t="s">
        <v>412</v>
      </c>
      <c r="C201" s="1" t="s">
        <v>22</v>
      </c>
      <c r="D201" s="1" t="s">
        <v>413</v>
      </c>
      <c r="E201" s="2">
        <v>0</v>
      </c>
      <c r="F201" s="1">
        <v>501</v>
      </c>
      <c r="G201" s="1" t="s">
        <v>67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2855056</v>
      </c>
      <c r="B202" s="1" t="s">
        <v>414</v>
      </c>
      <c r="C202" s="1" t="s">
        <v>22</v>
      </c>
      <c r="D202" s="1" t="s">
        <v>415</v>
      </c>
      <c r="E202" s="2">
        <v>0</v>
      </c>
      <c r="F202" s="1">
        <v>118.15</v>
      </c>
      <c r="G202" s="1" t="s">
        <v>40</v>
      </c>
      <c r="H202" s="1">
        <f t="shared" si="3"/>
        <v>0</v>
      </c>
      <c r="I202" s="1" t="s">
        <v>22</v>
      </c>
      <c r="J202" s="1" t="s">
        <v>0</v>
      </c>
    </row>
    <row r="203" spans="1:10" x14ac:dyDescent="0.25">
      <c r="A203" s="1">
        <v>2855057</v>
      </c>
      <c r="B203" s="1" t="s">
        <v>416</v>
      </c>
      <c r="C203" s="1">
        <v>99</v>
      </c>
      <c r="D203" s="1" t="s">
        <v>219</v>
      </c>
      <c r="E203" s="1">
        <f>ROUND(H204,2)</f>
        <v>0</v>
      </c>
      <c r="F203" s="1">
        <v>1</v>
      </c>
      <c r="G203" s="1" t="s">
        <v>0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2855058</v>
      </c>
      <c r="B204" s="1" t="s">
        <v>417</v>
      </c>
      <c r="C204" s="1" t="s">
        <v>22</v>
      </c>
      <c r="D204" s="1" t="s">
        <v>221</v>
      </c>
      <c r="E204" s="2">
        <v>0</v>
      </c>
      <c r="F204" s="1">
        <v>41.859000000000002</v>
      </c>
      <c r="G204" s="1" t="s">
        <v>62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2855059</v>
      </c>
      <c r="B205" s="1" t="s">
        <v>418</v>
      </c>
      <c r="C205" s="1" t="s">
        <v>22</v>
      </c>
      <c r="D205" s="1" t="s">
        <v>419</v>
      </c>
      <c r="E205" s="1">
        <f>ROUND(H206,2)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2855060</v>
      </c>
      <c r="B206" s="1" t="s">
        <v>420</v>
      </c>
      <c r="C206" s="1" t="s">
        <v>35</v>
      </c>
      <c r="D206" s="1" t="s">
        <v>36</v>
      </c>
      <c r="E206" s="1">
        <f>ROUND(H207+H210+H213,2)</f>
        <v>0</v>
      </c>
      <c r="F206" s="1">
        <v>1</v>
      </c>
      <c r="G206" s="1" t="s">
        <v>0</v>
      </c>
      <c r="H206" s="1">
        <f t="shared" si="3"/>
        <v>0</v>
      </c>
      <c r="I206" s="1" t="s">
        <v>22</v>
      </c>
      <c r="J206" s="1" t="s">
        <v>0</v>
      </c>
    </row>
    <row r="207" spans="1:10" x14ac:dyDescent="0.25">
      <c r="A207" s="1">
        <v>2855061</v>
      </c>
      <c r="B207" s="1" t="s">
        <v>421</v>
      </c>
      <c r="C207" s="1">
        <v>6</v>
      </c>
      <c r="D207" s="1" t="s">
        <v>211</v>
      </c>
      <c r="E207" s="1">
        <f>ROUND(H208+H209,2)</f>
        <v>0</v>
      </c>
      <c r="F207" s="1">
        <v>1</v>
      </c>
      <c r="G207" s="1" t="s">
        <v>0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2855062</v>
      </c>
      <c r="B208" s="1" t="s">
        <v>422</v>
      </c>
      <c r="C208" s="1" t="s">
        <v>22</v>
      </c>
      <c r="D208" s="1" t="s">
        <v>423</v>
      </c>
      <c r="E208" s="2">
        <v>0</v>
      </c>
      <c r="F208" s="1">
        <v>112.568</v>
      </c>
      <c r="G208" s="1" t="s">
        <v>67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2855063</v>
      </c>
      <c r="B209" s="1" t="s">
        <v>424</v>
      </c>
      <c r="C209" s="1" t="s">
        <v>22</v>
      </c>
      <c r="D209" s="1" t="s">
        <v>425</v>
      </c>
      <c r="E209" s="2">
        <v>0</v>
      </c>
      <c r="F209" s="1">
        <v>116.23</v>
      </c>
      <c r="G209" s="1" t="s">
        <v>67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2855064</v>
      </c>
      <c r="B210" s="1" t="s">
        <v>426</v>
      </c>
      <c r="C210" s="1">
        <v>9</v>
      </c>
      <c r="D210" s="1" t="s">
        <v>407</v>
      </c>
      <c r="E210" s="1">
        <f>ROUND(H211+H212,2)</f>
        <v>0</v>
      </c>
      <c r="F210" s="1">
        <v>1</v>
      </c>
      <c r="G210" s="1" t="s">
        <v>0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2855065</v>
      </c>
      <c r="B211" s="1" t="s">
        <v>427</v>
      </c>
      <c r="C211" s="1" t="s">
        <v>22</v>
      </c>
      <c r="D211" s="1" t="s">
        <v>411</v>
      </c>
      <c r="E211" s="2">
        <v>0</v>
      </c>
      <c r="F211" s="1">
        <v>115.9</v>
      </c>
      <c r="G211" s="1" t="s">
        <v>67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2855066</v>
      </c>
      <c r="B212" s="1" t="s">
        <v>428</v>
      </c>
      <c r="C212" s="1" t="s">
        <v>22</v>
      </c>
      <c r="D212" s="1" t="s">
        <v>413</v>
      </c>
      <c r="E212" s="2">
        <v>0</v>
      </c>
      <c r="F212" s="1">
        <v>115.9</v>
      </c>
      <c r="G212" s="1" t="s">
        <v>67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2855067</v>
      </c>
      <c r="B213" s="1" t="s">
        <v>429</v>
      </c>
      <c r="C213" s="1">
        <v>99</v>
      </c>
      <c r="D213" s="1" t="s">
        <v>219</v>
      </c>
      <c r="E213" s="1">
        <f>ROUND(H214,2)</f>
        <v>0</v>
      </c>
      <c r="F213" s="1">
        <v>1</v>
      </c>
      <c r="G213" s="1" t="s">
        <v>0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2855068</v>
      </c>
      <c r="B214" s="1" t="s">
        <v>430</v>
      </c>
      <c r="C214" s="1" t="s">
        <v>22</v>
      </c>
      <c r="D214" s="1" t="s">
        <v>221</v>
      </c>
      <c r="E214" s="2">
        <v>0</v>
      </c>
      <c r="F214" s="1">
        <v>8.6329999999999991</v>
      </c>
      <c r="G214" s="1" t="s">
        <v>62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2855069</v>
      </c>
      <c r="B215" s="1" t="s">
        <v>431</v>
      </c>
      <c r="C215" s="1" t="s">
        <v>22</v>
      </c>
      <c r="D215" s="1" t="s">
        <v>432</v>
      </c>
      <c r="E215" s="1">
        <f>ROUND(H216,2)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2855070</v>
      </c>
      <c r="B216" s="1" t="s">
        <v>433</v>
      </c>
      <c r="C216" s="1" t="s">
        <v>223</v>
      </c>
      <c r="D216" s="1" t="s">
        <v>224</v>
      </c>
      <c r="E216" s="1">
        <f>ROUND(H217,2)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2855071</v>
      </c>
      <c r="B217" s="1" t="s">
        <v>434</v>
      </c>
      <c r="C217" s="1">
        <v>766</v>
      </c>
      <c r="D217" s="1" t="s">
        <v>435</v>
      </c>
      <c r="E217" s="1">
        <f>ROUND(H218+H219+H220+H221+H222+H223+H224+H225+H226+H227+H228+H229+H230+H231+H232+H233+H234+H235+H236+H237+H238+H239+H240,2)</f>
        <v>0</v>
      </c>
      <c r="F217" s="1">
        <v>1</v>
      </c>
      <c r="G217" s="1" t="s">
        <v>0</v>
      </c>
      <c r="H217" s="1">
        <f t="shared" si="3"/>
        <v>0</v>
      </c>
      <c r="I217" s="1" t="s">
        <v>22</v>
      </c>
      <c r="J217" s="1" t="s">
        <v>0</v>
      </c>
    </row>
    <row r="218" spans="1:10" ht="45" x14ac:dyDescent="0.25">
      <c r="A218" s="1">
        <v>2855072</v>
      </c>
      <c r="B218" s="1" t="s">
        <v>436</v>
      </c>
      <c r="C218" s="1" t="s">
        <v>22</v>
      </c>
      <c r="D218" s="1" t="s">
        <v>437</v>
      </c>
      <c r="E218" s="2">
        <v>0</v>
      </c>
      <c r="F218" s="1">
        <v>2</v>
      </c>
      <c r="G218" s="1" t="s">
        <v>97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2855073</v>
      </c>
      <c r="B219" s="1" t="s">
        <v>438</v>
      </c>
      <c r="C219" s="1" t="s">
        <v>22</v>
      </c>
      <c r="D219" s="1" t="s">
        <v>439</v>
      </c>
      <c r="E219" s="2">
        <v>0</v>
      </c>
      <c r="F219" s="1">
        <v>2</v>
      </c>
      <c r="G219" s="1" t="s">
        <v>97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2855074</v>
      </c>
      <c r="B220" s="1" t="s">
        <v>440</v>
      </c>
      <c r="C220" s="1" t="s">
        <v>22</v>
      </c>
      <c r="D220" s="1" t="s">
        <v>442</v>
      </c>
      <c r="E220" s="2">
        <v>0</v>
      </c>
      <c r="F220" s="1">
        <v>2</v>
      </c>
      <c r="G220" s="1" t="s">
        <v>441</v>
      </c>
      <c r="H220" s="1">
        <f t="shared" si="3"/>
        <v>0</v>
      </c>
      <c r="I220" s="1" t="s">
        <v>22</v>
      </c>
      <c r="J220" s="1" t="s">
        <v>0</v>
      </c>
    </row>
    <row r="221" spans="1:10" ht="45" x14ac:dyDescent="0.25">
      <c r="A221" s="1">
        <v>2855075</v>
      </c>
      <c r="B221" s="1" t="s">
        <v>443</v>
      </c>
      <c r="C221" s="1" t="s">
        <v>22</v>
      </c>
      <c r="D221" s="1" t="s">
        <v>444</v>
      </c>
      <c r="E221" s="2">
        <v>0</v>
      </c>
      <c r="F221" s="1">
        <v>2</v>
      </c>
      <c r="G221" s="1" t="s">
        <v>97</v>
      </c>
      <c r="H221" s="1">
        <f t="shared" si="3"/>
        <v>0</v>
      </c>
      <c r="I221" s="1" t="s">
        <v>22</v>
      </c>
      <c r="J221" s="1" t="s">
        <v>0</v>
      </c>
    </row>
    <row r="222" spans="1:10" ht="45" x14ac:dyDescent="0.25">
      <c r="A222" s="1">
        <v>2855076</v>
      </c>
      <c r="B222" s="1" t="s">
        <v>445</v>
      </c>
      <c r="C222" s="1" t="s">
        <v>22</v>
      </c>
      <c r="D222" s="1" t="s">
        <v>446</v>
      </c>
      <c r="E222" s="2">
        <v>0</v>
      </c>
      <c r="F222" s="1">
        <v>2</v>
      </c>
      <c r="G222" s="1" t="s">
        <v>97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2855077</v>
      </c>
      <c r="B223" s="1" t="s">
        <v>447</v>
      </c>
      <c r="C223" s="1" t="s">
        <v>22</v>
      </c>
      <c r="D223" s="1" t="s">
        <v>442</v>
      </c>
      <c r="E223" s="2">
        <v>0</v>
      </c>
      <c r="F223" s="1">
        <v>2</v>
      </c>
      <c r="G223" s="1" t="s">
        <v>441</v>
      </c>
      <c r="H223" s="1">
        <f t="shared" si="3"/>
        <v>0</v>
      </c>
      <c r="I223" s="1" t="s">
        <v>22</v>
      </c>
      <c r="J223" s="1" t="s">
        <v>0</v>
      </c>
    </row>
    <row r="224" spans="1:10" ht="45" x14ac:dyDescent="0.25">
      <c r="A224" s="1">
        <v>2855078</v>
      </c>
      <c r="B224" s="1" t="s">
        <v>448</v>
      </c>
      <c r="C224" s="1" t="s">
        <v>22</v>
      </c>
      <c r="D224" s="1" t="s">
        <v>449</v>
      </c>
      <c r="E224" s="2">
        <v>0</v>
      </c>
      <c r="F224" s="1">
        <v>15</v>
      </c>
      <c r="G224" s="1" t="s">
        <v>97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2855079</v>
      </c>
      <c r="B225" s="1" t="s">
        <v>450</v>
      </c>
      <c r="C225" s="1" t="s">
        <v>22</v>
      </c>
      <c r="D225" s="1" t="s">
        <v>451</v>
      </c>
      <c r="E225" s="2">
        <v>0</v>
      </c>
      <c r="F225" s="1">
        <v>15</v>
      </c>
      <c r="G225" s="1" t="s">
        <v>97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2855080</v>
      </c>
      <c r="B226" s="1" t="s">
        <v>452</v>
      </c>
      <c r="C226" s="1" t="s">
        <v>22</v>
      </c>
      <c r="D226" s="1" t="s">
        <v>453</v>
      </c>
      <c r="E226" s="2">
        <v>0</v>
      </c>
      <c r="F226" s="1">
        <v>15</v>
      </c>
      <c r="G226" s="1" t="s">
        <v>97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2855081</v>
      </c>
      <c r="B227" s="1" t="s">
        <v>454</v>
      </c>
      <c r="C227" s="1" t="s">
        <v>22</v>
      </c>
      <c r="D227" s="1" t="s">
        <v>455</v>
      </c>
      <c r="E227" s="2">
        <v>0</v>
      </c>
      <c r="F227" s="1">
        <v>15</v>
      </c>
      <c r="G227" s="1" t="s">
        <v>97</v>
      </c>
      <c r="H227" s="1">
        <f t="shared" si="3"/>
        <v>0</v>
      </c>
      <c r="I227" s="1" t="s">
        <v>22</v>
      </c>
      <c r="J227" s="1" t="s">
        <v>0</v>
      </c>
    </row>
    <row r="228" spans="1:10" ht="45" x14ac:dyDescent="0.25">
      <c r="A228" s="1">
        <v>2855082</v>
      </c>
      <c r="B228" s="1" t="s">
        <v>456</v>
      </c>
      <c r="C228" s="1" t="s">
        <v>22</v>
      </c>
      <c r="D228" s="1" t="s">
        <v>457</v>
      </c>
      <c r="E228" s="2">
        <v>0</v>
      </c>
      <c r="F228" s="1">
        <v>1</v>
      </c>
      <c r="G228" s="1" t="s">
        <v>97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2855083</v>
      </c>
      <c r="B229" s="1" t="s">
        <v>458</v>
      </c>
      <c r="C229" s="1" t="s">
        <v>22</v>
      </c>
      <c r="D229" s="1" t="s">
        <v>453</v>
      </c>
      <c r="E229" s="2">
        <v>0</v>
      </c>
      <c r="F229" s="1">
        <v>1</v>
      </c>
      <c r="G229" s="1" t="s">
        <v>97</v>
      </c>
      <c r="H229" s="1">
        <f t="shared" si="3"/>
        <v>0</v>
      </c>
      <c r="I229" s="1" t="s">
        <v>22</v>
      </c>
      <c r="J229" s="1" t="s">
        <v>0</v>
      </c>
    </row>
    <row r="230" spans="1:10" ht="30" x14ac:dyDescent="0.25">
      <c r="A230" s="1">
        <v>2855084</v>
      </c>
      <c r="B230" s="1" t="s">
        <v>459</v>
      </c>
      <c r="C230" s="1" t="s">
        <v>22</v>
      </c>
      <c r="D230" s="1" t="s">
        <v>460</v>
      </c>
      <c r="E230" s="2">
        <v>0</v>
      </c>
      <c r="F230" s="1">
        <v>1</v>
      </c>
      <c r="G230" s="1" t="s">
        <v>97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2855085</v>
      </c>
      <c r="B231" s="1" t="s">
        <v>461</v>
      </c>
      <c r="C231" s="1" t="s">
        <v>22</v>
      </c>
      <c r="D231" s="1" t="s">
        <v>462</v>
      </c>
      <c r="E231" s="2">
        <v>0</v>
      </c>
      <c r="F231" s="1">
        <v>2</v>
      </c>
      <c r="G231" s="1" t="s">
        <v>97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2855086</v>
      </c>
      <c r="B232" s="1" t="s">
        <v>463</v>
      </c>
      <c r="C232" s="1" t="s">
        <v>22</v>
      </c>
      <c r="D232" s="1" t="s">
        <v>464</v>
      </c>
      <c r="E232" s="2">
        <v>0</v>
      </c>
      <c r="F232" s="1">
        <v>2</v>
      </c>
      <c r="G232" s="1" t="s">
        <v>97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2855087</v>
      </c>
      <c r="B233" s="1" t="s">
        <v>465</v>
      </c>
      <c r="C233" s="1" t="s">
        <v>22</v>
      </c>
      <c r="D233" s="1" t="s">
        <v>467</v>
      </c>
      <c r="E233" s="2">
        <v>0</v>
      </c>
      <c r="F233" s="1">
        <v>2</v>
      </c>
      <c r="G233" s="1" t="s">
        <v>466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2855088</v>
      </c>
      <c r="B234" s="1" t="s">
        <v>468</v>
      </c>
      <c r="C234" s="1" t="s">
        <v>22</v>
      </c>
      <c r="D234" s="1" t="s">
        <v>462</v>
      </c>
      <c r="E234" s="2">
        <v>0</v>
      </c>
      <c r="F234" s="1">
        <v>2</v>
      </c>
      <c r="G234" s="1" t="s">
        <v>97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2855089</v>
      </c>
      <c r="B235" s="1" t="s">
        <v>469</v>
      </c>
      <c r="C235" s="1" t="s">
        <v>22</v>
      </c>
      <c r="D235" s="1" t="s">
        <v>470</v>
      </c>
      <c r="E235" s="2">
        <v>0</v>
      </c>
      <c r="F235" s="1">
        <v>2</v>
      </c>
      <c r="G235" s="1" t="s">
        <v>97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2855090</v>
      </c>
      <c r="B236" s="1" t="s">
        <v>471</v>
      </c>
      <c r="C236" s="1" t="s">
        <v>22</v>
      </c>
      <c r="D236" s="1" t="s">
        <v>467</v>
      </c>
      <c r="E236" s="2">
        <v>0</v>
      </c>
      <c r="F236" s="1">
        <v>230</v>
      </c>
      <c r="G236" s="1" t="s">
        <v>466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2855091</v>
      </c>
      <c r="B237" s="1" t="s">
        <v>472</v>
      </c>
      <c r="C237" s="1" t="s">
        <v>22</v>
      </c>
      <c r="D237" s="1" t="s">
        <v>473</v>
      </c>
      <c r="E237" s="2">
        <v>0</v>
      </c>
      <c r="F237" s="1">
        <v>15</v>
      </c>
      <c r="G237" s="1" t="s">
        <v>97</v>
      </c>
      <c r="H237" s="1">
        <f t="shared" si="3"/>
        <v>0</v>
      </c>
      <c r="I237" s="1" t="s">
        <v>22</v>
      </c>
      <c r="J237" s="1" t="s">
        <v>0</v>
      </c>
    </row>
    <row r="238" spans="1:10" ht="45" x14ac:dyDescent="0.25">
      <c r="A238" s="1">
        <v>2855092</v>
      </c>
      <c r="B238" s="1" t="s">
        <v>474</v>
      </c>
      <c r="C238" s="1" t="s">
        <v>22</v>
      </c>
      <c r="D238" s="1" t="s">
        <v>475</v>
      </c>
      <c r="E238" s="2">
        <v>0</v>
      </c>
      <c r="F238" s="1">
        <v>15</v>
      </c>
      <c r="G238" s="1" t="s">
        <v>97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2855093</v>
      </c>
      <c r="B239" s="1" t="s">
        <v>476</v>
      </c>
      <c r="C239" s="1" t="s">
        <v>22</v>
      </c>
      <c r="D239" s="1" t="s">
        <v>477</v>
      </c>
      <c r="E239" s="2">
        <v>0</v>
      </c>
      <c r="F239" s="1">
        <v>1</v>
      </c>
      <c r="G239" s="1" t="s">
        <v>97</v>
      </c>
      <c r="H239" s="1">
        <f t="shared" si="3"/>
        <v>0</v>
      </c>
      <c r="I239" s="1" t="s">
        <v>22</v>
      </c>
      <c r="J239" s="1" t="s">
        <v>0</v>
      </c>
    </row>
    <row r="240" spans="1:10" ht="45" x14ac:dyDescent="0.25">
      <c r="A240" s="1">
        <v>2855094</v>
      </c>
      <c r="B240" s="1" t="s">
        <v>478</v>
      </c>
      <c r="C240" s="1" t="s">
        <v>22</v>
      </c>
      <c r="D240" s="1" t="s">
        <v>479</v>
      </c>
      <c r="E240" s="2">
        <v>0</v>
      </c>
      <c r="F240" s="1">
        <v>1</v>
      </c>
      <c r="G240" s="1" t="s">
        <v>97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2855095</v>
      </c>
      <c r="B241" s="1" t="s">
        <v>480</v>
      </c>
      <c r="C241" s="1" t="s">
        <v>22</v>
      </c>
      <c r="D241" s="1" t="s">
        <v>481</v>
      </c>
      <c r="E241" s="1">
        <f>ROUND(H242,2)</f>
        <v>0</v>
      </c>
      <c r="F241" s="1">
        <v>1</v>
      </c>
      <c r="G241" s="1" t="s">
        <v>0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2855096</v>
      </c>
      <c r="B242" s="1" t="s">
        <v>482</v>
      </c>
      <c r="C242" s="1" t="s">
        <v>223</v>
      </c>
      <c r="D242" s="1" t="s">
        <v>224</v>
      </c>
      <c r="E242" s="1">
        <f>ROUND(H243+H245,2)</f>
        <v>0</v>
      </c>
      <c r="F242" s="1">
        <v>1</v>
      </c>
      <c r="G242" s="1" t="s">
        <v>0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2855097</v>
      </c>
      <c r="B243" s="1" t="s">
        <v>483</v>
      </c>
      <c r="C243" s="1">
        <v>764</v>
      </c>
      <c r="D243" s="1" t="s">
        <v>379</v>
      </c>
      <c r="E243" s="1">
        <f>ROUND(H244,2)</f>
        <v>0</v>
      </c>
      <c r="F243" s="1">
        <v>1</v>
      </c>
      <c r="G243" s="1" t="s">
        <v>0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2855098</v>
      </c>
      <c r="B244" s="1" t="s">
        <v>484</v>
      </c>
      <c r="C244" s="1" t="s">
        <v>22</v>
      </c>
      <c r="D244" s="1" t="s">
        <v>485</v>
      </c>
      <c r="E244" s="2">
        <v>0</v>
      </c>
      <c r="F244" s="1">
        <v>145.69999999999999</v>
      </c>
      <c r="G244" s="1" t="s">
        <v>40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2855099</v>
      </c>
      <c r="B245" s="1" t="s">
        <v>486</v>
      </c>
      <c r="C245" s="1">
        <v>787</v>
      </c>
      <c r="D245" s="1" t="s">
        <v>487</v>
      </c>
      <c r="E245" s="1">
        <f>ROUND(H246+H247+H248,2)</f>
        <v>0</v>
      </c>
      <c r="F245" s="1">
        <v>1</v>
      </c>
      <c r="G245" s="1" t="s">
        <v>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2855100</v>
      </c>
      <c r="B246" s="1" t="s">
        <v>488</v>
      </c>
      <c r="C246" s="1" t="s">
        <v>22</v>
      </c>
      <c r="D246" s="1" t="s">
        <v>489</v>
      </c>
      <c r="E246" s="2">
        <v>0</v>
      </c>
      <c r="F246" s="1">
        <v>768.14200000000005</v>
      </c>
      <c r="G246" s="1" t="s">
        <v>40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2855101</v>
      </c>
      <c r="B247" s="1" t="s">
        <v>490</v>
      </c>
      <c r="C247" s="1" t="s">
        <v>22</v>
      </c>
      <c r="D247" s="1" t="s">
        <v>491</v>
      </c>
      <c r="E247" s="2">
        <v>0</v>
      </c>
      <c r="F247" s="1">
        <v>1</v>
      </c>
      <c r="G247" s="1" t="s">
        <v>255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2855102</v>
      </c>
      <c r="B248" s="1" t="s">
        <v>492</v>
      </c>
      <c r="C248" s="1" t="s">
        <v>22</v>
      </c>
      <c r="D248" s="1" t="s">
        <v>493</v>
      </c>
      <c r="E248" s="2">
        <v>0</v>
      </c>
      <c r="F248" s="1">
        <v>1</v>
      </c>
      <c r="G248" s="1" t="s">
        <v>255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2855103</v>
      </c>
      <c r="B249" s="1" t="s">
        <v>494</v>
      </c>
      <c r="C249" s="1" t="s">
        <v>22</v>
      </c>
      <c r="D249" s="1" t="s">
        <v>495</v>
      </c>
      <c r="E249" s="1">
        <f>ROUND(H250+H258,2)</f>
        <v>0</v>
      </c>
      <c r="F249" s="1">
        <v>1</v>
      </c>
      <c r="G249" s="1" t="s">
        <v>0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2855104</v>
      </c>
      <c r="B250" s="1" t="s">
        <v>496</v>
      </c>
      <c r="C250" s="1" t="s">
        <v>35</v>
      </c>
      <c r="D250" s="1" t="s">
        <v>36</v>
      </c>
      <c r="E250" s="1">
        <f>ROUND(H251+H256,2)</f>
        <v>0</v>
      </c>
      <c r="F250" s="1">
        <v>1</v>
      </c>
      <c r="G250" s="1" t="s">
        <v>0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2855105</v>
      </c>
      <c r="B251" s="1" t="s">
        <v>497</v>
      </c>
      <c r="C251" s="1">
        <v>6</v>
      </c>
      <c r="D251" s="1" t="s">
        <v>211</v>
      </c>
      <c r="E251" s="1">
        <f>ROUND(H252+H253+H254+H255,2)</f>
        <v>0</v>
      </c>
      <c r="F251" s="1">
        <v>1</v>
      </c>
      <c r="G251" s="1" t="s">
        <v>0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2855106</v>
      </c>
      <c r="B252" s="1" t="s">
        <v>498</v>
      </c>
      <c r="C252" s="1" t="s">
        <v>22</v>
      </c>
      <c r="D252" s="1" t="s">
        <v>499</v>
      </c>
      <c r="E252" s="2">
        <v>0</v>
      </c>
      <c r="F252" s="1">
        <v>288.17500000000001</v>
      </c>
      <c r="G252" s="1" t="s">
        <v>49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2855107</v>
      </c>
      <c r="B253" s="1" t="s">
        <v>500</v>
      </c>
      <c r="C253" s="1" t="s">
        <v>22</v>
      </c>
      <c r="D253" s="1" t="s">
        <v>501</v>
      </c>
      <c r="E253" s="2">
        <v>0</v>
      </c>
      <c r="F253" s="1">
        <v>997</v>
      </c>
      <c r="G253" s="1" t="s">
        <v>67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2855108</v>
      </c>
      <c r="B254" s="1" t="s">
        <v>502</v>
      </c>
      <c r="C254" s="1" t="s">
        <v>22</v>
      </c>
      <c r="D254" s="1" t="s">
        <v>503</v>
      </c>
      <c r="E254" s="2">
        <v>0</v>
      </c>
      <c r="F254" s="1">
        <v>1146.55</v>
      </c>
      <c r="G254" s="1" t="s">
        <v>67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2855109</v>
      </c>
      <c r="B255" s="1" t="s">
        <v>504</v>
      </c>
      <c r="C255" s="1" t="s">
        <v>22</v>
      </c>
      <c r="D255" s="1" t="s">
        <v>505</v>
      </c>
      <c r="E255" s="2">
        <v>0</v>
      </c>
      <c r="F255" s="1">
        <v>997</v>
      </c>
      <c r="G255" s="1" t="s">
        <v>67</v>
      </c>
      <c r="H255" s="1">
        <f t="shared" si="3"/>
        <v>0</v>
      </c>
      <c r="I255" s="1" t="s">
        <v>22</v>
      </c>
      <c r="J255" s="1" t="s">
        <v>0</v>
      </c>
    </row>
    <row r="256" spans="1:10" x14ac:dyDescent="0.25">
      <c r="A256" s="1">
        <v>2855110</v>
      </c>
      <c r="B256" s="1" t="s">
        <v>506</v>
      </c>
      <c r="C256" s="1">
        <v>99</v>
      </c>
      <c r="D256" s="1" t="s">
        <v>219</v>
      </c>
      <c r="E256" s="1">
        <f>ROUND(H257,2)</f>
        <v>0</v>
      </c>
      <c r="F256" s="1">
        <v>1</v>
      </c>
      <c r="G256" s="1" t="s">
        <v>0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2855111</v>
      </c>
      <c r="B257" s="1" t="s">
        <v>507</v>
      </c>
      <c r="C257" s="1" t="s">
        <v>22</v>
      </c>
      <c r="D257" s="1" t="s">
        <v>508</v>
      </c>
      <c r="E257" s="2">
        <v>0</v>
      </c>
      <c r="F257" s="1">
        <v>710.27499999999998</v>
      </c>
      <c r="G257" s="1" t="s">
        <v>62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2855112</v>
      </c>
      <c r="B258" s="1" t="s">
        <v>509</v>
      </c>
      <c r="C258" s="1" t="s">
        <v>223</v>
      </c>
      <c r="D258" s="1" t="s">
        <v>224</v>
      </c>
      <c r="E258" s="1">
        <f>ROUND(H259,2)</f>
        <v>0</v>
      </c>
      <c r="F258" s="1">
        <v>1</v>
      </c>
      <c r="G258" s="1" t="s">
        <v>0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2855113</v>
      </c>
      <c r="B259" s="1" t="s">
        <v>510</v>
      </c>
      <c r="C259" s="1">
        <v>713</v>
      </c>
      <c r="D259" s="1" t="s">
        <v>320</v>
      </c>
      <c r="E259" s="1">
        <f>ROUND(H260+H261+H262,2)</f>
        <v>0</v>
      </c>
      <c r="F259" s="1">
        <v>1</v>
      </c>
      <c r="G259" s="1" t="s">
        <v>0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2855114</v>
      </c>
      <c r="B260" s="1" t="s">
        <v>511</v>
      </c>
      <c r="C260" s="1" t="s">
        <v>22</v>
      </c>
      <c r="D260" s="1" t="s">
        <v>512</v>
      </c>
      <c r="E260" s="2">
        <v>0</v>
      </c>
      <c r="F260" s="1">
        <v>606</v>
      </c>
      <c r="G260" s="1" t="s">
        <v>67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2855115</v>
      </c>
      <c r="B261" s="1" t="s">
        <v>513</v>
      </c>
      <c r="C261" s="1" t="s">
        <v>22</v>
      </c>
      <c r="D261" s="1" t="s">
        <v>514</v>
      </c>
      <c r="E261" s="2">
        <v>0</v>
      </c>
      <c r="F261" s="1">
        <v>1236.24</v>
      </c>
      <c r="G261" s="1" t="s">
        <v>67</v>
      </c>
      <c r="H261" s="1">
        <f t="shared" si="4"/>
        <v>0</v>
      </c>
      <c r="I261" s="1" t="s">
        <v>22</v>
      </c>
      <c r="J261" s="1" t="s">
        <v>0</v>
      </c>
    </row>
    <row r="262" spans="1:10" ht="30" x14ac:dyDescent="0.25">
      <c r="A262" s="1">
        <v>2855116</v>
      </c>
      <c r="B262" s="1" t="s">
        <v>515</v>
      </c>
      <c r="C262" s="1" t="s">
        <v>22</v>
      </c>
      <c r="D262" s="1" t="s">
        <v>344</v>
      </c>
      <c r="E262" s="2">
        <v>0</v>
      </c>
      <c r="F262" s="1">
        <v>1.31</v>
      </c>
      <c r="G262" s="1" t="s">
        <v>62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2855117</v>
      </c>
      <c r="B263" s="1" t="s">
        <v>516</v>
      </c>
      <c r="C263" s="1" t="s">
        <v>22</v>
      </c>
      <c r="D263" s="1" t="s">
        <v>517</v>
      </c>
      <c r="E263" s="1">
        <f>ROUND(H264,2)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2855118</v>
      </c>
      <c r="B264" s="1" t="s">
        <v>518</v>
      </c>
      <c r="C264" s="1" t="s">
        <v>223</v>
      </c>
      <c r="D264" s="1" t="s">
        <v>224</v>
      </c>
      <c r="E264" s="1">
        <f>ROUND(H265,2)</f>
        <v>0</v>
      </c>
      <c r="F264" s="1">
        <v>1</v>
      </c>
      <c r="G264" s="1" t="s">
        <v>0</v>
      </c>
      <c r="H264" s="1">
        <f t="shared" si="4"/>
        <v>0</v>
      </c>
      <c r="I264" s="1" t="s">
        <v>22</v>
      </c>
      <c r="J264" s="1" t="s">
        <v>0</v>
      </c>
    </row>
    <row r="265" spans="1:10" x14ac:dyDescent="0.25">
      <c r="A265" s="1">
        <v>2855119</v>
      </c>
      <c r="B265" s="1" t="s">
        <v>519</v>
      </c>
      <c r="C265" s="1">
        <v>777</v>
      </c>
      <c r="D265" s="1" t="s">
        <v>520</v>
      </c>
      <c r="E265" s="1">
        <f>ROUND(H266+H267,2)</f>
        <v>0</v>
      </c>
      <c r="F265" s="1">
        <v>1</v>
      </c>
      <c r="G265" s="1" t="s">
        <v>0</v>
      </c>
      <c r="H265" s="1">
        <f t="shared" si="4"/>
        <v>0</v>
      </c>
      <c r="I265" s="1" t="s">
        <v>22</v>
      </c>
      <c r="J265" s="1" t="s">
        <v>0</v>
      </c>
    </row>
    <row r="266" spans="1:10" ht="45" x14ac:dyDescent="0.25">
      <c r="A266" s="1">
        <v>2855120</v>
      </c>
      <c r="B266" s="1" t="s">
        <v>521</v>
      </c>
      <c r="C266" s="1" t="s">
        <v>22</v>
      </c>
      <c r="D266" s="1" t="s">
        <v>522</v>
      </c>
      <c r="E266" s="2">
        <v>0</v>
      </c>
      <c r="F266" s="1">
        <v>1029.1600000000001</v>
      </c>
      <c r="G266" s="1" t="s">
        <v>67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2855121</v>
      </c>
      <c r="B267" s="1" t="s">
        <v>523</v>
      </c>
      <c r="C267" s="1" t="s">
        <v>22</v>
      </c>
      <c r="D267" s="1" t="s">
        <v>524</v>
      </c>
      <c r="E267" s="2">
        <v>0</v>
      </c>
      <c r="F267" s="1">
        <v>6.8129999999999997</v>
      </c>
      <c r="G267" s="1" t="s">
        <v>62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2855122</v>
      </c>
      <c r="B268" s="1" t="s">
        <v>525</v>
      </c>
      <c r="C268" s="1" t="s">
        <v>22</v>
      </c>
      <c r="D268" s="1" t="s">
        <v>526</v>
      </c>
      <c r="E268" s="1">
        <f>ROUND(H269,2)</f>
        <v>0</v>
      </c>
      <c r="F268" s="1">
        <v>1</v>
      </c>
      <c r="G268" s="1" t="s">
        <v>0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2855123</v>
      </c>
      <c r="B269" s="1" t="s">
        <v>527</v>
      </c>
      <c r="C269" s="1" t="s">
        <v>223</v>
      </c>
      <c r="D269" s="1" t="s">
        <v>224</v>
      </c>
      <c r="E269" s="1">
        <f>ROUND(H270,2)</f>
        <v>0</v>
      </c>
      <c r="F269" s="1">
        <v>1</v>
      </c>
      <c r="G269" s="1" t="s">
        <v>0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2855124</v>
      </c>
      <c r="B270" s="1" t="s">
        <v>528</v>
      </c>
      <c r="C270" s="1">
        <v>767</v>
      </c>
      <c r="D270" s="1" t="s">
        <v>346</v>
      </c>
      <c r="E270" s="1">
        <f>ROUND(H271+H272+H273+H274+H275+H276,2)</f>
        <v>0</v>
      </c>
      <c r="F270" s="1">
        <v>1</v>
      </c>
      <c r="G270" s="1" t="s">
        <v>0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2855125</v>
      </c>
      <c r="B271" s="1" t="s">
        <v>529</v>
      </c>
      <c r="C271" s="1" t="s">
        <v>22</v>
      </c>
      <c r="D271" s="1" t="s">
        <v>530</v>
      </c>
      <c r="E271" s="2">
        <v>0</v>
      </c>
      <c r="F271" s="1">
        <v>9.1999999999999993</v>
      </c>
      <c r="G271" s="1" t="s">
        <v>40</v>
      </c>
      <c r="H271" s="1">
        <f t="shared" si="4"/>
        <v>0</v>
      </c>
      <c r="I271" s="1" t="s">
        <v>22</v>
      </c>
      <c r="J271" s="1" t="s">
        <v>0</v>
      </c>
    </row>
    <row r="272" spans="1:10" ht="45" x14ac:dyDescent="0.25">
      <c r="A272" s="1">
        <v>2855126</v>
      </c>
      <c r="B272" s="1" t="s">
        <v>531</v>
      </c>
      <c r="C272" s="1" t="s">
        <v>22</v>
      </c>
      <c r="D272" s="1" t="s">
        <v>532</v>
      </c>
      <c r="E272" s="2">
        <v>0</v>
      </c>
      <c r="F272" s="1">
        <v>9.1999999999999993</v>
      </c>
      <c r="G272" s="1" t="s">
        <v>40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2855127</v>
      </c>
      <c r="B273" s="1" t="s">
        <v>533</v>
      </c>
      <c r="C273" s="1" t="s">
        <v>22</v>
      </c>
      <c r="D273" s="1" t="s">
        <v>534</v>
      </c>
      <c r="E273" s="2">
        <v>0</v>
      </c>
      <c r="F273" s="1">
        <v>17.2</v>
      </c>
      <c r="G273" s="1" t="s">
        <v>40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2855128</v>
      </c>
      <c r="B274" s="1" t="s">
        <v>535</v>
      </c>
      <c r="C274" s="1" t="s">
        <v>22</v>
      </c>
      <c r="D274" s="1" t="s">
        <v>536</v>
      </c>
      <c r="E274" s="2">
        <v>0</v>
      </c>
      <c r="F274" s="1">
        <v>17.2</v>
      </c>
      <c r="G274" s="1" t="s">
        <v>40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2855129</v>
      </c>
      <c r="B275" s="1" t="s">
        <v>537</v>
      </c>
      <c r="C275" s="1" t="s">
        <v>22</v>
      </c>
      <c r="D275" s="1" t="s">
        <v>538</v>
      </c>
      <c r="E275" s="2">
        <v>0</v>
      </c>
      <c r="F275" s="1">
        <v>0.17699999999999999</v>
      </c>
      <c r="G275" s="1" t="s">
        <v>62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2855130</v>
      </c>
      <c r="B276" s="1" t="s">
        <v>539</v>
      </c>
      <c r="C276" s="1" t="s">
        <v>22</v>
      </c>
      <c r="D276" s="1" t="s">
        <v>540</v>
      </c>
      <c r="E276" s="2">
        <v>0</v>
      </c>
      <c r="F276" s="1">
        <v>1</v>
      </c>
      <c r="G276" s="1" t="s">
        <v>255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2855131</v>
      </c>
      <c r="B277" s="1" t="s">
        <v>541</v>
      </c>
      <c r="C277" s="1" t="s">
        <v>22</v>
      </c>
      <c r="D277" s="1" t="s">
        <v>542</v>
      </c>
      <c r="E277" s="1">
        <f>ROUND(H278,2)</f>
        <v>0</v>
      </c>
      <c r="F277" s="1">
        <v>1</v>
      </c>
      <c r="G277" s="1" t="s">
        <v>0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2855132</v>
      </c>
      <c r="B278" s="1" t="s">
        <v>543</v>
      </c>
      <c r="C278" s="1" t="s">
        <v>35</v>
      </c>
      <c r="D278" s="1" t="s">
        <v>36</v>
      </c>
      <c r="E278" s="1">
        <f>ROUND(H279+H287+H293,2)</f>
        <v>0</v>
      </c>
      <c r="F278" s="1">
        <v>1</v>
      </c>
      <c r="G278" s="1" t="s">
        <v>0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2855133</v>
      </c>
      <c r="B279" s="1" t="s">
        <v>544</v>
      </c>
      <c r="C279" s="1">
        <v>6</v>
      </c>
      <c r="D279" s="1" t="s">
        <v>211</v>
      </c>
      <c r="E279" s="1">
        <f>ROUND(H280+H281+H282+H283+H284+H285+H286,2)</f>
        <v>0</v>
      </c>
      <c r="F279" s="1">
        <v>1</v>
      </c>
      <c r="G279" s="1" t="s">
        <v>0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2855134</v>
      </c>
      <c r="B280" s="1" t="s">
        <v>545</v>
      </c>
      <c r="C280" s="1" t="s">
        <v>22</v>
      </c>
      <c r="D280" s="1" t="s">
        <v>546</v>
      </c>
      <c r="E280" s="2">
        <v>0</v>
      </c>
      <c r="F280" s="1">
        <v>537.52599999999995</v>
      </c>
      <c r="G280" s="1" t="s">
        <v>67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2855135</v>
      </c>
      <c r="B281" s="1" t="s">
        <v>547</v>
      </c>
      <c r="C281" s="1" t="s">
        <v>22</v>
      </c>
      <c r="D281" s="1" t="s">
        <v>548</v>
      </c>
      <c r="E281" s="2">
        <v>0</v>
      </c>
      <c r="F281" s="1">
        <v>241.6</v>
      </c>
      <c r="G281" s="1" t="s">
        <v>67</v>
      </c>
      <c r="H281" s="1">
        <f t="shared" si="4"/>
        <v>0</v>
      </c>
      <c r="I281" s="1" t="s">
        <v>22</v>
      </c>
      <c r="J281" s="1" t="s">
        <v>0</v>
      </c>
    </row>
    <row r="282" spans="1:10" ht="45" x14ac:dyDescent="0.25">
      <c r="A282" s="1">
        <v>2855136</v>
      </c>
      <c r="B282" s="1" t="s">
        <v>549</v>
      </c>
      <c r="C282" s="1" t="s">
        <v>22</v>
      </c>
      <c r="D282" s="1" t="s">
        <v>550</v>
      </c>
      <c r="E282" s="2">
        <v>0</v>
      </c>
      <c r="F282" s="1">
        <v>241.6</v>
      </c>
      <c r="G282" s="1" t="s">
        <v>67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2855137</v>
      </c>
      <c r="B283" s="1" t="s">
        <v>551</v>
      </c>
      <c r="C283" s="1" t="s">
        <v>22</v>
      </c>
      <c r="D283" s="1" t="s">
        <v>552</v>
      </c>
      <c r="E283" s="2">
        <v>0</v>
      </c>
      <c r="F283" s="1">
        <v>241.6</v>
      </c>
      <c r="G283" s="1" t="s">
        <v>67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2855138</v>
      </c>
      <c r="B284" s="1" t="s">
        <v>553</v>
      </c>
      <c r="C284" s="1" t="s">
        <v>22</v>
      </c>
      <c r="D284" s="1" t="s">
        <v>554</v>
      </c>
      <c r="E284" s="2">
        <v>0</v>
      </c>
      <c r="F284" s="1">
        <v>695.5</v>
      </c>
      <c r="G284" s="1" t="s">
        <v>67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2855139</v>
      </c>
      <c r="B285" s="1" t="s">
        <v>555</v>
      </c>
      <c r="C285" s="1" t="s">
        <v>22</v>
      </c>
      <c r="D285" s="1" t="s">
        <v>556</v>
      </c>
      <c r="E285" s="2">
        <v>0</v>
      </c>
      <c r="F285" s="1">
        <v>224</v>
      </c>
      <c r="G285" s="1" t="s">
        <v>97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2855140</v>
      </c>
      <c r="B286" s="1" t="s">
        <v>557</v>
      </c>
      <c r="C286" s="1" t="s">
        <v>22</v>
      </c>
      <c r="D286" s="1" t="s">
        <v>558</v>
      </c>
      <c r="E286" s="2">
        <v>0</v>
      </c>
      <c r="F286" s="1">
        <v>115.913</v>
      </c>
      <c r="G286" s="1" t="s">
        <v>67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2855141</v>
      </c>
      <c r="B287" s="1" t="s">
        <v>559</v>
      </c>
      <c r="C287" s="1">
        <v>9</v>
      </c>
      <c r="D287" s="1" t="s">
        <v>407</v>
      </c>
      <c r="E287" s="1">
        <f>ROUND(H288+H289+H290+H291+H292,2)</f>
        <v>0</v>
      </c>
      <c r="F287" s="1">
        <v>1</v>
      </c>
      <c r="G287" s="1" t="s">
        <v>0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2855142</v>
      </c>
      <c r="B288" s="1" t="s">
        <v>560</v>
      </c>
      <c r="C288" s="1" t="s">
        <v>22</v>
      </c>
      <c r="D288" s="1" t="s">
        <v>411</v>
      </c>
      <c r="E288" s="2">
        <v>0</v>
      </c>
      <c r="F288" s="1">
        <v>1030.81</v>
      </c>
      <c r="G288" s="1" t="s">
        <v>67</v>
      </c>
      <c r="H288" s="1">
        <f t="shared" si="4"/>
        <v>0</v>
      </c>
      <c r="I288" s="1" t="s">
        <v>22</v>
      </c>
      <c r="J288" s="1" t="s">
        <v>0</v>
      </c>
    </row>
    <row r="289" spans="1:10" ht="45" x14ac:dyDescent="0.25">
      <c r="A289" s="1">
        <v>2855143</v>
      </c>
      <c r="B289" s="1" t="s">
        <v>561</v>
      </c>
      <c r="C289" s="1" t="s">
        <v>22</v>
      </c>
      <c r="D289" s="1" t="s">
        <v>562</v>
      </c>
      <c r="E289" s="2">
        <v>0</v>
      </c>
      <c r="F289" s="1">
        <v>6184.86</v>
      </c>
      <c r="G289" s="1" t="s">
        <v>67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2855144</v>
      </c>
      <c r="B290" s="1" t="s">
        <v>563</v>
      </c>
      <c r="C290" s="1" t="s">
        <v>22</v>
      </c>
      <c r="D290" s="1" t="s">
        <v>413</v>
      </c>
      <c r="E290" s="2">
        <v>0</v>
      </c>
      <c r="F290" s="1">
        <v>1030.81</v>
      </c>
      <c r="G290" s="1" t="s">
        <v>67</v>
      </c>
      <c r="H290" s="1">
        <f t="shared" si="4"/>
        <v>0</v>
      </c>
      <c r="I290" s="1" t="s">
        <v>22</v>
      </c>
      <c r="J290" s="1" t="s">
        <v>0</v>
      </c>
    </row>
    <row r="291" spans="1:10" ht="45" x14ac:dyDescent="0.25">
      <c r="A291" s="1">
        <v>2855145</v>
      </c>
      <c r="B291" s="1" t="s">
        <v>564</v>
      </c>
      <c r="C291" s="1" t="s">
        <v>22</v>
      </c>
      <c r="D291" s="1" t="s">
        <v>565</v>
      </c>
      <c r="E291" s="2">
        <v>0</v>
      </c>
      <c r="F291" s="1">
        <v>336</v>
      </c>
      <c r="G291" s="1" t="s">
        <v>43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2855146</v>
      </c>
      <c r="B292" s="1" t="s">
        <v>566</v>
      </c>
      <c r="C292" s="1" t="s">
        <v>22</v>
      </c>
      <c r="D292" s="1" t="s">
        <v>567</v>
      </c>
      <c r="E292" s="2">
        <v>0</v>
      </c>
      <c r="F292" s="1">
        <v>537.52599999999995</v>
      </c>
      <c r="G292" s="1" t="s">
        <v>67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2855147</v>
      </c>
      <c r="B293" s="1" t="s">
        <v>568</v>
      </c>
      <c r="C293" s="1">
        <v>99</v>
      </c>
      <c r="D293" s="1" t="s">
        <v>219</v>
      </c>
      <c r="E293" s="1">
        <f>ROUND(H294,2)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ht="30" x14ac:dyDescent="0.25">
      <c r="A294" s="1">
        <v>2855148</v>
      </c>
      <c r="B294" s="1" t="s">
        <v>569</v>
      </c>
      <c r="C294" s="1" t="s">
        <v>22</v>
      </c>
      <c r="D294" s="1" t="s">
        <v>570</v>
      </c>
      <c r="E294" s="2">
        <v>0</v>
      </c>
      <c r="F294" s="1">
        <v>103.986</v>
      </c>
      <c r="G294" s="1" t="s">
        <v>62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2855149</v>
      </c>
      <c r="B295" s="1" t="s">
        <v>571</v>
      </c>
      <c r="C295" s="1" t="s">
        <v>22</v>
      </c>
      <c r="D295" s="1" t="s">
        <v>572</v>
      </c>
      <c r="E295" s="1">
        <f>ROUND(H296+H299,2)</f>
        <v>0</v>
      </c>
      <c r="F295" s="1">
        <v>1</v>
      </c>
      <c r="G295" s="1" t="s">
        <v>0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2855150</v>
      </c>
      <c r="B296" s="1" t="s">
        <v>573</v>
      </c>
      <c r="C296" s="1" t="s">
        <v>35</v>
      </c>
      <c r="D296" s="1" t="s">
        <v>36</v>
      </c>
      <c r="E296" s="1">
        <f>ROUND(H297,2)</f>
        <v>0</v>
      </c>
      <c r="F296" s="1">
        <v>1</v>
      </c>
      <c r="G296" s="1" t="s">
        <v>0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2855151</v>
      </c>
      <c r="B297" s="1" t="s">
        <v>574</v>
      </c>
      <c r="C297" s="1">
        <v>9</v>
      </c>
      <c r="D297" s="1" t="s">
        <v>407</v>
      </c>
      <c r="E297" s="1">
        <f>ROUND(H298,2)</f>
        <v>0</v>
      </c>
      <c r="F297" s="1">
        <v>1</v>
      </c>
      <c r="G297" s="1" t="s">
        <v>0</v>
      </c>
      <c r="H297" s="1">
        <f t="shared" si="4"/>
        <v>0</v>
      </c>
      <c r="I297" s="1" t="s">
        <v>22</v>
      </c>
      <c r="J297" s="1" t="s">
        <v>0</v>
      </c>
    </row>
    <row r="298" spans="1:10" ht="30" x14ac:dyDescent="0.25">
      <c r="A298" s="1">
        <v>2855152</v>
      </c>
      <c r="B298" s="1" t="s">
        <v>575</v>
      </c>
      <c r="C298" s="1" t="s">
        <v>22</v>
      </c>
      <c r="D298" s="1" t="s">
        <v>576</v>
      </c>
      <c r="E298" s="2">
        <v>0</v>
      </c>
      <c r="F298" s="1">
        <v>200</v>
      </c>
      <c r="G298" s="1" t="s">
        <v>67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2855153</v>
      </c>
      <c r="B299" s="1" t="s">
        <v>577</v>
      </c>
      <c r="C299" s="1" t="s">
        <v>223</v>
      </c>
      <c r="D299" s="1" t="s">
        <v>224</v>
      </c>
      <c r="E299" s="1">
        <f>ROUND(H300,2)</f>
        <v>0</v>
      </c>
      <c r="F299" s="1">
        <v>1</v>
      </c>
      <c r="G299" s="1" t="s">
        <v>0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2855154</v>
      </c>
      <c r="B300" s="1" t="s">
        <v>578</v>
      </c>
      <c r="C300" s="1">
        <v>764</v>
      </c>
      <c r="D300" s="1" t="s">
        <v>379</v>
      </c>
      <c r="E300" s="1">
        <f>ROUND(H301,2)</f>
        <v>0</v>
      </c>
      <c r="F300" s="1">
        <v>1</v>
      </c>
      <c r="G300" s="1" t="s">
        <v>0</v>
      </c>
      <c r="H300" s="1">
        <f t="shared" si="4"/>
        <v>0</v>
      </c>
      <c r="I300" s="1" t="s">
        <v>22</v>
      </c>
      <c r="J300" s="1" t="s">
        <v>0</v>
      </c>
    </row>
    <row r="301" spans="1:10" ht="105" x14ac:dyDescent="0.25">
      <c r="A301" s="1">
        <v>2855155</v>
      </c>
      <c r="B301" s="1" t="s">
        <v>579</v>
      </c>
      <c r="C301" s="1" t="s">
        <v>22</v>
      </c>
      <c r="D301" s="1" t="s">
        <v>580</v>
      </c>
      <c r="E301" s="2">
        <v>0</v>
      </c>
      <c r="F301" s="1">
        <v>743</v>
      </c>
      <c r="G301" s="1" t="s">
        <v>67</v>
      </c>
      <c r="H301" s="1">
        <f t="shared" si="4"/>
        <v>0</v>
      </c>
      <c r="I301" s="1" t="s">
        <v>22</v>
      </c>
      <c r="J301" s="1" t="s">
        <v>581</v>
      </c>
    </row>
    <row r="302" spans="1:10" x14ac:dyDescent="0.25">
      <c r="A302" s="1">
        <v>2855156</v>
      </c>
      <c r="B302" s="1" t="s">
        <v>582</v>
      </c>
      <c r="C302" s="1" t="s">
        <v>22</v>
      </c>
      <c r="D302" s="1" t="s">
        <v>583</v>
      </c>
      <c r="E302" s="1">
        <f>ROUND(H303,2)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2855157</v>
      </c>
      <c r="B303" s="1" t="s">
        <v>584</v>
      </c>
      <c r="C303" s="1" t="s">
        <v>22</v>
      </c>
      <c r="D303" s="1" t="s">
        <v>585</v>
      </c>
      <c r="E303" s="1">
        <f>ROUND(H304,2)</f>
        <v>0</v>
      </c>
      <c r="F303" s="1">
        <v>1</v>
      </c>
      <c r="G303" s="1" t="s">
        <v>0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2855158</v>
      </c>
      <c r="B304" s="1" t="s">
        <v>586</v>
      </c>
      <c r="C304" s="1" t="s">
        <v>22</v>
      </c>
      <c r="D304" s="1" t="s">
        <v>587</v>
      </c>
      <c r="E304" s="2">
        <v>0</v>
      </c>
      <c r="F304" s="1">
        <v>1</v>
      </c>
      <c r="G304" s="1" t="s">
        <v>255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2855159</v>
      </c>
      <c r="B305" s="1" t="s">
        <v>588</v>
      </c>
      <c r="C305" s="1" t="s">
        <v>22</v>
      </c>
      <c r="D305" s="1" t="s">
        <v>589</v>
      </c>
      <c r="E305" s="1">
        <f>ROUND(H306,2)</f>
        <v>0</v>
      </c>
      <c r="F305" s="1">
        <v>1</v>
      </c>
      <c r="G305" s="1" t="s">
        <v>0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2855160</v>
      </c>
      <c r="B306" s="1" t="s">
        <v>590</v>
      </c>
      <c r="C306" s="1" t="s">
        <v>223</v>
      </c>
      <c r="D306" s="1" t="s">
        <v>224</v>
      </c>
      <c r="E306" s="1">
        <f>ROUND(H307,2)</f>
        <v>0</v>
      </c>
      <c r="F306" s="1">
        <v>1</v>
      </c>
      <c r="G306" s="1" t="s">
        <v>0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2855161</v>
      </c>
      <c r="B307" s="1" t="s">
        <v>591</v>
      </c>
      <c r="C307" s="1">
        <v>722</v>
      </c>
      <c r="D307" s="1" t="s">
        <v>592</v>
      </c>
      <c r="E307" s="1">
        <f>ROUND(H308+H309+H310,2)</f>
        <v>0</v>
      </c>
      <c r="F307" s="1">
        <v>1</v>
      </c>
      <c r="G307" s="1" t="s">
        <v>0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2855162</v>
      </c>
      <c r="B308" s="1" t="s">
        <v>593</v>
      </c>
      <c r="C308" s="1" t="s">
        <v>22</v>
      </c>
      <c r="D308" s="1" t="s">
        <v>594</v>
      </c>
      <c r="E308" s="2">
        <v>0</v>
      </c>
      <c r="F308" s="1">
        <v>15</v>
      </c>
      <c r="G308" s="1" t="s">
        <v>97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2855163</v>
      </c>
      <c r="B309" s="1" t="s">
        <v>595</v>
      </c>
      <c r="C309" s="1" t="s">
        <v>22</v>
      </c>
      <c r="D309" s="1" t="s">
        <v>596</v>
      </c>
      <c r="E309" s="2">
        <v>0</v>
      </c>
      <c r="F309" s="1">
        <v>13</v>
      </c>
      <c r="G309" s="1" t="s">
        <v>97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2855164</v>
      </c>
      <c r="B310" s="1" t="s">
        <v>597</v>
      </c>
      <c r="C310" s="1" t="s">
        <v>22</v>
      </c>
      <c r="D310" s="1" t="s">
        <v>598</v>
      </c>
      <c r="E310" s="2">
        <v>0</v>
      </c>
      <c r="F310" s="1">
        <v>2</v>
      </c>
      <c r="G310" s="1" t="s">
        <v>97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2855165</v>
      </c>
      <c r="B311" s="1" t="s">
        <v>599</v>
      </c>
      <c r="C311" s="1" t="s">
        <v>22</v>
      </c>
      <c r="D311" s="1" t="s">
        <v>600</v>
      </c>
      <c r="E311" s="1">
        <f>ROUND(H312+H419+H433+H461+H491+H506+H521,2)</f>
        <v>0</v>
      </c>
      <c r="F311" s="1">
        <v>1</v>
      </c>
      <c r="G311" s="1" t="s">
        <v>0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2855166</v>
      </c>
      <c r="B312" s="1" t="s">
        <v>601</v>
      </c>
      <c r="C312" s="1" t="s">
        <v>22</v>
      </c>
      <c r="D312" s="1" t="s">
        <v>602</v>
      </c>
      <c r="E312" s="1">
        <f>ROUND(H313+H324+H344+H361+H368+H396+H407,2)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2855167</v>
      </c>
      <c r="B313" s="1" t="s">
        <v>603</v>
      </c>
      <c r="C313" s="1" t="s">
        <v>604</v>
      </c>
      <c r="D313" s="1" t="s">
        <v>605</v>
      </c>
      <c r="E313" s="1">
        <f>ROUND(H314+H315+H316+H317+H318+H319+H320+H321+H322+H323,2)</f>
        <v>0</v>
      </c>
      <c r="F313" s="1">
        <v>1</v>
      </c>
      <c r="G313" s="1" t="s">
        <v>0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2855168</v>
      </c>
      <c r="B314" s="1" t="s">
        <v>606</v>
      </c>
      <c r="C314" s="1" t="s">
        <v>22</v>
      </c>
      <c r="D314" s="1" t="s">
        <v>607</v>
      </c>
      <c r="E314" s="2">
        <v>0</v>
      </c>
      <c r="F314" s="1">
        <v>250</v>
      </c>
      <c r="G314" s="1" t="s">
        <v>40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2855169</v>
      </c>
      <c r="B315" s="1" t="s">
        <v>608</v>
      </c>
      <c r="C315" s="1" t="s">
        <v>22</v>
      </c>
      <c r="D315" s="1" t="s">
        <v>609</v>
      </c>
      <c r="E315" s="2">
        <v>0</v>
      </c>
      <c r="F315" s="1">
        <v>20</v>
      </c>
      <c r="G315" s="1" t="s">
        <v>97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2855170</v>
      </c>
      <c r="B316" s="1" t="s">
        <v>610</v>
      </c>
      <c r="C316" s="1" t="s">
        <v>22</v>
      </c>
      <c r="D316" s="1" t="s">
        <v>611</v>
      </c>
      <c r="E316" s="2">
        <v>0</v>
      </c>
      <c r="F316" s="1">
        <v>12</v>
      </c>
      <c r="G316" s="1" t="s">
        <v>97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2855171</v>
      </c>
      <c r="B317" s="1" t="s">
        <v>612</v>
      </c>
      <c r="C317" s="1" t="s">
        <v>22</v>
      </c>
      <c r="D317" s="1" t="s">
        <v>613</v>
      </c>
      <c r="E317" s="2">
        <v>0</v>
      </c>
      <c r="F317" s="1">
        <v>8</v>
      </c>
      <c r="G317" s="1" t="s">
        <v>97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2855172</v>
      </c>
      <c r="B318" s="1" t="s">
        <v>614</v>
      </c>
      <c r="C318" s="1" t="s">
        <v>22</v>
      </c>
      <c r="D318" s="1" t="s">
        <v>615</v>
      </c>
      <c r="E318" s="2">
        <v>0</v>
      </c>
      <c r="F318" s="1">
        <v>8</v>
      </c>
      <c r="G318" s="1" t="s">
        <v>97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2855173</v>
      </c>
      <c r="B319" s="1" t="s">
        <v>616</v>
      </c>
      <c r="C319" s="1" t="s">
        <v>22</v>
      </c>
      <c r="D319" s="1" t="s">
        <v>617</v>
      </c>
      <c r="E319" s="2">
        <v>0</v>
      </c>
      <c r="F319" s="1">
        <v>18</v>
      </c>
      <c r="G319" s="1" t="s">
        <v>97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2855174</v>
      </c>
      <c r="B320" s="1" t="s">
        <v>618</v>
      </c>
      <c r="C320" s="1" t="s">
        <v>22</v>
      </c>
      <c r="D320" s="1" t="s">
        <v>619</v>
      </c>
      <c r="E320" s="2">
        <v>0</v>
      </c>
      <c r="F320" s="1">
        <v>5</v>
      </c>
      <c r="G320" s="1" t="s">
        <v>97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2855175</v>
      </c>
      <c r="B321" s="1" t="s">
        <v>620</v>
      </c>
      <c r="C321" s="1" t="s">
        <v>22</v>
      </c>
      <c r="D321" s="1" t="s">
        <v>621</v>
      </c>
      <c r="E321" s="2">
        <v>0</v>
      </c>
      <c r="F321" s="1">
        <v>4</v>
      </c>
      <c r="G321" s="1" t="s">
        <v>97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2855176</v>
      </c>
      <c r="B322" s="1" t="s">
        <v>622</v>
      </c>
      <c r="C322" s="1" t="s">
        <v>22</v>
      </c>
      <c r="D322" s="1" t="s">
        <v>623</v>
      </c>
      <c r="E322" s="2">
        <v>0</v>
      </c>
      <c r="F322" s="1">
        <v>5</v>
      </c>
      <c r="G322" s="1" t="s">
        <v>97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2855177</v>
      </c>
      <c r="B323" s="1" t="s">
        <v>624</v>
      </c>
      <c r="C323" s="1" t="s">
        <v>22</v>
      </c>
      <c r="D323" s="1" t="s">
        <v>625</v>
      </c>
      <c r="E323" s="2">
        <v>0</v>
      </c>
      <c r="F323" s="1">
        <v>2</v>
      </c>
      <c r="G323" s="1" t="s">
        <v>97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2855178</v>
      </c>
      <c r="B324" s="1" t="s">
        <v>626</v>
      </c>
      <c r="C324" s="1" t="s">
        <v>627</v>
      </c>
      <c r="D324" s="1" t="s">
        <v>628</v>
      </c>
      <c r="E324" s="1">
        <f>ROUND(H325+H326+H327+H328+H329+H330+H331+H332+H333+H334+H335+H336+H337+H338+H339+H340+H341+H342+H343,2)</f>
        <v>0</v>
      </c>
      <c r="F324" s="1">
        <v>1</v>
      </c>
      <c r="G324" s="1" t="s">
        <v>0</v>
      </c>
      <c r="H324" s="1">
        <f t="shared" si="5"/>
        <v>0</v>
      </c>
      <c r="I324" s="1" t="s">
        <v>22</v>
      </c>
      <c r="J324" s="1" t="s">
        <v>0</v>
      </c>
    </row>
    <row r="325" spans="1:10" ht="30" x14ac:dyDescent="0.25">
      <c r="A325" s="1">
        <v>2855179</v>
      </c>
      <c r="B325" s="1" t="s">
        <v>629</v>
      </c>
      <c r="C325" s="1" t="s">
        <v>22</v>
      </c>
      <c r="D325" s="1" t="s">
        <v>630</v>
      </c>
      <c r="E325" s="2">
        <v>0</v>
      </c>
      <c r="F325" s="1">
        <v>4</v>
      </c>
      <c r="G325" s="1" t="s">
        <v>97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2855180</v>
      </c>
      <c r="B326" s="1" t="s">
        <v>631</v>
      </c>
      <c r="C326" s="1" t="s">
        <v>22</v>
      </c>
      <c r="D326" s="1" t="s">
        <v>632</v>
      </c>
      <c r="E326" s="2">
        <v>0</v>
      </c>
      <c r="F326" s="1">
        <v>16</v>
      </c>
      <c r="G326" s="1" t="s">
        <v>97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2855181</v>
      </c>
      <c r="B327" s="1" t="s">
        <v>633</v>
      </c>
      <c r="C327" s="1" t="s">
        <v>22</v>
      </c>
      <c r="D327" s="1" t="s">
        <v>634</v>
      </c>
      <c r="E327" s="2">
        <v>0</v>
      </c>
      <c r="F327" s="1">
        <v>6</v>
      </c>
      <c r="G327" s="1" t="s">
        <v>97</v>
      </c>
      <c r="H327" s="1">
        <f t="shared" si="5"/>
        <v>0</v>
      </c>
      <c r="I327" s="1" t="s">
        <v>22</v>
      </c>
      <c r="J327" s="1" t="s">
        <v>0</v>
      </c>
    </row>
    <row r="328" spans="1:10" ht="30" x14ac:dyDescent="0.25">
      <c r="A328" s="1">
        <v>2855182</v>
      </c>
      <c r="B328" s="1" t="s">
        <v>635</v>
      </c>
      <c r="C328" s="1" t="s">
        <v>22</v>
      </c>
      <c r="D328" s="1" t="s">
        <v>636</v>
      </c>
      <c r="E328" s="2">
        <v>0</v>
      </c>
      <c r="F328" s="1">
        <v>3</v>
      </c>
      <c r="G328" s="1" t="s">
        <v>97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2855183</v>
      </c>
      <c r="B329" s="1" t="s">
        <v>637</v>
      </c>
      <c r="C329" s="1" t="s">
        <v>22</v>
      </c>
      <c r="D329" s="1" t="s">
        <v>638</v>
      </c>
      <c r="E329" s="2">
        <v>0</v>
      </c>
      <c r="F329" s="1">
        <v>88</v>
      </c>
      <c r="G329" s="1" t="s">
        <v>97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2855184</v>
      </c>
      <c r="B330" s="1" t="s">
        <v>639</v>
      </c>
      <c r="C330" s="1" t="s">
        <v>22</v>
      </c>
      <c r="D330" s="1" t="s">
        <v>640</v>
      </c>
      <c r="E330" s="2">
        <v>0</v>
      </c>
      <c r="F330" s="1">
        <v>16</v>
      </c>
      <c r="G330" s="1" t="s">
        <v>97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2855185</v>
      </c>
      <c r="B331" s="1" t="s">
        <v>641</v>
      </c>
      <c r="C331" s="1" t="s">
        <v>22</v>
      </c>
      <c r="D331" s="1" t="s">
        <v>642</v>
      </c>
      <c r="E331" s="2">
        <v>0</v>
      </c>
      <c r="F331" s="1">
        <v>1</v>
      </c>
      <c r="G331" s="1" t="s">
        <v>97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2855186</v>
      </c>
      <c r="B332" s="1" t="s">
        <v>643</v>
      </c>
      <c r="C332" s="1" t="s">
        <v>22</v>
      </c>
      <c r="D332" s="1" t="s">
        <v>644</v>
      </c>
      <c r="E332" s="2">
        <v>0</v>
      </c>
      <c r="F332" s="1">
        <v>1</v>
      </c>
      <c r="G332" s="1" t="s">
        <v>97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2855187</v>
      </c>
      <c r="B333" s="1" t="s">
        <v>645</v>
      </c>
      <c r="C333" s="1" t="s">
        <v>22</v>
      </c>
      <c r="D333" s="1" t="s">
        <v>646</v>
      </c>
      <c r="E333" s="2">
        <v>0</v>
      </c>
      <c r="F333" s="1">
        <v>260</v>
      </c>
      <c r="G333" s="1" t="s">
        <v>97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2855188</v>
      </c>
      <c r="B334" s="1" t="s">
        <v>647</v>
      </c>
      <c r="C334" s="1" t="s">
        <v>22</v>
      </c>
      <c r="D334" s="1" t="s">
        <v>648</v>
      </c>
      <c r="E334" s="2">
        <v>0</v>
      </c>
      <c r="F334" s="1">
        <v>60</v>
      </c>
      <c r="G334" s="1" t="s">
        <v>97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2855189</v>
      </c>
      <c r="B335" s="1" t="s">
        <v>649</v>
      </c>
      <c r="C335" s="1" t="s">
        <v>22</v>
      </c>
      <c r="D335" s="1" t="s">
        <v>650</v>
      </c>
      <c r="E335" s="2">
        <v>0</v>
      </c>
      <c r="F335" s="1">
        <v>70</v>
      </c>
      <c r="G335" s="1" t="s">
        <v>97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2855190</v>
      </c>
      <c r="B336" s="1" t="s">
        <v>651</v>
      </c>
      <c r="C336" s="1" t="s">
        <v>22</v>
      </c>
      <c r="D336" s="1" t="s">
        <v>652</v>
      </c>
      <c r="E336" s="2">
        <v>0</v>
      </c>
      <c r="F336" s="1">
        <v>350</v>
      </c>
      <c r="G336" s="1" t="s">
        <v>97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2855191</v>
      </c>
      <c r="B337" s="1" t="s">
        <v>653</v>
      </c>
      <c r="C337" s="1" t="s">
        <v>22</v>
      </c>
      <c r="D337" s="1" t="s">
        <v>654</v>
      </c>
      <c r="E337" s="2">
        <v>0</v>
      </c>
      <c r="F337" s="1">
        <v>2</v>
      </c>
      <c r="G337" s="1" t="s">
        <v>97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2855192</v>
      </c>
      <c r="B338" s="1" t="s">
        <v>655</v>
      </c>
      <c r="C338" s="1" t="s">
        <v>22</v>
      </c>
      <c r="D338" s="1" t="s">
        <v>656</v>
      </c>
      <c r="E338" s="2">
        <v>0</v>
      </c>
      <c r="F338" s="1">
        <v>5</v>
      </c>
      <c r="G338" s="1" t="s">
        <v>97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2855193</v>
      </c>
      <c r="B339" s="1" t="s">
        <v>657</v>
      </c>
      <c r="C339" s="1" t="s">
        <v>22</v>
      </c>
      <c r="D339" s="1" t="s">
        <v>658</v>
      </c>
      <c r="E339" s="2">
        <v>0</v>
      </c>
      <c r="F339" s="1">
        <v>4</v>
      </c>
      <c r="G339" s="1" t="s">
        <v>97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2855194</v>
      </c>
      <c r="B340" s="1" t="s">
        <v>659</v>
      </c>
      <c r="C340" s="1" t="s">
        <v>22</v>
      </c>
      <c r="D340" s="1" t="s">
        <v>661</v>
      </c>
      <c r="E340" s="2">
        <v>0</v>
      </c>
      <c r="F340" s="1">
        <v>30</v>
      </c>
      <c r="G340" s="1" t="s">
        <v>660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2855195</v>
      </c>
      <c r="B341" s="1" t="s">
        <v>662</v>
      </c>
      <c r="C341" s="1" t="s">
        <v>22</v>
      </c>
      <c r="D341" s="1" t="s">
        <v>663</v>
      </c>
      <c r="E341" s="2">
        <v>0</v>
      </c>
      <c r="F341" s="1">
        <v>36</v>
      </c>
      <c r="G341" s="1" t="s">
        <v>97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2855196</v>
      </c>
      <c r="B342" s="1" t="s">
        <v>664</v>
      </c>
      <c r="C342" s="1" t="s">
        <v>22</v>
      </c>
      <c r="D342" s="1" t="s">
        <v>665</v>
      </c>
      <c r="E342" s="2">
        <v>0</v>
      </c>
      <c r="F342" s="1">
        <v>10</v>
      </c>
      <c r="G342" s="1" t="s">
        <v>97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2855197</v>
      </c>
      <c r="B343" s="1" t="s">
        <v>666</v>
      </c>
      <c r="C343" s="1" t="s">
        <v>22</v>
      </c>
      <c r="D343" s="1" t="s">
        <v>667</v>
      </c>
      <c r="E343" s="2">
        <v>0</v>
      </c>
      <c r="F343" s="1">
        <v>240</v>
      </c>
      <c r="G343" s="1" t="s">
        <v>97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2855198</v>
      </c>
      <c r="B344" s="1" t="s">
        <v>668</v>
      </c>
      <c r="C344" s="1" t="s">
        <v>669</v>
      </c>
      <c r="D344" s="1" t="s">
        <v>670</v>
      </c>
      <c r="E344" s="1">
        <f>ROUND(H345+H346+H347+H348+H349+H350+H351+H352+H353+H354+H355+H356+H357+H358+H359+H360,2)</f>
        <v>0</v>
      </c>
      <c r="F344" s="1">
        <v>1</v>
      </c>
      <c r="G344" s="1" t="s">
        <v>0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2855199</v>
      </c>
      <c r="B345" s="1" t="s">
        <v>671</v>
      </c>
      <c r="C345" s="1" t="s">
        <v>22</v>
      </c>
      <c r="D345" s="1" t="s">
        <v>672</v>
      </c>
      <c r="E345" s="2">
        <v>0</v>
      </c>
      <c r="F345" s="1">
        <v>230</v>
      </c>
      <c r="G345" s="1" t="s">
        <v>40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2855200</v>
      </c>
      <c r="B346" s="1" t="s">
        <v>673</v>
      </c>
      <c r="C346" s="1" t="s">
        <v>22</v>
      </c>
      <c r="D346" s="1" t="s">
        <v>674</v>
      </c>
      <c r="E346" s="2">
        <v>0</v>
      </c>
      <c r="F346" s="1">
        <v>55</v>
      </c>
      <c r="G346" s="1" t="s">
        <v>40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2855201</v>
      </c>
      <c r="B347" s="1" t="s">
        <v>675</v>
      </c>
      <c r="C347" s="1" t="s">
        <v>22</v>
      </c>
      <c r="D347" s="1" t="s">
        <v>676</v>
      </c>
      <c r="E347" s="2">
        <v>0</v>
      </c>
      <c r="F347" s="1">
        <v>40</v>
      </c>
      <c r="G347" s="1" t="s">
        <v>40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2855202</v>
      </c>
      <c r="B348" s="1" t="s">
        <v>677</v>
      </c>
      <c r="C348" s="1" t="s">
        <v>22</v>
      </c>
      <c r="D348" s="1" t="s">
        <v>678</v>
      </c>
      <c r="E348" s="2">
        <v>0</v>
      </c>
      <c r="F348" s="1">
        <v>80</v>
      </c>
      <c r="G348" s="1" t="s">
        <v>40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2855203</v>
      </c>
      <c r="B349" s="1" t="s">
        <v>679</v>
      </c>
      <c r="C349" s="1" t="s">
        <v>22</v>
      </c>
      <c r="D349" s="1" t="s">
        <v>680</v>
      </c>
      <c r="E349" s="2">
        <v>0</v>
      </c>
      <c r="F349" s="1">
        <v>250</v>
      </c>
      <c r="G349" s="1" t="s">
        <v>40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2855204</v>
      </c>
      <c r="B350" s="1" t="s">
        <v>681</v>
      </c>
      <c r="C350" s="1" t="s">
        <v>22</v>
      </c>
      <c r="D350" s="1" t="s">
        <v>682</v>
      </c>
      <c r="E350" s="2">
        <v>0</v>
      </c>
      <c r="F350" s="1">
        <v>120</v>
      </c>
      <c r="G350" s="1" t="s">
        <v>40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2855205</v>
      </c>
      <c r="B351" s="1" t="s">
        <v>683</v>
      </c>
      <c r="C351" s="1" t="s">
        <v>22</v>
      </c>
      <c r="D351" s="1" t="s">
        <v>684</v>
      </c>
      <c r="E351" s="2">
        <v>0</v>
      </c>
      <c r="F351" s="1">
        <v>120</v>
      </c>
      <c r="G351" s="1" t="s">
        <v>40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2855206</v>
      </c>
      <c r="B352" s="1" t="s">
        <v>685</v>
      </c>
      <c r="C352" s="1" t="s">
        <v>22</v>
      </c>
      <c r="D352" s="1" t="s">
        <v>686</v>
      </c>
      <c r="E352" s="2">
        <v>0</v>
      </c>
      <c r="F352" s="1">
        <v>250</v>
      </c>
      <c r="G352" s="1" t="s">
        <v>40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2855207</v>
      </c>
      <c r="B353" s="1" t="s">
        <v>687</v>
      </c>
      <c r="C353" s="1" t="s">
        <v>22</v>
      </c>
      <c r="D353" s="1" t="s">
        <v>688</v>
      </c>
      <c r="E353" s="2">
        <v>0</v>
      </c>
      <c r="F353" s="1">
        <v>850</v>
      </c>
      <c r="G353" s="1" t="s">
        <v>40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2855208</v>
      </c>
      <c r="B354" s="1" t="s">
        <v>689</v>
      </c>
      <c r="C354" s="1" t="s">
        <v>22</v>
      </c>
      <c r="D354" s="1" t="s">
        <v>690</v>
      </c>
      <c r="E354" s="2">
        <v>0</v>
      </c>
      <c r="F354" s="1">
        <v>750</v>
      </c>
      <c r="G354" s="1" t="s">
        <v>40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2855209</v>
      </c>
      <c r="B355" s="1" t="s">
        <v>691</v>
      </c>
      <c r="C355" s="1" t="s">
        <v>22</v>
      </c>
      <c r="D355" s="1" t="s">
        <v>692</v>
      </c>
      <c r="E355" s="2">
        <v>0</v>
      </c>
      <c r="F355" s="1">
        <v>150</v>
      </c>
      <c r="G355" s="1" t="s">
        <v>40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2855210</v>
      </c>
      <c r="B356" s="1" t="s">
        <v>693</v>
      </c>
      <c r="C356" s="1" t="s">
        <v>22</v>
      </c>
      <c r="D356" s="1" t="s">
        <v>694</v>
      </c>
      <c r="E356" s="2">
        <v>0</v>
      </c>
      <c r="F356" s="1">
        <v>250</v>
      </c>
      <c r="G356" s="1" t="s">
        <v>40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2855211</v>
      </c>
      <c r="B357" s="1" t="s">
        <v>695</v>
      </c>
      <c r="C357" s="1" t="s">
        <v>22</v>
      </c>
      <c r="D357" s="1" t="s">
        <v>696</v>
      </c>
      <c r="E357" s="2">
        <v>0</v>
      </c>
      <c r="F357" s="1">
        <v>50</v>
      </c>
      <c r="G357" s="1" t="s">
        <v>40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2855212</v>
      </c>
      <c r="B358" s="1" t="s">
        <v>697</v>
      </c>
      <c r="C358" s="1" t="s">
        <v>22</v>
      </c>
      <c r="D358" s="1" t="s">
        <v>698</v>
      </c>
      <c r="E358" s="2">
        <v>0</v>
      </c>
      <c r="F358" s="1">
        <v>150</v>
      </c>
      <c r="G358" s="1" t="s">
        <v>40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2855213</v>
      </c>
      <c r="B359" s="1" t="s">
        <v>699</v>
      </c>
      <c r="C359" s="1" t="s">
        <v>22</v>
      </c>
      <c r="D359" s="1" t="s">
        <v>700</v>
      </c>
      <c r="E359" s="2">
        <v>0</v>
      </c>
      <c r="F359" s="1">
        <v>280</v>
      </c>
      <c r="G359" s="1" t="s">
        <v>40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2855214</v>
      </c>
      <c r="B360" s="1" t="s">
        <v>701</v>
      </c>
      <c r="C360" s="1" t="s">
        <v>22</v>
      </c>
      <c r="D360" s="1" t="s">
        <v>702</v>
      </c>
      <c r="E360" s="2">
        <v>0</v>
      </c>
      <c r="F360" s="1">
        <v>100</v>
      </c>
      <c r="G360" s="1" t="s">
        <v>40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2855215</v>
      </c>
      <c r="B361" s="1" t="s">
        <v>703</v>
      </c>
      <c r="C361" s="1" t="s">
        <v>704</v>
      </c>
      <c r="D361" s="1" t="s">
        <v>705</v>
      </c>
      <c r="E361" s="1">
        <f>ROUND(H362+H363+H364+H365+H366+H367,2)</f>
        <v>0</v>
      </c>
      <c r="F361" s="1">
        <v>1</v>
      </c>
      <c r="G361" s="1" t="s">
        <v>0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2855216</v>
      </c>
      <c r="B362" s="1" t="s">
        <v>706</v>
      </c>
      <c r="C362" s="1" t="s">
        <v>22</v>
      </c>
      <c r="D362" s="1" t="s">
        <v>707</v>
      </c>
      <c r="E362" s="2">
        <v>0</v>
      </c>
      <c r="F362" s="1">
        <v>2400</v>
      </c>
      <c r="G362" s="1" t="s">
        <v>40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2855217</v>
      </c>
      <c r="B363" s="1" t="s">
        <v>708</v>
      </c>
      <c r="C363" s="1" t="s">
        <v>22</v>
      </c>
      <c r="D363" s="1" t="s">
        <v>709</v>
      </c>
      <c r="E363" s="2">
        <v>0</v>
      </c>
      <c r="F363" s="1">
        <v>200</v>
      </c>
      <c r="G363" s="1" t="s">
        <v>40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2855218</v>
      </c>
      <c r="B364" s="1" t="s">
        <v>710</v>
      </c>
      <c r="C364" s="1" t="s">
        <v>22</v>
      </c>
      <c r="D364" s="1" t="s">
        <v>711</v>
      </c>
      <c r="E364" s="2">
        <v>0</v>
      </c>
      <c r="F364" s="1">
        <v>18</v>
      </c>
      <c r="G364" s="1" t="s">
        <v>97</v>
      </c>
      <c r="H364" s="1">
        <f t="shared" si="5"/>
        <v>0</v>
      </c>
      <c r="I364" s="1" t="s">
        <v>22</v>
      </c>
      <c r="J364" s="1" t="s">
        <v>0</v>
      </c>
    </row>
    <row r="365" spans="1:10" ht="75" x14ac:dyDescent="0.25">
      <c r="A365" s="1">
        <v>2855219</v>
      </c>
      <c r="B365" s="1" t="s">
        <v>712</v>
      </c>
      <c r="C365" s="1" t="s">
        <v>22</v>
      </c>
      <c r="D365" s="1" t="s">
        <v>713</v>
      </c>
      <c r="E365" s="2">
        <v>0</v>
      </c>
      <c r="F365" s="1">
        <v>2</v>
      </c>
      <c r="G365" s="1" t="s">
        <v>97</v>
      </c>
      <c r="H365" s="1">
        <f t="shared" si="5"/>
        <v>0</v>
      </c>
      <c r="I365" s="1" t="s">
        <v>22</v>
      </c>
      <c r="J365" s="1" t="s">
        <v>0</v>
      </c>
    </row>
    <row r="366" spans="1:10" ht="60" x14ac:dyDescent="0.25">
      <c r="A366" s="1">
        <v>2855220</v>
      </c>
      <c r="B366" s="1" t="s">
        <v>714</v>
      </c>
      <c r="C366" s="1" t="s">
        <v>22</v>
      </c>
      <c r="D366" s="1" t="s">
        <v>715</v>
      </c>
      <c r="E366" s="2">
        <v>0</v>
      </c>
      <c r="F366" s="1">
        <v>1</v>
      </c>
      <c r="G366" s="1" t="s">
        <v>97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2855221</v>
      </c>
      <c r="B367" s="1" t="s">
        <v>716</v>
      </c>
      <c r="C367" s="1" t="s">
        <v>22</v>
      </c>
      <c r="D367" s="1" t="s">
        <v>717</v>
      </c>
      <c r="E367" s="2">
        <v>0</v>
      </c>
      <c r="F367" s="1">
        <v>200</v>
      </c>
      <c r="G367" s="1" t="s">
        <v>40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2855222</v>
      </c>
      <c r="B368" s="1" t="s">
        <v>718</v>
      </c>
      <c r="C368" s="1" t="s">
        <v>719</v>
      </c>
      <c r="D368" s="1" t="s">
        <v>720</v>
      </c>
      <c r="E368" s="1">
        <f>ROUND(H369+H370+H371+H372+H373+H374+H375+H376+H377+H378+H379+H380+H381+H382+H383+H384+H385+H386+H387+H388+H389+H390+H391+H392+H393+H394+H395,2)</f>
        <v>0</v>
      </c>
      <c r="F368" s="1">
        <v>1</v>
      </c>
      <c r="G368" s="1" t="s">
        <v>0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2855223</v>
      </c>
      <c r="B369" s="1" t="s">
        <v>721</v>
      </c>
      <c r="C369" s="1" t="s">
        <v>22</v>
      </c>
      <c r="D369" s="1" t="s">
        <v>722</v>
      </c>
      <c r="E369" s="2">
        <v>0</v>
      </c>
      <c r="F369" s="1">
        <v>350</v>
      </c>
      <c r="G369" s="1" t="s">
        <v>97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2855224</v>
      </c>
      <c r="B370" s="1" t="s">
        <v>723</v>
      </c>
      <c r="C370" s="1" t="s">
        <v>22</v>
      </c>
      <c r="D370" s="1" t="s">
        <v>724</v>
      </c>
      <c r="E370" s="2">
        <v>0</v>
      </c>
      <c r="F370" s="1">
        <v>350</v>
      </c>
      <c r="G370" s="1" t="s">
        <v>97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2855225</v>
      </c>
      <c r="B371" s="1" t="s">
        <v>725</v>
      </c>
      <c r="C371" s="1" t="s">
        <v>22</v>
      </c>
      <c r="D371" s="1" t="s">
        <v>726</v>
      </c>
      <c r="E371" s="2">
        <v>0</v>
      </c>
      <c r="F371" s="1">
        <v>100</v>
      </c>
      <c r="G371" s="1" t="s">
        <v>97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2855226</v>
      </c>
      <c r="B372" s="1" t="s">
        <v>727</v>
      </c>
      <c r="C372" s="1" t="s">
        <v>22</v>
      </c>
      <c r="D372" s="1" t="s">
        <v>728</v>
      </c>
      <c r="E372" s="2">
        <v>0</v>
      </c>
      <c r="F372" s="1">
        <v>50</v>
      </c>
      <c r="G372" s="1" t="s">
        <v>97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2855227</v>
      </c>
      <c r="B373" s="1" t="s">
        <v>729</v>
      </c>
      <c r="C373" s="1" t="s">
        <v>22</v>
      </c>
      <c r="D373" s="1" t="s">
        <v>730</v>
      </c>
      <c r="E373" s="2">
        <v>0</v>
      </c>
      <c r="F373" s="1">
        <v>10</v>
      </c>
      <c r="G373" s="1" t="s">
        <v>97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2855228</v>
      </c>
      <c r="B374" s="1" t="s">
        <v>731</v>
      </c>
      <c r="C374" s="1" t="s">
        <v>22</v>
      </c>
      <c r="D374" s="1" t="s">
        <v>732</v>
      </c>
      <c r="E374" s="2">
        <v>0</v>
      </c>
      <c r="F374" s="1">
        <v>19</v>
      </c>
      <c r="G374" s="1" t="s">
        <v>97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2855229</v>
      </c>
      <c r="B375" s="1" t="s">
        <v>733</v>
      </c>
      <c r="C375" s="1" t="s">
        <v>22</v>
      </c>
      <c r="D375" s="1" t="s">
        <v>734</v>
      </c>
      <c r="E375" s="2">
        <v>0</v>
      </c>
      <c r="F375" s="1">
        <v>60</v>
      </c>
      <c r="G375" s="1" t="s">
        <v>97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2855230</v>
      </c>
      <c r="B376" s="1" t="s">
        <v>735</v>
      </c>
      <c r="C376" s="1" t="s">
        <v>22</v>
      </c>
      <c r="D376" s="1" t="s">
        <v>736</v>
      </c>
      <c r="E376" s="2">
        <v>0</v>
      </c>
      <c r="F376" s="1">
        <v>25</v>
      </c>
      <c r="G376" s="1" t="s">
        <v>97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2855231</v>
      </c>
      <c r="B377" s="1" t="s">
        <v>737</v>
      </c>
      <c r="C377" s="1" t="s">
        <v>22</v>
      </c>
      <c r="D377" s="1" t="s">
        <v>730</v>
      </c>
      <c r="E377" s="2">
        <v>0</v>
      </c>
      <c r="F377" s="1">
        <v>10</v>
      </c>
      <c r="G377" s="1" t="s">
        <v>97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2855232</v>
      </c>
      <c r="B378" s="1" t="s">
        <v>738</v>
      </c>
      <c r="C378" s="1" t="s">
        <v>22</v>
      </c>
      <c r="D378" s="1" t="s">
        <v>739</v>
      </c>
      <c r="E378" s="2">
        <v>0</v>
      </c>
      <c r="F378" s="1">
        <v>12</v>
      </c>
      <c r="G378" s="1" t="s">
        <v>97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2855233</v>
      </c>
      <c r="B379" s="1" t="s">
        <v>740</v>
      </c>
      <c r="C379" s="1" t="s">
        <v>22</v>
      </c>
      <c r="D379" s="1" t="s">
        <v>741</v>
      </c>
      <c r="E379" s="2">
        <v>0</v>
      </c>
      <c r="F379" s="1">
        <v>100</v>
      </c>
      <c r="G379" s="1" t="s">
        <v>97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2855234</v>
      </c>
      <c r="B380" s="1" t="s">
        <v>742</v>
      </c>
      <c r="C380" s="1" t="s">
        <v>22</v>
      </c>
      <c r="D380" s="1" t="s">
        <v>743</v>
      </c>
      <c r="E380" s="2">
        <v>0</v>
      </c>
      <c r="F380" s="1">
        <v>10</v>
      </c>
      <c r="G380" s="1" t="s">
        <v>97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2855235</v>
      </c>
      <c r="B381" s="1" t="s">
        <v>744</v>
      </c>
      <c r="C381" s="1" t="s">
        <v>22</v>
      </c>
      <c r="D381" s="1" t="s">
        <v>730</v>
      </c>
      <c r="E381" s="2">
        <v>0</v>
      </c>
      <c r="F381" s="1">
        <v>25</v>
      </c>
      <c r="G381" s="1" t="s">
        <v>97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2855236</v>
      </c>
      <c r="B382" s="1" t="s">
        <v>745</v>
      </c>
      <c r="C382" s="1" t="s">
        <v>22</v>
      </c>
      <c r="D382" s="1" t="s">
        <v>739</v>
      </c>
      <c r="E382" s="2">
        <v>0</v>
      </c>
      <c r="F382" s="1">
        <v>25</v>
      </c>
      <c r="G382" s="1" t="s">
        <v>97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2855237</v>
      </c>
      <c r="B383" s="1" t="s">
        <v>746</v>
      </c>
      <c r="C383" s="1" t="s">
        <v>22</v>
      </c>
      <c r="D383" s="1" t="s">
        <v>747</v>
      </c>
      <c r="E383" s="2">
        <v>0</v>
      </c>
      <c r="F383" s="1">
        <v>20</v>
      </c>
      <c r="G383" s="1" t="s">
        <v>97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2855238</v>
      </c>
      <c r="B384" s="1" t="s">
        <v>748</v>
      </c>
      <c r="C384" s="1" t="s">
        <v>22</v>
      </c>
      <c r="D384" s="1" t="s">
        <v>749</v>
      </c>
      <c r="E384" s="2">
        <v>0</v>
      </c>
      <c r="F384" s="1">
        <v>70</v>
      </c>
      <c r="G384" s="1" t="s">
        <v>97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2855239</v>
      </c>
      <c r="B385" s="1" t="s">
        <v>750</v>
      </c>
      <c r="C385" s="1" t="s">
        <v>22</v>
      </c>
      <c r="D385" s="1" t="s">
        <v>751</v>
      </c>
      <c r="E385" s="2">
        <v>0</v>
      </c>
      <c r="F385" s="1">
        <v>18</v>
      </c>
      <c r="G385" s="1" t="s">
        <v>97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2855240</v>
      </c>
      <c r="B386" s="1" t="s">
        <v>752</v>
      </c>
      <c r="C386" s="1" t="s">
        <v>22</v>
      </c>
      <c r="D386" s="1" t="s">
        <v>753</v>
      </c>
      <c r="E386" s="2">
        <v>0</v>
      </c>
      <c r="F386" s="1">
        <v>100</v>
      </c>
      <c r="G386" s="1" t="s">
        <v>97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2855241</v>
      </c>
      <c r="B387" s="1" t="s">
        <v>754</v>
      </c>
      <c r="C387" s="1" t="s">
        <v>22</v>
      </c>
      <c r="D387" s="1" t="s">
        <v>755</v>
      </c>
      <c r="E387" s="2">
        <v>0</v>
      </c>
      <c r="F387" s="1">
        <v>150</v>
      </c>
      <c r="G387" s="1" t="s">
        <v>97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2855242</v>
      </c>
      <c r="B388" s="1" t="s">
        <v>756</v>
      </c>
      <c r="C388" s="1" t="s">
        <v>22</v>
      </c>
      <c r="D388" s="1" t="s">
        <v>757</v>
      </c>
      <c r="E388" s="2">
        <v>0</v>
      </c>
      <c r="F388" s="1">
        <v>4</v>
      </c>
      <c r="G388" s="1" t="s">
        <v>97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2855243</v>
      </c>
      <c r="B389" s="1" t="s">
        <v>758</v>
      </c>
      <c r="C389" s="1" t="s">
        <v>22</v>
      </c>
      <c r="D389" s="1" t="s">
        <v>759</v>
      </c>
      <c r="E389" s="2">
        <v>0</v>
      </c>
      <c r="F389" s="1">
        <v>4</v>
      </c>
      <c r="G389" s="1" t="s">
        <v>97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2855244</v>
      </c>
      <c r="B390" s="1" t="s">
        <v>760</v>
      </c>
      <c r="C390" s="1" t="s">
        <v>22</v>
      </c>
      <c r="D390" s="1" t="s">
        <v>761</v>
      </c>
      <c r="E390" s="2">
        <v>0</v>
      </c>
      <c r="F390" s="1">
        <v>800</v>
      </c>
      <c r="G390" s="1" t="s">
        <v>40</v>
      </c>
      <c r="H390" s="1">
        <f t="shared" si="6"/>
        <v>0</v>
      </c>
      <c r="I390" s="1" t="s">
        <v>22</v>
      </c>
      <c r="J390" s="1" t="s">
        <v>0</v>
      </c>
    </row>
    <row r="391" spans="1:10" x14ac:dyDescent="0.25">
      <c r="A391" s="1">
        <v>2855245</v>
      </c>
      <c r="B391" s="1" t="s">
        <v>762</v>
      </c>
      <c r="C391" s="1" t="s">
        <v>22</v>
      </c>
      <c r="D391" s="1" t="s">
        <v>763</v>
      </c>
      <c r="E391" s="2">
        <v>0</v>
      </c>
      <c r="F391" s="1">
        <v>750</v>
      </c>
      <c r="G391" s="1" t="s">
        <v>40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2855246</v>
      </c>
      <c r="B392" s="1" t="s">
        <v>764</v>
      </c>
      <c r="C392" s="1" t="s">
        <v>22</v>
      </c>
      <c r="D392" s="1" t="s">
        <v>765</v>
      </c>
      <c r="E392" s="2">
        <v>0</v>
      </c>
      <c r="F392" s="1">
        <v>550</v>
      </c>
      <c r="G392" s="1" t="s">
        <v>40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2855247</v>
      </c>
      <c r="B393" s="1" t="s">
        <v>766</v>
      </c>
      <c r="C393" s="1" t="s">
        <v>22</v>
      </c>
      <c r="D393" s="1" t="s">
        <v>767</v>
      </c>
      <c r="E393" s="2">
        <v>0</v>
      </c>
      <c r="F393" s="1">
        <v>250</v>
      </c>
      <c r="G393" s="1" t="s">
        <v>40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2855248</v>
      </c>
      <c r="B394" s="1" t="s">
        <v>768</v>
      </c>
      <c r="C394" s="1" t="s">
        <v>22</v>
      </c>
      <c r="D394" s="1" t="s">
        <v>769</v>
      </c>
      <c r="E394" s="2">
        <v>0</v>
      </c>
      <c r="F394" s="1">
        <v>200</v>
      </c>
      <c r="G394" s="1" t="s">
        <v>40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2855249</v>
      </c>
      <c r="B395" s="1" t="s">
        <v>770</v>
      </c>
      <c r="C395" s="1" t="s">
        <v>22</v>
      </c>
      <c r="D395" s="1" t="s">
        <v>771</v>
      </c>
      <c r="E395" s="2">
        <v>0</v>
      </c>
      <c r="F395" s="1">
        <v>250</v>
      </c>
      <c r="G395" s="1" t="s">
        <v>40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2855250</v>
      </c>
      <c r="B396" s="1" t="s">
        <v>772</v>
      </c>
      <c r="C396" s="1" t="s">
        <v>773</v>
      </c>
      <c r="D396" s="1" t="s">
        <v>774</v>
      </c>
      <c r="E396" s="1">
        <f>ROUND(H397+H398+H399+H400+H401+H402+H403+H404+H405+H406,2)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2855251</v>
      </c>
      <c r="B397" s="1" t="s">
        <v>775</v>
      </c>
      <c r="C397" s="1" t="s">
        <v>22</v>
      </c>
      <c r="D397" s="1" t="s">
        <v>777</v>
      </c>
      <c r="E397" s="2">
        <v>0</v>
      </c>
      <c r="F397" s="1">
        <v>1</v>
      </c>
      <c r="G397" s="1" t="s">
        <v>776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2855252</v>
      </c>
      <c r="B398" s="1" t="s">
        <v>778</v>
      </c>
      <c r="C398" s="1" t="s">
        <v>22</v>
      </c>
      <c r="D398" s="1" t="s">
        <v>779</v>
      </c>
      <c r="E398" s="2">
        <v>0</v>
      </c>
      <c r="F398" s="1">
        <v>1</v>
      </c>
      <c r="G398" s="1" t="s">
        <v>776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2855253</v>
      </c>
      <c r="B399" s="1" t="s">
        <v>780</v>
      </c>
      <c r="C399" s="1" t="s">
        <v>22</v>
      </c>
      <c r="D399" s="1" t="s">
        <v>781</v>
      </c>
      <c r="E399" s="2">
        <v>0</v>
      </c>
      <c r="F399" s="1">
        <v>1</v>
      </c>
      <c r="G399" s="1" t="s">
        <v>776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2855254</v>
      </c>
      <c r="B400" s="1" t="s">
        <v>782</v>
      </c>
      <c r="C400" s="1" t="s">
        <v>22</v>
      </c>
      <c r="D400" s="1" t="s">
        <v>783</v>
      </c>
      <c r="E400" s="2">
        <v>0</v>
      </c>
      <c r="F400" s="1">
        <v>1</v>
      </c>
      <c r="G400" s="1" t="s">
        <v>776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2855255</v>
      </c>
      <c r="B401" s="1" t="s">
        <v>784</v>
      </c>
      <c r="C401" s="1" t="s">
        <v>22</v>
      </c>
      <c r="D401" s="1" t="s">
        <v>785</v>
      </c>
      <c r="E401" s="2">
        <v>0</v>
      </c>
      <c r="F401" s="1">
        <v>1</v>
      </c>
      <c r="G401" s="1" t="s">
        <v>776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2855256</v>
      </c>
      <c r="B402" s="1" t="s">
        <v>786</v>
      </c>
      <c r="C402" s="1" t="s">
        <v>22</v>
      </c>
      <c r="D402" s="1" t="s">
        <v>787</v>
      </c>
      <c r="E402" s="2">
        <v>0</v>
      </c>
      <c r="F402" s="1">
        <v>1</v>
      </c>
      <c r="G402" s="1" t="s">
        <v>776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2855257</v>
      </c>
      <c r="B403" s="1" t="s">
        <v>788</v>
      </c>
      <c r="C403" s="1" t="s">
        <v>22</v>
      </c>
      <c r="D403" s="1" t="s">
        <v>789</v>
      </c>
      <c r="E403" s="2">
        <v>0</v>
      </c>
      <c r="F403" s="1">
        <v>1</v>
      </c>
      <c r="G403" s="1" t="s">
        <v>776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2855258</v>
      </c>
      <c r="B404" s="1" t="s">
        <v>790</v>
      </c>
      <c r="C404" s="1" t="s">
        <v>22</v>
      </c>
      <c r="D404" s="1" t="s">
        <v>791</v>
      </c>
      <c r="E404" s="2">
        <v>0</v>
      </c>
      <c r="F404" s="1">
        <v>1</v>
      </c>
      <c r="G404" s="1" t="s">
        <v>776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2855259</v>
      </c>
      <c r="B405" s="1" t="s">
        <v>792</v>
      </c>
      <c r="C405" s="1" t="s">
        <v>22</v>
      </c>
      <c r="D405" s="1" t="s">
        <v>793</v>
      </c>
      <c r="E405" s="2">
        <v>0</v>
      </c>
      <c r="F405" s="1">
        <v>1</v>
      </c>
      <c r="G405" s="1" t="s">
        <v>776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2855260</v>
      </c>
      <c r="B406" s="1" t="s">
        <v>794</v>
      </c>
      <c r="C406" s="1" t="s">
        <v>22</v>
      </c>
      <c r="D406" s="1" t="s">
        <v>795</v>
      </c>
      <c r="E406" s="2">
        <v>0</v>
      </c>
      <c r="F406" s="1">
        <v>1</v>
      </c>
      <c r="G406" s="1" t="s">
        <v>776</v>
      </c>
      <c r="H406" s="1">
        <f t="shared" si="6"/>
        <v>0</v>
      </c>
      <c r="I406" s="1" t="s">
        <v>22</v>
      </c>
      <c r="J406" s="1" t="s">
        <v>0</v>
      </c>
    </row>
    <row r="407" spans="1:10" x14ac:dyDescent="0.25">
      <c r="A407" s="1">
        <v>2855261</v>
      </c>
      <c r="B407" s="1" t="s">
        <v>796</v>
      </c>
      <c r="C407" s="1" t="s">
        <v>797</v>
      </c>
      <c r="D407" s="1" t="s">
        <v>798</v>
      </c>
      <c r="E407" s="1">
        <f>ROUND(H408+H409+H410+H411+H412+H413+H414+H415+H416+H417+H418,2)</f>
        <v>0</v>
      </c>
      <c r="F407" s="1">
        <v>1</v>
      </c>
      <c r="G407" s="1" t="s">
        <v>0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2855262</v>
      </c>
      <c r="B408" s="1" t="s">
        <v>799</v>
      </c>
      <c r="C408" s="1" t="s">
        <v>22</v>
      </c>
      <c r="D408" s="1" t="s">
        <v>801</v>
      </c>
      <c r="E408" s="2">
        <v>0</v>
      </c>
      <c r="F408" s="1">
        <v>1</v>
      </c>
      <c r="G408" s="1" t="s">
        <v>800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2855263</v>
      </c>
      <c r="B409" s="1" t="s">
        <v>802</v>
      </c>
      <c r="C409" s="1" t="s">
        <v>22</v>
      </c>
      <c r="D409" s="1" t="s">
        <v>803</v>
      </c>
      <c r="E409" s="2">
        <v>0</v>
      </c>
      <c r="F409" s="1">
        <v>1</v>
      </c>
      <c r="G409" s="1" t="s">
        <v>800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2855264</v>
      </c>
      <c r="B410" s="1" t="s">
        <v>804</v>
      </c>
      <c r="C410" s="1" t="s">
        <v>22</v>
      </c>
      <c r="D410" s="1" t="s">
        <v>805</v>
      </c>
      <c r="E410" s="2">
        <v>0</v>
      </c>
      <c r="F410" s="1">
        <v>1</v>
      </c>
      <c r="G410" s="1" t="s">
        <v>776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2855265</v>
      </c>
      <c r="B411" s="1" t="s">
        <v>806</v>
      </c>
      <c r="C411" s="1" t="s">
        <v>22</v>
      </c>
      <c r="D411" s="1" t="s">
        <v>807</v>
      </c>
      <c r="E411" s="2">
        <v>0</v>
      </c>
      <c r="F411" s="1">
        <v>1</v>
      </c>
      <c r="G411" s="1" t="s">
        <v>776</v>
      </c>
      <c r="H411" s="1">
        <f t="shared" si="6"/>
        <v>0</v>
      </c>
      <c r="I411" s="1" t="s">
        <v>22</v>
      </c>
      <c r="J411" s="1" t="s">
        <v>0</v>
      </c>
    </row>
    <row r="412" spans="1:10" ht="45" x14ac:dyDescent="0.25">
      <c r="A412" s="1">
        <v>2855266</v>
      </c>
      <c r="B412" s="1" t="s">
        <v>808</v>
      </c>
      <c r="C412" s="1" t="s">
        <v>22</v>
      </c>
      <c r="D412" s="1" t="s">
        <v>809</v>
      </c>
      <c r="E412" s="2">
        <v>0</v>
      </c>
      <c r="F412" s="1">
        <v>1</v>
      </c>
      <c r="G412" s="1" t="s">
        <v>776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2855267</v>
      </c>
      <c r="B413" s="1" t="s">
        <v>810</v>
      </c>
      <c r="C413" s="1" t="s">
        <v>22</v>
      </c>
      <c r="D413" s="1" t="s">
        <v>811</v>
      </c>
      <c r="E413" s="2">
        <v>0</v>
      </c>
      <c r="F413" s="1">
        <v>1</v>
      </c>
      <c r="G413" s="1" t="s">
        <v>776</v>
      </c>
      <c r="H413" s="1">
        <f t="shared" si="6"/>
        <v>0</v>
      </c>
      <c r="I413" s="1" t="s">
        <v>22</v>
      </c>
      <c r="J413" s="1" t="s">
        <v>0</v>
      </c>
    </row>
    <row r="414" spans="1:10" x14ac:dyDescent="0.25">
      <c r="A414" s="1">
        <v>2855268</v>
      </c>
      <c r="B414" s="1" t="s">
        <v>812</v>
      </c>
      <c r="C414" s="1" t="s">
        <v>22</v>
      </c>
      <c r="D414" s="1" t="s">
        <v>813</v>
      </c>
      <c r="E414" s="2">
        <v>0</v>
      </c>
      <c r="F414" s="1">
        <v>1</v>
      </c>
      <c r="G414" s="1" t="s">
        <v>776</v>
      </c>
      <c r="H414" s="1">
        <f t="shared" si="6"/>
        <v>0</v>
      </c>
      <c r="I414" s="1" t="s">
        <v>22</v>
      </c>
      <c r="J414" s="1" t="s">
        <v>0</v>
      </c>
    </row>
    <row r="415" spans="1:10" x14ac:dyDescent="0.25">
      <c r="A415" s="1">
        <v>2855269</v>
      </c>
      <c r="B415" s="1" t="s">
        <v>814</v>
      </c>
      <c r="C415" s="1" t="s">
        <v>22</v>
      </c>
      <c r="D415" s="1" t="s">
        <v>815</v>
      </c>
      <c r="E415" s="2">
        <v>0</v>
      </c>
      <c r="F415" s="1">
        <v>1</v>
      </c>
      <c r="G415" s="1" t="s">
        <v>776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2855270</v>
      </c>
      <c r="B416" s="1" t="s">
        <v>816</v>
      </c>
      <c r="C416" s="1" t="s">
        <v>22</v>
      </c>
      <c r="D416" s="1" t="s">
        <v>817</v>
      </c>
      <c r="E416" s="2">
        <v>0</v>
      </c>
      <c r="F416" s="1">
        <v>1</v>
      </c>
      <c r="G416" s="1" t="s">
        <v>776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2855271</v>
      </c>
      <c r="B417" s="1" t="s">
        <v>818</v>
      </c>
      <c r="C417" s="1" t="s">
        <v>22</v>
      </c>
      <c r="D417" s="1" t="s">
        <v>819</v>
      </c>
      <c r="E417" s="2">
        <v>0</v>
      </c>
      <c r="F417" s="1">
        <v>10</v>
      </c>
      <c r="G417" s="1" t="s">
        <v>776</v>
      </c>
      <c r="H417" s="1">
        <f t="shared" si="6"/>
        <v>0</v>
      </c>
      <c r="I417" s="1" t="s">
        <v>22</v>
      </c>
      <c r="J417" s="1" t="s">
        <v>0</v>
      </c>
    </row>
    <row r="418" spans="1:10" x14ac:dyDescent="0.25">
      <c r="A418" s="1">
        <v>2855272</v>
      </c>
      <c r="B418" s="1" t="s">
        <v>820</v>
      </c>
      <c r="C418" s="1" t="s">
        <v>22</v>
      </c>
      <c r="D418" s="1" t="s">
        <v>821</v>
      </c>
      <c r="E418" s="2">
        <v>0</v>
      </c>
      <c r="F418" s="1">
        <v>1</v>
      </c>
      <c r="G418" s="1" t="s">
        <v>776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2855273</v>
      </c>
      <c r="B419" s="1" t="s">
        <v>822</v>
      </c>
      <c r="C419" s="1" t="s">
        <v>22</v>
      </c>
      <c r="D419" s="1" t="s">
        <v>823</v>
      </c>
      <c r="E419" s="1">
        <f>ROUND(H420+H430,2)</f>
        <v>0</v>
      </c>
      <c r="F419" s="1">
        <v>1</v>
      </c>
      <c r="G419" s="1" t="s">
        <v>0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2855274</v>
      </c>
      <c r="B420" s="1" t="s">
        <v>824</v>
      </c>
      <c r="C420" s="1" t="s">
        <v>604</v>
      </c>
      <c r="D420" s="1" t="s">
        <v>825</v>
      </c>
      <c r="E420" s="1">
        <f>ROUND(H421+H422+H423+H424+H425+H426+H427+H428+H429,2)</f>
        <v>0</v>
      </c>
      <c r="F420" s="1">
        <v>1</v>
      </c>
      <c r="G420" s="1" t="s">
        <v>0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2855275</v>
      </c>
      <c r="B421" s="1" t="s">
        <v>826</v>
      </c>
      <c r="C421" s="1" t="s">
        <v>22</v>
      </c>
      <c r="D421" s="1" t="s">
        <v>827</v>
      </c>
      <c r="E421" s="2">
        <v>0</v>
      </c>
      <c r="F421" s="1">
        <v>16</v>
      </c>
      <c r="G421" s="1" t="s">
        <v>97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2855276</v>
      </c>
      <c r="B422" s="1" t="s">
        <v>828</v>
      </c>
      <c r="C422" s="1" t="s">
        <v>22</v>
      </c>
      <c r="D422" s="1" t="s">
        <v>829</v>
      </c>
      <c r="E422" s="2">
        <v>0</v>
      </c>
      <c r="F422" s="1">
        <v>16</v>
      </c>
      <c r="G422" s="1" t="s">
        <v>97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2855277</v>
      </c>
      <c r="B423" s="1" t="s">
        <v>830</v>
      </c>
      <c r="C423" s="1" t="s">
        <v>22</v>
      </c>
      <c r="D423" s="1" t="s">
        <v>831</v>
      </c>
      <c r="E423" s="2">
        <v>0</v>
      </c>
      <c r="F423" s="1">
        <v>2</v>
      </c>
      <c r="G423" s="1" t="s">
        <v>97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2855278</v>
      </c>
      <c r="B424" s="1" t="s">
        <v>832</v>
      </c>
      <c r="C424" s="1" t="s">
        <v>22</v>
      </c>
      <c r="D424" s="1" t="s">
        <v>833</v>
      </c>
      <c r="E424" s="2">
        <v>0</v>
      </c>
      <c r="F424" s="1">
        <v>78</v>
      </c>
      <c r="G424" s="1" t="s">
        <v>97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2855279</v>
      </c>
      <c r="B425" s="1" t="s">
        <v>834</v>
      </c>
      <c r="C425" s="1" t="s">
        <v>22</v>
      </c>
      <c r="D425" s="1" t="s">
        <v>835</v>
      </c>
      <c r="E425" s="2">
        <v>0</v>
      </c>
      <c r="F425" s="1">
        <v>15</v>
      </c>
      <c r="G425" s="1" t="s">
        <v>97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2855280</v>
      </c>
      <c r="B426" s="1" t="s">
        <v>836</v>
      </c>
      <c r="C426" s="1" t="s">
        <v>22</v>
      </c>
      <c r="D426" s="1" t="s">
        <v>837</v>
      </c>
      <c r="E426" s="2">
        <v>0</v>
      </c>
      <c r="F426" s="1">
        <v>5</v>
      </c>
      <c r="G426" s="1" t="s">
        <v>97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2855281</v>
      </c>
      <c r="B427" s="1" t="s">
        <v>838</v>
      </c>
      <c r="C427" s="1" t="s">
        <v>22</v>
      </c>
      <c r="D427" s="1" t="s">
        <v>839</v>
      </c>
      <c r="E427" s="2">
        <v>0</v>
      </c>
      <c r="F427" s="1">
        <v>11</v>
      </c>
      <c r="G427" s="1" t="s">
        <v>97</v>
      </c>
      <c r="H427" s="1">
        <f t="shared" si="6"/>
        <v>0</v>
      </c>
      <c r="I427" s="1" t="s">
        <v>22</v>
      </c>
      <c r="J427" s="1" t="s">
        <v>0</v>
      </c>
    </row>
    <row r="428" spans="1:10" x14ac:dyDescent="0.25">
      <c r="A428" s="1">
        <v>2855282</v>
      </c>
      <c r="B428" s="1" t="s">
        <v>840</v>
      </c>
      <c r="C428" s="1" t="s">
        <v>22</v>
      </c>
      <c r="D428" s="1" t="s">
        <v>841</v>
      </c>
      <c r="E428" s="2">
        <v>0</v>
      </c>
      <c r="F428" s="1">
        <v>11</v>
      </c>
      <c r="G428" s="1" t="s">
        <v>97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2855283</v>
      </c>
      <c r="B429" s="1" t="s">
        <v>842</v>
      </c>
      <c r="C429" s="1" t="s">
        <v>22</v>
      </c>
      <c r="D429" s="1" t="s">
        <v>843</v>
      </c>
      <c r="E429" s="2">
        <v>0</v>
      </c>
      <c r="F429" s="1">
        <v>2</v>
      </c>
      <c r="G429" s="1" t="s">
        <v>97</v>
      </c>
      <c r="H429" s="1">
        <f t="shared" si="6"/>
        <v>0</v>
      </c>
      <c r="I429" s="1" t="s">
        <v>22</v>
      </c>
      <c r="J429" s="1" t="s">
        <v>0</v>
      </c>
    </row>
    <row r="430" spans="1:10" x14ac:dyDescent="0.25">
      <c r="A430" s="1">
        <v>2855284</v>
      </c>
      <c r="B430" s="1" t="s">
        <v>844</v>
      </c>
      <c r="C430" s="1" t="s">
        <v>627</v>
      </c>
      <c r="D430" s="1" t="s">
        <v>798</v>
      </c>
      <c r="E430" s="1">
        <f>ROUND(H431+H432,2)</f>
        <v>0</v>
      </c>
      <c r="F430" s="1">
        <v>1</v>
      </c>
      <c r="G430" s="1" t="s">
        <v>0</v>
      </c>
      <c r="H430" s="1">
        <f t="shared" si="6"/>
        <v>0</v>
      </c>
      <c r="I430" s="1" t="s">
        <v>22</v>
      </c>
      <c r="J430" s="1" t="s">
        <v>0</v>
      </c>
    </row>
    <row r="431" spans="1:10" x14ac:dyDescent="0.25">
      <c r="A431" s="1">
        <v>2855285</v>
      </c>
      <c r="B431" s="1" t="s">
        <v>845</v>
      </c>
      <c r="C431" s="1" t="s">
        <v>22</v>
      </c>
      <c r="D431" s="1" t="s">
        <v>801</v>
      </c>
      <c r="E431" s="2">
        <v>0</v>
      </c>
      <c r="F431" s="1">
        <v>1</v>
      </c>
      <c r="G431" s="1" t="s">
        <v>800</v>
      </c>
      <c r="H431" s="1">
        <f t="shared" si="6"/>
        <v>0</v>
      </c>
      <c r="I431" s="1" t="s">
        <v>22</v>
      </c>
      <c r="J431" s="1" t="s">
        <v>0</v>
      </c>
    </row>
    <row r="432" spans="1:10" x14ac:dyDescent="0.25">
      <c r="A432" s="1">
        <v>2855286</v>
      </c>
      <c r="B432" s="1" t="s">
        <v>846</v>
      </c>
      <c r="C432" s="1" t="s">
        <v>22</v>
      </c>
      <c r="D432" s="1" t="s">
        <v>803</v>
      </c>
      <c r="E432" s="2">
        <v>0</v>
      </c>
      <c r="F432" s="1">
        <v>1</v>
      </c>
      <c r="G432" s="1" t="s">
        <v>800</v>
      </c>
      <c r="H432" s="1">
        <f t="shared" si="6"/>
        <v>0</v>
      </c>
      <c r="I432" s="1" t="s">
        <v>22</v>
      </c>
      <c r="J432" s="1" t="s">
        <v>0</v>
      </c>
    </row>
    <row r="433" spans="1:10" x14ac:dyDescent="0.25">
      <c r="A433" s="1">
        <v>2855287</v>
      </c>
      <c r="B433" s="1" t="s">
        <v>847</v>
      </c>
      <c r="C433" s="1" t="s">
        <v>22</v>
      </c>
      <c r="D433" s="1" t="s">
        <v>848</v>
      </c>
      <c r="E433" s="1">
        <f>ROUND(H434+H454+H458,2)</f>
        <v>0</v>
      </c>
      <c r="F433" s="1">
        <v>1</v>
      </c>
      <c r="G433" s="1" t="s">
        <v>0</v>
      </c>
      <c r="H433" s="1">
        <f t="shared" si="6"/>
        <v>0</v>
      </c>
      <c r="I433" s="1" t="s">
        <v>22</v>
      </c>
      <c r="J433" s="1" t="s">
        <v>0</v>
      </c>
    </row>
    <row r="434" spans="1:10" x14ac:dyDescent="0.25">
      <c r="A434" s="1">
        <v>2855288</v>
      </c>
      <c r="B434" s="1" t="s">
        <v>849</v>
      </c>
      <c r="C434" s="1" t="s">
        <v>604</v>
      </c>
      <c r="D434" s="1" t="s">
        <v>850</v>
      </c>
      <c r="E434" s="1">
        <f>ROUND(H435+H436+H437+H438+H439+H440+H441+H442+H443+H444+H445+H446+H447+H448+H449+H450+H451+H452+H453,2)</f>
        <v>0</v>
      </c>
      <c r="F434" s="1">
        <v>1</v>
      </c>
      <c r="G434" s="1" t="s">
        <v>0</v>
      </c>
      <c r="H434" s="1">
        <f t="shared" si="6"/>
        <v>0</v>
      </c>
      <c r="I434" s="1" t="s">
        <v>22</v>
      </c>
      <c r="J434" s="1" t="s">
        <v>0</v>
      </c>
    </row>
    <row r="435" spans="1:10" x14ac:dyDescent="0.25">
      <c r="A435" s="1">
        <v>2855289</v>
      </c>
      <c r="B435" s="1" t="s">
        <v>851</v>
      </c>
      <c r="C435" s="1" t="s">
        <v>22</v>
      </c>
      <c r="D435" s="1" t="s">
        <v>852</v>
      </c>
      <c r="E435" s="2">
        <v>0</v>
      </c>
      <c r="F435" s="1">
        <v>400</v>
      </c>
      <c r="G435" s="1" t="s">
        <v>40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2855290</v>
      </c>
      <c r="B436" s="1" t="s">
        <v>853</v>
      </c>
      <c r="C436" s="1" t="s">
        <v>22</v>
      </c>
      <c r="D436" s="1" t="s">
        <v>854</v>
      </c>
      <c r="E436" s="2">
        <v>0</v>
      </c>
      <c r="F436" s="1">
        <v>80</v>
      </c>
      <c r="G436" s="1" t="s">
        <v>40</v>
      </c>
      <c r="H436" s="1">
        <f t="shared" si="6"/>
        <v>0</v>
      </c>
      <c r="I436" s="1" t="s">
        <v>22</v>
      </c>
      <c r="J436" s="1" t="s">
        <v>0</v>
      </c>
    </row>
    <row r="437" spans="1:10" x14ac:dyDescent="0.25">
      <c r="A437" s="1">
        <v>2855291</v>
      </c>
      <c r="B437" s="1" t="s">
        <v>855</v>
      </c>
      <c r="C437" s="1" t="s">
        <v>22</v>
      </c>
      <c r="D437" s="1" t="s">
        <v>856</v>
      </c>
      <c r="E437" s="2">
        <v>0</v>
      </c>
      <c r="F437" s="1">
        <v>180</v>
      </c>
      <c r="G437" s="1" t="s">
        <v>40</v>
      </c>
      <c r="H437" s="1">
        <f t="shared" si="6"/>
        <v>0</v>
      </c>
      <c r="I437" s="1" t="s">
        <v>22</v>
      </c>
      <c r="J437" s="1" t="s">
        <v>0</v>
      </c>
    </row>
    <row r="438" spans="1:10" x14ac:dyDescent="0.25">
      <c r="A438" s="1">
        <v>2855292</v>
      </c>
      <c r="B438" s="1" t="s">
        <v>857</v>
      </c>
      <c r="C438" s="1" t="s">
        <v>22</v>
      </c>
      <c r="D438" s="1" t="s">
        <v>858</v>
      </c>
      <c r="E438" s="2">
        <v>0</v>
      </c>
      <c r="F438" s="1">
        <v>35</v>
      </c>
      <c r="G438" s="1" t="s">
        <v>97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2855293</v>
      </c>
      <c r="B439" s="1" t="s">
        <v>859</v>
      </c>
      <c r="C439" s="1" t="s">
        <v>22</v>
      </c>
      <c r="D439" s="1" t="s">
        <v>860</v>
      </c>
      <c r="E439" s="2">
        <v>0</v>
      </c>
      <c r="F439" s="1">
        <v>12</v>
      </c>
      <c r="G439" s="1" t="s">
        <v>97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2855294</v>
      </c>
      <c r="B440" s="1" t="s">
        <v>861</v>
      </c>
      <c r="C440" s="1" t="s">
        <v>22</v>
      </c>
      <c r="D440" s="1" t="s">
        <v>862</v>
      </c>
      <c r="E440" s="2">
        <v>0</v>
      </c>
      <c r="F440" s="1">
        <v>36</v>
      </c>
      <c r="G440" s="1" t="s">
        <v>97</v>
      </c>
      <c r="H440" s="1">
        <f t="shared" si="6"/>
        <v>0</v>
      </c>
      <c r="I440" s="1" t="s">
        <v>22</v>
      </c>
      <c r="J440" s="1" t="s">
        <v>0</v>
      </c>
    </row>
    <row r="441" spans="1:10" x14ac:dyDescent="0.25">
      <c r="A441" s="1">
        <v>2855295</v>
      </c>
      <c r="B441" s="1" t="s">
        <v>863</v>
      </c>
      <c r="C441" s="1" t="s">
        <v>22</v>
      </c>
      <c r="D441" s="1" t="s">
        <v>864</v>
      </c>
      <c r="E441" s="2">
        <v>0</v>
      </c>
      <c r="F441" s="1">
        <v>25</v>
      </c>
      <c r="G441" s="1" t="s">
        <v>97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2855296</v>
      </c>
      <c r="B442" s="1" t="s">
        <v>865</v>
      </c>
      <c r="C442" s="1" t="s">
        <v>22</v>
      </c>
      <c r="D442" s="1" t="s">
        <v>866</v>
      </c>
      <c r="E442" s="2">
        <v>0</v>
      </c>
      <c r="F442" s="1">
        <v>80</v>
      </c>
      <c r="G442" s="1" t="s">
        <v>97</v>
      </c>
      <c r="H442" s="1">
        <f t="shared" si="6"/>
        <v>0</v>
      </c>
      <c r="I442" s="1" t="s">
        <v>22</v>
      </c>
      <c r="J442" s="1" t="s">
        <v>0</v>
      </c>
    </row>
    <row r="443" spans="1:10" x14ac:dyDescent="0.25">
      <c r="A443" s="1">
        <v>2855297</v>
      </c>
      <c r="B443" s="1" t="s">
        <v>867</v>
      </c>
      <c r="C443" s="1" t="s">
        <v>22</v>
      </c>
      <c r="D443" s="1" t="s">
        <v>868</v>
      </c>
      <c r="E443" s="2">
        <v>0</v>
      </c>
      <c r="F443" s="1">
        <v>36</v>
      </c>
      <c r="G443" s="1" t="s">
        <v>97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2855298</v>
      </c>
      <c r="B444" s="1" t="s">
        <v>869</v>
      </c>
      <c r="C444" s="1" t="s">
        <v>22</v>
      </c>
      <c r="D444" s="1" t="s">
        <v>870</v>
      </c>
      <c r="E444" s="2">
        <v>0</v>
      </c>
      <c r="F444" s="1">
        <v>36</v>
      </c>
      <c r="G444" s="1" t="s">
        <v>97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2855299</v>
      </c>
      <c r="B445" s="1" t="s">
        <v>871</v>
      </c>
      <c r="C445" s="1" t="s">
        <v>22</v>
      </c>
      <c r="D445" s="1" t="s">
        <v>872</v>
      </c>
      <c r="E445" s="2">
        <v>0</v>
      </c>
      <c r="F445" s="1">
        <v>16</v>
      </c>
      <c r="G445" s="1" t="s">
        <v>97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2855300</v>
      </c>
      <c r="B446" s="1" t="s">
        <v>873</v>
      </c>
      <c r="C446" s="1" t="s">
        <v>22</v>
      </c>
      <c r="D446" s="1" t="s">
        <v>874</v>
      </c>
      <c r="E446" s="2">
        <v>0</v>
      </c>
      <c r="F446" s="1">
        <v>12</v>
      </c>
      <c r="G446" s="1" t="s">
        <v>97</v>
      </c>
      <c r="H446" s="1">
        <f t="shared" si="6"/>
        <v>0</v>
      </c>
      <c r="I446" s="1" t="s">
        <v>22</v>
      </c>
      <c r="J446" s="1" t="s">
        <v>0</v>
      </c>
    </row>
    <row r="447" spans="1:10" x14ac:dyDescent="0.25">
      <c r="A447" s="1">
        <v>2855301</v>
      </c>
      <c r="B447" s="1" t="s">
        <v>875</v>
      </c>
      <c r="C447" s="1" t="s">
        <v>22</v>
      </c>
      <c r="D447" s="1" t="s">
        <v>876</v>
      </c>
      <c r="E447" s="2">
        <v>0</v>
      </c>
      <c r="F447" s="1">
        <v>12</v>
      </c>
      <c r="G447" s="1" t="s">
        <v>97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2855302</v>
      </c>
      <c r="B448" s="1" t="s">
        <v>877</v>
      </c>
      <c r="C448" s="1" t="s">
        <v>22</v>
      </c>
      <c r="D448" s="1" t="s">
        <v>878</v>
      </c>
      <c r="E448" s="2">
        <v>0</v>
      </c>
      <c r="F448" s="1">
        <v>24</v>
      </c>
      <c r="G448" s="1" t="s">
        <v>97</v>
      </c>
      <c r="H448" s="1">
        <f t="shared" si="6"/>
        <v>0</v>
      </c>
      <c r="I448" s="1" t="s">
        <v>22</v>
      </c>
      <c r="J448" s="1" t="s">
        <v>0</v>
      </c>
    </row>
    <row r="449" spans="1:10" ht="30" x14ac:dyDescent="0.25">
      <c r="A449" s="1">
        <v>2855303</v>
      </c>
      <c r="B449" s="1" t="s">
        <v>879</v>
      </c>
      <c r="C449" s="1" t="s">
        <v>22</v>
      </c>
      <c r="D449" s="1" t="s">
        <v>880</v>
      </c>
      <c r="E449" s="2">
        <v>0</v>
      </c>
      <c r="F449" s="1">
        <v>12</v>
      </c>
      <c r="G449" s="1" t="s">
        <v>97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2855304</v>
      </c>
      <c r="B450" s="1" t="s">
        <v>881</v>
      </c>
      <c r="C450" s="1" t="s">
        <v>22</v>
      </c>
      <c r="D450" s="1" t="s">
        <v>882</v>
      </c>
      <c r="E450" s="2">
        <v>0</v>
      </c>
      <c r="F450" s="1">
        <v>24</v>
      </c>
      <c r="G450" s="1" t="s">
        <v>97</v>
      </c>
      <c r="H450" s="1">
        <f t="shared" si="6"/>
        <v>0</v>
      </c>
      <c r="I450" s="1" t="s">
        <v>22</v>
      </c>
      <c r="J450" s="1" t="s">
        <v>0</v>
      </c>
    </row>
    <row r="451" spans="1:10" ht="30" x14ac:dyDescent="0.25">
      <c r="A451" s="1">
        <v>2855305</v>
      </c>
      <c r="B451" s="1" t="s">
        <v>883</v>
      </c>
      <c r="C451" s="1" t="s">
        <v>22</v>
      </c>
      <c r="D451" s="1" t="s">
        <v>884</v>
      </c>
      <c r="E451" s="2">
        <v>0</v>
      </c>
      <c r="F451" s="1">
        <v>12</v>
      </c>
      <c r="G451" s="1" t="s">
        <v>97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2855306</v>
      </c>
      <c r="B452" s="1" t="s">
        <v>885</v>
      </c>
      <c r="C452" s="1" t="s">
        <v>22</v>
      </c>
      <c r="D452" s="1" t="s">
        <v>886</v>
      </c>
      <c r="E452" s="2">
        <v>0</v>
      </c>
      <c r="F452" s="1">
        <v>12</v>
      </c>
      <c r="G452" s="1" t="s">
        <v>97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2855307</v>
      </c>
      <c r="B453" s="1" t="s">
        <v>887</v>
      </c>
      <c r="C453" s="1" t="s">
        <v>22</v>
      </c>
      <c r="D453" s="1" t="s">
        <v>888</v>
      </c>
      <c r="E453" s="2">
        <v>0</v>
      </c>
      <c r="F453" s="1">
        <v>1</v>
      </c>
      <c r="G453" s="1" t="s">
        <v>776</v>
      </c>
      <c r="H453" s="1">
        <f t="shared" si="7"/>
        <v>0</v>
      </c>
      <c r="I453" s="1" t="s">
        <v>22</v>
      </c>
      <c r="J453" s="1" t="s">
        <v>0</v>
      </c>
    </row>
    <row r="454" spans="1:10" x14ac:dyDescent="0.25">
      <c r="A454" s="1">
        <v>2855308</v>
      </c>
      <c r="B454" s="1" t="s">
        <v>889</v>
      </c>
      <c r="C454" s="1" t="s">
        <v>627</v>
      </c>
      <c r="D454" s="1" t="s">
        <v>890</v>
      </c>
      <c r="E454" s="1">
        <f>ROUND(H455+H456+H457,2)</f>
        <v>0</v>
      </c>
      <c r="F454" s="1">
        <v>1</v>
      </c>
      <c r="G454" s="1" t="s">
        <v>0</v>
      </c>
      <c r="H454" s="1">
        <f t="shared" si="7"/>
        <v>0</v>
      </c>
      <c r="I454" s="1" t="s">
        <v>22</v>
      </c>
      <c r="J454" s="1" t="s">
        <v>0</v>
      </c>
    </row>
    <row r="455" spans="1:10" ht="30" x14ac:dyDescent="0.25">
      <c r="A455" s="1">
        <v>2855309</v>
      </c>
      <c r="B455" s="1" t="s">
        <v>891</v>
      </c>
      <c r="C455" s="1" t="s">
        <v>22</v>
      </c>
      <c r="D455" s="1" t="s">
        <v>892</v>
      </c>
      <c r="E455" s="2">
        <v>0</v>
      </c>
      <c r="F455" s="1">
        <v>40</v>
      </c>
      <c r="G455" s="1" t="s">
        <v>40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2855310</v>
      </c>
      <c r="B456" s="1" t="s">
        <v>893</v>
      </c>
      <c r="C456" s="1" t="s">
        <v>22</v>
      </c>
      <c r="D456" s="1" t="s">
        <v>894</v>
      </c>
      <c r="E456" s="2">
        <v>0</v>
      </c>
      <c r="F456" s="1">
        <v>150</v>
      </c>
      <c r="G456" s="1" t="s">
        <v>40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2855311</v>
      </c>
      <c r="B457" s="1" t="s">
        <v>895</v>
      </c>
      <c r="C457" s="1" t="s">
        <v>22</v>
      </c>
      <c r="D457" s="1" t="s">
        <v>896</v>
      </c>
      <c r="E457" s="2">
        <v>0</v>
      </c>
      <c r="F457" s="1">
        <v>190</v>
      </c>
      <c r="G457" s="1" t="s">
        <v>40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2855312</v>
      </c>
      <c r="B458" s="1" t="s">
        <v>897</v>
      </c>
      <c r="C458" s="1" t="s">
        <v>669</v>
      </c>
      <c r="D458" s="1" t="s">
        <v>798</v>
      </c>
      <c r="E458" s="1">
        <f>ROUND(H459+H460,2)</f>
        <v>0</v>
      </c>
      <c r="F458" s="1">
        <v>1</v>
      </c>
      <c r="G458" s="1" t="s">
        <v>0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2855313</v>
      </c>
      <c r="B459" s="1" t="s">
        <v>898</v>
      </c>
      <c r="C459" s="1" t="s">
        <v>22</v>
      </c>
      <c r="D459" s="1" t="s">
        <v>801</v>
      </c>
      <c r="E459" s="2">
        <v>0</v>
      </c>
      <c r="F459" s="1">
        <v>1</v>
      </c>
      <c r="G459" s="1" t="s">
        <v>800</v>
      </c>
      <c r="H459" s="1">
        <f t="shared" si="7"/>
        <v>0</v>
      </c>
      <c r="I459" s="1" t="s">
        <v>22</v>
      </c>
      <c r="J459" s="1" t="s">
        <v>0</v>
      </c>
    </row>
    <row r="460" spans="1:10" x14ac:dyDescent="0.25">
      <c r="A460" s="1">
        <v>2855314</v>
      </c>
      <c r="B460" s="1" t="s">
        <v>899</v>
      </c>
      <c r="C460" s="1" t="s">
        <v>22</v>
      </c>
      <c r="D460" s="1" t="s">
        <v>803</v>
      </c>
      <c r="E460" s="2">
        <v>0</v>
      </c>
      <c r="F460" s="1">
        <v>1</v>
      </c>
      <c r="G460" s="1" t="s">
        <v>800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2855315</v>
      </c>
      <c r="B461" s="1" t="s">
        <v>900</v>
      </c>
      <c r="C461" s="1" t="s">
        <v>22</v>
      </c>
      <c r="D461" s="1" t="s">
        <v>901</v>
      </c>
      <c r="E461" s="1">
        <f>ROUND(H462+H476+H481+H483+H485+H487,2)</f>
        <v>0</v>
      </c>
      <c r="F461" s="1">
        <v>1</v>
      </c>
      <c r="G461" s="1" t="s">
        <v>0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2855316</v>
      </c>
      <c r="B462" s="1" t="s">
        <v>902</v>
      </c>
      <c r="C462" s="1" t="s">
        <v>604</v>
      </c>
      <c r="D462" s="1" t="s">
        <v>850</v>
      </c>
      <c r="E462" s="1">
        <f>ROUND(H463+H464+H465+H466+H467+H468+H469+H470+H471+H472+H473+H474+H475,2)</f>
        <v>0</v>
      </c>
      <c r="F462" s="1">
        <v>1</v>
      </c>
      <c r="G462" s="1" t="s">
        <v>0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2855317</v>
      </c>
      <c r="B463" s="1" t="s">
        <v>903</v>
      </c>
      <c r="C463" s="1" t="s">
        <v>22</v>
      </c>
      <c r="D463" s="1" t="s">
        <v>904</v>
      </c>
      <c r="E463" s="2">
        <v>0</v>
      </c>
      <c r="F463" s="1">
        <v>15</v>
      </c>
      <c r="G463" s="1" t="s">
        <v>97</v>
      </c>
      <c r="H463" s="1">
        <f t="shared" si="7"/>
        <v>0</v>
      </c>
      <c r="I463" s="1" t="s">
        <v>22</v>
      </c>
      <c r="J463" s="1" t="s">
        <v>0</v>
      </c>
    </row>
    <row r="464" spans="1:10" x14ac:dyDescent="0.25">
      <c r="A464" s="1">
        <v>2855318</v>
      </c>
      <c r="B464" s="1" t="s">
        <v>905</v>
      </c>
      <c r="C464" s="1" t="s">
        <v>22</v>
      </c>
      <c r="D464" s="1" t="s">
        <v>906</v>
      </c>
      <c r="E464" s="2">
        <v>0</v>
      </c>
      <c r="F464" s="1">
        <v>2</v>
      </c>
      <c r="G464" s="1" t="s">
        <v>97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2855319</v>
      </c>
      <c r="B465" s="1" t="s">
        <v>907</v>
      </c>
      <c r="C465" s="1" t="s">
        <v>22</v>
      </c>
      <c r="D465" s="1" t="s">
        <v>908</v>
      </c>
      <c r="E465" s="2">
        <v>0</v>
      </c>
      <c r="F465" s="1">
        <v>2</v>
      </c>
      <c r="G465" s="1" t="s">
        <v>97</v>
      </c>
      <c r="H465" s="1">
        <f t="shared" si="7"/>
        <v>0</v>
      </c>
      <c r="I465" s="1" t="s">
        <v>22</v>
      </c>
      <c r="J465" s="1" t="s">
        <v>0</v>
      </c>
    </row>
    <row r="466" spans="1:10" ht="30" x14ac:dyDescent="0.25">
      <c r="A466" s="1">
        <v>2855320</v>
      </c>
      <c r="B466" s="1" t="s">
        <v>909</v>
      </c>
      <c r="C466" s="1" t="s">
        <v>22</v>
      </c>
      <c r="D466" s="1" t="s">
        <v>910</v>
      </c>
      <c r="E466" s="2">
        <v>0</v>
      </c>
      <c r="F466" s="1">
        <v>50</v>
      </c>
      <c r="G466" s="1" t="s">
        <v>40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2855321</v>
      </c>
      <c r="B467" s="1" t="s">
        <v>911</v>
      </c>
      <c r="C467" s="1" t="s">
        <v>22</v>
      </c>
      <c r="D467" s="1" t="s">
        <v>912</v>
      </c>
      <c r="E467" s="2">
        <v>0</v>
      </c>
      <c r="F467" s="1">
        <v>50</v>
      </c>
      <c r="G467" s="1" t="s">
        <v>40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2855322</v>
      </c>
      <c r="B468" s="1" t="s">
        <v>913</v>
      </c>
      <c r="C468" s="1" t="s">
        <v>22</v>
      </c>
      <c r="D468" s="1" t="s">
        <v>914</v>
      </c>
      <c r="E468" s="2">
        <v>0</v>
      </c>
      <c r="F468" s="1">
        <v>5</v>
      </c>
      <c r="G468" s="1" t="s">
        <v>40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2855323</v>
      </c>
      <c r="B469" s="1" t="s">
        <v>915</v>
      </c>
      <c r="C469" s="1" t="s">
        <v>22</v>
      </c>
      <c r="D469" s="1" t="s">
        <v>916</v>
      </c>
      <c r="E469" s="2">
        <v>0</v>
      </c>
      <c r="F469" s="1">
        <v>1</v>
      </c>
      <c r="G469" s="1" t="s">
        <v>97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2855324</v>
      </c>
      <c r="B470" s="1" t="s">
        <v>917</v>
      </c>
      <c r="C470" s="1" t="s">
        <v>22</v>
      </c>
      <c r="D470" s="1" t="s">
        <v>918</v>
      </c>
      <c r="E470" s="2">
        <v>0</v>
      </c>
      <c r="F470" s="1">
        <v>30</v>
      </c>
      <c r="G470" s="1" t="s">
        <v>40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2855325</v>
      </c>
      <c r="B471" s="1" t="s">
        <v>919</v>
      </c>
      <c r="C471" s="1" t="s">
        <v>22</v>
      </c>
      <c r="D471" s="1" t="s">
        <v>920</v>
      </c>
      <c r="E471" s="2">
        <v>0</v>
      </c>
      <c r="F471" s="1">
        <v>1</v>
      </c>
      <c r="G471" s="1" t="s">
        <v>97</v>
      </c>
      <c r="H471" s="1">
        <f t="shared" si="7"/>
        <v>0</v>
      </c>
      <c r="I471" s="1" t="s">
        <v>22</v>
      </c>
      <c r="J471" s="1" t="s">
        <v>0</v>
      </c>
    </row>
    <row r="472" spans="1:10" ht="30" x14ac:dyDescent="0.25">
      <c r="A472" s="1">
        <v>2855326</v>
      </c>
      <c r="B472" s="1" t="s">
        <v>921</v>
      </c>
      <c r="C472" s="1" t="s">
        <v>22</v>
      </c>
      <c r="D472" s="1" t="s">
        <v>922</v>
      </c>
      <c r="E472" s="2">
        <v>0</v>
      </c>
      <c r="F472" s="1">
        <v>10</v>
      </c>
      <c r="G472" s="1" t="s">
        <v>97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2855327</v>
      </c>
      <c r="B473" s="1" t="s">
        <v>923</v>
      </c>
      <c r="C473" s="1" t="s">
        <v>22</v>
      </c>
      <c r="D473" s="1" t="s">
        <v>924</v>
      </c>
      <c r="E473" s="2">
        <v>0</v>
      </c>
      <c r="F473" s="1">
        <v>35</v>
      </c>
      <c r="G473" s="1" t="s">
        <v>40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2855328</v>
      </c>
      <c r="B474" s="1" t="s">
        <v>925</v>
      </c>
      <c r="C474" s="1" t="s">
        <v>22</v>
      </c>
      <c r="D474" s="1" t="s">
        <v>926</v>
      </c>
      <c r="E474" s="2">
        <v>0</v>
      </c>
      <c r="F474" s="1">
        <v>40</v>
      </c>
      <c r="G474" s="1" t="s">
        <v>97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2855329</v>
      </c>
      <c r="B475" s="1" t="s">
        <v>927</v>
      </c>
      <c r="C475" s="1" t="s">
        <v>22</v>
      </c>
      <c r="D475" s="1" t="s">
        <v>928</v>
      </c>
      <c r="E475" s="2">
        <v>0</v>
      </c>
      <c r="F475" s="1">
        <v>1</v>
      </c>
      <c r="G475" s="1" t="s">
        <v>97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2855330</v>
      </c>
      <c r="B476" s="1" t="s">
        <v>929</v>
      </c>
      <c r="C476" s="1" t="s">
        <v>627</v>
      </c>
      <c r="D476" s="1" t="s">
        <v>930</v>
      </c>
      <c r="E476" s="1">
        <f>ROUND(H477+H478+H479+H480,2)</f>
        <v>0</v>
      </c>
      <c r="F476" s="1">
        <v>1</v>
      </c>
      <c r="G476" s="1" t="s">
        <v>0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2855331</v>
      </c>
      <c r="B477" s="1" t="s">
        <v>931</v>
      </c>
      <c r="C477" s="1" t="s">
        <v>22</v>
      </c>
      <c r="D477" s="1" t="s">
        <v>932</v>
      </c>
      <c r="E477" s="2">
        <v>0</v>
      </c>
      <c r="F477" s="1">
        <v>40</v>
      </c>
      <c r="G477" s="1" t="s">
        <v>97</v>
      </c>
      <c r="H477" s="1">
        <f t="shared" si="7"/>
        <v>0</v>
      </c>
      <c r="I477" s="1" t="s">
        <v>22</v>
      </c>
      <c r="J477" s="1" t="s">
        <v>0</v>
      </c>
    </row>
    <row r="478" spans="1:10" ht="30" x14ac:dyDescent="0.25">
      <c r="A478" s="1">
        <v>2855332</v>
      </c>
      <c r="B478" s="1" t="s">
        <v>933</v>
      </c>
      <c r="C478" s="1" t="s">
        <v>22</v>
      </c>
      <c r="D478" s="1" t="s">
        <v>934</v>
      </c>
      <c r="E478" s="2">
        <v>0</v>
      </c>
      <c r="F478" s="1">
        <v>40</v>
      </c>
      <c r="G478" s="1" t="s">
        <v>97</v>
      </c>
      <c r="H478" s="1">
        <f t="shared" si="7"/>
        <v>0</v>
      </c>
      <c r="I478" s="1" t="s">
        <v>22</v>
      </c>
      <c r="J478" s="1" t="s">
        <v>0</v>
      </c>
    </row>
    <row r="479" spans="1:10" ht="30" x14ac:dyDescent="0.25">
      <c r="A479" s="1">
        <v>2855333</v>
      </c>
      <c r="B479" s="1" t="s">
        <v>935</v>
      </c>
      <c r="C479" s="1" t="s">
        <v>22</v>
      </c>
      <c r="D479" s="1" t="s">
        <v>936</v>
      </c>
      <c r="E479" s="2">
        <v>0</v>
      </c>
      <c r="F479" s="1">
        <v>25</v>
      </c>
      <c r="G479" s="1" t="s">
        <v>97</v>
      </c>
      <c r="H479" s="1">
        <f t="shared" si="7"/>
        <v>0</v>
      </c>
      <c r="I479" s="1" t="s">
        <v>22</v>
      </c>
      <c r="J479" s="1" t="s">
        <v>0</v>
      </c>
    </row>
    <row r="480" spans="1:10" ht="30" x14ac:dyDescent="0.25">
      <c r="A480" s="1">
        <v>2855334</v>
      </c>
      <c r="B480" s="1" t="s">
        <v>937</v>
      </c>
      <c r="C480" s="1" t="s">
        <v>22</v>
      </c>
      <c r="D480" s="1" t="s">
        <v>938</v>
      </c>
      <c r="E480" s="2">
        <v>0</v>
      </c>
      <c r="F480" s="1">
        <v>25</v>
      </c>
      <c r="G480" s="1" t="s">
        <v>97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2855335</v>
      </c>
      <c r="B481" s="1" t="s">
        <v>939</v>
      </c>
      <c r="C481" s="1" t="s">
        <v>669</v>
      </c>
      <c r="D481" s="1" t="s">
        <v>940</v>
      </c>
      <c r="E481" s="1">
        <f>ROUND(H482,2)</f>
        <v>0</v>
      </c>
      <c r="F481" s="1">
        <v>1</v>
      </c>
      <c r="G481" s="1" t="s">
        <v>0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2855336</v>
      </c>
      <c r="B482" s="1" t="s">
        <v>941</v>
      </c>
      <c r="C482" s="1" t="s">
        <v>22</v>
      </c>
      <c r="D482" s="1" t="s">
        <v>942</v>
      </c>
      <c r="E482" s="2">
        <v>0</v>
      </c>
      <c r="F482" s="1">
        <v>1</v>
      </c>
      <c r="G482" s="1" t="s">
        <v>97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2855337</v>
      </c>
      <c r="B483" s="1" t="s">
        <v>943</v>
      </c>
      <c r="C483" s="1" t="s">
        <v>704</v>
      </c>
      <c r="D483" s="1" t="s">
        <v>944</v>
      </c>
      <c r="E483" s="1">
        <f>ROUND(H484,2)</f>
        <v>0</v>
      </c>
      <c r="F483" s="1">
        <v>1</v>
      </c>
      <c r="G483" s="1" t="s">
        <v>0</v>
      </c>
      <c r="H483" s="1">
        <f t="shared" si="7"/>
        <v>0</v>
      </c>
      <c r="I483" s="1" t="s">
        <v>22</v>
      </c>
      <c r="J483" s="1" t="s">
        <v>0</v>
      </c>
    </row>
    <row r="484" spans="1:10" ht="30" x14ac:dyDescent="0.25">
      <c r="A484" s="1">
        <v>2855338</v>
      </c>
      <c r="B484" s="1" t="s">
        <v>945</v>
      </c>
      <c r="C484" s="1" t="s">
        <v>22</v>
      </c>
      <c r="D484" s="1" t="s">
        <v>946</v>
      </c>
      <c r="E484" s="2">
        <v>0</v>
      </c>
      <c r="F484" s="1">
        <v>1</v>
      </c>
      <c r="G484" s="1" t="s">
        <v>97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2855339</v>
      </c>
      <c r="B485" s="1" t="s">
        <v>947</v>
      </c>
      <c r="C485" s="1" t="s">
        <v>719</v>
      </c>
      <c r="D485" s="1" t="s">
        <v>948</v>
      </c>
      <c r="E485" s="1">
        <f>ROUND(H486,2)</f>
        <v>0</v>
      </c>
      <c r="F485" s="1">
        <v>1</v>
      </c>
      <c r="G485" s="1" t="s">
        <v>0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2855340</v>
      </c>
      <c r="B486" s="1" t="s">
        <v>949</v>
      </c>
      <c r="C486" s="1" t="s">
        <v>22</v>
      </c>
      <c r="D486" s="1" t="s">
        <v>950</v>
      </c>
      <c r="E486" s="2">
        <v>0</v>
      </c>
      <c r="F486" s="1">
        <v>1</v>
      </c>
      <c r="G486" s="1" t="s">
        <v>97</v>
      </c>
      <c r="H486" s="1">
        <f t="shared" si="7"/>
        <v>0</v>
      </c>
      <c r="I486" s="1" t="s">
        <v>22</v>
      </c>
      <c r="J486" s="1" t="s">
        <v>0</v>
      </c>
    </row>
    <row r="487" spans="1:10" x14ac:dyDescent="0.25">
      <c r="A487" s="1">
        <v>2855341</v>
      </c>
      <c r="B487" s="1" t="s">
        <v>951</v>
      </c>
      <c r="C487" s="1" t="s">
        <v>773</v>
      </c>
      <c r="D487" s="1" t="s">
        <v>952</v>
      </c>
      <c r="E487" s="1">
        <f>ROUND(H488+H489+H490,2)</f>
        <v>0</v>
      </c>
      <c r="F487" s="1">
        <v>1</v>
      </c>
      <c r="G487" s="1" t="s">
        <v>0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2855342</v>
      </c>
      <c r="B488" s="1" t="s">
        <v>953</v>
      </c>
      <c r="C488" s="1" t="s">
        <v>22</v>
      </c>
      <c r="D488" s="1" t="s">
        <v>954</v>
      </c>
      <c r="E488" s="2">
        <v>0</v>
      </c>
      <c r="F488" s="1">
        <v>1</v>
      </c>
      <c r="G488" s="1" t="s">
        <v>776</v>
      </c>
      <c r="H488" s="1">
        <f t="shared" si="7"/>
        <v>0</v>
      </c>
      <c r="I488" s="1" t="s">
        <v>22</v>
      </c>
      <c r="J488" s="1" t="s">
        <v>0</v>
      </c>
    </row>
    <row r="489" spans="1:10" x14ac:dyDescent="0.25">
      <c r="A489" s="1">
        <v>2855343</v>
      </c>
      <c r="B489" s="1" t="s">
        <v>955</v>
      </c>
      <c r="C489" s="1" t="s">
        <v>22</v>
      </c>
      <c r="D489" s="1" t="s">
        <v>801</v>
      </c>
      <c r="E489" s="2">
        <v>0</v>
      </c>
      <c r="F489" s="1">
        <v>1</v>
      </c>
      <c r="G489" s="1" t="s">
        <v>800</v>
      </c>
      <c r="H489" s="1">
        <f t="shared" si="7"/>
        <v>0</v>
      </c>
      <c r="I489" s="1" t="s">
        <v>22</v>
      </c>
      <c r="J489" s="1" t="s">
        <v>0</v>
      </c>
    </row>
    <row r="490" spans="1:10" x14ac:dyDescent="0.25">
      <c r="A490" s="1">
        <v>2855344</v>
      </c>
      <c r="B490" s="1" t="s">
        <v>956</v>
      </c>
      <c r="C490" s="1" t="s">
        <v>22</v>
      </c>
      <c r="D490" s="1" t="s">
        <v>803</v>
      </c>
      <c r="E490" s="2">
        <v>0</v>
      </c>
      <c r="F490" s="1">
        <v>1</v>
      </c>
      <c r="G490" s="1" t="s">
        <v>800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2855345</v>
      </c>
      <c r="B491" s="1" t="s">
        <v>957</v>
      </c>
      <c r="C491" s="1" t="s">
        <v>22</v>
      </c>
      <c r="D491" s="1" t="s">
        <v>958</v>
      </c>
      <c r="E491" s="1">
        <f>ROUND(H492+H497+H502,2)</f>
        <v>0</v>
      </c>
      <c r="F491" s="1">
        <v>1</v>
      </c>
      <c r="G491" s="1" t="s">
        <v>0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2855346</v>
      </c>
      <c r="B492" s="1" t="s">
        <v>959</v>
      </c>
      <c r="C492" s="1" t="s">
        <v>604</v>
      </c>
      <c r="D492" s="1" t="s">
        <v>960</v>
      </c>
      <c r="E492" s="1">
        <f>ROUND(H493+H494+H495+H496,2)</f>
        <v>0</v>
      </c>
      <c r="F492" s="1">
        <v>1</v>
      </c>
      <c r="G492" s="1" t="s">
        <v>0</v>
      </c>
      <c r="H492" s="1">
        <f t="shared" si="7"/>
        <v>0</v>
      </c>
      <c r="I492" s="1" t="s">
        <v>22</v>
      </c>
      <c r="J492" s="1" t="s">
        <v>0</v>
      </c>
    </row>
    <row r="493" spans="1:10" x14ac:dyDescent="0.25">
      <c r="A493" s="1">
        <v>2855347</v>
      </c>
      <c r="B493" s="1" t="s">
        <v>961</v>
      </c>
      <c r="C493" s="1" t="s">
        <v>22</v>
      </c>
      <c r="D493" s="1" t="s">
        <v>962</v>
      </c>
      <c r="E493" s="2">
        <v>0</v>
      </c>
      <c r="F493" s="1">
        <v>14</v>
      </c>
      <c r="G493" s="1" t="s">
        <v>97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2855348</v>
      </c>
      <c r="B494" s="1" t="s">
        <v>963</v>
      </c>
      <c r="C494" s="1" t="s">
        <v>22</v>
      </c>
      <c r="D494" s="1" t="s">
        <v>964</v>
      </c>
      <c r="E494" s="2">
        <v>0</v>
      </c>
      <c r="F494" s="1">
        <v>7</v>
      </c>
      <c r="G494" s="1" t="s">
        <v>97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2855349</v>
      </c>
      <c r="B495" s="1" t="s">
        <v>965</v>
      </c>
      <c r="C495" s="1" t="s">
        <v>22</v>
      </c>
      <c r="D495" s="1" t="s">
        <v>966</v>
      </c>
      <c r="E495" s="2">
        <v>0</v>
      </c>
      <c r="F495" s="1">
        <v>13</v>
      </c>
      <c r="G495" s="1" t="s">
        <v>97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2855350</v>
      </c>
      <c r="B496" s="1" t="s">
        <v>967</v>
      </c>
      <c r="C496" s="1" t="s">
        <v>22</v>
      </c>
      <c r="D496" s="1" t="s">
        <v>968</v>
      </c>
      <c r="E496" s="2">
        <v>0</v>
      </c>
      <c r="F496" s="1">
        <v>1</v>
      </c>
      <c r="G496" s="1" t="s">
        <v>97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2855351</v>
      </c>
      <c r="B497" s="1" t="s">
        <v>969</v>
      </c>
      <c r="C497" s="1" t="s">
        <v>627</v>
      </c>
      <c r="D497" s="1" t="s">
        <v>970</v>
      </c>
      <c r="E497" s="1">
        <f>ROUND(H498+H499+H500+H501,2)</f>
        <v>0</v>
      </c>
      <c r="F497" s="1">
        <v>1</v>
      </c>
      <c r="G497" s="1" t="s">
        <v>0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2855352</v>
      </c>
      <c r="B498" s="1" t="s">
        <v>971</v>
      </c>
      <c r="C498" s="1" t="s">
        <v>22</v>
      </c>
      <c r="D498" s="1" t="s">
        <v>972</v>
      </c>
      <c r="E498" s="2">
        <v>0</v>
      </c>
      <c r="F498" s="1">
        <v>350</v>
      </c>
      <c r="G498" s="1" t="s">
        <v>40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2855353</v>
      </c>
      <c r="B499" s="1" t="s">
        <v>973</v>
      </c>
      <c r="C499" s="1" t="s">
        <v>22</v>
      </c>
      <c r="D499" s="1" t="s">
        <v>974</v>
      </c>
      <c r="E499" s="2">
        <v>0</v>
      </c>
      <c r="F499" s="1">
        <v>15</v>
      </c>
      <c r="G499" s="1" t="s">
        <v>40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2855354</v>
      </c>
      <c r="B500" s="1" t="s">
        <v>975</v>
      </c>
      <c r="C500" s="1" t="s">
        <v>22</v>
      </c>
      <c r="D500" s="1" t="s">
        <v>976</v>
      </c>
      <c r="E500" s="2">
        <v>0</v>
      </c>
      <c r="F500" s="1">
        <v>34</v>
      </c>
      <c r="G500" s="1" t="s">
        <v>97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2855355</v>
      </c>
      <c r="B501" s="1" t="s">
        <v>977</v>
      </c>
      <c r="C501" s="1" t="s">
        <v>22</v>
      </c>
      <c r="D501" s="1" t="s">
        <v>978</v>
      </c>
      <c r="E501" s="2">
        <v>0</v>
      </c>
      <c r="F501" s="1">
        <v>500</v>
      </c>
      <c r="G501" s="1" t="s">
        <v>40</v>
      </c>
      <c r="H501" s="1">
        <f t="shared" si="7"/>
        <v>0</v>
      </c>
      <c r="I501" s="1" t="s">
        <v>22</v>
      </c>
      <c r="J501" s="1" t="s">
        <v>0</v>
      </c>
    </row>
    <row r="502" spans="1:10" x14ac:dyDescent="0.25">
      <c r="A502" s="1">
        <v>2855356</v>
      </c>
      <c r="B502" s="1" t="s">
        <v>979</v>
      </c>
      <c r="C502" s="1" t="s">
        <v>669</v>
      </c>
      <c r="D502" s="1" t="s">
        <v>798</v>
      </c>
      <c r="E502" s="1">
        <f>ROUND(H503+H504+H505,2)</f>
        <v>0</v>
      </c>
      <c r="F502" s="1">
        <v>1</v>
      </c>
      <c r="G502" s="1" t="s">
        <v>0</v>
      </c>
      <c r="H502" s="1">
        <f t="shared" si="7"/>
        <v>0</v>
      </c>
      <c r="I502" s="1" t="s">
        <v>22</v>
      </c>
      <c r="J502" s="1" t="s">
        <v>0</v>
      </c>
    </row>
    <row r="503" spans="1:10" x14ac:dyDescent="0.25">
      <c r="A503" s="1">
        <v>2855357</v>
      </c>
      <c r="B503" s="1" t="s">
        <v>980</v>
      </c>
      <c r="C503" s="1" t="s">
        <v>22</v>
      </c>
      <c r="D503" s="1" t="s">
        <v>981</v>
      </c>
      <c r="E503" s="2">
        <v>0</v>
      </c>
      <c r="F503" s="1">
        <v>1</v>
      </c>
      <c r="G503" s="1" t="s">
        <v>776</v>
      </c>
      <c r="H503" s="1">
        <f t="shared" si="7"/>
        <v>0</v>
      </c>
      <c r="I503" s="1" t="s">
        <v>22</v>
      </c>
      <c r="J503" s="1" t="s">
        <v>0</v>
      </c>
    </row>
    <row r="504" spans="1:10" x14ac:dyDescent="0.25">
      <c r="A504" s="1">
        <v>2855358</v>
      </c>
      <c r="B504" s="1" t="s">
        <v>982</v>
      </c>
      <c r="C504" s="1" t="s">
        <v>22</v>
      </c>
      <c r="D504" s="1" t="s">
        <v>801</v>
      </c>
      <c r="E504" s="2">
        <v>0</v>
      </c>
      <c r="F504" s="1">
        <v>1</v>
      </c>
      <c r="G504" s="1" t="s">
        <v>800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2855359</v>
      </c>
      <c r="B505" s="1" t="s">
        <v>983</v>
      </c>
      <c r="C505" s="1" t="s">
        <v>22</v>
      </c>
      <c r="D505" s="1" t="s">
        <v>803</v>
      </c>
      <c r="E505" s="2">
        <v>0</v>
      </c>
      <c r="F505" s="1">
        <v>1</v>
      </c>
      <c r="G505" s="1" t="s">
        <v>800</v>
      </c>
      <c r="H505" s="1">
        <f t="shared" si="7"/>
        <v>0</v>
      </c>
      <c r="I505" s="1" t="s">
        <v>22</v>
      </c>
      <c r="J505" s="1" t="s">
        <v>0</v>
      </c>
    </row>
    <row r="506" spans="1:10" x14ac:dyDescent="0.25">
      <c r="A506" s="1">
        <v>2855360</v>
      </c>
      <c r="B506" s="1" t="s">
        <v>984</v>
      </c>
      <c r="C506" s="1" t="s">
        <v>22</v>
      </c>
      <c r="D506" s="1" t="s">
        <v>985</v>
      </c>
      <c r="E506" s="1">
        <f>ROUND(H507,2)</f>
        <v>0</v>
      </c>
      <c r="F506" s="1">
        <v>1</v>
      </c>
      <c r="G506" s="1" t="s">
        <v>0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2855361</v>
      </c>
      <c r="B507" s="1" t="s">
        <v>986</v>
      </c>
      <c r="C507" s="1" t="s">
        <v>604</v>
      </c>
      <c r="D507" s="1" t="s">
        <v>987</v>
      </c>
      <c r="E507" s="1">
        <f>ROUND(H508+H509+H510+H511+H512+H513+H514+H515+H516+H517+H518+H519+H520,2)</f>
        <v>0</v>
      </c>
      <c r="F507" s="1">
        <v>1</v>
      </c>
      <c r="G507" s="1" t="s">
        <v>0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2855362</v>
      </c>
      <c r="B508" s="1" t="s">
        <v>988</v>
      </c>
      <c r="C508" s="1" t="s">
        <v>22</v>
      </c>
      <c r="D508" s="1" t="s">
        <v>989</v>
      </c>
      <c r="E508" s="2">
        <v>0</v>
      </c>
      <c r="F508" s="1">
        <v>5</v>
      </c>
      <c r="G508" s="1" t="s">
        <v>97</v>
      </c>
      <c r="H508" s="1">
        <f t="shared" si="7"/>
        <v>0</v>
      </c>
      <c r="I508" s="1" t="s">
        <v>22</v>
      </c>
      <c r="J508" s="1" t="s">
        <v>0</v>
      </c>
    </row>
    <row r="509" spans="1:10" ht="30" x14ac:dyDescent="0.25">
      <c r="A509" s="1">
        <v>2855363</v>
      </c>
      <c r="B509" s="1" t="s">
        <v>990</v>
      </c>
      <c r="C509" s="1" t="s">
        <v>22</v>
      </c>
      <c r="D509" s="1" t="s">
        <v>991</v>
      </c>
      <c r="E509" s="2">
        <v>0</v>
      </c>
      <c r="F509" s="1">
        <v>32</v>
      </c>
      <c r="G509" s="1" t="s">
        <v>97</v>
      </c>
      <c r="H509" s="1">
        <f t="shared" si="7"/>
        <v>0</v>
      </c>
      <c r="I509" s="1" t="s">
        <v>22</v>
      </c>
      <c r="J509" s="1" t="s">
        <v>0</v>
      </c>
    </row>
    <row r="510" spans="1:10" x14ac:dyDescent="0.25">
      <c r="A510" s="1">
        <v>2855364</v>
      </c>
      <c r="B510" s="1" t="s">
        <v>992</v>
      </c>
      <c r="C510" s="1" t="s">
        <v>22</v>
      </c>
      <c r="D510" s="1" t="s">
        <v>993</v>
      </c>
      <c r="E510" s="2">
        <v>0</v>
      </c>
      <c r="F510" s="1">
        <v>26</v>
      </c>
      <c r="G510" s="1" t="s">
        <v>97</v>
      </c>
      <c r="H510" s="1">
        <f t="shared" si="7"/>
        <v>0</v>
      </c>
      <c r="I510" s="1" t="s">
        <v>22</v>
      </c>
      <c r="J510" s="1" t="s">
        <v>0</v>
      </c>
    </row>
    <row r="511" spans="1:10" ht="30" x14ac:dyDescent="0.25">
      <c r="A511" s="1">
        <v>2855365</v>
      </c>
      <c r="B511" s="1" t="s">
        <v>994</v>
      </c>
      <c r="C511" s="1" t="s">
        <v>22</v>
      </c>
      <c r="D511" s="1" t="s">
        <v>995</v>
      </c>
      <c r="E511" s="2">
        <v>0</v>
      </c>
      <c r="F511" s="1">
        <v>3</v>
      </c>
      <c r="G511" s="1" t="s">
        <v>97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2855366</v>
      </c>
      <c r="B512" s="1" t="s">
        <v>996</v>
      </c>
      <c r="C512" s="1" t="s">
        <v>22</v>
      </c>
      <c r="D512" s="1" t="s">
        <v>997</v>
      </c>
      <c r="E512" s="2">
        <v>0</v>
      </c>
      <c r="F512" s="1">
        <v>152</v>
      </c>
      <c r="G512" s="1" t="s">
        <v>40</v>
      </c>
      <c r="H512" s="1">
        <f t="shared" si="7"/>
        <v>0</v>
      </c>
      <c r="I512" s="1" t="s">
        <v>22</v>
      </c>
      <c r="J512" s="1" t="s">
        <v>0</v>
      </c>
    </row>
    <row r="513" spans="1:10" ht="30" x14ac:dyDescent="0.25">
      <c r="A513" s="1">
        <v>2855367</v>
      </c>
      <c r="B513" s="1" t="s">
        <v>998</v>
      </c>
      <c r="C513" s="1" t="s">
        <v>22</v>
      </c>
      <c r="D513" s="1" t="s">
        <v>999</v>
      </c>
      <c r="E513" s="2">
        <v>0</v>
      </c>
      <c r="F513" s="1">
        <v>280</v>
      </c>
      <c r="G513" s="1" t="s">
        <v>40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2855368</v>
      </c>
      <c r="B514" s="1" t="s">
        <v>1000</v>
      </c>
      <c r="C514" s="1" t="s">
        <v>22</v>
      </c>
      <c r="D514" s="1" t="s">
        <v>1001</v>
      </c>
      <c r="E514" s="2">
        <v>0</v>
      </c>
      <c r="F514" s="1">
        <v>1728</v>
      </c>
      <c r="G514" s="1" t="s">
        <v>97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2855369</v>
      </c>
      <c r="B515" s="1" t="s">
        <v>1002</v>
      </c>
      <c r="C515" s="1" t="s">
        <v>22</v>
      </c>
      <c r="D515" s="1" t="s">
        <v>1003</v>
      </c>
      <c r="E515" s="2">
        <v>0</v>
      </c>
      <c r="F515" s="1">
        <v>1</v>
      </c>
      <c r="G515" s="1" t="s">
        <v>776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ht="30" x14ac:dyDescent="0.25">
      <c r="A516" s="1">
        <v>2855370</v>
      </c>
      <c r="B516" s="1" t="s">
        <v>1004</v>
      </c>
      <c r="C516" s="1" t="s">
        <v>22</v>
      </c>
      <c r="D516" s="1" t="s">
        <v>1006</v>
      </c>
      <c r="E516" s="2">
        <v>0</v>
      </c>
      <c r="F516" s="1">
        <v>1</v>
      </c>
      <c r="G516" s="1" t="s">
        <v>1005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2855371</v>
      </c>
      <c r="B517" s="1" t="s">
        <v>1007</v>
      </c>
      <c r="C517" s="1" t="s">
        <v>22</v>
      </c>
      <c r="D517" s="1" t="s">
        <v>1008</v>
      </c>
      <c r="E517" s="2">
        <v>0</v>
      </c>
      <c r="F517" s="1">
        <v>1</v>
      </c>
      <c r="G517" s="1" t="s">
        <v>776</v>
      </c>
      <c r="H517" s="1">
        <f t="shared" si="8"/>
        <v>0</v>
      </c>
      <c r="I517" s="1" t="s">
        <v>22</v>
      </c>
      <c r="J517" s="1" t="s">
        <v>0</v>
      </c>
    </row>
    <row r="518" spans="1:10" x14ac:dyDescent="0.25">
      <c r="A518" s="1">
        <v>2855372</v>
      </c>
      <c r="B518" s="1" t="s">
        <v>1009</v>
      </c>
      <c r="C518" s="1" t="s">
        <v>22</v>
      </c>
      <c r="D518" s="1" t="s">
        <v>1010</v>
      </c>
      <c r="E518" s="2">
        <v>0</v>
      </c>
      <c r="F518" s="1">
        <v>15</v>
      </c>
      <c r="G518" s="1" t="s">
        <v>97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2855373</v>
      </c>
      <c r="B519" s="1" t="s">
        <v>1011</v>
      </c>
      <c r="C519" s="1" t="s">
        <v>22</v>
      </c>
      <c r="D519" s="1" t="s">
        <v>1012</v>
      </c>
      <c r="E519" s="2">
        <v>0</v>
      </c>
      <c r="F519" s="1">
        <v>6</v>
      </c>
      <c r="G519" s="1" t="s">
        <v>43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2855374</v>
      </c>
      <c r="B520" s="1" t="s">
        <v>1013</v>
      </c>
      <c r="C520" s="1" t="s">
        <v>22</v>
      </c>
      <c r="D520" s="1" t="s">
        <v>1014</v>
      </c>
      <c r="E520" s="2">
        <v>0</v>
      </c>
      <c r="F520" s="1">
        <v>1</v>
      </c>
      <c r="G520" s="1" t="s">
        <v>776</v>
      </c>
      <c r="H520" s="1">
        <f t="shared" si="8"/>
        <v>0</v>
      </c>
      <c r="I520" s="1" t="s">
        <v>22</v>
      </c>
      <c r="J520" s="1" t="s">
        <v>0</v>
      </c>
    </row>
    <row r="521" spans="1:10" x14ac:dyDescent="0.25">
      <c r="A521" s="1">
        <v>2855375</v>
      </c>
      <c r="B521" s="1" t="s">
        <v>1015</v>
      </c>
      <c r="C521" s="1" t="s">
        <v>22</v>
      </c>
      <c r="D521" s="1" t="s">
        <v>1016</v>
      </c>
      <c r="E521" s="1">
        <f>ROUND(H522+H529+H535,2)</f>
        <v>0</v>
      </c>
      <c r="F521" s="1">
        <v>1</v>
      </c>
      <c r="G521" s="1" t="s">
        <v>0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2855376</v>
      </c>
      <c r="B522" s="1" t="s">
        <v>1017</v>
      </c>
      <c r="C522" s="1" t="s">
        <v>604</v>
      </c>
      <c r="D522" s="1" t="s">
        <v>1018</v>
      </c>
      <c r="E522" s="1">
        <f>ROUND(H523+H524+H525+H526+H527+H528,2)</f>
        <v>0</v>
      </c>
      <c r="F522" s="1">
        <v>1</v>
      </c>
      <c r="G522" s="1" t="s">
        <v>0</v>
      </c>
      <c r="H522" s="1">
        <f t="shared" si="8"/>
        <v>0</v>
      </c>
      <c r="I522" s="1" t="s">
        <v>22</v>
      </c>
      <c r="J522" s="1" t="s">
        <v>0</v>
      </c>
    </row>
    <row r="523" spans="1:10" x14ac:dyDescent="0.25">
      <c r="A523" s="1">
        <v>2855377</v>
      </c>
      <c r="B523" s="1" t="s">
        <v>1019</v>
      </c>
      <c r="C523" s="1" t="s">
        <v>22</v>
      </c>
      <c r="D523" s="1" t="s">
        <v>1020</v>
      </c>
      <c r="E523" s="2">
        <v>0</v>
      </c>
      <c r="F523" s="1">
        <v>115</v>
      </c>
      <c r="G523" s="1" t="s">
        <v>40</v>
      </c>
      <c r="H523" s="1">
        <f t="shared" si="8"/>
        <v>0</v>
      </c>
      <c r="I523" s="1" t="s">
        <v>22</v>
      </c>
      <c r="J523" s="1" t="s">
        <v>0</v>
      </c>
    </row>
    <row r="524" spans="1:10" x14ac:dyDescent="0.25">
      <c r="A524" s="1">
        <v>2855378</v>
      </c>
      <c r="B524" s="1" t="s">
        <v>1021</v>
      </c>
      <c r="C524" s="1" t="s">
        <v>22</v>
      </c>
      <c r="D524" s="1" t="s">
        <v>1022</v>
      </c>
      <c r="E524" s="2">
        <v>0</v>
      </c>
      <c r="F524" s="1">
        <v>215</v>
      </c>
      <c r="G524" s="1" t="s">
        <v>40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2855379</v>
      </c>
      <c r="B525" s="1" t="s">
        <v>1023</v>
      </c>
      <c r="C525" s="1" t="s">
        <v>22</v>
      </c>
      <c r="D525" s="1" t="s">
        <v>1022</v>
      </c>
      <c r="E525" s="2">
        <v>0</v>
      </c>
      <c r="F525" s="1">
        <v>30</v>
      </c>
      <c r="G525" s="1" t="s">
        <v>40</v>
      </c>
      <c r="H525" s="1">
        <f t="shared" si="8"/>
        <v>0</v>
      </c>
      <c r="I525" s="1" t="s">
        <v>22</v>
      </c>
      <c r="J525" s="1" t="s">
        <v>0</v>
      </c>
    </row>
    <row r="526" spans="1:10" x14ac:dyDescent="0.25">
      <c r="A526" s="1">
        <v>2855380</v>
      </c>
      <c r="B526" s="1" t="s">
        <v>1024</v>
      </c>
      <c r="C526" s="1" t="s">
        <v>22</v>
      </c>
      <c r="D526" s="1" t="s">
        <v>1025</v>
      </c>
      <c r="E526" s="2">
        <v>0</v>
      </c>
      <c r="F526" s="1">
        <v>5</v>
      </c>
      <c r="G526" s="1" t="s">
        <v>97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2855381</v>
      </c>
      <c r="B527" s="1" t="s">
        <v>1026</v>
      </c>
      <c r="C527" s="1" t="s">
        <v>22</v>
      </c>
      <c r="D527" s="1" t="s">
        <v>1027</v>
      </c>
      <c r="E527" s="2">
        <v>0</v>
      </c>
      <c r="F527" s="1">
        <v>215</v>
      </c>
      <c r="G527" s="1" t="s">
        <v>40</v>
      </c>
      <c r="H527" s="1">
        <f t="shared" si="8"/>
        <v>0</v>
      </c>
      <c r="I527" s="1" t="s">
        <v>22</v>
      </c>
      <c r="J527" s="1" t="s">
        <v>0</v>
      </c>
    </row>
    <row r="528" spans="1:10" x14ac:dyDescent="0.25">
      <c r="A528" s="1">
        <v>2855382</v>
      </c>
      <c r="B528" s="1" t="s">
        <v>1028</v>
      </c>
      <c r="C528" s="1" t="s">
        <v>22</v>
      </c>
      <c r="D528" s="1" t="s">
        <v>1029</v>
      </c>
      <c r="E528" s="2">
        <v>0</v>
      </c>
      <c r="F528" s="1">
        <v>200</v>
      </c>
      <c r="G528" s="1" t="s">
        <v>40</v>
      </c>
      <c r="H528" s="1">
        <f t="shared" si="8"/>
        <v>0</v>
      </c>
      <c r="I528" s="1" t="s">
        <v>22</v>
      </c>
      <c r="J528" s="1" t="s">
        <v>0</v>
      </c>
    </row>
    <row r="529" spans="1:10" x14ac:dyDescent="0.25">
      <c r="A529" s="1">
        <v>2855383</v>
      </c>
      <c r="B529" s="1" t="s">
        <v>1030</v>
      </c>
      <c r="C529" s="1" t="s">
        <v>627</v>
      </c>
      <c r="D529" s="1" t="s">
        <v>38</v>
      </c>
      <c r="E529" s="1">
        <f>ROUND(H530+H531+H532+H533+H534,2)</f>
        <v>0</v>
      </c>
      <c r="F529" s="1">
        <v>1</v>
      </c>
      <c r="G529" s="1" t="s">
        <v>0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2855384</v>
      </c>
      <c r="B530" s="1" t="s">
        <v>1031</v>
      </c>
      <c r="C530" s="1" t="s">
        <v>22</v>
      </c>
      <c r="D530" s="1" t="s">
        <v>1032</v>
      </c>
      <c r="E530" s="2">
        <v>0</v>
      </c>
      <c r="F530" s="1">
        <v>130</v>
      </c>
      <c r="G530" s="1" t="s">
        <v>40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2855385</v>
      </c>
      <c r="B531" s="1" t="s">
        <v>1033</v>
      </c>
      <c r="C531" s="1" t="s">
        <v>22</v>
      </c>
      <c r="D531" s="1" t="s">
        <v>1034</v>
      </c>
      <c r="E531" s="2">
        <v>0</v>
      </c>
      <c r="F531" s="1">
        <v>130</v>
      </c>
      <c r="G531" s="1" t="s">
        <v>40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2855386</v>
      </c>
      <c r="B532" s="1" t="s">
        <v>1035</v>
      </c>
      <c r="C532" s="1" t="s">
        <v>22</v>
      </c>
      <c r="D532" s="1" t="s">
        <v>1036</v>
      </c>
      <c r="E532" s="2">
        <v>0</v>
      </c>
      <c r="F532" s="1">
        <v>3</v>
      </c>
      <c r="G532" s="1" t="s">
        <v>776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2855387</v>
      </c>
      <c r="B533" s="1" t="s">
        <v>1037</v>
      </c>
      <c r="C533" s="1" t="s">
        <v>22</v>
      </c>
      <c r="D533" s="1" t="s">
        <v>1038</v>
      </c>
      <c r="E533" s="2">
        <v>0</v>
      </c>
      <c r="F533" s="1">
        <v>130</v>
      </c>
      <c r="G533" s="1" t="s">
        <v>40</v>
      </c>
      <c r="H533" s="1">
        <f t="shared" si="8"/>
        <v>0</v>
      </c>
      <c r="I533" s="1" t="s">
        <v>22</v>
      </c>
      <c r="J533" s="1" t="s">
        <v>0</v>
      </c>
    </row>
    <row r="534" spans="1:10" x14ac:dyDescent="0.25">
      <c r="A534" s="1">
        <v>2855388</v>
      </c>
      <c r="B534" s="1" t="s">
        <v>1039</v>
      </c>
      <c r="C534" s="1" t="s">
        <v>22</v>
      </c>
      <c r="D534" s="1" t="s">
        <v>1040</v>
      </c>
      <c r="E534" s="2">
        <v>0</v>
      </c>
      <c r="F534" s="1">
        <v>130</v>
      </c>
      <c r="G534" s="1" t="s">
        <v>40</v>
      </c>
      <c r="H534" s="1">
        <f t="shared" si="8"/>
        <v>0</v>
      </c>
      <c r="I534" s="1" t="s">
        <v>22</v>
      </c>
      <c r="J534" s="1" t="s">
        <v>0</v>
      </c>
    </row>
    <row r="535" spans="1:10" x14ac:dyDescent="0.25">
      <c r="A535" s="1">
        <v>2855389</v>
      </c>
      <c r="B535" s="1" t="s">
        <v>1041</v>
      </c>
      <c r="C535" s="1" t="s">
        <v>669</v>
      </c>
      <c r="D535" s="1" t="s">
        <v>952</v>
      </c>
      <c r="E535" s="1">
        <f>ROUND(H536+H537+H538,2)</f>
        <v>0</v>
      </c>
      <c r="F535" s="1">
        <v>1</v>
      </c>
      <c r="G535" s="1" t="s">
        <v>0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2855390</v>
      </c>
      <c r="B536" s="1" t="s">
        <v>1042</v>
      </c>
      <c r="C536" s="1" t="s">
        <v>22</v>
      </c>
      <c r="D536" s="1" t="s">
        <v>803</v>
      </c>
      <c r="E536" s="2">
        <v>0</v>
      </c>
      <c r="F536" s="1">
        <v>1</v>
      </c>
      <c r="G536" s="1" t="s">
        <v>800</v>
      </c>
      <c r="H536" s="1">
        <f t="shared" si="8"/>
        <v>0</v>
      </c>
      <c r="I536" s="1" t="s">
        <v>22</v>
      </c>
      <c r="J536" s="1" t="s">
        <v>0</v>
      </c>
    </row>
    <row r="537" spans="1:10" x14ac:dyDescent="0.25">
      <c r="A537" s="1">
        <v>2855391</v>
      </c>
      <c r="B537" s="1" t="s">
        <v>1043</v>
      </c>
      <c r="C537" s="1" t="s">
        <v>22</v>
      </c>
      <c r="D537" s="1" t="s">
        <v>1044</v>
      </c>
      <c r="E537" s="2">
        <v>0</v>
      </c>
      <c r="F537" s="1">
        <v>1</v>
      </c>
      <c r="G537" s="1" t="s">
        <v>776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2855392</v>
      </c>
      <c r="B538" s="1" t="s">
        <v>1045</v>
      </c>
      <c r="C538" s="1" t="s">
        <v>22</v>
      </c>
      <c r="D538" s="1" t="s">
        <v>801</v>
      </c>
      <c r="E538" s="2">
        <v>0</v>
      </c>
      <c r="F538" s="1">
        <v>1</v>
      </c>
      <c r="G538" s="1" t="s">
        <v>800</v>
      </c>
      <c r="H538" s="1">
        <f t="shared" si="8"/>
        <v>0</v>
      </c>
      <c r="I538" s="1" t="s">
        <v>22</v>
      </c>
      <c r="J538" s="1" t="s">
        <v>0</v>
      </c>
    </row>
    <row r="539" spans="1:10" x14ac:dyDescent="0.25">
      <c r="A539" s="1">
        <v>2855393</v>
      </c>
      <c r="B539" s="1" t="s">
        <v>1046</v>
      </c>
      <c r="C539" s="1" t="s">
        <v>22</v>
      </c>
      <c r="D539" s="1" t="s">
        <v>1047</v>
      </c>
      <c r="E539" s="1">
        <f>ROUND(H540+H557,2)</f>
        <v>0</v>
      </c>
      <c r="F539" s="1">
        <v>1</v>
      </c>
      <c r="G539" s="1" t="s">
        <v>0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2855394</v>
      </c>
      <c r="B540" s="1" t="s">
        <v>1048</v>
      </c>
      <c r="C540" s="1" t="s">
        <v>35</v>
      </c>
      <c r="D540" s="1" t="s">
        <v>36</v>
      </c>
      <c r="E540" s="1">
        <f>ROUND(H541+H544,2)</f>
        <v>0</v>
      </c>
      <c r="F540" s="1">
        <v>1</v>
      </c>
      <c r="G540" s="1" t="s">
        <v>0</v>
      </c>
      <c r="H540" s="1">
        <f t="shared" si="8"/>
        <v>0</v>
      </c>
      <c r="I540" s="1" t="s">
        <v>22</v>
      </c>
      <c r="J540" s="1" t="s">
        <v>0</v>
      </c>
    </row>
    <row r="541" spans="1:10" x14ac:dyDescent="0.25">
      <c r="A541" s="1">
        <v>2855395</v>
      </c>
      <c r="B541" s="1" t="s">
        <v>1049</v>
      </c>
      <c r="C541" s="1">
        <v>1</v>
      </c>
      <c r="D541" s="1" t="s">
        <v>38</v>
      </c>
      <c r="E541" s="1">
        <f>ROUND(H542+H543,2)</f>
        <v>0</v>
      </c>
      <c r="F541" s="1">
        <v>1</v>
      </c>
      <c r="G541" s="1" t="s">
        <v>0</v>
      </c>
      <c r="H541" s="1">
        <f t="shared" si="8"/>
        <v>0</v>
      </c>
      <c r="I541" s="1" t="s">
        <v>22</v>
      </c>
      <c r="J541" s="1" t="s">
        <v>0</v>
      </c>
    </row>
    <row r="542" spans="1:10" ht="30" x14ac:dyDescent="0.25">
      <c r="A542" s="1">
        <v>2855396</v>
      </c>
      <c r="B542" s="1" t="s">
        <v>1050</v>
      </c>
      <c r="C542" s="1" t="s">
        <v>22</v>
      </c>
      <c r="D542" s="1" t="s">
        <v>1051</v>
      </c>
      <c r="E542" s="2">
        <v>0</v>
      </c>
      <c r="F542" s="1">
        <v>6.23</v>
      </c>
      <c r="G542" s="1" t="s">
        <v>67</v>
      </c>
      <c r="H542" s="1">
        <f t="shared" si="8"/>
        <v>0</v>
      </c>
      <c r="I542" s="1" t="s">
        <v>22</v>
      </c>
      <c r="J542" s="1" t="s">
        <v>0</v>
      </c>
    </row>
    <row r="543" spans="1:10" ht="30" x14ac:dyDescent="0.25">
      <c r="A543" s="1">
        <v>2855397</v>
      </c>
      <c r="B543" s="1" t="s">
        <v>1052</v>
      </c>
      <c r="C543" s="1" t="s">
        <v>22</v>
      </c>
      <c r="D543" s="1" t="s">
        <v>1053</v>
      </c>
      <c r="E543" s="2">
        <v>0</v>
      </c>
      <c r="F543" s="1">
        <v>5.41</v>
      </c>
      <c r="G543" s="1" t="s">
        <v>67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2855398</v>
      </c>
      <c r="B544" s="1" t="s">
        <v>1054</v>
      </c>
      <c r="C544" s="1">
        <v>9</v>
      </c>
      <c r="D544" s="1" t="s">
        <v>407</v>
      </c>
      <c r="E544" s="1">
        <f>ROUND(H545+H546+H547+H548+H549+H550+H551+H552+H553+H554+H555+H556,2)</f>
        <v>0</v>
      </c>
      <c r="F544" s="1">
        <v>1</v>
      </c>
      <c r="G544" s="1" t="s">
        <v>0</v>
      </c>
      <c r="H544" s="1">
        <f t="shared" si="8"/>
        <v>0</v>
      </c>
      <c r="I544" s="1" t="s">
        <v>22</v>
      </c>
      <c r="J544" s="1" t="s">
        <v>0</v>
      </c>
    </row>
    <row r="545" spans="1:10" ht="30" x14ac:dyDescent="0.25">
      <c r="A545" s="1">
        <v>2855399</v>
      </c>
      <c r="B545" s="1" t="s">
        <v>1055</v>
      </c>
      <c r="C545" s="1" t="s">
        <v>22</v>
      </c>
      <c r="D545" s="1" t="s">
        <v>1056</v>
      </c>
      <c r="E545" s="2">
        <v>0</v>
      </c>
      <c r="F545" s="1">
        <v>164.27</v>
      </c>
      <c r="G545" s="1" t="s">
        <v>49</v>
      </c>
      <c r="H545" s="1">
        <f t="shared" si="8"/>
        <v>0</v>
      </c>
      <c r="I545" s="1" t="s">
        <v>22</v>
      </c>
      <c r="J545" s="1" t="s">
        <v>0</v>
      </c>
    </row>
    <row r="546" spans="1:10" ht="45" x14ac:dyDescent="0.25">
      <c r="A546" s="1">
        <v>2855400</v>
      </c>
      <c r="B546" s="1" t="s">
        <v>1057</v>
      </c>
      <c r="C546" s="1" t="s">
        <v>22</v>
      </c>
      <c r="D546" s="1" t="s">
        <v>1058</v>
      </c>
      <c r="E546" s="2">
        <v>0</v>
      </c>
      <c r="F546" s="1">
        <v>173.83</v>
      </c>
      <c r="G546" s="1" t="s">
        <v>49</v>
      </c>
      <c r="H546" s="1">
        <f t="shared" si="8"/>
        <v>0</v>
      </c>
      <c r="I546" s="1" t="s">
        <v>22</v>
      </c>
      <c r="J546" s="1" t="s">
        <v>0</v>
      </c>
    </row>
    <row r="547" spans="1:10" ht="45" x14ac:dyDescent="0.25">
      <c r="A547" s="1">
        <v>2855401</v>
      </c>
      <c r="B547" s="1" t="s">
        <v>1059</v>
      </c>
      <c r="C547" s="1" t="s">
        <v>22</v>
      </c>
      <c r="D547" s="1" t="s">
        <v>1060</v>
      </c>
      <c r="E547" s="2">
        <v>0</v>
      </c>
      <c r="F547" s="1">
        <v>19.14</v>
      </c>
      <c r="G547" s="1" t="s">
        <v>49</v>
      </c>
      <c r="H547" s="1">
        <f t="shared" si="8"/>
        <v>0</v>
      </c>
      <c r="I547" s="1" t="s">
        <v>22</v>
      </c>
      <c r="J547" s="1" t="s">
        <v>0</v>
      </c>
    </row>
    <row r="548" spans="1:10" x14ac:dyDescent="0.25">
      <c r="A548" s="1">
        <v>2855402</v>
      </c>
      <c r="B548" s="1" t="s">
        <v>1061</v>
      </c>
      <c r="C548" s="1" t="s">
        <v>22</v>
      </c>
      <c r="D548" s="1" t="s">
        <v>1062</v>
      </c>
      <c r="E548" s="2">
        <v>0</v>
      </c>
      <c r="F548" s="1">
        <v>50.95</v>
      </c>
      <c r="G548" s="1" t="s">
        <v>40</v>
      </c>
      <c r="H548" s="1">
        <f t="shared" si="8"/>
        <v>0</v>
      </c>
      <c r="I548" s="1" t="s">
        <v>22</v>
      </c>
      <c r="J548" s="1" t="s">
        <v>0</v>
      </c>
    </row>
    <row r="549" spans="1:10" ht="30" x14ac:dyDescent="0.25">
      <c r="A549" s="1">
        <v>2855403</v>
      </c>
      <c r="B549" s="1" t="s">
        <v>1063</v>
      </c>
      <c r="C549" s="1" t="s">
        <v>22</v>
      </c>
      <c r="D549" s="1" t="s">
        <v>1064</v>
      </c>
      <c r="E549" s="2">
        <v>0</v>
      </c>
      <c r="F549" s="1">
        <v>77.400000000000006</v>
      </c>
      <c r="G549" s="1" t="s">
        <v>40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2855404</v>
      </c>
      <c r="B550" s="1" t="s">
        <v>1065</v>
      </c>
      <c r="C550" s="1" t="s">
        <v>22</v>
      </c>
      <c r="D550" s="1" t="s">
        <v>1066</v>
      </c>
      <c r="E550" s="2">
        <v>0</v>
      </c>
      <c r="F550" s="1">
        <v>766.04899999999998</v>
      </c>
      <c r="G550" s="1" t="s">
        <v>62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2855405</v>
      </c>
      <c r="B551" s="1" t="s">
        <v>1067</v>
      </c>
      <c r="C551" s="1" t="s">
        <v>22</v>
      </c>
      <c r="D551" s="1" t="s">
        <v>1068</v>
      </c>
      <c r="E551" s="2">
        <v>0</v>
      </c>
      <c r="F551" s="1">
        <v>38302.449999999997</v>
      </c>
      <c r="G551" s="1" t="s">
        <v>62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2855406</v>
      </c>
      <c r="B552" s="1" t="s">
        <v>1069</v>
      </c>
      <c r="C552" s="1" t="s">
        <v>22</v>
      </c>
      <c r="D552" s="1" t="s">
        <v>1070</v>
      </c>
      <c r="E552" s="2">
        <v>0</v>
      </c>
      <c r="F552" s="1">
        <v>766.04899999999998</v>
      </c>
      <c r="G552" s="1" t="s">
        <v>62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2855407</v>
      </c>
      <c r="B553" s="1" t="s">
        <v>1071</v>
      </c>
      <c r="C553" s="1" t="s">
        <v>22</v>
      </c>
      <c r="D553" s="1" t="s">
        <v>1072</v>
      </c>
      <c r="E553" s="2">
        <v>0</v>
      </c>
      <c r="F553" s="1">
        <v>7660.49</v>
      </c>
      <c r="G553" s="1" t="s">
        <v>62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2855408</v>
      </c>
      <c r="B554" s="1" t="s">
        <v>1073</v>
      </c>
      <c r="C554" s="1" t="s">
        <v>22</v>
      </c>
      <c r="D554" s="1" t="s">
        <v>1074</v>
      </c>
      <c r="E554" s="2">
        <v>0</v>
      </c>
      <c r="F554" s="1">
        <v>758.17600000000004</v>
      </c>
      <c r="G554" s="1" t="s">
        <v>62</v>
      </c>
      <c r="H554" s="1">
        <f t="shared" si="8"/>
        <v>0</v>
      </c>
      <c r="I554" s="1" t="s">
        <v>22</v>
      </c>
      <c r="J554" s="1" t="s">
        <v>0</v>
      </c>
    </row>
    <row r="555" spans="1:10" ht="30" x14ac:dyDescent="0.25">
      <c r="A555" s="1">
        <v>2855409</v>
      </c>
      <c r="B555" s="1" t="s">
        <v>1075</v>
      </c>
      <c r="C555" s="1" t="s">
        <v>22</v>
      </c>
      <c r="D555" s="1" t="s">
        <v>1076</v>
      </c>
      <c r="E555" s="2">
        <v>0</v>
      </c>
      <c r="F555" s="1">
        <v>5.1920000000000002</v>
      </c>
      <c r="G555" s="1" t="s">
        <v>62</v>
      </c>
      <c r="H555" s="1">
        <f t="shared" si="8"/>
        <v>0</v>
      </c>
      <c r="I555" s="1" t="s">
        <v>22</v>
      </c>
      <c r="J555" s="1" t="s">
        <v>0</v>
      </c>
    </row>
    <row r="556" spans="1:10" ht="30" x14ac:dyDescent="0.25">
      <c r="A556" s="1">
        <v>2855410</v>
      </c>
      <c r="B556" s="1" t="s">
        <v>1077</v>
      </c>
      <c r="C556" s="1" t="s">
        <v>22</v>
      </c>
      <c r="D556" s="1" t="s">
        <v>1078</v>
      </c>
      <c r="E556" s="2">
        <v>0</v>
      </c>
      <c r="F556" s="1">
        <v>2.6819999999999999</v>
      </c>
      <c r="G556" s="1" t="s">
        <v>62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2855411</v>
      </c>
      <c r="B557" s="1" t="s">
        <v>1079</v>
      </c>
      <c r="C557" s="1" t="s">
        <v>223</v>
      </c>
      <c r="D557" s="1" t="s">
        <v>224</v>
      </c>
      <c r="E557" s="1">
        <f>ROUND(H558+H561+H565,2)</f>
        <v>0</v>
      </c>
      <c r="F557" s="1">
        <v>1</v>
      </c>
      <c r="G557" s="1" t="s">
        <v>0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2855412</v>
      </c>
      <c r="B558" s="1" t="s">
        <v>1080</v>
      </c>
      <c r="C558" s="1">
        <v>762</v>
      </c>
      <c r="D558" s="1" t="s">
        <v>1081</v>
      </c>
      <c r="E558" s="1">
        <f>ROUND(H559+H560,2)</f>
        <v>0</v>
      </c>
      <c r="F558" s="1">
        <v>1</v>
      </c>
      <c r="G558" s="1" t="s">
        <v>0</v>
      </c>
      <c r="H558" s="1">
        <f t="shared" si="8"/>
        <v>0</v>
      </c>
      <c r="I558" s="1" t="s">
        <v>22</v>
      </c>
      <c r="J558" s="1" t="s">
        <v>0</v>
      </c>
    </row>
    <row r="559" spans="1:10" ht="30" x14ac:dyDescent="0.25">
      <c r="A559" s="1">
        <v>2855413</v>
      </c>
      <c r="B559" s="1" t="s">
        <v>1082</v>
      </c>
      <c r="C559" s="1" t="s">
        <v>22</v>
      </c>
      <c r="D559" s="1" t="s">
        <v>1083</v>
      </c>
      <c r="E559" s="2">
        <v>0</v>
      </c>
      <c r="F559" s="1">
        <v>227.232</v>
      </c>
      <c r="G559" s="1" t="s">
        <v>40</v>
      </c>
      <c r="H559" s="1">
        <f t="shared" si="8"/>
        <v>0</v>
      </c>
      <c r="I559" s="1" t="s">
        <v>22</v>
      </c>
      <c r="J559" s="1" t="s">
        <v>0</v>
      </c>
    </row>
    <row r="560" spans="1:10" ht="30" x14ac:dyDescent="0.25">
      <c r="A560" s="1">
        <v>2855414</v>
      </c>
      <c r="B560" s="1" t="s">
        <v>1084</v>
      </c>
      <c r="C560" s="1" t="s">
        <v>22</v>
      </c>
      <c r="D560" s="1" t="s">
        <v>1085</v>
      </c>
      <c r="E560" s="2">
        <v>0</v>
      </c>
      <c r="F560" s="1">
        <v>84.885000000000005</v>
      </c>
      <c r="G560" s="1" t="s">
        <v>40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2855415</v>
      </c>
      <c r="B561" s="1" t="s">
        <v>1086</v>
      </c>
      <c r="C561" s="1">
        <v>764</v>
      </c>
      <c r="D561" s="1" t="s">
        <v>379</v>
      </c>
      <c r="E561" s="1">
        <f>ROUND(H562+H563+H564,2)</f>
        <v>0</v>
      </c>
      <c r="F561" s="1">
        <v>1</v>
      </c>
      <c r="G561" s="1" t="s">
        <v>0</v>
      </c>
      <c r="H561" s="1">
        <f t="shared" si="8"/>
        <v>0</v>
      </c>
      <c r="I561" s="1" t="s">
        <v>22</v>
      </c>
      <c r="J561" s="1" t="s">
        <v>0</v>
      </c>
    </row>
    <row r="562" spans="1:10" ht="30" x14ac:dyDescent="0.25">
      <c r="A562" s="1">
        <v>2855416</v>
      </c>
      <c r="B562" s="1" t="s">
        <v>1087</v>
      </c>
      <c r="C562" s="1" t="s">
        <v>22</v>
      </c>
      <c r="D562" s="1" t="s">
        <v>1088</v>
      </c>
      <c r="E562" s="2">
        <v>0</v>
      </c>
      <c r="F562" s="1">
        <v>71.45</v>
      </c>
      <c r="G562" s="1" t="s">
        <v>40</v>
      </c>
      <c r="H562" s="1">
        <f t="shared" si="8"/>
        <v>0</v>
      </c>
      <c r="I562" s="1" t="s">
        <v>22</v>
      </c>
      <c r="J562" s="1" t="s">
        <v>0</v>
      </c>
    </row>
    <row r="563" spans="1:10" ht="30" x14ac:dyDescent="0.25">
      <c r="A563" s="1">
        <v>2855417</v>
      </c>
      <c r="B563" s="1" t="s">
        <v>1089</v>
      </c>
      <c r="C563" s="1" t="s">
        <v>22</v>
      </c>
      <c r="D563" s="1" t="s">
        <v>1090</v>
      </c>
      <c r="E563" s="2">
        <v>0</v>
      </c>
      <c r="F563" s="1">
        <v>6</v>
      </c>
      <c r="G563" s="1" t="s">
        <v>97</v>
      </c>
      <c r="H563" s="1">
        <f t="shared" si="8"/>
        <v>0</v>
      </c>
      <c r="I563" s="1" t="s">
        <v>22</v>
      </c>
      <c r="J563" s="1" t="s">
        <v>0</v>
      </c>
    </row>
    <row r="564" spans="1:10" ht="30" x14ac:dyDescent="0.25">
      <c r="A564" s="1">
        <v>2855418</v>
      </c>
      <c r="B564" s="1" t="s">
        <v>1091</v>
      </c>
      <c r="C564" s="1" t="s">
        <v>22</v>
      </c>
      <c r="D564" s="1" t="s">
        <v>1092</v>
      </c>
      <c r="E564" s="2">
        <v>0</v>
      </c>
      <c r="F564" s="1">
        <v>17.829999999999998</v>
      </c>
      <c r="G564" s="1" t="s">
        <v>40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2855419</v>
      </c>
      <c r="B565" s="1" t="s">
        <v>1093</v>
      </c>
      <c r="C565" s="1">
        <v>767</v>
      </c>
      <c r="D565" s="1" t="s">
        <v>346</v>
      </c>
      <c r="E565" s="1">
        <f>ROUND(H566+H567,2)</f>
        <v>0</v>
      </c>
      <c r="F565" s="1">
        <v>1</v>
      </c>
      <c r="G565" s="1" t="s">
        <v>0</v>
      </c>
      <c r="H565" s="1">
        <f t="shared" si="8"/>
        <v>0</v>
      </c>
      <c r="I565" s="1" t="s">
        <v>22</v>
      </c>
      <c r="J565" s="1" t="s">
        <v>0</v>
      </c>
    </row>
    <row r="566" spans="1:10" ht="30" x14ac:dyDescent="0.25">
      <c r="A566" s="1">
        <v>2855420</v>
      </c>
      <c r="B566" s="1" t="s">
        <v>1094</v>
      </c>
      <c r="C566" s="1" t="s">
        <v>22</v>
      </c>
      <c r="D566" s="1" t="s">
        <v>1095</v>
      </c>
      <c r="E566" s="2">
        <v>0</v>
      </c>
      <c r="F566" s="1">
        <v>10.25</v>
      </c>
      <c r="G566" s="1" t="s">
        <v>67</v>
      </c>
      <c r="H566" s="1">
        <f t="shared" si="8"/>
        <v>0</v>
      </c>
      <c r="I566" s="1" t="s">
        <v>22</v>
      </c>
      <c r="J566" s="1" t="s">
        <v>0</v>
      </c>
    </row>
    <row r="567" spans="1:10" ht="30" x14ac:dyDescent="0.25">
      <c r="A567" s="1">
        <v>2855421</v>
      </c>
      <c r="B567" s="1" t="s">
        <v>1096</v>
      </c>
      <c r="C567" s="1" t="s">
        <v>22</v>
      </c>
      <c r="D567" s="1" t="s">
        <v>1097</v>
      </c>
      <c r="E567" s="2">
        <v>0</v>
      </c>
      <c r="F567" s="1">
        <v>325.25</v>
      </c>
      <c r="G567" s="1" t="s">
        <v>67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2855422</v>
      </c>
      <c r="B568" s="1" t="s">
        <v>1098</v>
      </c>
      <c r="C568" s="1" t="s">
        <v>22</v>
      </c>
      <c r="D568" s="1" t="s">
        <v>1099</v>
      </c>
      <c r="E568" s="1">
        <f>ROUND(H569+H574+H579,2)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2855423</v>
      </c>
      <c r="B569" s="1" t="s">
        <v>1100</v>
      </c>
      <c r="C569" s="1" t="s">
        <v>604</v>
      </c>
      <c r="D569" s="1" t="s">
        <v>1018</v>
      </c>
      <c r="E569" s="1">
        <f>ROUND(H570+H571+H572+H573,2)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2855424</v>
      </c>
      <c r="B570" s="1" t="s">
        <v>1101</v>
      </c>
      <c r="C570" s="1" t="s">
        <v>22</v>
      </c>
      <c r="D570" s="1" t="s">
        <v>1102</v>
      </c>
      <c r="E570" s="2">
        <v>0</v>
      </c>
      <c r="F570" s="1">
        <v>130</v>
      </c>
      <c r="G570" s="1" t="s">
        <v>40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2855425</v>
      </c>
      <c r="B571" s="1" t="s">
        <v>1103</v>
      </c>
      <c r="C571" s="1" t="s">
        <v>22</v>
      </c>
      <c r="D571" s="1" t="s">
        <v>1104</v>
      </c>
      <c r="E571" s="2">
        <v>0</v>
      </c>
      <c r="F571" s="1">
        <v>130</v>
      </c>
      <c r="G571" s="1" t="s">
        <v>40</v>
      </c>
      <c r="H571" s="1">
        <f t="shared" si="8"/>
        <v>0</v>
      </c>
      <c r="I571" s="1" t="s">
        <v>22</v>
      </c>
      <c r="J571" s="1" t="s">
        <v>0</v>
      </c>
    </row>
    <row r="572" spans="1:10" ht="30" x14ac:dyDescent="0.25">
      <c r="A572" s="1">
        <v>2855426</v>
      </c>
      <c r="B572" s="1" t="s">
        <v>1105</v>
      </c>
      <c r="C572" s="1" t="s">
        <v>22</v>
      </c>
      <c r="D572" s="1" t="s">
        <v>1106</v>
      </c>
      <c r="E572" s="2">
        <v>0</v>
      </c>
      <c r="F572" s="1">
        <v>4</v>
      </c>
      <c r="G572" s="1" t="s">
        <v>97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2855427</v>
      </c>
      <c r="B573" s="1" t="s">
        <v>1107</v>
      </c>
      <c r="C573" s="1" t="s">
        <v>22</v>
      </c>
      <c r="D573" s="1" t="s">
        <v>1029</v>
      </c>
      <c r="E573" s="2">
        <v>0</v>
      </c>
      <c r="F573" s="1">
        <v>65</v>
      </c>
      <c r="G573" s="1" t="s">
        <v>40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2855428</v>
      </c>
      <c r="B574" s="1" t="s">
        <v>1108</v>
      </c>
      <c r="C574" s="1" t="s">
        <v>627</v>
      </c>
      <c r="D574" s="1" t="s">
        <v>38</v>
      </c>
      <c r="E574" s="1">
        <f>ROUND(H575+H576+H577+H578,2)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2855429</v>
      </c>
      <c r="B575" s="1" t="s">
        <v>1109</v>
      </c>
      <c r="C575" s="1" t="s">
        <v>22</v>
      </c>
      <c r="D575" s="1" t="s">
        <v>1110</v>
      </c>
      <c r="E575" s="2">
        <v>0</v>
      </c>
      <c r="F575" s="1">
        <v>65</v>
      </c>
      <c r="G575" s="1" t="s">
        <v>40</v>
      </c>
      <c r="H575" s="1">
        <f t="shared" si="8"/>
        <v>0</v>
      </c>
      <c r="I575" s="1" t="s">
        <v>22</v>
      </c>
      <c r="J575" s="1" t="s">
        <v>0</v>
      </c>
    </row>
    <row r="576" spans="1:10" x14ac:dyDescent="0.25">
      <c r="A576" s="1">
        <v>2855430</v>
      </c>
      <c r="B576" s="1" t="s">
        <v>1111</v>
      </c>
      <c r="C576" s="1" t="s">
        <v>22</v>
      </c>
      <c r="D576" s="1" t="s">
        <v>1034</v>
      </c>
      <c r="E576" s="2">
        <v>0</v>
      </c>
      <c r="F576" s="1">
        <v>65</v>
      </c>
      <c r="G576" s="1" t="s">
        <v>40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2855431</v>
      </c>
      <c r="B577" s="1" t="s">
        <v>1112</v>
      </c>
      <c r="C577" s="1" t="s">
        <v>22</v>
      </c>
      <c r="D577" s="1" t="s">
        <v>1038</v>
      </c>
      <c r="E577" s="2">
        <v>0</v>
      </c>
      <c r="F577" s="1">
        <v>65</v>
      </c>
      <c r="G577" s="1" t="s">
        <v>40</v>
      </c>
      <c r="H577" s="1">
        <f t="shared" si="8"/>
        <v>0</v>
      </c>
      <c r="I577" s="1" t="s">
        <v>22</v>
      </c>
      <c r="J577" s="1" t="s">
        <v>0</v>
      </c>
    </row>
    <row r="578" spans="1:10" x14ac:dyDescent="0.25">
      <c r="A578" s="1">
        <v>2855432</v>
      </c>
      <c r="B578" s="1" t="s">
        <v>1113</v>
      </c>
      <c r="C578" s="1" t="s">
        <v>22</v>
      </c>
      <c r="D578" s="1" t="s">
        <v>1040</v>
      </c>
      <c r="E578" s="2">
        <v>0</v>
      </c>
      <c r="F578" s="1">
        <v>65</v>
      </c>
      <c r="G578" s="1" t="s">
        <v>40</v>
      </c>
      <c r="H578" s="1">
        <f t="shared" si="8"/>
        <v>0</v>
      </c>
      <c r="I578" s="1" t="s">
        <v>22</v>
      </c>
      <c r="J578" s="1" t="s">
        <v>0</v>
      </c>
    </row>
    <row r="579" spans="1:10" x14ac:dyDescent="0.25">
      <c r="A579" s="1">
        <v>2855433</v>
      </c>
      <c r="B579" s="1" t="s">
        <v>1114</v>
      </c>
      <c r="C579" s="1" t="s">
        <v>669</v>
      </c>
      <c r="D579" s="1" t="s">
        <v>952</v>
      </c>
      <c r="E579" s="1">
        <f>ROUND(H580+H581+H582,2)</f>
        <v>0</v>
      </c>
      <c r="F579" s="1">
        <v>1</v>
      </c>
      <c r="G579" s="1" t="s">
        <v>0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2855434</v>
      </c>
      <c r="B580" s="1" t="s">
        <v>1115</v>
      </c>
      <c r="C580" s="1" t="s">
        <v>22</v>
      </c>
      <c r="D580" s="1" t="s">
        <v>1044</v>
      </c>
      <c r="E580" s="2">
        <v>0</v>
      </c>
      <c r="F580" s="1">
        <v>1</v>
      </c>
      <c r="G580" s="1" t="s">
        <v>776</v>
      </c>
      <c r="H580" s="1">
        <f t="shared" si="9"/>
        <v>0</v>
      </c>
      <c r="I580" s="1" t="s">
        <v>22</v>
      </c>
      <c r="J580" s="1" t="s">
        <v>0</v>
      </c>
    </row>
    <row r="581" spans="1:10" x14ac:dyDescent="0.25">
      <c r="A581" s="1">
        <v>2855435</v>
      </c>
      <c r="B581" s="1" t="s">
        <v>1116</v>
      </c>
      <c r="C581" s="1" t="s">
        <v>22</v>
      </c>
      <c r="D581" s="1" t="s">
        <v>801</v>
      </c>
      <c r="E581" s="2">
        <v>0</v>
      </c>
      <c r="F581" s="1">
        <v>1</v>
      </c>
      <c r="G581" s="1" t="s">
        <v>800</v>
      </c>
      <c r="H581" s="1">
        <f t="shared" si="9"/>
        <v>0</v>
      </c>
      <c r="I581" s="1" t="s">
        <v>22</v>
      </c>
      <c r="J581" s="1" t="s">
        <v>0</v>
      </c>
    </row>
    <row r="582" spans="1:10" x14ac:dyDescent="0.25">
      <c r="A582" s="1">
        <v>2855436</v>
      </c>
      <c r="B582" s="1" t="s">
        <v>1117</v>
      </c>
      <c r="C582" s="1" t="s">
        <v>22</v>
      </c>
      <c r="D582" s="1" t="s">
        <v>803</v>
      </c>
      <c r="E582" s="2">
        <v>0</v>
      </c>
      <c r="F582" s="1">
        <v>1</v>
      </c>
      <c r="G582" s="1" t="s">
        <v>800</v>
      </c>
      <c r="H582" s="1">
        <f t="shared" si="9"/>
        <v>0</v>
      </c>
      <c r="I582" s="1" t="s">
        <v>22</v>
      </c>
      <c r="J582" s="1" t="s">
        <v>0</v>
      </c>
    </row>
    <row r="583" spans="1:10" x14ac:dyDescent="0.25">
      <c r="A583" s="1">
        <v>2855437</v>
      </c>
      <c r="B583" s="1" t="s">
        <v>1118</v>
      </c>
      <c r="C583" s="1" t="s">
        <v>22</v>
      </c>
      <c r="D583" s="1" t="s">
        <v>1119</v>
      </c>
      <c r="E583" s="1">
        <f>ROUND(H584+H597,2)</f>
        <v>0</v>
      </c>
      <c r="F583" s="1">
        <v>1</v>
      </c>
      <c r="G583" s="1" t="s">
        <v>0</v>
      </c>
      <c r="H583" s="1">
        <f t="shared" si="9"/>
        <v>0</v>
      </c>
      <c r="I583" s="1" t="s">
        <v>22</v>
      </c>
      <c r="J583" s="1" t="s">
        <v>0</v>
      </c>
    </row>
    <row r="584" spans="1:10" x14ac:dyDescent="0.25">
      <c r="A584" s="1">
        <v>2855438</v>
      </c>
      <c r="B584" s="1" t="s">
        <v>1120</v>
      </c>
      <c r="C584" s="1" t="s">
        <v>22</v>
      </c>
      <c r="D584" s="1" t="s">
        <v>1121</v>
      </c>
      <c r="E584" s="1">
        <f>ROUND(H585+H586+H587+H588+H589+H590+H591+H592+H593+H594+H595+H596,2)</f>
        <v>0</v>
      </c>
      <c r="F584" s="1">
        <v>1</v>
      </c>
      <c r="G584" s="1" t="s">
        <v>0</v>
      </c>
      <c r="H584" s="1">
        <f t="shared" si="9"/>
        <v>0</v>
      </c>
      <c r="I584" s="1" t="s">
        <v>22</v>
      </c>
      <c r="J584" s="1" t="s">
        <v>0</v>
      </c>
    </row>
    <row r="585" spans="1:10" ht="270" x14ac:dyDescent="0.25">
      <c r="A585" s="1">
        <v>2855439</v>
      </c>
      <c r="B585" s="1" t="s">
        <v>1122</v>
      </c>
      <c r="C585" s="1" t="s">
        <v>22</v>
      </c>
      <c r="D585" s="1" t="s">
        <v>1123</v>
      </c>
      <c r="E585" s="2">
        <v>0</v>
      </c>
      <c r="F585" s="1">
        <v>1</v>
      </c>
      <c r="G585" s="1" t="s">
        <v>97</v>
      </c>
      <c r="H585" s="1">
        <f t="shared" si="9"/>
        <v>0</v>
      </c>
      <c r="I585" s="1" t="s">
        <v>22</v>
      </c>
      <c r="J585" s="1" t="s">
        <v>1124</v>
      </c>
    </row>
    <row r="586" spans="1:10" x14ac:dyDescent="0.25">
      <c r="A586" s="1">
        <v>2855440</v>
      </c>
      <c r="B586" s="1" t="s">
        <v>1125</v>
      </c>
      <c r="C586" s="1" t="s">
        <v>22</v>
      </c>
      <c r="D586" s="1" t="s">
        <v>1126</v>
      </c>
      <c r="E586" s="2">
        <v>0</v>
      </c>
      <c r="F586" s="1">
        <v>110</v>
      </c>
      <c r="G586" s="1" t="s">
        <v>97</v>
      </c>
      <c r="H586" s="1">
        <f t="shared" si="9"/>
        <v>0</v>
      </c>
      <c r="I586" s="1" t="s">
        <v>22</v>
      </c>
      <c r="J586" s="1" t="s">
        <v>0</v>
      </c>
    </row>
    <row r="587" spans="1:10" x14ac:dyDescent="0.25">
      <c r="A587" s="1">
        <v>2855441</v>
      </c>
      <c r="B587" s="1" t="s">
        <v>1127</v>
      </c>
      <c r="C587" s="1" t="s">
        <v>22</v>
      </c>
      <c r="D587" s="1" t="s">
        <v>1128</v>
      </c>
      <c r="E587" s="2">
        <v>0</v>
      </c>
      <c r="F587" s="1">
        <v>9</v>
      </c>
      <c r="G587" s="1" t="s">
        <v>97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2855442</v>
      </c>
      <c r="B588" s="1" t="s">
        <v>1129</v>
      </c>
      <c r="C588" s="1" t="s">
        <v>22</v>
      </c>
      <c r="D588" s="1" t="s">
        <v>1130</v>
      </c>
      <c r="E588" s="2">
        <v>0</v>
      </c>
      <c r="F588" s="1">
        <v>62</v>
      </c>
      <c r="G588" s="1" t="s">
        <v>97</v>
      </c>
      <c r="H588" s="1">
        <f t="shared" si="9"/>
        <v>0</v>
      </c>
      <c r="I588" s="1" t="s">
        <v>22</v>
      </c>
      <c r="J588" s="1" t="s">
        <v>0</v>
      </c>
    </row>
    <row r="589" spans="1:10" ht="30" x14ac:dyDescent="0.25">
      <c r="A589" s="1">
        <v>2855443</v>
      </c>
      <c r="B589" s="1" t="s">
        <v>1131</v>
      </c>
      <c r="C589" s="1" t="s">
        <v>22</v>
      </c>
      <c r="D589" s="1" t="s">
        <v>1132</v>
      </c>
      <c r="E589" s="2">
        <v>0</v>
      </c>
      <c r="F589" s="1">
        <v>3</v>
      </c>
      <c r="G589" s="1" t="s">
        <v>97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2855444</v>
      </c>
      <c r="B590" s="1" t="s">
        <v>1133</v>
      </c>
      <c r="C590" s="1" t="s">
        <v>22</v>
      </c>
      <c r="D590" s="1" t="s">
        <v>1135</v>
      </c>
      <c r="E590" s="2">
        <v>0</v>
      </c>
      <c r="F590" s="1">
        <v>10</v>
      </c>
      <c r="G590" s="1" t="s">
        <v>1134</v>
      </c>
      <c r="H590" s="1">
        <f t="shared" si="9"/>
        <v>0</v>
      </c>
      <c r="I590" s="1" t="s">
        <v>22</v>
      </c>
      <c r="J590" s="1" t="s">
        <v>0</v>
      </c>
    </row>
    <row r="591" spans="1:10" x14ac:dyDescent="0.25">
      <c r="A591" s="1">
        <v>2855445</v>
      </c>
      <c r="B591" s="1" t="s">
        <v>1136</v>
      </c>
      <c r="C591" s="1" t="s">
        <v>22</v>
      </c>
      <c r="D591" s="1" t="s">
        <v>1137</v>
      </c>
      <c r="E591" s="2">
        <v>0</v>
      </c>
      <c r="F591" s="1">
        <v>320</v>
      </c>
      <c r="G591" s="1" t="s">
        <v>1134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2855446</v>
      </c>
      <c r="B592" s="1" t="s">
        <v>1138</v>
      </c>
      <c r="C592" s="1" t="s">
        <v>22</v>
      </c>
      <c r="D592" s="1" t="s">
        <v>1139</v>
      </c>
      <c r="E592" s="2">
        <v>0</v>
      </c>
      <c r="F592" s="1">
        <v>9</v>
      </c>
      <c r="G592" s="1" t="s">
        <v>97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2855447</v>
      </c>
      <c r="B593" s="1" t="s">
        <v>1140</v>
      </c>
      <c r="C593" s="1" t="s">
        <v>22</v>
      </c>
      <c r="D593" s="1" t="s">
        <v>1141</v>
      </c>
      <c r="E593" s="2">
        <v>0</v>
      </c>
      <c r="F593" s="1">
        <v>35</v>
      </c>
      <c r="G593" s="1" t="s">
        <v>97</v>
      </c>
      <c r="H593" s="1">
        <f t="shared" si="9"/>
        <v>0</v>
      </c>
      <c r="I593" s="1" t="s">
        <v>22</v>
      </c>
      <c r="J593" s="1" t="s">
        <v>0</v>
      </c>
    </row>
    <row r="594" spans="1:10" x14ac:dyDescent="0.25">
      <c r="A594" s="1">
        <v>2855448</v>
      </c>
      <c r="B594" s="1" t="s">
        <v>1142</v>
      </c>
      <c r="C594" s="1" t="s">
        <v>22</v>
      </c>
      <c r="D594" s="1" t="s">
        <v>1143</v>
      </c>
      <c r="E594" s="2">
        <v>0</v>
      </c>
      <c r="F594" s="1">
        <v>35</v>
      </c>
      <c r="G594" s="1" t="s">
        <v>97</v>
      </c>
      <c r="H594" s="1">
        <f t="shared" si="9"/>
        <v>0</v>
      </c>
      <c r="I594" s="1" t="s">
        <v>22</v>
      </c>
      <c r="J594" s="1" t="s">
        <v>0</v>
      </c>
    </row>
    <row r="595" spans="1:10" x14ac:dyDescent="0.25">
      <c r="A595" s="1">
        <v>2855449</v>
      </c>
      <c r="B595" s="1" t="s">
        <v>1144</v>
      </c>
      <c r="C595" s="1" t="s">
        <v>22</v>
      </c>
      <c r="D595" s="1" t="s">
        <v>1145</v>
      </c>
      <c r="E595" s="2">
        <v>0</v>
      </c>
      <c r="F595" s="1">
        <v>6</v>
      </c>
      <c r="G595" s="1" t="s">
        <v>97</v>
      </c>
      <c r="H595" s="1">
        <f t="shared" si="9"/>
        <v>0</v>
      </c>
      <c r="I595" s="1" t="s">
        <v>22</v>
      </c>
      <c r="J595" s="1" t="s">
        <v>0</v>
      </c>
    </row>
    <row r="596" spans="1:10" x14ac:dyDescent="0.25">
      <c r="A596" s="1">
        <v>2855450</v>
      </c>
      <c r="B596" s="1" t="s">
        <v>1146</v>
      </c>
      <c r="C596" s="1" t="s">
        <v>22</v>
      </c>
      <c r="D596" s="1" t="s">
        <v>1148</v>
      </c>
      <c r="E596" s="2">
        <v>0</v>
      </c>
      <c r="F596" s="1">
        <v>105</v>
      </c>
      <c r="G596" s="1" t="s">
        <v>1147</v>
      </c>
      <c r="H596" s="1">
        <f t="shared" si="9"/>
        <v>0</v>
      </c>
      <c r="I596" s="1" t="s">
        <v>22</v>
      </c>
      <c r="J596" s="1" t="s">
        <v>0</v>
      </c>
    </row>
    <row r="597" spans="1:10" x14ac:dyDescent="0.25">
      <c r="A597" s="1">
        <v>2855451</v>
      </c>
      <c r="B597" s="1" t="s">
        <v>1149</v>
      </c>
      <c r="C597" s="1" t="s">
        <v>22</v>
      </c>
      <c r="D597" s="1" t="s">
        <v>1150</v>
      </c>
      <c r="E597" s="1">
        <f>ROUND(H598+H599+H600+H601,2)</f>
        <v>0</v>
      </c>
      <c r="F597" s="1">
        <v>1</v>
      </c>
      <c r="G597" s="1" t="s">
        <v>0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2855452</v>
      </c>
      <c r="B598" s="1" t="s">
        <v>1151</v>
      </c>
      <c r="C598" s="1" t="s">
        <v>22</v>
      </c>
      <c r="D598" s="1" t="s">
        <v>1152</v>
      </c>
      <c r="E598" s="2">
        <v>0</v>
      </c>
      <c r="F598" s="1">
        <v>1</v>
      </c>
      <c r="G598" s="1" t="s">
        <v>800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2855453</v>
      </c>
      <c r="B599" s="1" t="s">
        <v>1153</v>
      </c>
      <c r="C599" s="1" t="s">
        <v>22</v>
      </c>
      <c r="D599" s="1" t="s">
        <v>1154</v>
      </c>
      <c r="E599" s="2">
        <v>0</v>
      </c>
      <c r="F599" s="1">
        <v>1</v>
      </c>
      <c r="G599" s="1" t="s">
        <v>800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2855454</v>
      </c>
      <c r="B600" s="1" t="s">
        <v>1155</v>
      </c>
      <c r="C600" s="1" t="s">
        <v>22</v>
      </c>
      <c r="D600" s="1" t="s">
        <v>1156</v>
      </c>
      <c r="E600" s="2">
        <v>0</v>
      </c>
      <c r="F600" s="1">
        <v>1</v>
      </c>
      <c r="G600" s="1" t="s">
        <v>800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2855455</v>
      </c>
      <c r="B601" s="1" t="s">
        <v>1157</v>
      </c>
      <c r="C601" s="1" t="s">
        <v>22</v>
      </c>
      <c r="D601" s="1" t="s">
        <v>1158</v>
      </c>
      <c r="E601" s="2">
        <v>0</v>
      </c>
      <c r="F601" s="1">
        <v>1</v>
      </c>
      <c r="G601" s="1" t="s">
        <v>800</v>
      </c>
      <c r="H601" s="1">
        <f t="shared" si="9"/>
        <v>0</v>
      </c>
      <c r="I601" s="1" t="s">
        <v>22</v>
      </c>
      <c r="J601" s="1" t="s">
        <v>0</v>
      </c>
    </row>
    <row r="602" spans="1:10" x14ac:dyDescent="0.25">
      <c r="A602" s="1">
        <v>2855456</v>
      </c>
      <c r="B602" s="1" t="s">
        <v>1159</v>
      </c>
      <c r="C602" s="1" t="s">
        <v>22</v>
      </c>
      <c r="D602" s="1" t="s">
        <v>1160</v>
      </c>
      <c r="E602" s="1">
        <f>ROUND(H603+H608+H811,2)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2855457</v>
      </c>
      <c r="B603" s="1" t="s">
        <v>1161</v>
      </c>
      <c r="C603" s="1" t="s">
        <v>35</v>
      </c>
      <c r="D603" s="1" t="s">
        <v>36</v>
      </c>
      <c r="E603" s="1">
        <f>ROUND(H604+H606,2)</f>
        <v>0</v>
      </c>
      <c r="F603" s="1">
        <v>1</v>
      </c>
      <c r="G603" s="1" t="s">
        <v>0</v>
      </c>
      <c r="H603" s="1">
        <f t="shared" si="9"/>
        <v>0</v>
      </c>
      <c r="I603" s="1" t="s">
        <v>22</v>
      </c>
      <c r="J603" s="1" t="s">
        <v>0</v>
      </c>
    </row>
    <row r="604" spans="1:10" x14ac:dyDescent="0.25">
      <c r="A604" s="1">
        <v>2855458</v>
      </c>
      <c r="B604" s="1" t="s">
        <v>1162</v>
      </c>
      <c r="C604" s="1">
        <v>9</v>
      </c>
      <c r="D604" s="1" t="s">
        <v>407</v>
      </c>
      <c r="E604" s="1">
        <f>ROUND(H605,2)</f>
        <v>0</v>
      </c>
      <c r="F604" s="1">
        <v>1</v>
      </c>
      <c r="G604" s="1" t="s">
        <v>0</v>
      </c>
      <c r="H604" s="1">
        <f t="shared" si="9"/>
        <v>0</v>
      </c>
      <c r="I604" s="1" t="s">
        <v>22</v>
      </c>
      <c r="J604" s="1" t="s">
        <v>0</v>
      </c>
    </row>
    <row r="605" spans="1:10" ht="30" x14ac:dyDescent="0.25">
      <c r="A605" s="1">
        <v>2855459</v>
      </c>
      <c r="B605" s="1" t="s">
        <v>1163</v>
      </c>
      <c r="C605" s="1" t="s">
        <v>22</v>
      </c>
      <c r="D605" s="1" t="s">
        <v>576</v>
      </c>
      <c r="E605" s="2">
        <v>0</v>
      </c>
      <c r="F605" s="1">
        <v>36</v>
      </c>
      <c r="G605" s="1" t="s">
        <v>67</v>
      </c>
      <c r="H605" s="1">
        <f t="shared" si="9"/>
        <v>0</v>
      </c>
      <c r="I605" s="1" t="s">
        <v>22</v>
      </c>
      <c r="J605" s="1" t="s">
        <v>0</v>
      </c>
    </row>
    <row r="606" spans="1:10" x14ac:dyDescent="0.25">
      <c r="A606" s="1">
        <v>2855460</v>
      </c>
      <c r="B606" s="1" t="s">
        <v>1164</v>
      </c>
      <c r="C606" s="1">
        <v>99</v>
      </c>
      <c r="D606" s="1" t="s">
        <v>219</v>
      </c>
      <c r="E606" s="1">
        <f>ROUND(H607,2)</f>
        <v>0</v>
      </c>
      <c r="F606" s="1">
        <v>1</v>
      </c>
      <c r="G606" s="1" t="s">
        <v>0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2855461</v>
      </c>
      <c r="B607" s="1" t="s">
        <v>1165</v>
      </c>
      <c r="C607" s="1" t="s">
        <v>22</v>
      </c>
      <c r="D607" s="1" t="s">
        <v>1166</v>
      </c>
      <c r="E607" s="2">
        <v>0</v>
      </c>
      <c r="F607" s="1">
        <v>0.223</v>
      </c>
      <c r="G607" s="1" t="s">
        <v>62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2855462</v>
      </c>
      <c r="B608" s="1" t="s">
        <v>1167</v>
      </c>
      <c r="C608" s="1" t="s">
        <v>223</v>
      </c>
      <c r="D608" s="1" t="s">
        <v>224</v>
      </c>
      <c r="E608" s="1">
        <f>ROUND(H609+H623+H643+H672+H716+H763+H808,2)</f>
        <v>0</v>
      </c>
      <c r="F608" s="1">
        <v>1</v>
      </c>
      <c r="G608" s="1" t="s">
        <v>0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2855463</v>
      </c>
      <c r="B609" s="1" t="s">
        <v>1168</v>
      </c>
      <c r="C609" s="1">
        <v>733.1</v>
      </c>
      <c r="D609" s="1" t="s">
        <v>1169</v>
      </c>
      <c r="E609" s="1">
        <f>ROUND(H610+H611+H612+H613+H614+H615+H616+H617+H618+H619+H620+H621+H622,2)</f>
        <v>0</v>
      </c>
      <c r="F609" s="1">
        <v>1</v>
      </c>
      <c r="G609" s="1" t="s">
        <v>0</v>
      </c>
      <c r="H609" s="1">
        <f t="shared" si="9"/>
        <v>0</v>
      </c>
      <c r="I609" s="1" t="s">
        <v>22</v>
      </c>
      <c r="J609" s="1" t="s">
        <v>0</v>
      </c>
    </row>
    <row r="610" spans="1:10" ht="45" x14ac:dyDescent="0.25">
      <c r="A610" s="1">
        <v>2855464</v>
      </c>
      <c r="B610" s="1" t="s">
        <v>1170</v>
      </c>
      <c r="C610" s="1" t="s">
        <v>22</v>
      </c>
      <c r="D610" s="1" t="s">
        <v>1171</v>
      </c>
      <c r="E610" s="2">
        <v>0</v>
      </c>
      <c r="F610" s="1">
        <v>1020</v>
      </c>
      <c r="G610" s="1" t="s">
        <v>67</v>
      </c>
      <c r="H610" s="1">
        <f t="shared" si="9"/>
        <v>0</v>
      </c>
      <c r="I610" s="1" t="s">
        <v>22</v>
      </c>
      <c r="J610" s="1" t="s">
        <v>0</v>
      </c>
    </row>
    <row r="611" spans="1:10" ht="45" x14ac:dyDescent="0.25">
      <c r="A611" s="1">
        <v>2855465</v>
      </c>
      <c r="B611" s="1" t="s">
        <v>1172</v>
      </c>
      <c r="C611" s="1" t="s">
        <v>22</v>
      </c>
      <c r="D611" s="1" t="s">
        <v>1173</v>
      </c>
      <c r="E611" s="2">
        <v>0</v>
      </c>
      <c r="F611" s="1">
        <v>300</v>
      </c>
      <c r="G611" s="1" t="s">
        <v>40</v>
      </c>
      <c r="H611" s="1">
        <f t="shared" si="9"/>
        <v>0</v>
      </c>
      <c r="I611" s="1" t="s">
        <v>22</v>
      </c>
      <c r="J611" s="1" t="s">
        <v>0</v>
      </c>
    </row>
    <row r="612" spans="1:10" ht="30" x14ac:dyDescent="0.25">
      <c r="A612" s="1">
        <v>2855466</v>
      </c>
      <c r="B612" s="1" t="s">
        <v>1174</v>
      </c>
      <c r="C612" s="1" t="s">
        <v>22</v>
      </c>
      <c r="D612" s="1" t="s">
        <v>1175</v>
      </c>
      <c r="E612" s="2">
        <v>0</v>
      </c>
      <c r="F612" s="1">
        <v>224</v>
      </c>
      <c r="G612" s="1" t="s">
        <v>40</v>
      </c>
      <c r="H612" s="1">
        <f t="shared" si="9"/>
        <v>0</v>
      </c>
      <c r="I612" s="1" t="s">
        <v>22</v>
      </c>
      <c r="J612" s="1" t="s">
        <v>0</v>
      </c>
    </row>
    <row r="613" spans="1:10" ht="45" x14ac:dyDescent="0.25">
      <c r="A613" s="1">
        <v>2855467</v>
      </c>
      <c r="B613" s="1" t="s">
        <v>1176</v>
      </c>
      <c r="C613" s="1" t="s">
        <v>22</v>
      </c>
      <c r="D613" s="1" t="s">
        <v>1177</v>
      </c>
      <c r="E613" s="2">
        <v>0</v>
      </c>
      <c r="F613" s="1">
        <v>3600</v>
      </c>
      <c r="G613" s="1" t="s">
        <v>40</v>
      </c>
      <c r="H613" s="1">
        <f t="shared" si="9"/>
        <v>0</v>
      </c>
      <c r="I613" s="1" t="s">
        <v>22</v>
      </c>
      <c r="J613" s="1" t="s">
        <v>0</v>
      </c>
    </row>
    <row r="614" spans="1:10" ht="30" x14ac:dyDescent="0.25">
      <c r="A614" s="1">
        <v>2855468</v>
      </c>
      <c r="B614" s="1" t="s">
        <v>1178</v>
      </c>
      <c r="C614" s="1" t="s">
        <v>22</v>
      </c>
      <c r="D614" s="1" t="s">
        <v>1179</v>
      </c>
      <c r="E614" s="2">
        <v>0</v>
      </c>
      <c r="F614" s="1">
        <v>10</v>
      </c>
      <c r="G614" s="1" t="s">
        <v>97</v>
      </c>
      <c r="H614" s="1">
        <f t="shared" si="9"/>
        <v>0</v>
      </c>
      <c r="I614" s="1" t="s">
        <v>22</v>
      </c>
      <c r="J614" s="1" t="s">
        <v>0</v>
      </c>
    </row>
    <row r="615" spans="1:10" ht="120" x14ac:dyDescent="0.25">
      <c r="A615" s="1">
        <v>2855469</v>
      </c>
      <c r="B615" s="1" t="s">
        <v>1180</v>
      </c>
      <c r="C615" s="1" t="s">
        <v>22</v>
      </c>
      <c r="D615" s="1" t="s">
        <v>1181</v>
      </c>
      <c r="E615" s="2">
        <v>0</v>
      </c>
      <c r="F615" s="1">
        <v>100</v>
      </c>
      <c r="G615" s="1" t="s">
        <v>40</v>
      </c>
      <c r="H615" s="1">
        <f t="shared" si="9"/>
        <v>0</v>
      </c>
      <c r="I615" s="1" t="s">
        <v>22</v>
      </c>
      <c r="J615" s="1" t="s">
        <v>1182</v>
      </c>
    </row>
    <row r="616" spans="1:10" ht="45" x14ac:dyDescent="0.25">
      <c r="A616" s="1">
        <v>2855470</v>
      </c>
      <c r="B616" s="1" t="s">
        <v>1183</v>
      </c>
      <c r="C616" s="1" t="s">
        <v>22</v>
      </c>
      <c r="D616" s="1" t="s">
        <v>1184</v>
      </c>
      <c r="E616" s="2">
        <v>0</v>
      </c>
      <c r="F616" s="1">
        <v>1</v>
      </c>
      <c r="G616" s="1" t="s">
        <v>97</v>
      </c>
      <c r="H616" s="1">
        <f t="shared" si="9"/>
        <v>0</v>
      </c>
      <c r="I616" s="1" t="s">
        <v>22</v>
      </c>
      <c r="J616" s="1" t="s">
        <v>0</v>
      </c>
    </row>
    <row r="617" spans="1:10" ht="45" x14ac:dyDescent="0.25">
      <c r="A617" s="1">
        <v>2855471</v>
      </c>
      <c r="B617" s="1" t="s">
        <v>1185</v>
      </c>
      <c r="C617" s="1" t="s">
        <v>22</v>
      </c>
      <c r="D617" s="1" t="s">
        <v>1186</v>
      </c>
      <c r="E617" s="2">
        <v>0</v>
      </c>
      <c r="F617" s="1">
        <v>1</v>
      </c>
      <c r="G617" s="1" t="s">
        <v>97</v>
      </c>
      <c r="H617" s="1">
        <f t="shared" si="9"/>
        <v>0</v>
      </c>
      <c r="I617" s="1" t="s">
        <v>22</v>
      </c>
      <c r="J617" s="1" t="s">
        <v>0</v>
      </c>
    </row>
    <row r="618" spans="1:10" ht="45" x14ac:dyDescent="0.25">
      <c r="A618" s="1">
        <v>2855472</v>
      </c>
      <c r="B618" s="1" t="s">
        <v>1187</v>
      </c>
      <c r="C618" s="1" t="s">
        <v>22</v>
      </c>
      <c r="D618" s="1" t="s">
        <v>1188</v>
      </c>
      <c r="E618" s="2">
        <v>0</v>
      </c>
      <c r="F618" s="1">
        <v>1</v>
      </c>
      <c r="G618" s="1" t="s">
        <v>97</v>
      </c>
      <c r="H618" s="1">
        <f t="shared" si="9"/>
        <v>0</v>
      </c>
      <c r="I618" s="1" t="s">
        <v>22</v>
      </c>
      <c r="J618" s="1" t="s">
        <v>0</v>
      </c>
    </row>
    <row r="619" spans="1:10" ht="45" x14ac:dyDescent="0.25">
      <c r="A619" s="1">
        <v>2855473</v>
      </c>
      <c r="B619" s="1" t="s">
        <v>1189</v>
      </c>
      <c r="C619" s="1" t="s">
        <v>22</v>
      </c>
      <c r="D619" s="1" t="s">
        <v>1190</v>
      </c>
      <c r="E619" s="2">
        <v>0</v>
      </c>
      <c r="F619" s="1">
        <v>1</v>
      </c>
      <c r="G619" s="1" t="s">
        <v>97</v>
      </c>
      <c r="H619" s="1">
        <f t="shared" si="9"/>
        <v>0</v>
      </c>
      <c r="I619" s="1" t="s">
        <v>22</v>
      </c>
      <c r="J619" s="1" t="s">
        <v>0</v>
      </c>
    </row>
    <row r="620" spans="1:10" ht="45" x14ac:dyDescent="0.25">
      <c r="A620" s="1">
        <v>2855474</v>
      </c>
      <c r="B620" s="1" t="s">
        <v>1191</v>
      </c>
      <c r="C620" s="1" t="s">
        <v>22</v>
      </c>
      <c r="D620" s="1" t="s">
        <v>1192</v>
      </c>
      <c r="E620" s="2">
        <v>0</v>
      </c>
      <c r="F620" s="1">
        <v>60</v>
      </c>
      <c r="G620" s="1" t="s">
        <v>97</v>
      </c>
      <c r="H620" s="1">
        <f t="shared" si="9"/>
        <v>0</v>
      </c>
      <c r="I620" s="1" t="s">
        <v>22</v>
      </c>
      <c r="J620" s="1" t="s">
        <v>0</v>
      </c>
    </row>
    <row r="621" spans="1:10" ht="285" x14ac:dyDescent="0.25">
      <c r="A621" s="1">
        <v>2855475</v>
      </c>
      <c r="B621" s="1" t="s">
        <v>1193</v>
      </c>
      <c r="C621" s="1" t="s">
        <v>22</v>
      </c>
      <c r="D621" s="1" t="s">
        <v>1194</v>
      </c>
      <c r="E621" s="2">
        <v>0</v>
      </c>
      <c r="F621" s="1">
        <v>200</v>
      </c>
      <c r="G621" s="1" t="s">
        <v>1147</v>
      </c>
      <c r="H621" s="1">
        <f t="shared" si="9"/>
        <v>0</v>
      </c>
      <c r="I621" s="1" t="s">
        <v>22</v>
      </c>
      <c r="J621" s="1" t="s">
        <v>1195</v>
      </c>
    </row>
    <row r="622" spans="1:10" ht="30" x14ac:dyDescent="0.25">
      <c r="A622" s="1">
        <v>2855476</v>
      </c>
      <c r="B622" s="1" t="s">
        <v>1196</v>
      </c>
      <c r="C622" s="1" t="s">
        <v>22</v>
      </c>
      <c r="D622" s="1" t="s">
        <v>1197</v>
      </c>
      <c r="E622" s="2">
        <v>0</v>
      </c>
      <c r="F622" s="1">
        <v>1</v>
      </c>
      <c r="G622" s="1" t="s">
        <v>1005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2855477</v>
      </c>
      <c r="B623" s="1" t="s">
        <v>1198</v>
      </c>
      <c r="C623" s="1">
        <v>713</v>
      </c>
      <c r="D623" s="1" t="s">
        <v>320</v>
      </c>
      <c r="E623" s="1">
        <f>ROUND(H624+H625+H626+H627+H628+H629+H630+H631+H632+H633+H634+H635+H636+H637+H638+H639+H640+H641+H642,2)</f>
        <v>0</v>
      </c>
      <c r="F623" s="1">
        <v>1</v>
      </c>
      <c r="G623" s="1" t="s">
        <v>0</v>
      </c>
      <c r="H623" s="1">
        <f t="shared" si="9"/>
        <v>0</v>
      </c>
      <c r="I623" s="1" t="s">
        <v>22</v>
      </c>
      <c r="J623" s="1" t="s">
        <v>0</v>
      </c>
    </row>
    <row r="624" spans="1:10" ht="30" x14ac:dyDescent="0.25">
      <c r="A624" s="1">
        <v>2855478</v>
      </c>
      <c r="B624" s="1" t="s">
        <v>1199</v>
      </c>
      <c r="C624" s="1" t="s">
        <v>22</v>
      </c>
      <c r="D624" s="1" t="s">
        <v>1200</v>
      </c>
      <c r="E624" s="2">
        <v>0</v>
      </c>
      <c r="F624" s="1">
        <v>71</v>
      </c>
      <c r="G624" s="1" t="s">
        <v>40</v>
      </c>
      <c r="H624" s="1">
        <f t="shared" si="9"/>
        <v>0</v>
      </c>
      <c r="I624" s="1" t="s">
        <v>22</v>
      </c>
      <c r="J624" s="1" t="s">
        <v>0</v>
      </c>
    </row>
    <row r="625" spans="1:10" ht="45" x14ac:dyDescent="0.25">
      <c r="A625" s="1">
        <v>2855479</v>
      </c>
      <c r="B625" s="1" t="s">
        <v>1201</v>
      </c>
      <c r="C625" s="1" t="s">
        <v>22</v>
      </c>
      <c r="D625" s="1" t="s">
        <v>1202</v>
      </c>
      <c r="E625" s="2">
        <v>0</v>
      </c>
      <c r="F625" s="1">
        <v>20</v>
      </c>
      <c r="G625" s="1" t="s">
        <v>40</v>
      </c>
      <c r="H625" s="1">
        <f t="shared" si="9"/>
        <v>0</v>
      </c>
      <c r="I625" s="1" t="s">
        <v>22</v>
      </c>
      <c r="J625" s="1" t="s">
        <v>0</v>
      </c>
    </row>
    <row r="626" spans="1:10" ht="45" x14ac:dyDescent="0.25">
      <c r="A626" s="1">
        <v>2855480</v>
      </c>
      <c r="B626" s="1" t="s">
        <v>1203</v>
      </c>
      <c r="C626" s="1" t="s">
        <v>22</v>
      </c>
      <c r="D626" s="1" t="s">
        <v>1204</v>
      </c>
      <c r="E626" s="2">
        <v>0</v>
      </c>
      <c r="F626" s="1">
        <v>30</v>
      </c>
      <c r="G626" s="1" t="s">
        <v>40</v>
      </c>
      <c r="H626" s="1">
        <f t="shared" si="9"/>
        <v>0</v>
      </c>
      <c r="I626" s="1" t="s">
        <v>22</v>
      </c>
      <c r="J626" s="1" t="s">
        <v>0</v>
      </c>
    </row>
    <row r="627" spans="1:10" ht="45" x14ac:dyDescent="0.25">
      <c r="A627" s="1">
        <v>2855481</v>
      </c>
      <c r="B627" s="1" t="s">
        <v>1205</v>
      </c>
      <c r="C627" s="1" t="s">
        <v>22</v>
      </c>
      <c r="D627" s="1" t="s">
        <v>1206</v>
      </c>
      <c r="E627" s="2">
        <v>0</v>
      </c>
      <c r="F627" s="1">
        <v>18</v>
      </c>
      <c r="G627" s="1" t="s">
        <v>40</v>
      </c>
      <c r="H627" s="1">
        <f t="shared" si="9"/>
        <v>0</v>
      </c>
      <c r="I627" s="1" t="s">
        <v>22</v>
      </c>
      <c r="J627" s="1" t="s">
        <v>0</v>
      </c>
    </row>
    <row r="628" spans="1:10" ht="45" x14ac:dyDescent="0.25">
      <c r="A628" s="1">
        <v>2855482</v>
      </c>
      <c r="B628" s="1" t="s">
        <v>1207</v>
      </c>
      <c r="C628" s="1" t="s">
        <v>22</v>
      </c>
      <c r="D628" s="1" t="s">
        <v>1208</v>
      </c>
      <c r="E628" s="2">
        <v>0</v>
      </c>
      <c r="F628" s="1">
        <v>3</v>
      </c>
      <c r="G628" s="1" t="s">
        <v>40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2855483</v>
      </c>
      <c r="B629" s="1" t="s">
        <v>1209</v>
      </c>
      <c r="C629" s="1" t="s">
        <v>22</v>
      </c>
      <c r="D629" s="1" t="s">
        <v>1210</v>
      </c>
      <c r="E629" s="2">
        <v>0</v>
      </c>
      <c r="F629" s="1">
        <v>22</v>
      </c>
      <c r="G629" s="1" t="s">
        <v>40</v>
      </c>
      <c r="H629" s="1">
        <f t="shared" si="9"/>
        <v>0</v>
      </c>
      <c r="I629" s="1" t="s">
        <v>22</v>
      </c>
      <c r="J629" s="1" t="s">
        <v>0</v>
      </c>
    </row>
    <row r="630" spans="1:10" ht="45" x14ac:dyDescent="0.25">
      <c r="A630" s="1">
        <v>2855484</v>
      </c>
      <c r="B630" s="1" t="s">
        <v>1211</v>
      </c>
      <c r="C630" s="1" t="s">
        <v>22</v>
      </c>
      <c r="D630" s="1" t="s">
        <v>1212</v>
      </c>
      <c r="E630" s="2">
        <v>0</v>
      </c>
      <c r="F630" s="1">
        <v>2</v>
      </c>
      <c r="G630" s="1" t="s">
        <v>40</v>
      </c>
      <c r="H630" s="1">
        <f t="shared" si="9"/>
        <v>0</v>
      </c>
      <c r="I630" s="1" t="s">
        <v>22</v>
      </c>
      <c r="J630" s="1" t="s">
        <v>0</v>
      </c>
    </row>
    <row r="631" spans="1:10" ht="45" x14ac:dyDescent="0.25">
      <c r="A631" s="1">
        <v>2855485</v>
      </c>
      <c r="B631" s="1" t="s">
        <v>1213</v>
      </c>
      <c r="C631" s="1" t="s">
        <v>22</v>
      </c>
      <c r="D631" s="1" t="s">
        <v>1214</v>
      </c>
      <c r="E631" s="2">
        <v>0</v>
      </c>
      <c r="F631" s="1">
        <v>20</v>
      </c>
      <c r="G631" s="1" t="s">
        <v>40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2855486</v>
      </c>
      <c r="B632" s="1" t="s">
        <v>1215</v>
      </c>
      <c r="C632" s="1" t="s">
        <v>22</v>
      </c>
      <c r="D632" s="1" t="s">
        <v>1216</v>
      </c>
      <c r="E632" s="2">
        <v>0</v>
      </c>
      <c r="F632" s="1">
        <v>38</v>
      </c>
      <c r="G632" s="1" t="s">
        <v>40</v>
      </c>
      <c r="H632" s="1">
        <f t="shared" si="9"/>
        <v>0</v>
      </c>
      <c r="I632" s="1" t="s">
        <v>22</v>
      </c>
      <c r="J632" s="1" t="s">
        <v>0</v>
      </c>
    </row>
    <row r="633" spans="1:10" ht="30" x14ac:dyDescent="0.25">
      <c r="A633" s="1">
        <v>2855487</v>
      </c>
      <c r="B633" s="1" t="s">
        <v>1217</v>
      </c>
      <c r="C633" s="1" t="s">
        <v>22</v>
      </c>
      <c r="D633" s="1" t="s">
        <v>1218</v>
      </c>
      <c r="E633" s="2">
        <v>0</v>
      </c>
      <c r="F633" s="1">
        <v>38</v>
      </c>
      <c r="G633" s="1" t="s">
        <v>40</v>
      </c>
      <c r="H633" s="1">
        <f t="shared" si="9"/>
        <v>0</v>
      </c>
      <c r="I633" s="1" t="s">
        <v>22</v>
      </c>
      <c r="J633" s="1" t="s">
        <v>0</v>
      </c>
    </row>
    <row r="634" spans="1:10" x14ac:dyDescent="0.25">
      <c r="A634" s="1">
        <v>2855488</v>
      </c>
      <c r="B634" s="1" t="s">
        <v>1219</v>
      </c>
      <c r="C634" s="1" t="s">
        <v>22</v>
      </c>
      <c r="D634" s="1" t="s">
        <v>1220</v>
      </c>
      <c r="E634" s="2">
        <v>0</v>
      </c>
      <c r="F634" s="1">
        <v>200</v>
      </c>
      <c r="G634" s="1" t="s">
        <v>40</v>
      </c>
      <c r="H634" s="1">
        <f t="shared" si="9"/>
        <v>0</v>
      </c>
      <c r="I634" s="1" t="s">
        <v>22</v>
      </c>
      <c r="J634" s="1" t="s">
        <v>0</v>
      </c>
    </row>
    <row r="635" spans="1:10" ht="30" x14ac:dyDescent="0.25">
      <c r="A635" s="1">
        <v>2855489</v>
      </c>
      <c r="B635" s="1" t="s">
        <v>1221</v>
      </c>
      <c r="C635" s="1" t="s">
        <v>22</v>
      </c>
      <c r="D635" s="1" t="s">
        <v>1222</v>
      </c>
      <c r="E635" s="2">
        <v>0</v>
      </c>
      <c r="F635" s="1">
        <v>46</v>
      </c>
      <c r="G635" s="1" t="s">
        <v>40</v>
      </c>
      <c r="H635" s="1">
        <f t="shared" si="9"/>
        <v>0</v>
      </c>
      <c r="I635" s="1" t="s">
        <v>22</v>
      </c>
      <c r="J635" s="1" t="s">
        <v>0</v>
      </c>
    </row>
    <row r="636" spans="1:10" ht="30" x14ac:dyDescent="0.25">
      <c r="A636" s="1">
        <v>2855490</v>
      </c>
      <c r="B636" s="1" t="s">
        <v>1223</v>
      </c>
      <c r="C636" s="1" t="s">
        <v>22</v>
      </c>
      <c r="D636" s="1" t="s">
        <v>1224</v>
      </c>
      <c r="E636" s="2">
        <v>0</v>
      </c>
      <c r="F636" s="1">
        <v>154</v>
      </c>
      <c r="G636" s="1" t="s">
        <v>40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2855491</v>
      </c>
      <c r="B637" s="1" t="s">
        <v>1225</v>
      </c>
      <c r="C637" s="1" t="s">
        <v>22</v>
      </c>
      <c r="D637" s="1" t="s">
        <v>1226</v>
      </c>
      <c r="E637" s="2">
        <v>0</v>
      </c>
      <c r="F637" s="1">
        <v>2</v>
      </c>
      <c r="G637" s="1" t="s">
        <v>40</v>
      </c>
      <c r="H637" s="1">
        <f t="shared" si="9"/>
        <v>0</v>
      </c>
      <c r="I637" s="1" t="s">
        <v>22</v>
      </c>
      <c r="J637" s="1" t="s">
        <v>0</v>
      </c>
    </row>
    <row r="638" spans="1:10" ht="30" x14ac:dyDescent="0.25">
      <c r="A638" s="1">
        <v>2855492</v>
      </c>
      <c r="B638" s="1" t="s">
        <v>1227</v>
      </c>
      <c r="C638" s="1" t="s">
        <v>22</v>
      </c>
      <c r="D638" s="1" t="s">
        <v>1228</v>
      </c>
      <c r="E638" s="2">
        <v>0</v>
      </c>
      <c r="F638" s="1">
        <v>2</v>
      </c>
      <c r="G638" s="1" t="s">
        <v>40</v>
      </c>
      <c r="H638" s="1">
        <f t="shared" si="9"/>
        <v>0</v>
      </c>
      <c r="I638" s="1" t="s">
        <v>22</v>
      </c>
      <c r="J638" s="1" t="s">
        <v>0</v>
      </c>
    </row>
    <row r="639" spans="1:10" x14ac:dyDescent="0.25">
      <c r="A639" s="1">
        <v>2855493</v>
      </c>
      <c r="B639" s="1" t="s">
        <v>1229</v>
      </c>
      <c r="C639" s="1" t="s">
        <v>22</v>
      </c>
      <c r="D639" s="1" t="s">
        <v>1230</v>
      </c>
      <c r="E639" s="2">
        <v>0</v>
      </c>
      <c r="F639" s="1">
        <v>32</v>
      </c>
      <c r="G639" s="1" t="s">
        <v>40</v>
      </c>
      <c r="H639" s="1">
        <f t="shared" si="9"/>
        <v>0</v>
      </c>
      <c r="I639" s="1" t="s">
        <v>22</v>
      </c>
      <c r="J639" s="1" t="s">
        <v>0</v>
      </c>
    </row>
    <row r="640" spans="1:10" ht="30" x14ac:dyDescent="0.25">
      <c r="A640" s="1">
        <v>2855494</v>
      </c>
      <c r="B640" s="1" t="s">
        <v>1231</v>
      </c>
      <c r="C640" s="1" t="s">
        <v>22</v>
      </c>
      <c r="D640" s="1" t="s">
        <v>1232</v>
      </c>
      <c r="E640" s="2">
        <v>0</v>
      </c>
      <c r="F640" s="1">
        <v>32</v>
      </c>
      <c r="G640" s="1" t="s">
        <v>40</v>
      </c>
      <c r="H640" s="1">
        <f t="shared" si="9"/>
        <v>0</v>
      </c>
      <c r="I640" s="1" t="s">
        <v>22</v>
      </c>
      <c r="J640" s="1" t="s">
        <v>0</v>
      </c>
    </row>
    <row r="641" spans="1:10" ht="30" x14ac:dyDescent="0.25">
      <c r="A641" s="1">
        <v>2855495</v>
      </c>
      <c r="B641" s="1" t="s">
        <v>1233</v>
      </c>
      <c r="C641" s="1" t="s">
        <v>22</v>
      </c>
      <c r="D641" s="1" t="s">
        <v>1234</v>
      </c>
      <c r="E641" s="2">
        <v>0</v>
      </c>
      <c r="F641" s="1">
        <v>27.5</v>
      </c>
      <c r="G641" s="1" t="s">
        <v>67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2855496</v>
      </c>
      <c r="B642" s="1" t="s">
        <v>1235</v>
      </c>
      <c r="C642" s="1" t="s">
        <v>22</v>
      </c>
      <c r="D642" s="1" t="s">
        <v>1236</v>
      </c>
      <c r="E642" s="2">
        <v>0</v>
      </c>
      <c r="F642" s="1">
        <v>27.774999999999999</v>
      </c>
      <c r="G642" s="1" t="s">
        <v>67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2855497</v>
      </c>
      <c r="B643" s="1" t="s">
        <v>1237</v>
      </c>
      <c r="C643" s="1">
        <v>731</v>
      </c>
      <c r="D643" s="1" t="s">
        <v>1238</v>
      </c>
      <c r="E643" s="1">
        <f>ROUND(H644+H645+H646+H647+H648+H649+H650+H651+H652+H653+H654+H655+H656+H657+H658+H659+H660+H661+H662+H663+H664+H665+H666+H667+H668+H669+H670+H671,2)</f>
        <v>0</v>
      </c>
      <c r="F643" s="1">
        <v>1</v>
      </c>
      <c r="G643" s="1" t="s">
        <v>0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2855498</v>
      </c>
      <c r="B644" s="1" t="s">
        <v>1239</v>
      </c>
      <c r="C644" s="1" t="s">
        <v>22</v>
      </c>
      <c r="D644" s="1" t="s">
        <v>1240</v>
      </c>
      <c r="E644" s="2">
        <v>0</v>
      </c>
      <c r="F644" s="1">
        <v>2</v>
      </c>
      <c r="G644" s="1" t="s">
        <v>97</v>
      </c>
      <c r="H644" s="1">
        <f t="shared" si="10"/>
        <v>0</v>
      </c>
      <c r="I644" s="1" t="s">
        <v>22</v>
      </c>
      <c r="J644" s="1" t="s">
        <v>0</v>
      </c>
    </row>
    <row r="645" spans="1:10" x14ac:dyDescent="0.25">
      <c r="A645" s="1">
        <v>2855499</v>
      </c>
      <c r="B645" s="1" t="s">
        <v>1241</v>
      </c>
      <c r="C645" s="1" t="s">
        <v>22</v>
      </c>
      <c r="D645" s="1" t="s">
        <v>1242</v>
      </c>
      <c r="E645" s="2">
        <v>0</v>
      </c>
      <c r="F645" s="1">
        <v>2</v>
      </c>
      <c r="G645" s="1" t="s">
        <v>97</v>
      </c>
      <c r="H645" s="1">
        <f t="shared" si="10"/>
        <v>0</v>
      </c>
      <c r="I645" s="1" t="s">
        <v>22</v>
      </c>
      <c r="J645" s="1" t="s">
        <v>0</v>
      </c>
    </row>
    <row r="646" spans="1:10" ht="30" x14ac:dyDescent="0.25">
      <c r="A646" s="1">
        <v>2855500</v>
      </c>
      <c r="B646" s="1" t="s">
        <v>1243</v>
      </c>
      <c r="C646" s="1" t="s">
        <v>22</v>
      </c>
      <c r="D646" s="1" t="s">
        <v>1244</v>
      </c>
      <c r="E646" s="2">
        <v>0</v>
      </c>
      <c r="F646" s="1">
        <v>1</v>
      </c>
      <c r="G646" s="1" t="s">
        <v>97</v>
      </c>
      <c r="H646" s="1">
        <f t="shared" si="10"/>
        <v>0</v>
      </c>
      <c r="I646" s="1" t="s">
        <v>22</v>
      </c>
      <c r="J646" s="1" t="s">
        <v>0</v>
      </c>
    </row>
    <row r="647" spans="1:10" ht="30" x14ac:dyDescent="0.25">
      <c r="A647" s="1">
        <v>2855501</v>
      </c>
      <c r="B647" s="1" t="s">
        <v>1245</v>
      </c>
      <c r="C647" s="1" t="s">
        <v>22</v>
      </c>
      <c r="D647" s="1" t="s">
        <v>1246</v>
      </c>
      <c r="E647" s="2">
        <v>0</v>
      </c>
      <c r="F647" s="1">
        <v>1</v>
      </c>
      <c r="G647" s="1" t="s">
        <v>97</v>
      </c>
      <c r="H647" s="1">
        <f t="shared" si="10"/>
        <v>0</v>
      </c>
      <c r="I647" s="1" t="s">
        <v>22</v>
      </c>
      <c r="J647" s="1" t="s">
        <v>0</v>
      </c>
    </row>
    <row r="648" spans="1:10" ht="30" x14ac:dyDescent="0.25">
      <c r="A648" s="1">
        <v>2855502</v>
      </c>
      <c r="B648" s="1" t="s">
        <v>1247</v>
      </c>
      <c r="C648" s="1" t="s">
        <v>22</v>
      </c>
      <c r="D648" s="1" t="s">
        <v>1248</v>
      </c>
      <c r="E648" s="2">
        <v>0</v>
      </c>
      <c r="F648" s="1">
        <v>1</v>
      </c>
      <c r="G648" s="1" t="s">
        <v>97</v>
      </c>
      <c r="H648" s="1">
        <f t="shared" si="10"/>
        <v>0</v>
      </c>
      <c r="I648" s="1" t="s">
        <v>22</v>
      </c>
      <c r="J648" s="1" t="s">
        <v>0</v>
      </c>
    </row>
    <row r="649" spans="1:10" ht="45" x14ac:dyDescent="0.25">
      <c r="A649" s="1">
        <v>2855503</v>
      </c>
      <c r="B649" s="1" t="s">
        <v>1249</v>
      </c>
      <c r="C649" s="1" t="s">
        <v>22</v>
      </c>
      <c r="D649" s="1" t="s">
        <v>1250</v>
      </c>
      <c r="E649" s="2">
        <v>0</v>
      </c>
      <c r="F649" s="1">
        <v>3</v>
      </c>
      <c r="G649" s="1" t="s">
        <v>97</v>
      </c>
      <c r="H649" s="1">
        <f t="shared" si="10"/>
        <v>0</v>
      </c>
      <c r="I649" s="1" t="s">
        <v>22</v>
      </c>
      <c r="J649" s="1" t="s">
        <v>0</v>
      </c>
    </row>
    <row r="650" spans="1:10" ht="45" x14ac:dyDescent="0.25">
      <c r="A650" s="1">
        <v>2855504</v>
      </c>
      <c r="B650" s="1" t="s">
        <v>1251</v>
      </c>
      <c r="C650" s="1" t="s">
        <v>22</v>
      </c>
      <c r="D650" s="1" t="s">
        <v>1252</v>
      </c>
      <c r="E650" s="2">
        <v>0</v>
      </c>
      <c r="F650" s="1">
        <v>3</v>
      </c>
      <c r="G650" s="1" t="s">
        <v>97</v>
      </c>
      <c r="H650" s="1">
        <f t="shared" si="10"/>
        <v>0</v>
      </c>
      <c r="I650" s="1" t="s">
        <v>22</v>
      </c>
      <c r="J650" s="1" t="s">
        <v>0</v>
      </c>
    </row>
    <row r="651" spans="1:10" x14ac:dyDescent="0.25">
      <c r="A651" s="1">
        <v>2855505</v>
      </c>
      <c r="B651" s="1" t="s">
        <v>1253</v>
      </c>
      <c r="C651" s="1" t="s">
        <v>22</v>
      </c>
      <c r="D651" s="1" t="s">
        <v>1254</v>
      </c>
      <c r="E651" s="2">
        <v>0</v>
      </c>
      <c r="F651" s="1">
        <v>3</v>
      </c>
      <c r="G651" s="1" t="s">
        <v>97</v>
      </c>
      <c r="H651" s="1">
        <f t="shared" si="10"/>
        <v>0</v>
      </c>
      <c r="I651" s="1" t="s">
        <v>22</v>
      </c>
      <c r="J651" s="1" t="s">
        <v>0</v>
      </c>
    </row>
    <row r="652" spans="1:10" ht="60" x14ac:dyDescent="0.25">
      <c r="A652" s="1">
        <v>2855506</v>
      </c>
      <c r="B652" s="1" t="s">
        <v>1255</v>
      </c>
      <c r="C652" s="1" t="s">
        <v>22</v>
      </c>
      <c r="D652" s="1" t="s">
        <v>1256</v>
      </c>
      <c r="E652" s="2">
        <v>0</v>
      </c>
      <c r="F652" s="1">
        <v>3</v>
      </c>
      <c r="G652" s="1" t="s">
        <v>97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2855507</v>
      </c>
      <c r="B653" s="1" t="s">
        <v>1257</v>
      </c>
      <c r="C653" s="1" t="s">
        <v>22</v>
      </c>
      <c r="D653" s="1" t="s">
        <v>1258</v>
      </c>
      <c r="E653" s="2">
        <v>0</v>
      </c>
      <c r="F653" s="1">
        <v>1</v>
      </c>
      <c r="G653" s="1" t="s">
        <v>97</v>
      </c>
      <c r="H653" s="1">
        <f t="shared" si="10"/>
        <v>0</v>
      </c>
      <c r="I653" s="1" t="s">
        <v>22</v>
      </c>
      <c r="J653" s="1" t="s">
        <v>0</v>
      </c>
    </row>
    <row r="654" spans="1:10" ht="45" x14ac:dyDescent="0.25">
      <c r="A654" s="1">
        <v>2855508</v>
      </c>
      <c r="B654" s="1" t="s">
        <v>1259</v>
      </c>
      <c r="C654" s="1" t="s">
        <v>22</v>
      </c>
      <c r="D654" s="1" t="s">
        <v>1260</v>
      </c>
      <c r="E654" s="2">
        <v>0</v>
      </c>
      <c r="F654" s="1">
        <v>1</v>
      </c>
      <c r="G654" s="1" t="s">
        <v>97</v>
      </c>
      <c r="H654" s="1">
        <f t="shared" si="10"/>
        <v>0</v>
      </c>
      <c r="I654" s="1" t="s">
        <v>22</v>
      </c>
      <c r="J654" s="1" t="s">
        <v>0</v>
      </c>
    </row>
    <row r="655" spans="1:10" ht="30" x14ac:dyDescent="0.25">
      <c r="A655" s="1">
        <v>2855509</v>
      </c>
      <c r="B655" s="1" t="s">
        <v>1261</v>
      </c>
      <c r="C655" s="1" t="s">
        <v>22</v>
      </c>
      <c r="D655" s="1" t="s">
        <v>1262</v>
      </c>
      <c r="E655" s="2">
        <v>0</v>
      </c>
      <c r="F655" s="1">
        <v>1</v>
      </c>
      <c r="G655" s="1" t="s">
        <v>97</v>
      </c>
      <c r="H655" s="1">
        <f t="shared" si="10"/>
        <v>0</v>
      </c>
      <c r="I655" s="1" t="s">
        <v>22</v>
      </c>
      <c r="J655" s="1" t="s">
        <v>0</v>
      </c>
    </row>
    <row r="656" spans="1:10" x14ac:dyDescent="0.25">
      <c r="A656" s="1">
        <v>2855510</v>
      </c>
      <c r="B656" s="1" t="s">
        <v>1263</v>
      </c>
      <c r="C656" s="1" t="s">
        <v>22</v>
      </c>
      <c r="D656" s="1" t="s">
        <v>1264</v>
      </c>
      <c r="E656" s="2">
        <v>0</v>
      </c>
      <c r="F656" s="1">
        <v>1</v>
      </c>
      <c r="G656" s="1" t="s">
        <v>97</v>
      </c>
      <c r="H656" s="1">
        <f t="shared" si="10"/>
        <v>0</v>
      </c>
      <c r="I656" s="1" t="s">
        <v>22</v>
      </c>
      <c r="J656" s="1" t="s">
        <v>0</v>
      </c>
    </row>
    <row r="657" spans="1:10" x14ac:dyDescent="0.25">
      <c r="A657" s="1">
        <v>2855511</v>
      </c>
      <c r="B657" s="1" t="s">
        <v>1265</v>
      </c>
      <c r="C657" s="1" t="s">
        <v>22</v>
      </c>
      <c r="D657" s="1" t="s">
        <v>1266</v>
      </c>
      <c r="E657" s="2">
        <v>0</v>
      </c>
      <c r="F657" s="1">
        <v>1</v>
      </c>
      <c r="G657" s="1" t="s">
        <v>97</v>
      </c>
      <c r="H657" s="1">
        <f t="shared" si="10"/>
        <v>0</v>
      </c>
      <c r="I657" s="1" t="s">
        <v>22</v>
      </c>
      <c r="J657" s="1" t="s">
        <v>0</v>
      </c>
    </row>
    <row r="658" spans="1:10" ht="45" x14ac:dyDescent="0.25">
      <c r="A658" s="1">
        <v>2855512</v>
      </c>
      <c r="B658" s="1" t="s">
        <v>1267</v>
      </c>
      <c r="C658" s="1" t="s">
        <v>22</v>
      </c>
      <c r="D658" s="1" t="s">
        <v>1268</v>
      </c>
      <c r="E658" s="2">
        <v>0</v>
      </c>
      <c r="F658" s="1">
        <v>2</v>
      </c>
      <c r="G658" s="1" t="s">
        <v>97</v>
      </c>
      <c r="H658" s="1">
        <f t="shared" si="10"/>
        <v>0</v>
      </c>
      <c r="I658" s="1" t="s">
        <v>22</v>
      </c>
      <c r="J658" s="1" t="s">
        <v>0</v>
      </c>
    </row>
    <row r="659" spans="1:10" ht="30" x14ac:dyDescent="0.25">
      <c r="A659" s="1">
        <v>2855513</v>
      </c>
      <c r="B659" s="1" t="s">
        <v>1269</v>
      </c>
      <c r="C659" s="1" t="s">
        <v>22</v>
      </c>
      <c r="D659" s="1" t="s">
        <v>1270</v>
      </c>
      <c r="E659" s="2">
        <v>0</v>
      </c>
      <c r="F659" s="1">
        <v>1</v>
      </c>
      <c r="G659" s="1" t="s">
        <v>97</v>
      </c>
      <c r="H659" s="1">
        <f t="shared" si="10"/>
        <v>0</v>
      </c>
      <c r="I659" s="1" t="s">
        <v>22</v>
      </c>
      <c r="J659" s="1" t="s">
        <v>0</v>
      </c>
    </row>
    <row r="660" spans="1:10" ht="30" x14ac:dyDescent="0.25">
      <c r="A660" s="1">
        <v>2855514</v>
      </c>
      <c r="B660" s="1" t="s">
        <v>1271</v>
      </c>
      <c r="C660" s="1" t="s">
        <v>22</v>
      </c>
      <c r="D660" s="1" t="s">
        <v>1272</v>
      </c>
      <c r="E660" s="2">
        <v>0</v>
      </c>
      <c r="F660" s="1">
        <v>2</v>
      </c>
      <c r="G660" s="1" t="s">
        <v>97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2855515</v>
      </c>
      <c r="B661" s="1" t="s">
        <v>1273</v>
      </c>
      <c r="C661" s="1" t="s">
        <v>22</v>
      </c>
      <c r="D661" s="1" t="s">
        <v>1274</v>
      </c>
      <c r="E661" s="2">
        <v>0</v>
      </c>
      <c r="F661" s="1">
        <v>4</v>
      </c>
      <c r="G661" s="1" t="s">
        <v>97</v>
      </c>
      <c r="H661" s="1">
        <f t="shared" si="10"/>
        <v>0</v>
      </c>
      <c r="I661" s="1" t="s">
        <v>22</v>
      </c>
      <c r="J661" s="1" t="s">
        <v>0</v>
      </c>
    </row>
    <row r="662" spans="1:10" ht="30" x14ac:dyDescent="0.25">
      <c r="A662" s="1">
        <v>2855516</v>
      </c>
      <c r="B662" s="1" t="s">
        <v>1275</v>
      </c>
      <c r="C662" s="1" t="s">
        <v>22</v>
      </c>
      <c r="D662" s="1" t="s">
        <v>1276</v>
      </c>
      <c r="E662" s="2">
        <v>0</v>
      </c>
      <c r="F662" s="1">
        <v>2</v>
      </c>
      <c r="G662" s="1" t="s">
        <v>97</v>
      </c>
      <c r="H662" s="1">
        <f t="shared" si="10"/>
        <v>0</v>
      </c>
      <c r="I662" s="1" t="s">
        <v>22</v>
      </c>
      <c r="J662" s="1" t="s">
        <v>0</v>
      </c>
    </row>
    <row r="663" spans="1:10" ht="30" x14ac:dyDescent="0.25">
      <c r="A663" s="1">
        <v>2855517</v>
      </c>
      <c r="B663" s="1" t="s">
        <v>1277</v>
      </c>
      <c r="C663" s="1" t="s">
        <v>22</v>
      </c>
      <c r="D663" s="1" t="s">
        <v>1278</v>
      </c>
      <c r="E663" s="2">
        <v>0</v>
      </c>
      <c r="F663" s="1">
        <v>1</v>
      </c>
      <c r="G663" s="1" t="s">
        <v>97</v>
      </c>
      <c r="H663" s="1">
        <f t="shared" si="10"/>
        <v>0</v>
      </c>
      <c r="I663" s="1" t="s">
        <v>22</v>
      </c>
      <c r="J663" s="1" t="s">
        <v>0</v>
      </c>
    </row>
    <row r="664" spans="1:10" ht="30" x14ac:dyDescent="0.25">
      <c r="A664" s="1">
        <v>2855518</v>
      </c>
      <c r="B664" s="1" t="s">
        <v>1279</v>
      </c>
      <c r="C664" s="1" t="s">
        <v>22</v>
      </c>
      <c r="D664" s="1" t="s">
        <v>1280</v>
      </c>
      <c r="E664" s="2">
        <v>0</v>
      </c>
      <c r="F664" s="1">
        <v>1</v>
      </c>
      <c r="G664" s="1" t="s">
        <v>97</v>
      </c>
      <c r="H664" s="1">
        <f t="shared" si="10"/>
        <v>0</v>
      </c>
      <c r="I664" s="1" t="s">
        <v>22</v>
      </c>
      <c r="J664" s="1" t="s">
        <v>0</v>
      </c>
    </row>
    <row r="665" spans="1:10" ht="30" x14ac:dyDescent="0.25">
      <c r="A665" s="1">
        <v>2855519</v>
      </c>
      <c r="B665" s="1" t="s">
        <v>1281</v>
      </c>
      <c r="C665" s="1" t="s">
        <v>22</v>
      </c>
      <c r="D665" s="1" t="s">
        <v>1282</v>
      </c>
      <c r="E665" s="2">
        <v>0</v>
      </c>
      <c r="F665" s="1">
        <v>2</v>
      </c>
      <c r="G665" s="1" t="s">
        <v>97</v>
      </c>
      <c r="H665" s="1">
        <f t="shared" si="10"/>
        <v>0</v>
      </c>
      <c r="I665" s="1" t="s">
        <v>22</v>
      </c>
      <c r="J665" s="1" t="s">
        <v>0</v>
      </c>
    </row>
    <row r="666" spans="1:10" ht="30" x14ac:dyDescent="0.25">
      <c r="A666" s="1">
        <v>2855520</v>
      </c>
      <c r="B666" s="1" t="s">
        <v>1283</v>
      </c>
      <c r="C666" s="1" t="s">
        <v>22</v>
      </c>
      <c r="D666" s="1" t="s">
        <v>1284</v>
      </c>
      <c r="E666" s="2">
        <v>0</v>
      </c>
      <c r="F666" s="1">
        <v>1</v>
      </c>
      <c r="G666" s="1" t="s">
        <v>97</v>
      </c>
      <c r="H666" s="1">
        <f t="shared" si="10"/>
        <v>0</v>
      </c>
      <c r="I666" s="1" t="s">
        <v>22</v>
      </c>
      <c r="J666" s="1" t="s">
        <v>0</v>
      </c>
    </row>
    <row r="667" spans="1:10" ht="30" x14ac:dyDescent="0.25">
      <c r="A667" s="1">
        <v>2855521</v>
      </c>
      <c r="B667" s="1" t="s">
        <v>1285</v>
      </c>
      <c r="C667" s="1" t="s">
        <v>22</v>
      </c>
      <c r="D667" s="1" t="s">
        <v>1286</v>
      </c>
      <c r="E667" s="2">
        <v>0</v>
      </c>
      <c r="F667" s="1">
        <v>2</v>
      </c>
      <c r="G667" s="1" t="s">
        <v>97</v>
      </c>
      <c r="H667" s="1">
        <f t="shared" si="10"/>
        <v>0</v>
      </c>
      <c r="I667" s="1" t="s">
        <v>22</v>
      </c>
      <c r="J667" s="1" t="s">
        <v>0</v>
      </c>
    </row>
    <row r="668" spans="1:10" ht="45" x14ac:dyDescent="0.25">
      <c r="A668" s="1">
        <v>2855522</v>
      </c>
      <c r="B668" s="1" t="s">
        <v>1287</v>
      </c>
      <c r="C668" s="1" t="s">
        <v>22</v>
      </c>
      <c r="D668" s="1" t="s">
        <v>1288</v>
      </c>
      <c r="E668" s="2">
        <v>0</v>
      </c>
      <c r="F668" s="1">
        <v>3</v>
      </c>
      <c r="G668" s="1" t="s">
        <v>97</v>
      </c>
      <c r="H668" s="1">
        <f t="shared" si="10"/>
        <v>0</v>
      </c>
      <c r="I668" s="1" t="s">
        <v>22</v>
      </c>
      <c r="J668" s="1" t="s">
        <v>0</v>
      </c>
    </row>
    <row r="669" spans="1:10" ht="30" x14ac:dyDescent="0.25">
      <c r="A669" s="1">
        <v>2855523</v>
      </c>
      <c r="B669" s="1" t="s">
        <v>1289</v>
      </c>
      <c r="C669" s="1" t="s">
        <v>22</v>
      </c>
      <c r="D669" s="1" t="s">
        <v>1290</v>
      </c>
      <c r="E669" s="2">
        <v>0</v>
      </c>
      <c r="F669" s="1">
        <v>1</v>
      </c>
      <c r="G669" s="1" t="s">
        <v>97</v>
      </c>
      <c r="H669" s="1">
        <f t="shared" si="10"/>
        <v>0</v>
      </c>
      <c r="I669" s="1" t="s">
        <v>22</v>
      </c>
      <c r="J669" s="1" t="s">
        <v>0</v>
      </c>
    </row>
    <row r="670" spans="1:10" ht="30" x14ac:dyDescent="0.25">
      <c r="A670" s="1">
        <v>2855524</v>
      </c>
      <c r="B670" s="1" t="s">
        <v>1291</v>
      </c>
      <c r="C670" s="1" t="s">
        <v>22</v>
      </c>
      <c r="D670" s="1" t="s">
        <v>1292</v>
      </c>
      <c r="E670" s="2">
        <v>0</v>
      </c>
      <c r="F670" s="1">
        <v>1</v>
      </c>
      <c r="G670" s="1" t="s">
        <v>97</v>
      </c>
      <c r="H670" s="1">
        <f t="shared" si="10"/>
        <v>0</v>
      </c>
      <c r="I670" s="1" t="s">
        <v>22</v>
      </c>
      <c r="J670" s="1" t="s">
        <v>0</v>
      </c>
    </row>
    <row r="671" spans="1:10" ht="30" x14ac:dyDescent="0.25">
      <c r="A671" s="1">
        <v>2855525</v>
      </c>
      <c r="B671" s="1" t="s">
        <v>1293</v>
      </c>
      <c r="C671" s="1" t="s">
        <v>22</v>
      </c>
      <c r="D671" s="1" t="s">
        <v>1294</v>
      </c>
      <c r="E671" s="2">
        <v>0</v>
      </c>
      <c r="F671" s="1">
        <v>1</v>
      </c>
      <c r="G671" s="1" t="s">
        <v>97</v>
      </c>
      <c r="H671" s="1">
        <f t="shared" si="10"/>
        <v>0</v>
      </c>
      <c r="I671" s="1" t="s">
        <v>22</v>
      </c>
      <c r="J671" s="1" t="s">
        <v>0</v>
      </c>
    </row>
    <row r="672" spans="1:10" x14ac:dyDescent="0.25">
      <c r="A672" s="1">
        <v>2855526</v>
      </c>
      <c r="B672" s="1" t="s">
        <v>1295</v>
      </c>
      <c r="C672" s="1">
        <v>732</v>
      </c>
      <c r="D672" s="1" t="s">
        <v>1296</v>
      </c>
      <c r="E672" s="1">
        <f>ROUND(H673+H674+H675+H676+H677+H678+H679+H680+H681+H682+H683+H684+H685+H686+H687+H688+H689+H690+H691+H692+H693+H694+H695+H696+H697+H698+H699+H700+H701+H702+H703+H704+H705+H706+H707+H708+H709+H710+H711+H712+H713+H714+H715,2)</f>
        <v>0</v>
      </c>
      <c r="F672" s="1">
        <v>1</v>
      </c>
      <c r="G672" s="1" t="s">
        <v>0</v>
      </c>
      <c r="H672" s="1">
        <f t="shared" si="10"/>
        <v>0</v>
      </c>
      <c r="I672" s="1" t="s">
        <v>22</v>
      </c>
      <c r="J672" s="1" t="s">
        <v>0</v>
      </c>
    </row>
    <row r="673" spans="1:10" ht="30" x14ac:dyDescent="0.25">
      <c r="A673" s="1">
        <v>2855527</v>
      </c>
      <c r="B673" s="1" t="s">
        <v>1297</v>
      </c>
      <c r="C673" s="1" t="s">
        <v>22</v>
      </c>
      <c r="D673" s="1" t="s">
        <v>1298</v>
      </c>
      <c r="E673" s="2">
        <v>0</v>
      </c>
      <c r="F673" s="1">
        <v>1</v>
      </c>
      <c r="G673" s="1" t="s">
        <v>97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2855528</v>
      </c>
      <c r="B674" s="1" t="s">
        <v>1299</v>
      </c>
      <c r="C674" s="1" t="s">
        <v>22</v>
      </c>
      <c r="D674" s="1" t="s">
        <v>1300</v>
      </c>
      <c r="E674" s="2">
        <v>0</v>
      </c>
      <c r="F674" s="1">
        <v>1</v>
      </c>
      <c r="G674" s="1" t="s">
        <v>97</v>
      </c>
      <c r="H674" s="1">
        <f t="shared" si="10"/>
        <v>0</v>
      </c>
      <c r="I674" s="1" t="s">
        <v>22</v>
      </c>
      <c r="J674" s="1" t="s">
        <v>0</v>
      </c>
    </row>
    <row r="675" spans="1:10" x14ac:dyDescent="0.25">
      <c r="A675" s="1">
        <v>2855529</v>
      </c>
      <c r="B675" s="1" t="s">
        <v>1301</v>
      </c>
      <c r="C675" s="1" t="s">
        <v>22</v>
      </c>
      <c r="D675" s="1" t="s">
        <v>1302</v>
      </c>
      <c r="E675" s="2">
        <v>0</v>
      </c>
      <c r="F675" s="1">
        <v>4</v>
      </c>
      <c r="G675" s="1" t="s">
        <v>97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2855530</v>
      </c>
      <c r="B676" s="1" t="s">
        <v>1303</v>
      </c>
      <c r="C676" s="1" t="s">
        <v>22</v>
      </c>
      <c r="D676" s="1" t="s">
        <v>1304</v>
      </c>
      <c r="E676" s="2">
        <v>0</v>
      </c>
      <c r="F676" s="1">
        <v>2</v>
      </c>
      <c r="G676" s="1" t="s">
        <v>97</v>
      </c>
      <c r="H676" s="1">
        <f t="shared" si="10"/>
        <v>0</v>
      </c>
      <c r="I676" s="1" t="s">
        <v>22</v>
      </c>
      <c r="J676" s="1" t="s">
        <v>0</v>
      </c>
    </row>
    <row r="677" spans="1:10" ht="45" x14ac:dyDescent="0.25">
      <c r="A677" s="1">
        <v>2855531</v>
      </c>
      <c r="B677" s="1" t="s">
        <v>1305</v>
      </c>
      <c r="C677" s="1" t="s">
        <v>22</v>
      </c>
      <c r="D677" s="1" t="s">
        <v>1306</v>
      </c>
      <c r="E677" s="2">
        <v>0</v>
      </c>
      <c r="F677" s="1">
        <v>2</v>
      </c>
      <c r="G677" s="1" t="s">
        <v>97</v>
      </c>
      <c r="H677" s="1">
        <f t="shared" si="10"/>
        <v>0</v>
      </c>
      <c r="I677" s="1" t="s">
        <v>22</v>
      </c>
      <c r="J677" s="1" t="s">
        <v>0</v>
      </c>
    </row>
    <row r="678" spans="1:10" ht="45" x14ac:dyDescent="0.25">
      <c r="A678" s="1">
        <v>2855532</v>
      </c>
      <c r="B678" s="1" t="s">
        <v>1307</v>
      </c>
      <c r="C678" s="1" t="s">
        <v>22</v>
      </c>
      <c r="D678" s="1" t="s">
        <v>1309</v>
      </c>
      <c r="E678" s="2">
        <v>0</v>
      </c>
      <c r="F678" s="1">
        <v>6</v>
      </c>
      <c r="G678" s="1" t="s">
        <v>1308</v>
      </c>
      <c r="H678" s="1">
        <f t="shared" si="10"/>
        <v>0</v>
      </c>
      <c r="I678" s="1" t="s">
        <v>22</v>
      </c>
      <c r="J678" s="1" t="s">
        <v>0</v>
      </c>
    </row>
    <row r="679" spans="1:10" ht="30" x14ac:dyDescent="0.25">
      <c r="A679" s="1">
        <v>2855533</v>
      </c>
      <c r="B679" s="1" t="s">
        <v>1310</v>
      </c>
      <c r="C679" s="1" t="s">
        <v>22</v>
      </c>
      <c r="D679" s="1" t="s">
        <v>1311</v>
      </c>
      <c r="E679" s="2">
        <v>0</v>
      </c>
      <c r="F679" s="1">
        <v>2</v>
      </c>
      <c r="G679" s="1" t="s">
        <v>97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2855534</v>
      </c>
      <c r="B680" s="1" t="s">
        <v>1312</v>
      </c>
      <c r="C680" s="1" t="s">
        <v>22</v>
      </c>
      <c r="D680" s="1" t="s">
        <v>1313</v>
      </c>
      <c r="E680" s="2">
        <v>0</v>
      </c>
      <c r="F680" s="1">
        <v>6</v>
      </c>
      <c r="G680" s="1" t="s">
        <v>97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2855535</v>
      </c>
      <c r="B681" s="1" t="s">
        <v>1314</v>
      </c>
      <c r="C681" s="1" t="s">
        <v>22</v>
      </c>
      <c r="D681" s="1" t="s">
        <v>1315</v>
      </c>
      <c r="E681" s="2">
        <v>0</v>
      </c>
      <c r="F681" s="1">
        <v>2</v>
      </c>
      <c r="G681" s="1" t="s">
        <v>97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2855536</v>
      </c>
      <c r="B682" s="1" t="s">
        <v>1316</v>
      </c>
      <c r="C682" s="1" t="s">
        <v>22</v>
      </c>
      <c r="D682" s="1" t="s">
        <v>1317</v>
      </c>
      <c r="E682" s="2">
        <v>0</v>
      </c>
      <c r="F682" s="1">
        <v>1</v>
      </c>
      <c r="G682" s="1" t="s">
        <v>97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2855537</v>
      </c>
      <c r="B683" s="1" t="s">
        <v>1318</v>
      </c>
      <c r="C683" s="1" t="s">
        <v>22</v>
      </c>
      <c r="D683" s="1" t="s">
        <v>1319</v>
      </c>
      <c r="E683" s="2">
        <v>0</v>
      </c>
      <c r="F683" s="1">
        <v>1</v>
      </c>
      <c r="G683" s="1" t="s">
        <v>97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2855538</v>
      </c>
      <c r="B684" s="1" t="s">
        <v>1320</v>
      </c>
      <c r="C684" s="1" t="s">
        <v>22</v>
      </c>
      <c r="D684" s="1" t="s">
        <v>1321</v>
      </c>
      <c r="E684" s="2">
        <v>0</v>
      </c>
      <c r="F684" s="1">
        <v>2</v>
      </c>
      <c r="G684" s="1" t="s">
        <v>97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2855539</v>
      </c>
      <c r="B685" s="1" t="s">
        <v>1322</v>
      </c>
      <c r="C685" s="1" t="s">
        <v>22</v>
      </c>
      <c r="D685" s="1" t="s">
        <v>1323</v>
      </c>
      <c r="E685" s="2">
        <v>0</v>
      </c>
      <c r="F685" s="1">
        <v>2</v>
      </c>
      <c r="G685" s="1" t="s">
        <v>97</v>
      </c>
      <c r="H685" s="1">
        <f t="shared" si="10"/>
        <v>0</v>
      </c>
      <c r="I685" s="1" t="s">
        <v>22</v>
      </c>
      <c r="J685" s="1" t="s">
        <v>0</v>
      </c>
    </row>
    <row r="686" spans="1:10" ht="30" x14ac:dyDescent="0.25">
      <c r="A686" s="1">
        <v>2855540</v>
      </c>
      <c r="B686" s="1" t="s">
        <v>1324</v>
      </c>
      <c r="C686" s="1" t="s">
        <v>22</v>
      </c>
      <c r="D686" s="1" t="s">
        <v>1325</v>
      </c>
      <c r="E686" s="2">
        <v>0</v>
      </c>
      <c r="F686" s="1">
        <v>1</v>
      </c>
      <c r="G686" s="1" t="s">
        <v>97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2855541</v>
      </c>
      <c r="B687" s="1" t="s">
        <v>1326</v>
      </c>
      <c r="C687" s="1" t="s">
        <v>22</v>
      </c>
      <c r="D687" s="1" t="s">
        <v>1327</v>
      </c>
      <c r="E687" s="2">
        <v>0</v>
      </c>
      <c r="F687" s="1">
        <v>1</v>
      </c>
      <c r="G687" s="1" t="s">
        <v>97</v>
      </c>
      <c r="H687" s="1">
        <f t="shared" si="10"/>
        <v>0</v>
      </c>
      <c r="I687" s="1" t="s">
        <v>22</v>
      </c>
      <c r="J687" s="1" t="s">
        <v>0</v>
      </c>
    </row>
    <row r="688" spans="1:10" ht="30" x14ac:dyDescent="0.25">
      <c r="A688" s="1">
        <v>2855542</v>
      </c>
      <c r="B688" s="1" t="s">
        <v>1328</v>
      </c>
      <c r="C688" s="1" t="s">
        <v>22</v>
      </c>
      <c r="D688" s="1" t="s">
        <v>1329</v>
      </c>
      <c r="E688" s="2">
        <v>0</v>
      </c>
      <c r="F688" s="1">
        <v>1</v>
      </c>
      <c r="G688" s="1" t="s">
        <v>97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2855543</v>
      </c>
      <c r="B689" s="1" t="s">
        <v>1330</v>
      </c>
      <c r="C689" s="1" t="s">
        <v>22</v>
      </c>
      <c r="D689" s="1" t="s">
        <v>1331</v>
      </c>
      <c r="E689" s="2">
        <v>0</v>
      </c>
      <c r="F689" s="1">
        <v>1</v>
      </c>
      <c r="G689" s="1" t="s">
        <v>97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2855544</v>
      </c>
      <c r="B690" s="1" t="s">
        <v>1332</v>
      </c>
      <c r="C690" s="1" t="s">
        <v>22</v>
      </c>
      <c r="D690" s="1" t="s">
        <v>1333</v>
      </c>
      <c r="E690" s="2">
        <v>0</v>
      </c>
      <c r="F690" s="1">
        <v>4</v>
      </c>
      <c r="G690" s="1" t="s">
        <v>97</v>
      </c>
      <c r="H690" s="1">
        <f t="shared" si="10"/>
        <v>0</v>
      </c>
      <c r="I690" s="1" t="s">
        <v>22</v>
      </c>
      <c r="J690" s="1" t="s">
        <v>0</v>
      </c>
    </row>
    <row r="691" spans="1:10" ht="30" x14ac:dyDescent="0.25">
      <c r="A691" s="1">
        <v>2855545</v>
      </c>
      <c r="B691" s="1" t="s">
        <v>1334</v>
      </c>
      <c r="C691" s="1" t="s">
        <v>22</v>
      </c>
      <c r="D691" s="1" t="s">
        <v>1335</v>
      </c>
      <c r="E691" s="2">
        <v>0</v>
      </c>
      <c r="F691" s="1">
        <v>1</v>
      </c>
      <c r="G691" s="1" t="s">
        <v>97</v>
      </c>
      <c r="H691" s="1">
        <f t="shared" si="10"/>
        <v>0</v>
      </c>
      <c r="I691" s="1" t="s">
        <v>22</v>
      </c>
      <c r="J691" s="1" t="s">
        <v>0</v>
      </c>
    </row>
    <row r="692" spans="1:10" ht="30" x14ac:dyDescent="0.25">
      <c r="A692" s="1">
        <v>2855546</v>
      </c>
      <c r="B692" s="1" t="s">
        <v>1336</v>
      </c>
      <c r="C692" s="1" t="s">
        <v>22</v>
      </c>
      <c r="D692" s="1" t="s">
        <v>1337</v>
      </c>
      <c r="E692" s="2">
        <v>0</v>
      </c>
      <c r="F692" s="1">
        <v>4</v>
      </c>
      <c r="G692" s="1" t="s">
        <v>97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2855547</v>
      </c>
      <c r="B693" s="1" t="s">
        <v>1338</v>
      </c>
      <c r="C693" s="1" t="s">
        <v>22</v>
      </c>
      <c r="D693" s="1" t="s">
        <v>1339</v>
      </c>
      <c r="E693" s="2">
        <v>0</v>
      </c>
      <c r="F693" s="1">
        <v>1</v>
      </c>
      <c r="G693" s="1" t="s">
        <v>97</v>
      </c>
      <c r="H693" s="1">
        <f t="shared" si="10"/>
        <v>0</v>
      </c>
      <c r="I693" s="1" t="s">
        <v>22</v>
      </c>
      <c r="J693" s="1" t="s">
        <v>0</v>
      </c>
    </row>
    <row r="694" spans="1:10" ht="30" x14ac:dyDescent="0.25">
      <c r="A694" s="1">
        <v>2855548</v>
      </c>
      <c r="B694" s="1" t="s">
        <v>1340</v>
      </c>
      <c r="C694" s="1" t="s">
        <v>22</v>
      </c>
      <c r="D694" s="1" t="s">
        <v>1341</v>
      </c>
      <c r="E694" s="2">
        <v>0</v>
      </c>
      <c r="F694" s="1">
        <v>1</v>
      </c>
      <c r="G694" s="1" t="s">
        <v>97</v>
      </c>
      <c r="H694" s="1">
        <f t="shared" si="10"/>
        <v>0</v>
      </c>
      <c r="I694" s="1" t="s">
        <v>22</v>
      </c>
      <c r="J694" s="1" t="s">
        <v>0</v>
      </c>
    </row>
    <row r="695" spans="1:10" ht="30" x14ac:dyDescent="0.25">
      <c r="A695" s="1">
        <v>2855549</v>
      </c>
      <c r="B695" s="1" t="s">
        <v>1342</v>
      </c>
      <c r="C695" s="1" t="s">
        <v>22</v>
      </c>
      <c r="D695" s="1" t="s">
        <v>1343</v>
      </c>
      <c r="E695" s="2">
        <v>0</v>
      </c>
      <c r="F695" s="1">
        <v>1</v>
      </c>
      <c r="G695" s="1" t="s">
        <v>97</v>
      </c>
      <c r="H695" s="1">
        <f t="shared" si="10"/>
        <v>0</v>
      </c>
      <c r="I695" s="1" t="s">
        <v>22</v>
      </c>
      <c r="J695" s="1" t="s">
        <v>0</v>
      </c>
    </row>
    <row r="696" spans="1:10" ht="30" x14ac:dyDescent="0.25">
      <c r="A696" s="1">
        <v>2855550</v>
      </c>
      <c r="B696" s="1" t="s">
        <v>1344</v>
      </c>
      <c r="C696" s="1" t="s">
        <v>22</v>
      </c>
      <c r="D696" s="1" t="s">
        <v>1345</v>
      </c>
      <c r="E696" s="2">
        <v>0</v>
      </c>
      <c r="F696" s="1">
        <v>1</v>
      </c>
      <c r="G696" s="1" t="s">
        <v>97</v>
      </c>
      <c r="H696" s="1">
        <f t="shared" si="10"/>
        <v>0</v>
      </c>
      <c r="I696" s="1" t="s">
        <v>22</v>
      </c>
      <c r="J696" s="1" t="s">
        <v>0</v>
      </c>
    </row>
    <row r="697" spans="1:10" ht="30" x14ac:dyDescent="0.25">
      <c r="A697" s="1">
        <v>2855551</v>
      </c>
      <c r="B697" s="1" t="s">
        <v>1346</v>
      </c>
      <c r="C697" s="1" t="s">
        <v>22</v>
      </c>
      <c r="D697" s="1" t="s">
        <v>1347</v>
      </c>
      <c r="E697" s="2">
        <v>0</v>
      </c>
      <c r="F697" s="1">
        <v>1</v>
      </c>
      <c r="G697" s="1" t="s">
        <v>97</v>
      </c>
      <c r="H697" s="1">
        <f t="shared" si="10"/>
        <v>0</v>
      </c>
      <c r="I697" s="1" t="s">
        <v>22</v>
      </c>
      <c r="J697" s="1" t="s">
        <v>0</v>
      </c>
    </row>
    <row r="698" spans="1:10" ht="195" x14ac:dyDescent="0.25">
      <c r="A698" s="1">
        <v>2855552</v>
      </c>
      <c r="B698" s="1" t="s">
        <v>1348</v>
      </c>
      <c r="C698" s="1" t="s">
        <v>22</v>
      </c>
      <c r="D698" s="1" t="s">
        <v>1349</v>
      </c>
      <c r="E698" s="2">
        <v>0</v>
      </c>
      <c r="F698" s="1">
        <v>1</v>
      </c>
      <c r="G698" s="1" t="s">
        <v>97</v>
      </c>
      <c r="H698" s="1">
        <f t="shared" si="10"/>
        <v>0</v>
      </c>
      <c r="I698" s="1" t="s">
        <v>22</v>
      </c>
      <c r="J698" s="1" t="s">
        <v>1350</v>
      </c>
    </row>
    <row r="699" spans="1:10" ht="30" x14ac:dyDescent="0.25">
      <c r="A699" s="1">
        <v>2855553</v>
      </c>
      <c r="B699" s="1" t="s">
        <v>1351</v>
      </c>
      <c r="C699" s="1" t="s">
        <v>22</v>
      </c>
      <c r="D699" s="1" t="s">
        <v>1352</v>
      </c>
      <c r="E699" s="2">
        <v>0</v>
      </c>
      <c r="F699" s="1">
        <v>3</v>
      </c>
      <c r="G699" s="1" t="s">
        <v>97</v>
      </c>
      <c r="H699" s="1">
        <f t="shared" si="10"/>
        <v>0</v>
      </c>
      <c r="I699" s="1" t="s">
        <v>22</v>
      </c>
      <c r="J699" s="1" t="s">
        <v>0</v>
      </c>
    </row>
    <row r="700" spans="1:10" ht="330" x14ac:dyDescent="0.25">
      <c r="A700" s="1">
        <v>2855554</v>
      </c>
      <c r="B700" s="1" t="s">
        <v>1353</v>
      </c>
      <c r="C700" s="1" t="s">
        <v>22</v>
      </c>
      <c r="D700" s="1" t="s">
        <v>1354</v>
      </c>
      <c r="E700" s="2">
        <v>0</v>
      </c>
      <c r="F700" s="1">
        <v>3</v>
      </c>
      <c r="G700" s="1" t="s">
        <v>97</v>
      </c>
      <c r="H700" s="1">
        <f t="shared" si="10"/>
        <v>0</v>
      </c>
      <c r="I700" s="1" t="s">
        <v>22</v>
      </c>
      <c r="J700" s="1" t="s">
        <v>1355</v>
      </c>
    </row>
    <row r="701" spans="1:10" ht="195" x14ac:dyDescent="0.25">
      <c r="A701" s="1">
        <v>2855555</v>
      </c>
      <c r="B701" s="1" t="s">
        <v>1356</v>
      </c>
      <c r="C701" s="1" t="s">
        <v>22</v>
      </c>
      <c r="D701" s="1" t="s">
        <v>1357</v>
      </c>
      <c r="E701" s="2">
        <v>0</v>
      </c>
      <c r="F701" s="1">
        <v>3</v>
      </c>
      <c r="G701" s="1" t="s">
        <v>97</v>
      </c>
      <c r="H701" s="1">
        <f t="shared" si="10"/>
        <v>0</v>
      </c>
      <c r="I701" s="1" t="s">
        <v>22</v>
      </c>
      <c r="J701" s="1" t="s">
        <v>1350</v>
      </c>
    </row>
    <row r="702" spans="1:10" ht="30" x14ac:dyDescent="0.25">
      <c r="A702" s="1">
        <v>2855556</v>
      </c>
      <c r="B702" s="1" t="s">
        <v>1358</v>
      </c>
      <c r="C702" s="1" t="s">
        <v>22</v>
      </c>
      <c r="D702" s="1" t="s">
        <v>1359</v>
      </c>
      <c r="E702" s="2">
        <v>0</v>
      </c>
      <c r="F702" s="1">
        <v>2</v>
      </c>
      <c r="G702" s="1" t="s">
        <v>441</v>
      </c>
      <c r="H702" s="1">
        <f t="shared" si="10"/>
        <v>0</v>
      </c>
      <c r="I702" s="1" t="s">
        <v>22</v>
      </c>
      <c r="J702" s="1" t="s">
        <v>0</v>
      </c>
    </row>
    <row r="703" spans="1:10" ht="30" x14ac:dyDescent="0.25">
      <c r="A703" s="1">
        <v>2855557</v>
      </c>
      <c r="B703" s="1" t="s">
        <v>1360</v>
      </c>
      <c r="C703" s="1" t="s">
        <v>22</v>
      </c>
      <c r="D703" s="1" t="s">
        <v>1361</v>
      </c>
      <c r="E703" s="2">
        <v>0</v>
      </c>
      <c r="F703" s="1">
        <v>2</v>
      </c>
      <c r="G703" s="1" t="s">
        <v>97</v>
      </c>
      <c r="H703" s="1">
        <f t="shared" si="10"/>
        <v>0</v>
      </c>
      <c r="I703" s="1" t="s">
        <v>22</v>
      </c>
      <c r="J703" s="1" t="s">
        <v>0</v>
      </c>
    </row>
    <row r="704" spans="1:10" ht="30" x14ac:dyDescent="0.25">
      <c r="A704" s="1">
        <v>2855558</v>
      </c>
      <c r="B704" s="1" t="s">
        <v>1362</v>
      </c>
      <c r="C704" s="1" t="s">
        <v>22</v>
      </c>
      <c r="D704" s="1" t="s">
        <v>1363</v>
      </c>
      <c r="E704" s="2">
        <v>0</v>
      </c>
      <c r="F704" s="1">
        <v>5</v>
      </c>
      <c r="G704" s="1" t="s">
        <v>441</v>
      </c>
      <c r="H704" s="1">
        <f t="shared" si="10"/>
        <v>0</v>
      </c>
      <c r="I704" s="1" t="s">
        <v>22</v>
      </c>
      <c r="J704" s="1" t="s">
        <v>0</v>
      </c>
    </row>
    <row r="705" spans="1:10" ht="30" x14ac:dyDescent="0.25">
      <c r="A705" s="1">
        <v>2855559</v>
      </c>
      <c r="B705" s="1" t="s">
        <v>1364</v>
      </c>
      <c r="C705" s="1" t="s">
        <v>22</v>
      </c>
      <c r="D705" s="1" t="s">
        <v>1365</v>
      </c>
      <c r="E705" s="2">
        <v>0</v>
      </c>
      <c r="F705" s="1">
        <v>3</v>
      </c>
      <c r="G705" s="1" t="s">
        <v>97</v>
      </c>
      <c r="H705" s="1">
        <f t="shared" si="10"/>
        <v>0</v>
      </c>
      <c r="I705" s="1" t="s">
        <v>22</v>
      </c>
      <c r="J705" s="1" t="s">
        <v>0</v>
      </c>
    </row>
    <row r="706" spans="1:10" ht="30" x14ac:dyDescent="0.25">
      <c r="A706" s="1">
        <v>2855560</v>
      </c>
      <c r="B706" s="1" t="s">
        <v>1366</v>
      </c>
      <c r="C706" s="1" t="s">
        <v>22</v>
      </c>
      <c r="D706" s="1" t="s">
        <v>1367</v>
      </c>
      <c r="E706" s="2">
        <v>0</v>
      </c>
      <c r="F706" s="1">
        <v>2</v>
      </c>
      <c r="G706" s="1" t="s">
        <v>97</v>
      </c>
      <c r="H706" s="1">
        <f t="shared" si="10"/>
        <v>0</v>
      </c>
      <c r="I706" s="1" t="s">
        <v>22</v>
      </c>
      <c r="J706" s="1" t="s">
        <v>0</v>
      </c>
    </row>
    <row r="707" spans="1:10" ht="30" x14ac:dyDescent="0.25">
      <c r="A707" s="1">
        <v>2855561</v>
      </c>
      <c r="B707" s="1" t="s">
        <v>1368</v>
      </c>
      <c r="C707" s="1" t="s">
        <v>22</v>
      </c>
      <c r="D707" s="1" t="s">
        <v>1369</v>
      </c>
      <c r="E707" s="2">
        <v>0</v>
      </c>
      <c r="F707" s="1">
        <v>1</v>
      </c>
      <c r="G707" s="1" t="s">
        <v>441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ht="30" x14ac:dyDescent="0.25">
      <c r="A708" s="1">
        <v>2855562</v>
      </c>
      <c r="B708" s="1" t="s">
        <v>1370</v>
      </c>
      <c r="C708" s="1" t="s">
        <v>22</v>
      </c>
      <c r="D708" s="1" t="s">
        <v>1371</v>
      </c>
      <c r="E708" s="2">
        <v>0</v>
      </c>
      <c r="F708" s="1">
        <v>1</v>
      </c>
      <c r="G708" s="1" t="s">
        <v>97</v>
      </c>
      <c r="H708" s="1">
        <f t="shared" si="11"/>
        <v>0</v>
      </c>
      <c r="I708" s="1" t="s">
        <v>22</v>
      </c>
      <c r="J708" s="1" t="s">
        <v>0</v>
      </c>
    </row>
    <row r="709" spans="1:10" ht="45" x14ac:dyDescent="0.25">
      <c r="A709" s="1">
        <v>2855563</v>
      </c>
      <c r="B709" s="1" t="s">
        <v>1372</v>
      </c>
      <c r="C709" s="1" t="s">
        <v>22</v>
      </c>
      <c r="D709" s="1" t="s">
        <v>1373</v>
      </c>
      <c r="E709" s="2">
        <v>0</v>
      </c>
      <c r="F709" s="1">
        <v>1</v>
      </c>
      <c r="G709" s="1" t="s">
        <v>97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2855564</v>
      </c>
      <c r="B710" s="1" t="s">
        <v>1374</v>
      </c>
      <c r="C710" s="1" t="s">
        <v>22</v>
      </c>
      <c r="D710" s="1" t="s">
        <v>1375</v>
      </c>
      <c r="E710" s="2">
        <v>0</v>
      </c>
      <c r="F710" s="1">
        <v>3</v>
      </c>
      <c r="G710" s="1" t="s">
        <v>97</v>
      </c>
      <c r="H710" s="1">
        <f t="shared" si="11"/>
        <v>0</v>
      </c>
      <c r="I710" s="1" t="s">
        <v>22</v>
      </c>
      <c r="J710" s="1" t="s">
        <v>0</v>
      </c>
    </row>
    <row r="711" spans="1:10" ht="30" x14ac:dyDescent="0.25">
      <c r="A711" s="1">
        <v>2855565</v>
      </c>
      <c r="B711" s="1" t="s">
        <v>1376</v>
      </c>
      <c r="C711" s="1" t="s">
        <v>22</v>
      </c>
      <c r="D711" s="1" t="s">
        <v>1377</v>
      </c>
      <c r="E711" s="2">
        <v>0</v>
      </c>
      <c r="F711" s="1">
        <v>1</v>
      </c>
      <c r="G711" s="1" t="s">
        <v>97</v>
      </c>
      <c r="H711" s="1">
        <f t="shared" si="11"/>
        <v>0</v>
      </c>
      <c r="I711" s="1" t="s">
        <v>22</v>
      </c>
      <c r="J711" s="1" t="s">
        <v>0</v>
      </c>
    </row>
    <row r="712" spans="1:10" x14ac:dyDescent="0.25">
      <c r="A712" s="1">
        <v>2855566</v>
      </c>
      <c r="B712" s="1" t="s">
        <v>1378</v>
      </c>
      <c r="C712" s="1" t="s">
        <v>22</v>
      </c>
      <c r="D712" s="1" t="s">
        <v>1379</v>
      </c>
      <c r="E712" s="2">
        <v>0</v>
      </c>
      <c r="F712" s="1">
        <v>1</v>
      </c>
      <c r="G712" s="1" t="s">
        <v>800</v>
      </c>
      <c r="H712" s="1">
        <f t="shared" si="11"/>
        <v>0</v>
      </c>
      <c r="I712" s="1" t="s">
        <v>22</v>
      </c>
      <c r="J712" s="1" t="s">
        <v>0</v>
      </c>
    </row>
    <row r="713" spans="1:10" ht="30" x14ac:dyDescent="0.25">
      <c r="A713" s="1">
        <v>2855567</v>
      </c>
      <c r="B713" s="1" t="s">
        <v>1380</v>
      </c>
      <c r="C713" s="1" t="s">
        <v>22</v>
      </c>
      <c r="D713" s="1" t="s">
        <v>1381</v>
      </c>
      <c r="E713" s="2">
        <v>0</v>
      </c>
      <c r="F713" s="1">
        <v>1</v>
      </c>
      <c r="G713" s="1" t="s">
        <v>97</v>
      </c>
      <c r="H713" s="1">
        <f t="shared" si="11"/>
        <v>0</v>
      </c>
      <c r="I713" s="1" t="s">
        <v>22</v>
      </c>
      <c r="J713" s="1" t="s">
        <v>0</v>
      </c>
    </row>
    <row r="714" spans="1:10" ht="345" x14ac:dyDescent="0.25">
      <c r="A714" s="1">
        <v>2855568</v>
      </c>
      <c r="B714" s="1" t="s">
        <v>1382</v>
      </c>
      <c r="C714" s="1" t="s">
        <v>22</v>
      </c>
      <c r="D714" s="1" t="s">
        <v>1383</v>
      </c>
      <c r="E714" s="2">
        <v>0</v>
      </c>
      <c r="F714" s="1">
        <v>1</v>
      </c>
      <c r="G714" s="1" t="s">
        <v>97</v>
      </c>
      <c r="H714" s="1">
        <f t="shared" si="11"/>
        <v>0</v>
      </c>
      <c r="I714" s="1" t="s">
        <v>22</v>
      </c>
      <c r="J714" s="1" t="s">
        <v>1384</v>
      </c>
    </row>
    <row r="715" spans="1:10" ht="30" x14ac:dyDescent="0.25">
      <c r="A715" s="1">
        <v>2855569</v>
      </c>
      <c r="B715" s="1" t="s">
        <v>1385</v>
      </c>
      <c r="C715" s="1" t="s">
        <v>22</v>
      </c>
      <c r="D715" s="1" t="s">
        <v>1386</v>
      </c>
      <c r="E715" s="2">
        <v>0</v>
      </c>
      <c r="F715" s="1">
        <v>1</v>
      </c>
      <c r="G715" s="1" t="s">
        <v>97</v>
      </c>
      <c r="H715" s="1">
        <f t="shared" si="11"/>
        <v>0</v>
      </c>
      <c r="I715" s="1" t="s">
        <v>22</v>
      </c>
      <c r="J715" s="1" t="s">
        <v>0</v>
      </c>
    </row>
    <row r="716" spans="1:10" x14ac:dyDescent="0.25">
      <c r="A716" s="1">
        <v>2855570</v>
      </c>
      <c r="B716" s="1" t="s">
        <v>1387</v>
      </c>
      <c r="C716" s="1">
        <v>733</v>
      </c>
      <c r="D716" s="1" t="s">
        <v>1388</v>
      </c>
      <c r="E716" s="1">
        <f>ROUND(H717+H718+H719+H720+H721+H722+H723+H724+H725+H726+H727+H728+H729+H730+H731+H732+H733+H734+H735+H736+H737+H738+H739+H740+H741+H742+H743+H744+H745+H746+H747+H748+H749+H750+H751+H752+H753+H754+H755+H756+H757+H758+H759+H760+H761+H762,2)</f>
        <v>0</v>
      </c>
      <c r="F716" s="1">
        <v>1</v>
      </c>
      <c r="G716" s="1" t="s">
        <v>0</v>
      </c>
      <c r="H716" s="1">
        <f t="shared" si="11"/>
        <v>0</v>
      </c>
      <c r="I716" s="1" t="s">
        <v>22</v>
      </c>
      <c r="J716" s="1" t="s">
        <v>0</v>
      </c>
    </row>
    <row r="717" spans="1:10" ht="30" x14ac:dyDescent="0.25">
      <c r="A717" s="1">
        <v>2855571</v>
      </c>
      <c r="B717" s="1" t="s">
        <v>1389</v>
      </c>
      <c r="C717" s="1" t="s">
        <v>22</v>
      </c>
      <c r="D717" s="1" t="s">
        <v>1390</v>
      </c>
      <c r="E717" s="2">
        <v>0</v>
      </c>
      <c r="F717" s="1">
        <v>18</v>
      </c>
      <c r="G717" s="1" t="s">
        <v>40</v>
      </c>
      <c r="H717" s="1">
        <f t="shared" si="11"/>
        <v>0</v>
      </c>
      <c r="I717" s="1" t="s">
        <v>22</v>
      </c>
      <c r="J717" s="1" t="s">
        <v>0</v>
      </c>
    </row>
    <row r="718" spans="1:10" ht="30" x14ac:dyDescent="0.25">
      <c r="A718" s="1">
        <v>2855572</v>
      </c>
      <c r="B718" s="1" t="s">
        <v>1391</v>
      </c>
      <c r="C718" s="1" t="s">
        <v>22</v>
      </c>
      <c r="D718" s="1" t="s">
        <v>1392</v>
      </c>
      <c r="E718" s="2">
        <v>0</v>
      </c>
      <c r="F718" s="1">
        <v>2</v>
      </c>
      <c r="G718" s="1" t="s">
        <v>40</v>
      </c>
      <c r="H718" s="1">
        <f t="shared" si="11"/>
        <v>0</v>
      </c>
      <c r="I718" s="1" t="s">
        <v>22</v>
      </c>
      <c r="J718" s="1" t="s">
        <v>0</v>
      </c>
    </row>
    <row r="719" spans="1:10" ht="30" x14ac:dyDescent="0.25">
      <c r="A719" s="1">
        <v>2855573</v>
      </c>
      <c r="B719" s="1" t="s">
        <v>1393</v>
      </c>
      <c r="C719" s="1" t="s">
        <v>22</v>
      </c>
      <c r="D719" s="1" t="s">
        <v>1394</v>
      </c>
      <c r="E719" s="2">
        <v>0</v>
      </c>
      <c r="F719" s="1">
        <v>2</v>
      </c>
      <c r="G719" s="1" t="s">
        <v>40</v>
      </c>
      <c r="H719" s="1">
        <f t="shared" si="11"/>
        <v>0</v>
      </c>
      <c r="I719" s="1" t="s">
        <v>22</v>
      </c>
      <c r="J719" s="1" t="s">
        <v>0</v>
      </c>
    </row>
    <row r="720" spans="1:10" ht="30" x14ac:dyDescent="0.25">
      <c r="A720" s="1">
        <v>2855574</v>
      </c>
      <c r="B720" s="1" t="s">
        <v>1395</v>
      </c>
      <c r="C720" s="1" t="s">
        <v>22</v>
      </c>
      <c r="D720" s="1" t="s">
        <v>1396</v>
      </c>
      <c r="E720" s="2">
        <v>0</v>
      </c>
      <c r="F720" s="1">
        <v>154</v>
      </c>
      <c r="G720" s="1" t="s">
        <v>40</v>
      </c>
      <c r="H720" s="1">
        <f t="shared" si="11"/>
        <v>0</v>
      </c>
      <c r="I720" s="1" t="s">
        <v>22</v>
      </c>
      <c r="J720" s="1" t="s">
        <v>0</v>
      </c>
    </row>
    <row r="721" spans="1:10" ht="30" x14ac:dyDescent="0.25">
      <c r="A721" s="1">
        <v>2855575</v>
      </c>
      <c r="B721" s="1" t="s">
        <v>1397</v>
      </c>
      <c r="C721" s="1" t="s">
        <v>22</v>
      </c>
      <c r="D721" s="1" t="s">
        <v>1398</v>
      </c>
      <c r="E721" s="2">
        <v>0</v>
      </c>
      <c r="F721" s="1">
        <v>3</v>
      </c>
      <c r="G721" s="1" t="s">
        <v>97</v>
      </c>
      <c r="H721" s="1">
        <f t="shared" si="11"/>
        <v>0</v>
      </c>
      <c r="I721" s="1" t="s">
        <v>22</v>
      </c>
      <c r="J721" s="1" t="s">
        <v>0</v>
      </c>
    </row>
    <row r="722" spans="1:10" ht="30" x14ac:dyDescent="0.25">
      <c r="A722" s="1">
        <v>2855576</v>
      </c>
      <c r="B722" s="1" t="s">
        <v>1399</v>
      </c>
      <c r="C722" s="1" t="s">
        <v>22</v>
      </c>
      <c r="D722" s="1" t="s">
        <v>1400</v>
      </c>
      <c r="E722" s="2">
        <v>0</v>
      </c>
      <c r="F722" s="1">
        <v>1</v>
      </c>
      <c r="G722" s="1" t="s">
        <v>97</v>
      </c>
      <c r="H722" s="1">
        <f t="shared" si="11"/>
        <v>0</v>
      </c>
      <c r="I722" s="1" t="s">
        <v>22</v>
      </c>
      <c r="J722" s="1" t="s">
        <v>0</v>
      </c>
    </row>
    <row r="723" spans="1:10" ht="30" x14ac:dyDescent="0.25">
      <c r="A723" s="1">
        <v>2855577</v>
      </c>
      <c r="B723" s="1" t="s">
        <v>1401</v>
      </c>
      <c r="C723" s="1" t="s">
        <v>22</v>
      </c>
      <c r="D723" s="1" t="s">
        <v>1402</v>
      </c>
      <c r="E723" s="2">
        <v>0</v>
      </c>
      <c r="F723" s="1">
        <v>6</v>
      </c>
      <c r="G723" s="1" t="s">
        <v>97</v>
      </c>
      <c r="H723" s="1">
        <f t="shared" si="11"/>
        <v>0</v>
      </c>
      <c r="I723" s="1" t="s">
        <v>22</v>
      </c>
      <c r="J723" s="1" t="s">
        <v>0</v>
      </c>
    </row>
    <row r="724" spans="1:10" ht="30" x14ac:dyDescent="0.25">
      <c r="A724" s="1">
        <v>2855578</v>
      </c>
      <c r="B724" s="1" t="s">
        <v>1403</v>
      </c>
      <c r="C724" s="1" t="s">
        <v>22</v>
      </c>
      <c r="D724" s="1" t="s">
        <v>1404</v>
      </c>
      <c r="E724" s="2">
        <v>0</v>
      </c>
      <c r="F724" s="1">
        <v>6</v>
      </c>
      <c r="G724" s="1" t="s">
        <v>97</v>
      </c>
      <c r="H724" s="1">
        <f t="shared" si="11"/>
        <v>0</v>
      </c>
      <c r="I724" s="1" t="s">
        <v>22</v>
      </c>
      <c r="J724" s="1" t="s">
        <v>0</v>
      </c>
    </row>
    <row r="725" spans="1:10" ht="30" x14ac:dyDescent="0.25">
      <c r="A725" s="1">
        <v>2855579</v>
      </c>
      <c r="B725" s="1" t="s">
        <v>1405</v>
      </c>
      <c r="C725" s="1" t="s">
        <v>22</v>
      </c>
      <c r="D725" s="1" t="s">
        <v>1406</v>
      </c>
      <c r="E725" s="2">
        <v>0</v>
      </c>
      <c r="F725" s="1">
        <v>2</v>
      </c>
      <c r="G725" s="1" t="s">
        <v>40</v>
      </c>
      <c r="H725" s="1">
        <f t="shared" si="11"/>
        <v>0</v>
      </c>
      <c r="I725" s="1" t="s">
        <v>22</v>
      </c>
      <c r="J725" s="1" t="s">
        <v>0</v>
      </c>
    </row>
    <row r="726" spans="1:10" ht="30" x14ac:dyDescent="0.25">
      <c r="A726" s="1">
        <v>2855580</v>
      </c>
      <c r="B726" s="1" t="s">
        <v>1407</v>
      </c>
      <c r="C726" s="1" t="s">
        <v>22</v>
      </c>
      <c r="D726" s="1" t="s">
        <v>1408</v>
      </c>
      <c r="E726" s="2">
        <v>0</v>
      </c>
      <c r="F726" s="1">
        <v>32</v>
      </c>
      <c r="G726" s="1" t="s">
        <v>40</v>
      </c>
      <c r="H726" s="1">
        <f t="shared" si="11"/>
        <v>0</v>
      </c>
      <c r="I726" s="1" t="s">
        <v>22</v>
      </c>
      <c r="J726" s="1" t="s">
        <v>0</v>
      </c>
    </row>
    <row r="727" spans="1:10" x14ac:dyDescent="0.25">
      <c r="A727" s="1">
        <v>2855581</v>
      </c>
      <c r="B727" s="1" t="s">
        <v>1409</v>
      </c>
      <c r="C727" s="1" t="s">
        <v>22</v>
      </c>
      <c r="D727" s="1" t="s">
        <v>1410</v>
      </c>
      <c r="E727" s="2">
        <v>0</v>
      </c>
      <c r="F727" s="1">
        <v>68</v>
      </c>
      <c r="G727" s="1" t="s">
        <v>40</v>
      </c>
      <c r="H727" s="1">
        <f t="shared" si="11"/>
        <v>0</v>
      </c>
      <c r="I727" s="1" t="s">
        <v>22</v>
      </c>
      <c r="J727" s="1" t="s">
        <v>0</v>
      </c>
    </row>
    <row r="728" spans="1:10" x14ac:dyDescent="0.25">
      <c r="A728" s="1">
        <v>2855582</v>
      </c>
      <c r="B728" s="1" t="s">
        <v>1411</v>
      </c>
      <c r="C728" s="1" t="s">
        <v>22</v>
      </c>
      <c r="D728" s="1" t="s">
        <v>1412</v>
      </c>
      <c r="E728" s="2">
        <v>0</v>
      </c>
      <c r="F728" s="1">
        <v>46</v>
      </c>
      <c r="G728" s="1" t="s">
        <v>40</v>
      </c>
      <c r="H728" s="1">
        <f t="shared" si="11"/>
        <v>0</v>
      </c>
      <c r="I728" s="1" t="s">
        <v>22</v>
      </c>
      <c r="J728" s="1" t="s">
        <v>0</v>
      </c>
    </row>
    <row r="729" spans="1:10" x14ac:dyDescent="0.25">
      <c r="A729" s="1">
        <v>2855583</v>
      </c>
      <c r="B729" s="1" t="s">
        <v>1413</v>
      </c>
      <c r="C729" s="1" t="s">
        <v>22</v>
      </c>
      <c r="D729" s="1" t="s">
        <v>1414</v>
      </c>
      <c r="E729" s="2">
        <v>0</v>
      </c>
      <c r="F729" s="1">
        <v>4</v>
      </c>
      <c r="G729" s="1" t="s">
        <v>97</v>
      </c>
      <c r="H729" s="1">
        <f t="shared" si="11"/>
        <v>0</v>
      </c>
      <c r="I729" s="1" t="s">
        <v>22</v>
      </c>
      <c r="J729" s="1" t="s">
        <v>0</v>
      </c>
    </row>
    <row r="730" spans="1:10" ht="30" x14ac:dyDescent="0.25">
      <c r="A730" s="1">
        <v>2855584</v>
      </c>
      <c r="B730" s="1" t="s">
        <v>1415</v>
      </c>
      <c r="C730" s="1" t="s">
        <v>22</v>
      </c>
      <c r="D730" s="1" t="s">
        <v>1416</v>
      </c>
      <c r="E730" s="2">
        <v>0</v>
      </c>
      <c r="F730" s="1">
        <v>2</v>
      </c>
      <c r="G730" s="1" t="s">
        <v>97</v>
      </c>
      <c r="H730" s="1">
        <f t="shared" si="11"/>
        <v>0</v>
      </c>
      <c r="I730" s="1" t="s">
        <v>22</v>
      </c>
      <c r="J730" s="1" t="s">
        <v>0</v>
      </c>
    </row>
    <row r="731" spans="1:10" ht="30" x14ac:dyDescent="0.25">
      <c r="A731" s="1">
        <v>2855585</v>
      </c>
      <c r="B731" s="1" t="s">
        <v>1417</v>
      </c>
      <c r="C731" s="1" t="s">
        <v>22</v>
      </c>
      <c r="D731" s="1" t="s">
        <v>1418</v>
      </c>
      <c r="E731" s="2">
        <v>0</v>
      </c>
      <c r="F731" s="1">
        <v>2</v>
      </c>
      <c r="G731" s="1" t="s">
        <v>97</v>
      </c>
      <c r="H731" s="1">
        <f t="shared" si="11"/>
        <v>0</v>
      </c>
      <c r="I731" s="1" t="s">
        <v>22</v>
      </c>
      <c r="J731" s="1" t="s">
        <v>0</v>
      </c>
    </row>
    <row r="732" spans="1:10" x14ac:dyDescent="0.25">
      <c r="A732" s="1">
        <v>2855586</v>
      </c>
      <c r="B732" s="1" t="s">
        <v>1419</v>
      </c>
      <c r="C732" s="1" t="s">
        <v>22</v>
      </c>
      <c r="D732" s="1" t="s">
        <v>1420</v>
      </c>
      <c r="E732" s="2">
        <v>0</v>
      </c>
      <c r="F732" s="1">
        <v>50</v>
      </c>
      <c r="G732" s="1" t="s">
        <v>97</v>
      </c>
      <c r="H732" s="1">
        <f t="shared" si="11"/>
        <v>0</v>
      </c>
      <c r="I732" s="1" t="s">
        <v>22</v>
      </c>
      <c r="J732" s="1" t="s">
        <v>0</v>
      </c>
    </row>
    <row r="733" spans="1:10" ht="30" x14ac:dyDescent="0.25">
      <c r="A733" s="1">
        <v>2855587</v>
      </c>
      <c r="B733" s="1" t="s">
        <v>1421</v>
      </c>
      <c r="C733" s="1" t="s">
        <v>22</v>
      </c>
      <c r="D733" s="1" t="s">
        <v>1422</v>
      </c>
      <c r="E733" s="2">
        <v>0</v>
      </c>
      <c r="F733" s="1">
        <v>50</v>
      </c>
      <c r="G733" s="1" t="s">
        <v>97</v>
      </c>
      <c r="H733" s="1">
        <f t="shared" si="11"/>
        <v>0</v>
      </c>
      <c r="I733" s="1" t="s">
        <v>22</v>
      </c>
      <c r="J733" s="1" t="s">
        <v>0</v>
      </c>
    </row>
    <row r="734" spans="1:10" x14ac:dyDescent="0.25">
      <c r="A734" s="1">
        <v>2855588</v>
      </c>
      <c r="B734" s="1" t="s">
        <v>1423</v>
      </c>
      <c r="C734" s="1" t="s">
        <v>22</v>
      </c>
      <c r="D734" s="1" t="s">
        <v>1424</v>
      </c>
      <c r="E734" s="2">
        <v>0</v>
      </c>
      <c r="F734" s="1">
        <v>28</v>
      </c>
      <c r="G734" s="1" t="s">
        <v>97</v>
      </c>
      <c r="H734" s="1">
        <f t="shared" si="11"/>
        <v>0</v>
      </c>
      <c r="I734" s="1" t="s">
        <v>22</v>
      </c>
      <c r="J734" s="1" t="s">
        <v>0</v>
      </c>
    </row>
    <row r="735" spans="1:10" ht="30" x14ac:dyDescent="0.25">
      <c r="A735" s="1">
        <v>2855589</v>
      </c>
      <c r="B735" s="1" t="s">
        <v>1425</v>
      </c>
      <c r="C735" s="1" t="s">
        <v>22</v>
      </c>
      <c r="D735" s="1" t="s">
        <v>1426</v>
      </c>
      <c r="E735" s="2">
        <v>0</v>
      </c>
      <c r="F735" s="1">
        <v>28</v>
      </c>
      <c r="G735" s="1" t="s">
        <v>97</v>
      </c>
      <c r="H735" s="1">
        <f t="shared" si="11"/>
        <v>0</v>
      </c>
      <c r="I735" s="1" t="s">
        <v>22</v>
      </c>
      <c r="J735" s="1" t="s">
        <v>0</v>
      </c>
    </row>
    <row r="736" spans="1:10" ht="30" x14ac:dyDescent="0.25">
      <c r="A736" s="1">
        <v>2855590</v>
      </c>
      <c r="B736" s="1" t="s">
        <v>1427</v>
      </c>
      <c r="C736" s="1" t="s">
        <v>22</v>
      </c>
      <c r="D736" s="1" t="s">
        <v>1428</v>
      </c>
      <c r="E736" s="2">
        <v>0</v>
      </c>
      <c r="F736" s="1">
        <v>20</v>
      </c>
      <c r="G736" s="1" t="s">
        <v>40</v>
      </c>
      <c r="H736" s="1">
        <f t="shared" si="11"/>
        <v>0</v>
      </c>
      <c r="I736" s="1" t="s">
        <v>22</v>
      </c>
      <c r="J736" s="1" t="s">
        <v>0</v>
      </c>
    </row>
    <row r="737" spans="1:10" ht="30" x14ac:dyDescent="0.25">
      <c r="A737" s="1">
        <v>2855591</v>
      </c>
      <c r="B737" s="1" t="s">
        <v>1429</v>
      </c>
      <c r="C737" s="1" t="s">
        <v>22</v>
      </c>
      <c r="D737" s="1" t="s">
        <v>1430</v>
      </c>
      <c r="E737" s="2">
        <v>0</v>
      </c>
      <c r="F737" s="1">
        <v>20</v>
      </c>
      <c r="G737" s="1" t="s">
        <v>40</v>
      </c>
      <c r="H737" s="1">
        <f t="shared" si="11"/>
        <v>0</v>
      </c>
      <c r="I737" s="1" t="s">
        <v>22</v>
      </c>
      <c r="J737" s="1" t="s">
        <v>0</v>
      </c>
    </row>
    <row r="738" spans="1:10" ht="30" x14ac:dyDescent="0.25">
      <c r="A738" s="1">
        <v>2855592</v>
      </c>
      <c r="B738" s="1" t="s">
        <v>1431</v>
      </c>
      <c r="C738" s="1" t="s">
        <v>22</v>
      </c>
      <c r="D738" s="1" t="s">
        <v>1432</v>
      </c>
      <c r="E738" s="2">
        <v>0</v>
      </c>
      <c r="F738" s="1">
        <v>30</v>
      </c>
      <c r="G738" s="1" t="s">
        <v>40</v>
      </c>
      <c r="H738" s="1">
        <f t="shared" si="11"/>
        <v>0</v>
      </c>
      <c r="I738" s="1" t="s">
        <v>22</v>
      </c>
      <c r="J738" s="1" t="s">
        <v>0</v>
      </c>
    </row>
    <row r="739" spans="1:10" ht="30" x14ac:dyDescent="0.25">
      <c r="A739" s="1">
        <v>2855593</v>
      </c>
      <c r="B739" s="1" t="s">
        <v>1433</v>
      </c>
      <c r="C739" s="1" t="s">
        <v>22</v>
      </c>
      <c r="D739" s="1" t="s">
        <v>1434</v>
      </c>
      <c r="E739" s="2">
        <v>0</v>
      </c>
      <c r="F739" s="1">
        <v>30</v>
      </c>
      <c r="G739" s="1" t="s">
        <v>40</v>
      </c>
      <c r="H739" s="1">
        <f t="shared" si="11"/>
        <v>0</v>
      </c>
      <c r="I739" s="1" t="s">
        <v>22</v>
      </c>
      <c r="J739" s="1" t="s">
        <v>0</v>
      </c>
    </row>
    <row r="740" spans="1:10" ht="30" x14ac:dyDescent="0.25">
      <c r="A740" s="1">
        <v>2855594</v>
      </c>
      <c r="B740" s="1" t="s">
        <v>1435</v>
      </c>
      <c r="C740" s="1" t="s">
        <v>22</v>
      </c>
      <c r="D740" s="1" t="s">
        <v>1436</v>
      </c>
      <c r="E740" s="2">
        <v>0</v>
      </c>
      <c r="F740" s="1">
        <v>3</v>
      </c>
      <c r="G740" s="1" t="s">
        <v>40</v>
      </c>
      <c r="H740" s="1">
        <f t="shared" si="11"/>
        <v>0</v>
      </c>
      <c r="I740" s="1" t="s">
        <v>22</v>
      </c>
      <c r="J740" s="1" t="s">
        <v>0</v>
      </c>
    </row>
    <row r="741" spans="1:10" ht="30" x14ac:dyDescent="0.25">
      <c r="A741" s="1">
        <v>2855595</v>
      </c>
      <c r="B741" s="1" t="s">
        <v>1437</v>
      </c>
      <c r="C741" s="1" t="s">
        <v>22</v>
      </c>
      <c r="D741" s="1" t="s">
        <v>1438</v>
      </c>
      <c r="E741" s="2">
        <v>0</v>
      </c>
      <c r="F741" s="1">
        <v>3</v>
      </c>
      <c r="G741" s="1" t="s">
        <v>40</v>
      </c>
      <c r="H741" s="1">
        <f t="shared" si="11"/>
        <v>0</v>
      </c>
      <c r="I741" s="1" t="s">
        <v>22</v>
      </c>
      <c r="J741" s="1" t="s">
        <v>0</v>
      </c>
    </row>
    <row r="742" spans="1:10" x14ac:dyDescent="0.25">
      <c r="A742" s="1">
        <v>2855596</v>
      </c>
      <c r="B742" s="1" t="s">
        <v>1439</v>
      </c>
      <c r="C742" s="1" t="s">
        <v>22</v>
      </c>
      <c r="D742" s="1" t="s">
        <v>1440</v>
      </c>
      <c r="E742" s="2">
        <v>0</v>
      </c>
      <c r="F742" s="1">
        <v>4</v>
      </c>
      <c r="G742" s="1" t="s">
        <v>97</v>
      </c>
      <c r="H742" s="1">
        <f t="shared" si="11"/>
        <v>0</v>
      </c>
      <c r="I742" s="1" t="s">
        <v>22</v>
      </c>
      <c r="J742" s="1" t="s">
        <v>0</v>
      </c>
    </row>
    <row r="743" spans="1:10" ht="30" x14ac:dyDescent="0.25">
      <c r="A743" s="1">
        <v>2855597</v>
      </c>
      <c r="B743" s="1" t="s">
        <v>1441</v>
      </c>
      <c r="C743" s="1" t="s">
        <v>22</v>
      </c>
      <c r="D743" s="1" t="s">
        <v>1442</v>
      </c>
      <c r="E743" s="2">
        <v>0</v>
      </c>
      <c r="F743" s="1">
        <v>4</v>
      </c>
      <c r="G743" s="1" t="s">
        <v>97</v>
      </c>
      <c r="H743" s="1">
        <f t="shared" si="11"/>
        <v>0</v>
      </c>
      <c r="I743" s="1" t="s">
        <v>22</v>
      </c>
      <c r="J743" s="1" t="s">
        <v>0</v>
      </c>
    </row>
    <row r="744" spans="1:10" x14ac:dyDescent="0.25">
      <c r="A744" s="1">
        <v>2855598</v>
      </c>
      <c r="B744" s="1" t="s">
        <v>1443</v>
      </c>
      <c r="C744" s="1" t="s">
        <v>22</v>
      </c>
      <c r="D744" s="1" t="s">
        <v>1444</v>
      </c>
      <c r="E744" s="2">
        <v>0</v>
      </c>
      <c r="F744" s="1">
        <v>6</v>
      </c>
      <c r="G744" s="1" t="s">
        <v>97</v>
      </c>
      <c r="H744" s="1">
        <f t="shared" si="11"/>
        <v>0</v>
      </c>
      <c r="I744" s="1" t="s">
        <v>22</v>
      </c>
      <c r="J744" s="1" t="s">
        <v>0</v>
      </c>
    </row>
    <row r="745" spans="1:10" ht="30" x14ac:dyDescent="0.25">
      <c r="A745" s="1">
        <v>2855599</v>
      </c>
      <c r="B745" s="1" t="s">
        <v>1445</v>
      </c>
      <c r="C745" s="1" t="s">
        <v>22</v>
      </c>
      <c r="D745" s="1" t="s">
        <v>1446</v>
      </c>
      <c r="E745" s="2">
        <v>0</v>
      </c>
      <c r="F745" s="1">
        <v>6</v>
      </c>
      <c r="G745" s="1" t="s">
        <v>97</v>
      </c>
      <c r="H745" s="1">
        <f t="shared" si="11"/>
        <v>0</v>
      </c>
      <c r="I745" s="1" t="s">
        <v>22</v>
      </c>
      <c r="J745" s="1" t="s">
        <v>0</v>
      </c>
    </row>
    <row r="746" spans="1:10" x14ac:dyDescent="0.25">
      <c r="A746" s="1">
        <v>2855600</v>
      </c>
      <c r="B746" s="1" t="s">
        <v>1447</v>
      </c>
      <c r="C746" s="1" t="s">
        <v>22</v>
      </c>
      <c r="D746" s="1" t="s">
        <v>1448</v>
      </c>
      <c r="E746" s="2">
        <v>0</v>
      </c>
      <c r="F746" s="1">
        <v>2</v>
      </c>
      <c r="G746" s="1" t="s">
        <v>97</v>
      </c>
      <c r="H746" s="1">
        <f t="shared" si="11"/>
        <v>0</v>
      </c>
      <c r="I746" s="1" t="s">
        <v>22</v>
      </c>
      <c r="J746" s="1" t="s">
        <v>0</v>
      </c>
    </row>
    <row r="747" spans="1:10" ht="30" x14ac:dyDescent="0.25">
      <c r="A747" s="1">
        <v>2855601</v>
      </c>
      <c r="B747" s="1" t="s">
        <v>1449</v>
      </c>
      <c r="C747" s="1" t="s">
        <v>22</v>
      </c>
      <c r="D747" s="1" t="s">
        <v>1450</v>
      </c>
      <c r="E747" s="2">
        <v>0</v>
      </c>
      <c r="F747" s="1">
        <v>2</v>
      </c>
      <c r="G747" s="1" t="s">
        <v>97</v>
      </c>
      <c r="H747" s="1">
        <f t="shared" si="11"/>
        <v>0</v>
      </c>
      <c r="I747" s="1" t="s">
        <v>22</v>
      </c>
      <c r="J747" s="1" t="s">
        <v>0</v>
      </c>
    </row>
    <row r="748" spans="1:10" x14ac:dyDescent="0.25">
      <c r="A748" s="1">
        <v>2855602</v>
      </c>
      <c r="B748" s="1" t="s">
        <v>1451</v>
      </c>
      <c r="C748" s="1" t="s">
        <v>22</v>
      </c>
      <c r="D748" s="1" t="s">
        <v>1452</v>
      </c>
      <c r="E748" s="2">
        <v>0</v>
      </c>
      <c r="F748" s="1">
        <v>16</v>
      </c>
      <c r="G748" s="1" t="s">
        <v>97</v>
      </c>
      <c r="H748" s="1">
        <f t="shared" si="11"/>
        <v>0</v>
      </c>
      <c r="I748" s="1" t="s">
        <v>22</v>
      </c>
      <c r="J748" s="1" t="s">
        <v>0</v>
      </c>
    </row>
    <row r="749" spans="1:10" ht="30" x14ac:dyDescent="0.25">
      <c r="A749" s="1">
        <v>2855603</v>
      </c>
      <c r="B749" s="1" t="s">
        <v>1453</v>
      </c>
      <c r="C749" s="1" t="s">
        <v>22</v>
      </c>
      <c r="D749" s="1" t="s">
        <v>1454</v>
      </c>
      <c r="E749" s="2">
        <v>0</v>
      </c>
      <c r="F749" s="1">
        <v>16</v>
      </c>
      <c r="G749" s="1" t="s">
        <v>97</v>
      </c>
      <c r="H749" s="1">
        <f t="shared" si="11"/>
        <v>0</v>
      </c>
      <c r="I749" s="1" t="s">
        <v>22</v>
      </c>
      <c r="J749" s="1" t="s">
        <v>0</v>
      </c>
    </row>
    <row r="750" spans="1:10" x14ac:dyDescent="0.25">
      <c r="A750" s="1">
        <v>2855604</v>
      </c>
      <c r="B750" s="1" t="s">
        <v>1455</v>
      </c>
      <c r="C750" s="1" t="s">
        <v>22</v>
      </c>
      <c r="D750" s="1" t="s">
        <v>1456</v>
      </c>
      <c r="E750" s="2">
        <v>0</v>
      </c>
      <c r="F750" s="1">
        <v>18</v>
      </c>
      <c r="G750" s="1" t="s">
        <v>97</v>
      </c>
      <c r="H750" s="1">
        <f t="shared" si="11"/>
        <v>0</v>
      </c>
      <c r="I750" s="1" t="s">
        <v>22</v>
      </c>
      <c r="J750" s="1" t="s">
        <v>0</v>
      </c>
    </row>
    <row r="751" spans="1:10" ht="30" x14ac:dyDescent="0.25">
      <c r="A751" s="1">
        <v>2855605</v>
      </c>
      <c r="B751" s="1" t="s">
        <v>1457</v>
      </c>
      <c r="C751" s="1" t="s">
        <v>22</v>
      </c>
      <c r="D751" s="1" t="s">
        <v>1458</v>
      </c>
      <c r="E751" s="2">
        <v>0</v>
      </c>
      <c r="F751" s="1">
        <v>18</v>
      </c>
      <c r="G751" s="1" t="s">
        <v>97</v>
      </c>
      <c r="H751" s="1">
        <f t="shared" si="11"/>
        <v>0</v>
      </c>
      <c r="I751" s="1" t="s">
        <v>22</v>
      </c>
      <c r="J751" s="1" t="s">
        <v>0</v>
      </c>
    </row>
    <row r="752" spans="1:10" x14ac:dyDescent="0.25">
      <c r="A752" s="1">
        <v>2855606</v>
      </c>
      <c r="B752" s="1" t="s">
        <v>1459</v>
      </c>
      <c r="C752" s="1" t="s">
        <v>22</v>
      </c>
      <c r="D752" s="1" t="s">
        <v>1460</v>
      </c>
      <c r="E752" s="2">
        <v>0</v>
      </c>
      <c r="F752" s="1">
        <v>2</v>
      </c>
      <c r="G752" s="1" t="s">
        <v>97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2855607</v>
      </c>
      <c r="B753" s="1" t="s">
        <v>1461</v>
      </c>
      <c r="C753" s="1" t="s">
        <v>22</v>
      </c>
      <c r="D753" s="1" t="s">
        <v>1462</v>
      </c>
      <c r="E753" s="2">
        <v>0</v>
      </c>
      <c r="F753" s="1">
        <v>2</v>
      </c>
      <c r="G753" s="1" t="s">
        <v>97</v>
      </c>
      <c r="H753" s="1">
        <f t="shared" si="11"/>
        <v>0</v>
      </c>
      <c r="I753" s="1" t="s">
        <v>22</v>
      </c>
      <c r="J753" s="1" t="s">
        <v>0</v>
      </c>
    </row>
    <row r="754" spans="1:10" ht="30" x14ac:dyDescent="0.25">
      <c r="A754" s="1">
        <v>2855608</v>
      </c>
      <c r="B754" s="1" t="s">
        <v>1463</v>
      </c>
      <c r="C754" s="1" t="s">
        <v>22</v>
      </c>
      <c r="D754" s="1" t="s">
        <v>1464</v>
      </c>
      <c r="E754" s="2">
        <v>0</v>
      </c>
      <c r="F754" s="1">
        <v>2</v>
      </c>
      <c r="G754" s="1" t="s">
        <v>97</v>
      </c>
      <c r="H754" s="1">
        <f t="shared" si="11"/>
        <v>0</v>
      </c>
      <c r="I754" s="1" t="s">
        <v>22</v>
      </c>
      <c r="J754" s="1" t="s">
        <v>0</v>
      </c>
    </row>
    <row r="755" spans="1:10" ht="30" x14ac:dyDescent="0.25">
      <c r="A755" s="1">
        <v>2855609</v>
      </c>
      <c r="B755" s="1" t="s">
        <v>1465</v>
      </c>
      <c r="C755" s="1" t="s">
        <v>22</v>
      </c>
      <c r="D755" s="1" t="s">
        <v>1466</v>
      </c>
      <c r="E755" s="2">
        <v>0</v>
      </c>
      <c r="F755" s="1">
        <v>2</v>
      </c>
      <c r="G755" s="1" t="s">
        <v>97</v>
      </c>
      <c r="H755" s="1">
        <f t="shared" si="11"/>
        <v>0</v>
      </c>
      <c r="I755" s="1" t="s">
        <v>22</v>
      </c>
      <c r="J755" s="1" t="s">
        <v>0</v>
      </c>
    </row>
    <row r="756" spans="1:10" x14ac:dyDescent="0.25">
      <c r="A756" s="1">
        <v>2855610</v>
      </c>
      <c r="B756" s="1" t="s">
        <v>1467</v>
      </c>
      <c r="C756" s="1" t="s">
        <v>22</v>
      </c>
      <c r="D756" s="1" t="s">
        <v>1468</v>
      </c>
      <c r="E756" s="2">
        <v>0</v>
      </c>
      <c r="F756" s="1">
        <v>176</v>
      </c>
      <c r="G756" s="1" t="s">
        <v>40</v>
      </c>
      <c r="H756" s="1">
        <f t="shared" si="11"/>
        <v>0</v>
      </c>
      <c r="I756" s="1" t="s">
        <v>22</v>
      </c>
      <c r="J756" s="1" t="s">
        <v>0</v>
      </c>
    </row>
    <row r="757" spans="1:10" ht="30" x14ac:dyDescent="0.25">
      <c r="A757" s="1">
        <v>2855611</v>
      </c>
      <c r="B757" s="1" t="s">
        <v>1469</v>
      </c>
      <c r="C757" s="1" t="s">
        <v>22</v>
      </c>
      <c r="D757" s="1" t="s">
        <v>1470</v>
      </c>
      <c r="E757" s="2">
        <v>0</v>
      </c>
      <c r="F757" s="1">
        <v>34</v>
      </c>
      <c r="G757" s="1" t="s">
        <v>40</v>
      </c>
      <c r="H757" s="1">
        <f t="shared" si="11"/>
        <v>0</v>
      </c>
      <c r="I757" s="1" t="s">
        <v>22</v>
      </c>
      <c r="J757" s="1" t="s">
        <v>0</v>
      </c>
    </row>
    <row r="758" spans="1:10" x14ac:dyDescent="0.25">
      <c r="A758" s="1">
        <v>2855612</v>
      </c>
      <c r="B758" s="1" t="s">
        <v>1471</v>
      </c>
      <c r="C758" s="1" t="s">
        <v>22</v>
      </c>
      <c r="D758" s="1" t="s">
        <v>1472</v>
      </c>
      <c r="E758" s="2">
        <v>0</v>
      </c>
      <c r="F758" s="1">
        <v>68</v>
      </c>
      <c r="G758" s="1" t="s">
        <v>40</v>
      </c>
      <c r="H758" s="1">
        <f t="shared" si="11"/>
        <v>0</v>
      </c>
      <c r="I758" s="1" t="s">
        <v>22</v>
      </c>
      <c r="J758" s="1" t="s">
        <v>0</v>
      </c>
    </row>
    <row r="759" spans="1:10" x14ac:dyDescent="0.25">
      <c r="A759" s="1">
        <v>2855613</v>
      </c>
      <c r="B759" s="1" t="s">
        <v>1473</v>
      </c>
      <c r="C759" s="1" t="s">
        <v>22</v>
      </c>
      <c r="D759" s="1" t="s">
        <v>1474</v>
      </c>
      <c r="E759" s="2">
        <v>0</v>
      </c>
      <c r="F759" s="1">
        <v>46</v>
      </c>
      <c r="G759" s="1" t="s">
        <v>40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2855614</v>
      </c>
      <c r="B760" s="1" t="s">
        <v>1475</v>
      </c>
      <c r="C760" s="1" t="s">
        <v>22</v>
      </c>
      <c r="D760" s="1" t="s">
        <v>1476</v>
      </c>
      <c r="E760" s="2">
        <v>0</v>
      </c>
      <c r="F760" s="1">
        <v>50</v>
      </c>
      <c r="G760" s="1" t="s">
        <v>40</v>
      </c>
      <c r="H760" s="1">
        <f t="shared" si="11"/>
        <v>0</v>
      </c>
      <c r="I760" s="1" t="s">
        <v>22</v>
      </c>
      <c r="J760" s="1" t="s">
        <v>0</v>
      </c>
    </row>
    <row r="761" spans="1:10" ht="30" x14ac:dyDescent="0.25">
      <c r="A761" s="1">
        <v>2855615</v>
      </c>
      <c r="B761" s="1" t="s">
        <v>1477</v>
      </c>
      <c r="C761" s="1" t="s">
        <v>22</v>
      </c>
      <c r="D761" s="1" t="s">
        <v>1478</v>
      </c>
      <c r="E761" s="2">
        <v>0</v>
      </c>
      <c r="F761" s="1">
        <v>1</v>
      </c>
      <c r="G761" s="1" t="s">
        <v>800</v>
      </c>
      <c r="H761" s="1">
        <f t="shared" si="11"/>
        <v>0</v>
      </c>
      <c r="I761" s="1" t="s">
        <v>22</v>
      </c>
      <c r="J761" s="1" t="s">
        <v>0</v>
      </c>
    </row>
    <row r="762" spans="1:10" x14ac:dyDescent="0.25">
      <c r="A762" s="1">
        <v>2855616</v>
      </c>
      <c r="B762" s="1" t="s">
        <v>1479</v>
      </c>
      <c r="C762" s="1" t="s">
        <v>22</v>
      </c>
      <c r="D762" s="1" t="s">
        <v>1480</v>
      </c>
      <c r="E762" s="2">
        <v>0</v>
      </c>
      <c r="F762" s="1">
        <v>80</v>
      </c>
      <c r="G762" s="1" t="s">
        <v>1147</v>
      </c>
      <c r="H762" s="1">
        <f t="shared" si="11"/>
        <v>0</v>
      </c>
      <c r="I762" s="1" t="s">
        <v>22</v>
      </c>
      <c r="J762" s="1" t="s">
        <v>0</v>
      </c>
    </row>
    <row r="763" spans="1:10" x14ac:dyDescent="0.25">
      <c r="A763" s="1">
        <v>2855617</v>
      </c>
      <c r="B763" s="1" t="s">
        <v>1481</v>
      </c>
      <c r="C763" s="1">
        <v>734</v>
      </c>
      <c r="D763" s="1" t="s">
        <v>1482</v>
      </c>
      <c r="E763" s="1">
        <f>ROUND(H764+H765+H766+H767+H768+H769+H770+H771+H772+H773+H774+H775+H776+H777+H778+H779+H780+H781+H782+H783+H784+H785+H786+H787+H788+H789+H790+H791+H792+H793+H794+H795+H796+H797+H798+H799+H800+H801+H802+H803+H804+H805+H806+H807,2)</f>
        <v>0</v>
      </c>
      <c r="F763" s="1">
        <v>1</v>
      </c>
      <c r="G763" s="1" t="s">
        <v>0</v>
      </c>
      <c r="H763" s="1">
        <f t="shared" si="11"/>
        <v>0</v>
      </c>
      <c r="I763" s="1" t="s">
        <v>22</v>
      </c>
      <c r="J763" s="1" t="s">
        <v>0</v>
      </c>
    </row>
    <row r="764" spans="1:10" x14ac:dyDescent="0.25">
      <c r="A764" s="1">
        <v>2855618</v>
      </c>
      <c r="B764" s="1" t="s">
        <v>1483</v>
      </c>
      <c r="C764" s="1" t="s">
        <v>22</v>
      </c>
      <c r="D764" s="1" t="s">
        <v>1484</v>
      </c>
      <c r="E764" s="2">
        <v>0</v>
      </c>
      <c r="F764" s="1">
        <v>2</v>
      </c>
      <c r="G764" s="1" t="s">
        <v>97</v>
      </c>
      <c r="H764" s="1">
        <f t="shared" si="11"/>
        <v>0</v>
      </c>
      <c r="I764" s="1" t="s">
        <v>22</v>
      </c>
      <c r="J764" s="1" t="s">
        <v>0</v>
      </c>
    </row>
    <row r="765" spans="1:10" ht="30" x14ac:dyDescent="0.25">
      <c r="A765" s="1">
        <v>2855619</v>
      </c>
      <c r="B765" s="1" t="s">
        <v>1485</v>
      </c>
      <c r="C765" s="1" t="s">
        <v>22</v>
      </c>
      <c r="D765" s="1" t="s">
        <v>1486</v>
      </c>
      <c r="E765" s="2">
        <v>0</v>
      </c>
      <c r="F765" s="1">
        <v>1</v>
      </c>
      <c r="G765" s="1" t="s">
        <v>97</v>
      </c>
      <c r="H765" s="1">
        <f t="shared" si="11"/>
        <v>0</v>
      </c>
      <c r="I765" s="1" t="s">
        <v>22</v>
      </c>
      <c r="J765" s="1" t="s">
        <v>0</v>
      </c>
    </row>
    <row r="766" spans="1:10" ht="30" x14ac:dyDescent="0.25">
      <c r="A766" s="1">
        <v>2855620</v>
      </c>
      <c r="B766" s="1" t="s">
        <v>1487</v>
      </c>
      <c r="C766" s="1" t="s">
        <v>22</v>
      </c>
      <c r="D766" s="1" t="s">
        <v>1488</v>
      </c>
      <c r="E766" s="2">
        <v>0</v>
      </c>
      <c r="F766" s="1">
        <v>1</v>
      </c>
      <c r="G766" s="1" t="s">
        <v>97</v>
      </c>
      <c r="H766" s="1">
        <f t="shared" si="11"/>
        <v>0</v>
      </c>
      <c r="I766" s="1" t="s">
        <v>22</v>
      </c>
      <c r="J766" s="1" t="s">
        <v>0</v>
      </c>
    </row>
    <row r="767" spans="1:10" x14ac:dyDescent="0.25">
      <c r="A767" s="1">
        <v>2855621</v>
      </c>
      <c r="B767" s="1" t="s">
        <v>1489</v>
      </c>
      <c r="C767" s="1" t="s">
        <v>22</v>
      </c>
      <c r="D767" s="1" t="s">
        <v>1490</v>
      </c>
      <c r="E767" s="2">
        <v>0</v>
      </c>
      <c r="F767" s="1">
        <v>4</v>
      </c>
      <c r="G767" s="1" t="s">
        <v>441</v>
      </c>
      <c r="H767" s="1">
        <f t="shared" si="11"/>
        <v>0</v>
      </c>
      <c r="I767" s="1" t="s">
        <v>22</v>
      </c>
      <c r="J767" s="1" t="s">
        <v>0</v>
      </c>
    </row>
    <row r="768" spans="1:10" x14ac:dyDescent="0.25">
      <c r="A768" s="1">
        <v>2855622</v>
      </c>
      <c r="B768" s="1" t="s">
        <v>1491</v>
      </c>
      <c r="C768" s="1" t="s">
        <v>22</v>
      </c>
      <c r="D768" s="1" t="s">
        <v>1492</v>
      </c>
      <c r="E768" s="2">
        <v>0</v>
      </c>
      <c r="F768" s="1">
        <v>10</v>
      </c>
      <c r="G768" s="1" t="s">
        <v>441</v>
      </c>
      <c r="H768" s="1">
        <f t="shared" si="11"/>
        <v>0</v>
      </c>
      <c r="I768" s="1" t="s">
        <v>22</v>
      </c>
      <c r="J768" s="1" t="s">
        <v>0</v>
      </c>
    </row>
    <row r="769" spans="1:10" x14ac:dyDescent="0.25">
      <c r="A769" s="1">
        <v>2855623</v>
      </c>
      <c r="B769" s="1" t="s">
        <v>1493</v>
      </c>
      <c r="C769" s="1" t="s">
        <v>22</v>
      </c>
      <c r="D769" s="1" t="s">
        <v>1494</v>
      </c>
      <c r="E769" s="2">
        <v>0</v>
      </c>
      <c r="F769" s="1">
        <v>11</v>
      </c>
      <c r="G769" s="1" t="s">
        <v>97</v>
      </c>
      <c r="H769" s="1">
        <f t="shared" si="11"/>
        <v>0</v>
      </c>
      <c r="I769" s="1" t="s">
        <v>22</v>
      </c>
      <c r="J769" s="1" t="s">
        <v>0</v>
      </c>
    </row>
    <row r="770" spans="1:10" ht="60" x14ac:dyDescent="0.25">
      <c r="A770" s="1">
        <v>2855624</v>
      </c>
      <c r="B770" s="1" t="s">
        <v>1495</v>
      </c>
      <c r="C770" s="1" t="s">
        <v>22</v>
      </c>
      <c r="D770" s="1" t="s">
        <v>1496</v>
      </c>
      <c r="E770" s="2">
        <v>0</v>
      </c>
      <c r="F770" s="1">
        <v>11</v>
      </c>
      <c r="G770" s="1" t="s">
        <v>97</v>
      </c>
      <c r="H770" s="1">
        <f t="shared" si="11"/>
        <v>0</v>
      </c>
      <c r="I770" s="1" t="s">
        <v>22</v>
      </c>
      <c r="J770" s="1" t="s">
        <v>0</v>
      </c>
    </row>
    <row r="771" spans="1:10" ht="30" x14ac:dyDescent="0.25">
      <c r="A771" s="1">
        <v>2855625</v>
      </c>
      <c r="B771" s="1" t="s">
        <v>1497</v>
      </c>
      <c r="C771" s="1" t="s">
        <v>22</v>
      </c>
      <c r="D771" s="1" t="s">
        <v>1498</v>
      </c>
      <c r="E771" s="2">
        <v>0</v>
      </c>
      <c r="F771" s="1">
        <v>14</v>
      </c>
      <c r="G771" s="1" t="s">
        <v>97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ht="30" x14ac:dyDescent="0.25">
      <c r="A772" s="1">
        <v>2855626</v>
      </c>
      <c r="B772" s="1" t="s">
        <v>1499</v>
      </c>
      <c r="C772" s="1" t="s">
        <v>22</v>
      </c>
      <c r="D772" s="1" t="s">
        <v>1500</v>
      </c>
      <c r="E772" s="2">
        <v>0</v>
      </c>
      <c r="F772" s="1">
        <v>14</v>
      </c>
      <c r="G772" s="1" t="s">
        <v>97</v>
      </c>
      <c r="H772" s="1">
        <f t="shared" si="12"/>
        <v>0</v>
      </c>
      <c r="I772" s="1" t="s">
        <v>22</v>
      </c>
      <c r="J772" s="1" t="s">
        <v>0</v>
      </c>
    </row>
    <row r="773" spans="1:10" x14ac:dyDescent="0.25">
      <c r="A773" s="1">
        <v>2855627</v>
      </c>
      <c r="B773" s="1" t="s">
        <v>1501</v>
      </c>
      <c r="C773" s="1" t="s">
        <v>22</v>
      </c>
      <c r="D773" s="1" t="s">
        <v>1502</v>
      </c>
      <c r="E773" s="2">
        <v>0</v>
      </c>
      <c r="F773" s="1">
        <v>14</v>
      </c>
      <c r="G773" s="1" t="s">
        <v>97</v>
      </c>
      <c r="H773" s="1">
        <f t="shared" si="12"/>
        <v>0</v>
      </c>
      <c r="I773" s="1" t="s">
        <v>22</v>
      </c>
      <c r="J773" s="1" t="s">
        <v>0</v>
      </c>
    </row>
    <row r="774" spans="1:10" ht="30" x14ac:dyDescent="0.25">
      <c r="A774" s="1">
        <v>2855628</v>
      </c>
      <c r="B774" s="1" t="s">
        <v>1503</v>
      </c>
      <c r="C774" s="1" t="s">
        <v>22</v>
      </c>
      <c r="D774" s="1" t="s">
        <v>1504</v>
      </c>
      <c r="E774" s="2">
        <v>0</v>
      </c>
      <c r="F774" s="1">
        <v>2</v>
      </c>
      <c r="G774" s="1" t="s">
        <v>97</v>
      </c>
      <c r="H774" s="1">
        <f t="shared" si="12"/>
        <v>0</v>
      </c>
      <c r="I774" s="1" t="s">
        <v>22</v>
      </c>
      <c r="J774" s="1" t="s">
        <v>0</v>
      </c>
    </row>
    <row r="775" spans="1:10" ht="30" x14ac:dyDescent="0.25">
      <c r="A775" s="1">
        <v>2855629</v>
      </c>
      <c r="B775" s="1" t="s">
        <v>1505</v>
      </c>
      <c r="C775" s="1" t="s">
        <v>22</v>
      </c>
      <c r="D775" s="1" t="s">
        <v>1506</v>
      </c>
      <c r="E775" s="2">
        <v>0</v>
      </c>
      <c r="F775" s="1">
        <v>2</v>
      </c>
      <c r="G775" s="1" t="s">
        <v>97</v>
      </c>
      <c r="H775" s="1">
        <f t="shared" si="12"/>
        <v>0</v>
      </c>
      <c r="I775" s="1" t="s">
        <v>22</v>
      </c>
      <c r="J775" s="1" t="s">
        <v>0</v>
      </c>
    </row>
    <row r="776" spans="1:10" ht="30" x14ac:dyDescent="0.25">
      <c r="A776" s="1">
        <v>2855630</v>
      </c>
      <c r="B776" s="1" t="s">
        <v>1507</v>
      </c>
      <c r="C776" s="1" t="s">
        <v>22</v>
      </c>
      <c r="D776" s="1" t="s">
        <v>1508</v>
      </c>
      <c r="E776" s="2">
        <v>0</v>
      </c>
      <c r="F776" s="1">
        <v>4</v>
      </c>
      <c r="G776" s="1" t="s">
        <v>97</v>
      </c>
      <c r="H776" s="1">
        <f t="shared" si="12"/>
        <v>0</v>
      </c>
      <c r="I776" s="1" t="s">
        <v>22</v>
      </c>
      <c r="J776" s="1" t="s">
        <v>0</v>
      </c>
    </row>
    <row r="777" spans="1:10" ht="60" x14ac:dyDescent="0.25">
      <c r="A777" s="1">
        <v>2855631</v>
      </c>
      <c r="B777" s="1" t="s">
        <v>1509</v>
      </c>
      <c r="C777" s="1" t="s">
        <v>22</v>
      </c>
      <c r="D777" s="1" t="s">
        <v>1510</v>
      </c>
      <c r="E777" s="2">
        <v>0</v>
      </c>
      <c r="F777" s="1">
        <v>4</v>
      </c>
      <c r="G777" s="1" t="s">
        <v>97</v>
      </c>
      <c r="H777" s="1">
        <f t="shared" si="12"/>
        <v>0</v>
      </c>
      <c r="I777" s="1" t="s">
        <v>22</v>
      </c>
      <c r="J777" s="1" t="s">
        <v>0</v>
      </c>
    </row>
    <row r="778" spans="1:10" ht="30" x14ac:dyDescent="0.25">
      <c r="A778" s="1">
        <v>2855632</v>
      </c>
      <c r="B778" s="1" t="s">
        <v>1511</v>
      </c>
      <c r="C778" s="1" t="s">
        <v>22</v>
      </c>
      <c r="D778" s="1" t="s">
        <v>1512</v>
      </c>
      <c r="E778" s="2">
        <v>0</v>
      </c>
      <c r="F778" s="1">
        <v>2</v>
      </c>
      <c r="G778" s="1" t="s">
        <v>97</v>
      </c>
      <c r="H778" s="1">
        <f t="shared" si="12"/>
        <v>0</v>
      </c>
      <c r="I778" s="1" t="s">
        <v>22</v>
      </c>
      <c r="J778" s="1" t="s">
        <v>0</v>
      </c>
    </row>
    <row r="779" spans="1:10" ht="60" x14ac:dyDescent="0.25">
      <c r="A779" s="1">
        <v>2855633</v>
      </c>
      <c r="B779" s="1" t="s">
        <v>1513</v>
      </c>
      <c r="C779" s="1" t="s">
        <v>22</v>
      </c>
      <c r="D779" s="1" t="s">
        <v>1514</v>
      </c>
      <c r="E779" s="2">
        <v>0</v>
      </c>
      <c r="F779" s="1">
        <v>2</v>
      </c>
      <c r="G779" s="1" t="s">
        <v>97</v>
      </c>
      <c r="H779" s="1">
        <f t="shared" si="12"/>
        <v>0</v>
      </c>
      <c r="I779" s="1" t="s">
        <v>22</v>
      </c>
      <c r="J779" s="1" t="s">
        <v>0</v>
      </c>
    </row>
    <row r="780" spans="1:10" ht="30" x14ac:dyDescent="0.25">
      <c r="A780" s="1">
        <v>2855634</v>
      </c>
      <c r="B780" s="1" t="s">
        <v>1515</v>
      </c>
      <c r="C780" s="1" t="s">
        <v>22</v>
      </c>
      <c r="D780" s="1" t="s">
        <v>1516</v>
      </c>
      <c r="E780" s="2">
        <v>0</v>
      </c>
      <c r="F780" s="1">
        <v>2</v>
      </c>
      <c r="G780" s="1" t="s">
        <v>97</v>
      </c>
      <c r="H780" s="1">
        <f t="shared" si="12"/>
        <v>0</v>
      </c>
      <c r="I780" s="1" t="s">
        <v>22</v>
      </c>
      <c r="J780" s="1" t="s">
        <v>0</v>
      </c>
    </row>
    <row r="781" spans="1:10" ht="60" x14ac:dyDescent="0.25">
      <c r="A781" s="1">
        <v>2855635</v>
      </c>
      <c r="B781" s="1" t="s">
        <v>1517</v>
      </c>
      <c r="C781" s="1" t="s">
        <v>22</v>
      </c>
      <c r="D781" s="1" t="s">
        <v>1518</v>
      </c>
      <c r="E781" s="2">
        <v>0</v>
      </c>
      <c r="F781" s="1">
        <v>2</v>
      </c>
      <c r="G781" s="1" t="s">
        <v>97</v>
      </c>
      <c r="H781" s="1">
        <f t="shared" si="12"/>
        <v>0</v>
      </c>
      <c r="I781" s="1" t="s">
        <v>22</v>
      </c>
      <c r="J781" s="1" t="s">
        <v>0</v>
      </c>
    </row>
    <row r="782" spans="1:10" x14ac:dyDescent="0.25">
      <c r="A782" s="1">
        <v>2855636</v>
      </c>
      <c r="B782" s="1" t="s">
        <v>1519</v>
      </c>
      <c r="C782" s="1" t="s">
        <v>22</v>
      </c>
      <c r="D782" s="1" t="s">
        <v>1520</v>
      </c>
      <c r="E782" s="2">
        <v>0</v>
      </c>
      <c r="F782" s="1">
        <v>4</v>
      </c>
      <c r="G782" s="1" t="s">
        <v>97</v>
      </c>
      <c r="H782" s="1">
        <f t="shared" si="12"/>
        <v>0</v>
      </c>
      <c r="I782" s="1" t="s">
        <v>22</v>
      </c>
      <c r="J782" s="1" t="s">
        <v>0</v>
      </c>
    </row>
    <row r="783" spans="1:10" ht="225" x14ac:dyDescent="0.25">
      <c r="A783" s="1">
        <v>2855637</v>
      </c>
      <c r="B783" s="1" t="s">
        <v>1521</v>
      </c>
      <c r="C783" s="1" t="s">
        <v>22</v>
      </c>
      <c r="D783" s="1" t="s">
        <v>1522</v>
      </c>
      <c r="E783" s="2">
        <v>0</v>
      </c>
      <c r="F783" s="1">
        <v>4</v>
      </c>
      <c r="G783" s="1" t="s">
        <v>97</v>
      </c>
      <c r="H783" s="1">
        <f t="shared" si="12"/>
        <v>0</v>
      </c>
      <c r="I783" s="1" t="s">
        <v>22</v>
      </c>
      <c r="J783" s="1" t="s">
        <v>1523</v>
      </c>
    </row>
    <row r="784" spans="1:10" x14ac:dyDescent="0.25">
      <c r="A784" s="1">
        <v>2855638</v>
      </c>
      <c r="B784" s="1" t="s">
        <v>1524</v>
      </c>
      <c r="C784" s="1" t="s">
        <v>22</v>
      </c>
      <c r="D784" s="1" t="s">
        <v>1525</v>
      </c>
      <c r="E784" s="2">
        <v>0</v>
      </c>
      <c r="F784" s="1">
        <v>12</v>
      </c>
      <c r="G784" s="1" t="s">
        <v>97</v>
      </c>
      <c r="H784" s="1">
        <f t="shared" si="12"/>
        <v>0</v>
      </c>
      <c r="I784" s="1" t="s">
        <v>22</v>
      </c>
      <c r="J784" s="1" t="s">
        <v>0</v>
      </c>
    </row>
    <row r="785" spans="1:10" x14ac:dyDescent="0.25">
      <c r="A785" s="1">
        <v>2855639</v>
      </c>
      <c r="B785" s="1" t="s">
        <v>1526</v>
      </c>
      <c r="C785" s="1" t="s">
        <v>22</v>
      </c>
      <c r="D785" s="1" t="s">
        <v>1527</v>
      </c>
      <c r="E785" s="2">
        <v>0</v>
      </c>
      <c r="F785" s="1">
        <v>12</v>
      </c>
      <c r="G785" s="1" t="s">
        <v>97</v>
      </c>
      <c r="H785" s="1">
        <f t="shared" si="12"/>
        <v>0</v>
      </c>
      <c r="I785" s="1" t="s">
        <v>22</v>
      </c>
      <c r="J785" s="1" t="s">
        <v>0</v>
      </c>
    </row>
    <row r="786" spans="1:10" x14ac:dyDescent="0.25">
      <c r="A786" s="1">
        <v>2855640</v>
      </c>
      <c r="B786" s="1" t="s">
        <v>1528</v>
      </c>
      <c r="C786" s="1" t="s">
        <v>22</v>
      </c>
      <c r="D786" s="1" t="s">
        <v>1529</v>
      </c>
      <c r="E786" s="2">
        <v>0</v>
      </c>
      <c r="F786" s="1">
        <v>6</v>
      </c>
      <c r="G786" s="1" t="s">
        <v>97</v>
      </c>
      <c r="H786" s="1">
        <f t="shared" si="12"/>
        <v>0</v>
      </c>
      <c r="I786" s="1" t="s">
        <v>22</v>
      </c>
      <c r="J786" s="1" t="s">
        <v>0</v>
      </c>
    </row>
    <row r="787" spans="1:10" ht="30" x14ac:dyDescent="0.25">
      <c r="A787" s="1">
        <v>2855641</v>
      </c>
      <c r="B787" s="1" t="s">
        <v>1530</v>
      </c>
      <c r="C787" s="1" t="s">
        <v>22</v>
      </c>
      <c r="D787" s="1" t="s">
        <v>1531</v>
      </c>
      <c r="E787" s="2">
        <v>0</v>
      </c>
      <c r="F787" s="1">
        <v>6</v>
      </c>
      <c r="G787" s="1" t="s">
        <v>97</v>
      </c>
      <c r="H787" s="1">
        <f t="shared" si="12"/>
        <v>0</v>
      </c>
      <c r="I787" s="1" t="s">
        <v>22</v>
      </c>
      <c r="J787" s="1" t="s">
        <v>0</v>
      </c>
    </row>
    <row r="788" spans="1:10" x14ac:dyDescent="0.25">
      <c r="A788" s="1">
        <v>2855642</v>
      </c>
      <c r="B788" s="1" t="s">
        <v>1532</v>
      </c>
      <c r="C788" s="1" t="s">
        <v>22</v>
      </c>
      <c r="D788" s="1" t="s">
        <v>1533</v>
      </c>
      <c r="E788" s="2">
        <v>0</v>
      </c>
      <c r="F788" s="1">
        <v>13</v>
      </c>
      <c r="G788" s="1" t="s">
        <v>97</v>
      </c>
      <c r="H788" s="1">
        <f t="shared" si="12"/>
        <v>0</v>
      </c>
      <c r="I788" s="1" t="s">
        <v>22</v>
      </c>
      <c r="J788" s="1" t="s">
        <v>0</v>
      </c>
    </row>
    <row r="789" spans="1:10" ht="30" x14ac:dyDescent="0.25">
      <c r="A789" s="1">
        <v>2855643</v>
      </c>
      <c r="B789" s="1" t="s">
        <v>1534</v>
      </c>
      <c r="C789" s="1" t="s">
        <v>22</v>
      </c>
      <c r="D789" s="1" t="s">
        <v>1535</v>
      </c>
      <c r="E789" s="2">
        <v>0</v>
      </c>
      <c r="F789" s="1">
        <v>13</v>
      </c>
      <c r="G789" s="1" t="s">
        <v>97</v>
      </c>
      <c r="H789" s="1">
        <f t="shared" si="12"/>
        <v>0</v>
      </c>
      <c r="I789" s="1" t="s">
        <v>22</v>
      </c>
      <c r="J789" s="1" t="s">
        <v>0</v>
      </c>
    </row>
    <row r="790" spans="1:10" x14ac:dyDescent="0.25">
      <c r="A790" s="1">
        <v>2855644</v>
      </c>
      <c r="B790" s="1" t="s">
        <v>1536</v>
      </c>
      <c r="C790" s="1" t="s">
        <v>22</v>
      </c>
      <c r="D790" s="1" t="s">
        <v>1537</v>
      </c>
      <c r="E790" s="2">
        <v>0</v>
      </c>
      <c r="F790" s="1">
        <v>2</v>
      </c>
      <c r="G790" s="1" t="s">
        <v>97</v>
      </c>
      <c r="H790" s="1">
        <f t="shared" si="12"/>
        <v>0</v>
      </c>
      <c r="I790" s="1" t="s">
        <v>22</v>
      </c>
      <c r="J790" s="1" t="s">
        <v>0</v>
      </c>
    </row>
    <row r="791" spans="1:10" ht="30" x14ac:dyDescent="0.25">
      <c r="A791" s="1">
        <v>2855645</v>
      </c>
      <c r="B791" s="1" t="s">
        <v>1538</v>
      </c>
      <c r="C791" s="1" t="s">
        <v>22</v>
      </c>
      <c r="D791" s="1" t="s">
        <v>1539</v>
      </c>
      <c r="E791" s="2">
        <v>0</v>
      </c>
      <c r="F791" s="1">
        <v>2</v>
      </c>
      <c r="G791" s="1" t="s">
        <v>97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2855646</v>
      </c>
      <c r="B792" s="1" t="s">
        <v>1540</v>
      </c>
      <c r="C792" s="1" t="s">
        <v>22</v>
      </c>
      <c r="D792" s="1" t="s">
        <v>1541</v>
      </c>
      <c r="E792" s="2">
        <v>0</v>
      </c>
      <c r="F792" s="1">
        <v>2</v>
      </c>
      <c r="G792" s="1" t="s">
        <v>97</v>
      </c>
      <c r="H792" s="1">
        <f t="shared" si="12"/>
        <v>0</v>
      </c>
      <c r="I792" s="1" t="s">
        <v>22</v>
      </c>
      <c r="J792" s="1" t="s">
        <v>0</v>
      </c>
    </row>
    <row r="793" spans="1:10" ht="30" x14ac:dyDescent="0.25">
      <c r="A793" s="1">
        <v>2855647</v>
      </c>
      <c r="B793" s="1" t="s">
        <v>1542</v>
      </c>
      <c r="C793" s="1" t="s">
        <v>22</v>
      </c>
      <c r="D793" s="1" t="s">
        <v>1543</v>
      </c>
      <c r="E793" s="2">
        <v>0</v>
      </c>
      <c r="F793" s="1">
        <v>2</v>
      </c>
      <c r="G793" s="1" t="s">
        <v>97</v>
      </c>
      <c r="H793" s="1">
        <f t="shared" si="12"/>
        <v>0</v>
      </c>
      <c r="I793" s="1" t="s">
        <v>22</v>
      </c>
      <c r="J793" s="1" t="s">
        <v>0</v>
      </c>
    </row>
    <row r="794" spans="1:10" x14ac:dyDescent="0.25">
      <c r="A794" s="1">
        <v>2855648</v>
      </c>
      <c r="B794" s="1" t="s">
        <v>1544</v>
      </c>
      <c r="C794" s="1" t="s">
        <v>22</v>
      </c>
      <c r="D794" s="1" t="s">
        <v>1545</v>
      </c>
      <c r="E794" s="2">
        <v>0</v>
      </c>
      <c r="F794" s="1">
        <v>1</v>
      </c>
      <c r="G794" s="1" t="s">
        <v>97</v>
      </c>
      <c r="H794" s="1">
        <f t="shared" si="12"/>
        <v>0</v>
      </c>
      <c r="I794" s="1" t="s">
        <v>22</v>
      </c>
      <c r="J794" s="1" t="s">
        <v>0</v>
      </c>
    </row>
    <row r="795" spans="1:10" ht="30" x14ac:dyDescent="0.25">
      <c r="A795" s="1">
        <v>2855649</v>
      </c>
      <c r="B795" s="1" t="s">
        <v>1546</v>
      </c>
      <c r="C795" s="1" t="s">
        <v>22</v>
      </c>
      <c r="D795" s="1" t="s">
        <v>1547</v>
      </c>
      <c r="E795" s="2">
        <v>0</v>
      </c>
      <c r="F795" s="1">
        <v>1</v>
      </c>
      <c r="G795" s="1" t="s">
        <v>97</v>
      </c>
      <c r="H795" s="1">
        <f t="shared" si="12"/>
        <v>0</v>
      </c>
      <c r="I795" s="1" t="s">
        <v>22</v>
      </c>
      <c r="J795" s="1" t="s">
        <v>0</v>
      </c>
    </row>
    <row r="796" spans="1:10" x14ac:dyDescent="0.25">
      <c r="A796" s="1">
        <v>2855650</v>
      </c>
      <c r="B796" s="1" t="s">
        <v>1548</v>
      </c>
      <c r="C796" s="1" t="s">
        <v>22</v>
      </c>
      <c r="D796" s="1" t="s">
        <v>1549</v>
      </c>
      <c r="E796" s="2">
        <v>0</v>
      </c>
      <c r="F796" s="1">
        <v>1</v>
      </c>
      <c r="G796" s="1" t="s">
        <v>97</v>
      </c>
      <c r="H796" s="1">
        <f t="shared" si="12"/>
        <v>0</v>
      </c>
      <c r="I796" s="1" t="s">
        <v>22</v>
      </c>
      <c r="J796" s="1" t="s">
        <v>0</v>
      </c>
    </row>
    <row r="797" spans="1:10" ht="30" x14ac:dyDescent="0.25">
      <c r="A797" s="1">
        <v>2855651</v>
      </c>
      <c r="B797" s="1" t="s">
        <v>1550</v>
      </c>
      <c r="C797" s="1" t="s">
        <v>22</v>
      </c>
      <c r="D797" s="1" t="s">
        <v>1551</v>
      </c>
      <c r="E797" s="2">
        <v>0</v>
      </c>
      <c r="F797" s="1">
        <v>1</v>
      </c>
      <c r="G797" s="1" t="s">
        <v>97</v>
      </c>
      <c r="H797" s="1">
        <f t="shared" si="12"/>
        <v>0</v>
      </c>
      <c r="I797" s="1" t="s">
        <v>22</v>
      </c>
      <c r="J797" s="1" t="s">
        <v>0</v>
      </c>
    </row>
    <row r="798" spans="1:10" ht="30" x14ac:dyDescent="0.25">
      <c r="A798" s="1">
        <v>2855652</v>
      </c>
      <c r="B798" s="1" t="s">
        <v>1552</v>
      </c>
      <c r="C798" s="1" t="s">
        <v>22</v>
      </c>
      <c r="D798" s="1" t="s">
        <v>1553</v>
      </c>
      <c r="E798" s="2">
        <v>0</v>
      </c>
      <c r="F798" s="1">
        <v>6</v>
      </c>
      <c r="G798" s="1" t="s">
        <v>97</v>
      </c>
      <c r="H798" s="1">
        <f t="shared" si="12"/>
        <v>0</v>
      </c>
      <c r="I798" s="1" t="s">
        <v>22</v>
      </c>
      <c r="J798" s="1" t="s">
        <v>0</v>
      </c>
    </row>
    <row r="799" spans="1:10" x14ac:dyDescent="0.25">
      <c r="A799" s="1">
        <v>2855653</v>
      </c>
      <c r="B799" s="1" t="s">
        <v>1554</v>
      </c>
      <c r="C799" s="1" t="s">
        <v>22</v>
      </c>
      <c r="D799" s="1" t="s">
        <v>1555</v>
      </c>
      <c r="E799" s="2">
        <v>0</v>
      </c>
      <c r="F799" s="1">
        <v>2</v>
      </c>
      <c r="G799" s="1" t="s">
        <v>97</v>
      </c>
      <c r="H799" s="1">
        <f t="shared" si="12"/>
        <v>0</v>
      </c>
      <c r="I799" s="1" t="s">
        <v>22</v>
      </c>
      <c r="J799" s="1" t="s">
        <v>0</v>
      </c>
    </row>
    <row r="800" spans="1:10" ht="30" x14ac:dyDescent="0.25">
      <c r="A800" s="1">
        <v>2855654</v>
      </c>
      <c r="B800" s="1" t="s">
        <v>1556</v>
      </c>
      <c r="C800" s="1" t="s">
        <v>22</v>
      </c>
      <c r="D800" s="1" t="s">
        <v>1557</v>
      </c>
      <c r="E800" s="2">
        <v>0</v>
      </c>
      <c r="F800" s="1">
        <v>2</v>
      </c>
      <c r="G800" s="1" t="s">
        <v>97</v>
      </c>
      <c r="H800" s="1">
        <f t="shared" si="12"/>
        <v>0</v>
      </c>
      <c r="I800" s="1" t="s">
        <v>22</v>
      </c>
      <c r="J800" s="1" t="s">
        <v>0</v>
      </c>
    </row>
    <row r="801" spans="1:10" x14ac:dyDescent="0.25">
      <c r="A801" s="1">
        <v>2855655</v>
      </c>
      <c r="B801" s="1" t="s">
        <v>1558</v>
      </c>
      <c r="C801" s="1" t="s">
        <v>22</v>
      </c>
      <c r="D801" s="1" t="s">
        <v>1559</v>
      </c>
      <c r="E801" s="2">
        <v>0</v>
      </c>
      <c r="F801" s="1">
        <v>3</v>
      </c>
      <c r="G801" s="1" t="s">
        <v>97</v>
      </c>
      <c r="H801" s="1">
        <f t="shared" si="12"/>
        <v>0</v>
      </c>
      <c r="I801" s="1" t="s">
        <v>22</v>
      </c>
      <c r="J801" s="1" t="s">
        <v>0</v>
      </c>
    </row>
    <row r="802" spans="1:10" ht="30" x14ac:dyDescent="0.25">
      <c r="A802" s="1">
        <v>2855656</v>
      </c>
      <c r="B802" s="1" t="s">
        <v>1560</v>
      </c>
      <c r="C802" s="1" t="s">
        <v>22</v>
      </c>
      <c r="D802" s="1" t="s">
        <v>1561</v>
      </c>
      <c r="E802" s="2">
        <v>0</v>
      </c>
      <c r="F802" s="1">
        <v>3</v>
      </c>
      <c r="G802" s="1" t="s">
        <v>97</v>
      </c>
      <c r="H802" s="1">
        <f t="shared" si="12"/>
        <v>0</v>
      </c>
      <c r="I802" s="1" t="s">
        <v>22</v>
      </c>
      <c r="J802" s="1" t="s">
        <v>0</v>
      </c>
    </row>
    <row r="803" spans="1:10" ht="30" x14ac:dyDescent="0.25">
      <c r="A803" s="1">
        <v>2855657</v>
      </c>
      <c r="B803" s="1" t="s">
        <v>1562</v>
      </c>
      <c r="C803" s="1" t="s">
        <v>22</v>
      </c>
      <c r="D803" s="1" t="s">
        <v>1563</v>
      </c>
      <c r="E803" s="2">
        <v>0</v>
      </c>
      <c r="F803" s="1">
        <v>2</v>
      </c>
      <c r="G803" s="1" t="s">
        <v>97</v>
      </c>
      <c r="H803" s="1">
        <f t="shared" si="12"/>
        <v>0</v>
      </c>
      <c r="I803" s="1" t="s">
        <v>22</v>
      </c>
      <c r="J803" s="1" t="s">
        <v>0</v>
      </c>
    </row>
    <row r="804" spans="1:10" ht="45" x14ac:dyDescent="0.25">
      <c r="A804" s="1">
        <v>2855658</v>
      </c>
      <c r="B804" s="1" t="s">
        <v>1564</v>
      </c>
      <c r="C804" s="1" t="s">
        <v>22</v>
      </c>
      <c r="D804" s="1" t="s">
        <v>1565</v>
      </c>
      <c r="E804" s="2">
        <v>0</v>
      </c>
      <c r="F804" s="1">
        <v>2</v>
      </c>
      <c r="G804" s="1" t="s">
        <v>97</v>
      </c>
      <c r="H804" s="1">
        <f t="shared" si="12"/>
        <v>0</v>
      </c>
      <c r="I804" s="1" t="s">
        <v>22</v>
      </c>
      <c r="J804" s="1" t="s">
        <v>0</v>
      </c>
    </row>
    <row r="805" spans="1:10" ht="30" x14ac:dyDescent="0.25">
      <c r="A805" s="1">
        <v>2855659</v>
      </c>
      <c r="B805" s="1" t="s">
        <v>1566</v>
      </c>
      <c r="C805" s="1" t="s">
        <v>22</v>
      </c>
      <c r="D805" s="1" t="s">
        <v>1567</v>
      </c>
      <c r="E805" s="2">
        <v>0</v>
      </c>
      <c r="F805" s="1">
        <v>4</v>
      </c>
      <c r="G805" s="1" t="s">
        <v>97</v>
      </c>
      <c r="H805" s="1">
        <f t="shared" si="12"/>
        <v>0</v>
      </c>
      <c r="I805" s="1" t="s">
        <v>22</v>
      </c>
      <c r="J805" s="1" t="s">
        <v>0</v>
      </c>
    </row>
    <row r="806" spans="1:10" ht="135" x14ac:dyDescent="0.25">
      <c r="A806" s="1">
        <v>2855660</v>
      </c>
      <c r="B806" s="1" t="s">
        <v>1568</v>
      </c>
      <c r="C806" s="1" t="s">
        <v>22</v>
      </c>
      <c r="D806" s="1" t="s">
        <v>1569</v>
      </c>
      <c r="E806" s="2">
        <v>0</v>
      </c>
      <c r="F806" s="1">
        <v>4</v>
      </c>
      <c r="G806" s="1" t="s">
        <v>97</v>
      </c>
      <c r="H806" s="1">
        <f t="shared" si="12"/>
        <v>0</v>
      </c>
      <c r="I806" s="1" t="s">
        <v>22</v>
      </c>
      <c r="J806" s="1" t="s">
        <v>1570</v>
      </c>
    </row>
    <row r="807" spans="1:10" x14ac:dyDescent="0.25">
      <c r="A807" s="1">
        <v>2855661</v>
      </c>
      <c r="B807" s="1" t="s">
        <v>1571</v>
      </c>
      <c r="C807" s="1" t="s">
        <v>22</v>
      </c>
      <c r="D807" s="1" t="s">
        <v>1572</v>
      </c>
      <c r="E807" s="2">
        <v>0</v>
      </c>
      <c r="F807" s="1">
        <v>1</v>
      </c>
      <c r="G807" s="1" t="s">
        <v>800</v>
      </c>
      <c r="H807" s="1">
        <f t="shared" si="12"/>
        <v>0</v>
      </c>
      <c r="I807" s="1" t="s">
        <v>22</v>
      </c>
      <c r="J807" s="1" t="s">
        <v>0</v>
      </c>
    </row>
    <row r="808" spans="1:10" x14ac:dyDescent="0.25">
      <c r="A808" s="1">
        <v>2855662</v>
      </c>
      <c r="B808" s="1" t="s">
        <v>1573</v>
      </c>
      <c r="C808" s="1">
        <v>783</v>
      </c>
      <c r="D808" s="1" t="s">
        <v>1574</v>
      </c>
      <c r="E808" s="1">
        <f>ROUND(H809+H810,2)</f>
        <v>0</v>
      </c>
      <c r="F808" s="1">
        <v>1</v>
      </c>
      <c r="G808" s="1" t="s">
        <v>0</v>
      </c>
      <c r="H808" s="1">
        <f t="shared" si="12"/>
        <v>0</v>
      </c>
      <c r="I808" s="1" t="s">
        <v>22</v>
      </c>
      <c r="J808" s="1" t="s">
        <v>0</v>
      </c>
    </row>
    <row r="809" spans="1:10" ht="45" x14ac:dyDescent="0.25">
      <c r="A809" s="1">
        <v>2855663</v>
      </c>
      <c r="B809" s="1" t="s">
        <v>1575</v>
      </c>
      <c r="C809" s="1" t="s">
        <v>22</v>
      </c>
      <c r="D809" s="1" t="s">
        <v>1576</v>
      </c>
      <c r="E809" s="2">
        <v>0</v>
      </c>
      <c r="F809" s="1">
        <v>176</v>
      </c>
      <c r="G809" s="1" t="s">
        <v>40</v>
      </c>
      <c r="H809" s="1">
        <f t="shared" si="12"/>
        <v>0</v>
      </c>
      <c r="I809" s="1" t="s">
        <v>22</v>
      </c>
      <c r="J809" s="1" t="s">
        <v>0</v>
      </c>
    </row>
    <row r="810" spans="1:10" ht="45" x14ac:dyDescent="0.25">
      <c r="A810" s="1">
        <v>2855664</v>
      </c>
      <c r="B810" s="1" t="s">
        <v>1577</v>
      </c>
      <c r="C810" s="1" t="s">
        <v>22</v>
      </c>
      <c r="D810" s="1" t="s">
        <v>1578</v>
      </c>
      <c r="E810" s="2">
        <v>0</v>
      </c>
      <c r="F810" s="1">
        <v>34</v>
      </c>
      <c r="G810" s="1" t="s">
        <v>40</v>
      </c>
      <c r="H810" s="1">
        <f t="shared" si="12"/>
        <v>0</v>
      </c>
      <c r="I810" s="1" t="s">
        <v>22</v>
      </c>
      <c r="J810" s="1" t="s">
        <v>0</v>
      </c>
    </row>
    <row r="811" spans="1:10" x14ac:dyDescent="0.25">
      <c r="A811" s="1">
        <v>2855665</v>
      </c>
      <c r="B811" s="1" t="s">
        <v>1579</v>
      </c>
      <c r="C811" s="1" t="s">
        <v>260</v>
      </c>
      <c r="D811" s="1" t="s">
        <v>261</v>
      </c>
      <c r="E811" s="1">
        <f>ROUND(H812+H813,2)</f>
        <v>0</v>
      </c>
      <c r="F811" s="1">
        <v>1</v>
      </c>
      <c r="G811" s="1" t="s">
        <v>0</v>
      </c>
      <c r="H811" s="1">
        <f t="shared" si="12"/>
        <v>0</v>
      </c>
      <c r="I811" s="1" t="s">
        <v>22</v>
      </c>
      <c r="J811" s="1" t="s">
        <v>0</v>
      </c>
    </row>
    <row r="812" spans="1:10" ht="30" x14ac:dyDescent="0.25">
      <c r="A812" s="1">
        <v>2855666</v>
      </c>
      <c r="B812" s="1" t="s">
        <v>1580</v>
      </c>
      <c r="C812" s="1" t="s">
        <v>22</v>
      </c>
      <c r="D812" s="1" t="s">
        <v>1581</v>
      </c>
      <c r="E812" s="2">
        <v>0</v>
      </c>
      <c r="F812" s="1">
        <v>60</v>
      </c>
      <c r="G812" s="1" t="s">
        <v>43</v>
      </c>
      <c r="H812" s="1">
        <f t="shared" si="12"/>
        <v>0</v>
      </c>
      <c r="I812" s="1" t="s">
        <v>22</v>
      </c>
      <c r="J812" s="1" t="s">
        <v>0</v>
      </c>
    </row>
    <row r="813" spans="1:10" ht="45" x14ac:dyDescent="0.25">
      <c r="A813" s="1">
        <v>2855667</v>
      </c>
      <c r="B813" s="1" t="s">
        <v>1582</v>
      </c>
      <c r="C813" s="1" t="s">
        <v>22</v>
      </c>
      <c r="D813" s="1" t="s">
        <v>1583</v>
      </c>
      <c r="E813" s="2">
        <v>0</v>
      </c>
      <c r="F813" s="1">
        <v>60</v>
      </c>
      <c r="G813" s="1" t="s">
        <v>43</v>
      </c>
      <c r="H813" s="1">
        <f t="shared" si="12"/>
        <v>0</v>
      </c>
      <c r="I813" s="1" t="s">
        <v>22</v>
      </c>
      <c r="J813" s="1" t="s">
        <v>0</v>
      </c>
    </row>
    <row r="814" spans="1:10" x14ac:dyDescent="0.25">
      <c r="A814" s="1">
        <v>2855668</v>
      </c>
      <c r="B814" s="1" t="s">
        <v>1584</v>
      </c>
      <c r="C814" s="1" t="s">
        <v>22</v>
      </c>
      <c r="D814" s="1" t="s">
        <v>1585</v>
      </c>
      <c r="E814" s="1">
        <f>ROUND(H815+H872,2)</f>
        <v>0</v>
      </c>
      <c r="F814" s="1">
        <v>1</v>
      </c>
      <c r="G814" s="1" t="s">
        <v>0</v>
      </c>
      <c r="H814" s="1">
        <f t="shared" si="12"/>
        <v>0</v>
      </c>
      <c r="I814" s="1" t="s">
        <v>22</v>
      </c>
      <c r="J814" s="1" t="s">
        <v>0</v>
      </c>
    </row>
    <row r="815" spans="1:10" x14ac:dyDescent="0.25">
      <c r="A815" s="1">
        <v>2855669</v>
      </c>
      <c r="B815" s="1" t="s">
        <v>1586</v>
      </c>
      <c r="C815" s="1" t="s">
        <v>604</v>
      </c>
      <c r="D815" s="1" t="s">
        <v>1587</v>
      </c>
      <c r="E815" s="1">
        <f>ROUND(H816+H820+H838+H856+H867,2)</f>
        <v>0</v>
      </c>
      <c r="F815" s="1">
        <v>1</v>
      </c>
      <c r="G815" s="1" t="s">
        <v>0</v>
      </c>
      <c r="H815" s="1">
        <f t="shared" si="12"/>
        <v>0</v>
      </c>
      <c r="I815" s="1" t="s">
        <v>22</v>
      </c>
      <c r="J815" s="1" t="s">
        <v>0</v>
      </c>
    </row>
    <row r="816" spans="1:10" x14ac:dyDescent="0.25">
      <c r="A816" s="1">
        <v>2855670</v>
      </c>
      <c r="B816" s="1" t="s">
        <v>1588</v>
      </c>
      <c r="C816" s="1" t="s">
        <v>22</v>
      </c>
      <c r="D816" s="1" t="s">
        <v>1589</v>
      </c>
      <c r="E816" s="1">
        <f>ROUND(H817+H818+H819,2)</f>
        <v>0</v>
      </c>
      <c r="F816" s="1">
        <v>1</v>
      </c>
      <c r="G816" s="1" t="s">
        <v>0</v>
      </c>
      <c r="H816" s="1">
        <f t="shared" si="12"/>
        <v>0</v>
      </c>
      <c r="I816" s="1" t="s">
        <v>22</v>
      </c>
      <c r="J816" s="1" t="s">
        <v>0</v>
      </c>
    </row>
    <row r="817" spans="1:10" ht="30" x14ac:dyDescent="0.25">
      <c r="A817" s="1">
        <v>2855671</v>
      </c>
      <c r="B817" s="1" t="s">
        <v>1590</v>
      </c>
      <c r="C817" s="1" t="s">
        <v>22</v>
      </c>
      <c r="D817" s="1" t="s">
        <v>1591</v>
      </c>
      <c r="E817" s="2">
        <v>0</v>
      </c>
      <c r="F817" s="1">
        <v>1035</v>
      </c>
      <c r="G817" s="1" t="s">
        <v>67</v>
      </c>
      <c r="H817" s="1">
        <f t="shared" si="12"/>
        <v>0</v>
      </c>
      <c r="I817" s="1" t="s">
        <v>22</v>
      </c>
      <c r="J817" s="1" t="s">
        <v>0</v>
      </c>
    </row>
    <row r="818" spans="1:10" ht="30" x14ac:dyDescent="0.25">
      <c r="A818" s="1">
        <v>2855672</v>
      </c>
      <c r="B818" s="1" t="s">
        <v>1592</v>
      </c>
      <c r="C818" s="1" t="s">
        <v>22</v>
      </c>
      <c r="D818" s="1" t="s">
        <v>1593</v>
      </c>
      <c r="E818" s="2">
        <v>0</v>
      </c>
      <c r="F818" s="1">
        <v>24</v>
      </c>
      <c r="G818" s="1" t="s">
        <v>1134</v>
      </c>
      <c r="H818" s="1">
        <f t="shared" si="12"/>
        <v>0</v>
      </c>
      <c r="I818" s="1" t="s">
        <v>22</v>
      </c>
      <c r="J818" s="1" t="s">
        <v>0</v>
      </c>
    </row>
    <row r="819" spans="1:10" ht="30" x14ac:dyDescent="0.25">
      <c r="A819" s="1">
        <v>2855673</v>
      </c>
      <c r="B819" s="1" t="s">
        <v>1594</v>
      </c>
      <c r="C819" s="1" t="s">
        <v>22</v>
      </c>
      <c r="D819" s="1" t="s">
        <v>1595</v>
      </c>
      <c r="E819" s="2">
        <v>0</v>
      </c>
      <c r="F819" s="1">
        <v>242</v>
      </c>
      <c r="G819" s="1" t="s">
        <v>1134</v>
      </c>
      <c r="H819" s="1">
        <f t="shared" si="12"/>
        <v>0</v>
      </c>
      <c r="I819" s="1" t="s">
        <v>22</v>
      </c>
      <c r="J819" s="1" t="s">
        <v>0</v>
      </c>
    </row>
    <row r="820" spans="1:10" x14ac:dyDescent="0.25">
      <c r="A820" s="1">
        <v>2855674</v>
      </c>
      <c r="B820" s="1" t="s">
        <v>1596</v>
      </c>
      <c r="C820" s="1" t="s">
        <v>627</v>
      </c>
      <c r="D820" s="1" t="s">
        <v>320</v>
      </c>
      <c r="E820" s="1">
        <f>ROUND(H821+H822+H823+H824+H825+H826+H827+H828+H829+H830+H831+H832+H833+H834+H835+H836+H837,2)</f>
        <v>0</v>
      </c>
      <c r="F820" s="1">
        <v>1</v>
      </c>
      <c r="G820" s="1" t="s">
        <v>0</v>
      </c>
      <c r="H820" s="1">
        <f t="shared" si="12"/>
        <v>0</v>
      </c>
      <c r="I820" s="1" t="s">
        <v>22</v>
      </c>
      <c r="J820" s="1" t="s">
        <v>0</v>
      </c>
    </row>
    <row r="821" spans="1:10" ht="409.5" x14ac:dyDescent="0.25">
      <c r="A821" s="1">
        <v>2855675</v>
      </c>
      <c r="B821" s="1" t="s">
        <v>1597</v>
      </c>
      <c r="C821" s="1" t="s">
        <v>22</v>
      </c>
      <c r="D821" s="1" t="s">
        <v>1598</v>
      </c>
      <c r="E821" s="2">
        <v>0</v>
      </c>
      <c r="F821" s="1">
        <v>1</v>
      </c>
      <c r="G821" s="1" t="s">
        <v>97</v>
      </c>
      <c r="H821" s="1">
        <f t="shared" si="12"/>
        <v>0</v>
      </c>
      <c r="I821" s="1" t="s">
        <v>22</v>
      </c>
      <c r="J821" s="1" t="s">
        <v>1599</v>
      </c>
    </row>
    <row r="822" spans="1:10" x14ac:dyDescent="0.25">
      <c r="A822" s="1">
        <v>2855676</v>
      </c>
      <c r="B822" s="1" t="s">
        <v>1600</v>
      </c>
      <c r="C822" s="1" t="s">
        <v>22</v>
      </c>
      <c r="D822" s="1" t="s">
        <v>1601</v>
      </c>
      <c r="E822" s="2">
        <v>0</v>
      </c>
      <c r="F822" s="1">
        <v>6</v>
      </c>
      <c r="G822" s="1" t="s">
        <v>97</v>
      </c>
      <c r="H822" s="1">
        <f t="shared" si="12"/>
        <v>0</v>
      </c>
      <c r="I822" s="1" t="s">
        <v>22</v>
      </c>
      <c r="J822" s="1" t="s">
        <v>0</v>
      </c>
    </row>
    <row r="823" spans="1:10" x14ac:dyDescent="0.25">
      <c r="A823" s="1">
        <v>2855677</v>
      </c>
      <c r="B823" s="1" t="s">
        <v>1602</v>
      </c>
      <c r="C823" s="1" t="s">
        <v>22</v>
      </c>
      <c r="D823" s="1" t="s">
        <v>1603</v>
      </c>
      <c r="E823" s="2">
        <v>0</v>
      </c>
      <c r="F823" s="1">
        <v>6</v>
      </c>
      <c r="G823" s="1" t="s">
        <v>97</v>
      </c>
      <c r="H823" s="1">
        <f t="shared" si="12"/>
        <v>0</v>
      </c>
      <c r="I823" s="1" t="s">
        <v>22</v>
      </c>
      <c r="J823" s="1" t="s">
        <v>0</v>
      </c>
    </row>
    <row r="824" spans="1:10" ht="135" x14ac:dyDescent="0.25">
      <c r="A824" s="1">
        <v>2855678</v>
      </c>
      <c r="B824" s="1" t="s">
        <v>1604</v>
      </c>
      <c r="C824" s="1" t="s">
        <v>22</v>
      </c>
      <c r="D824" s="1" t="s">
        <v>1605</v>
      </c>
      <c r="E824" s="2">
        <v>0</v>
      </c>
      <c r="F824" s="1">
        <v>7</v>
      </c>
      <c r="G824" s="1" t="s">
        <v>97</v>
      </c>
      <c r="H824" s="1">
        <f t="shared" si="12"/>
        <v>0</v>
      </c>
      <c r="I824" s="1" t="s">
        <v>22</v>
      </c>
      <c r="J824" s="1" t="s">
        <v>1606</v>
      </c>
    </row>
    <row r="825" spans="1:10" x14ac:dyDescent="0.25">
      <c r="A825" s="1">
        <v>2855679</v>
      </c>
      <c r="B825" s="1" t="s">
        <v>1607</v>
      </c>
      <c r="C825" s="1" t="s">
        <v>22</v>
      </c>
      <c r="D825" s="1" t="s">
        <v>1608</v>
      </c>
      <c r="E825" s="2">
        <v>0</v>
      </c>
      <c r="F825" s="1">
        <v>1</v>
      </c>
      <c r="G825" s="1" t="s">
        <v>97</v>
      </c>
      <c r="H825" s="1">
        <f t="shared" si="12"/>
        <v>0</v>
      </c>
      <c r="I825" s="1" t="s">
        <v>22</v>
      </c>
      <c r="J825" s="1" t="s">
        <v>0</v>
      </c>
    </row>
    <row r="826" spans="1:10" x14ac:dyDescent="0.25">
      <c r="A826" s="1">
        <v>2855680</v>
      </c>
      <c r="B826" s="1" t="s">
        <v>1609</v>
      </c>
      <c r="C826" s="1" t="s">
        <v>22</v>
      </c>
      <c r="D826" s="1" t="s">
        <v>1610</v>
      </c>
      <c r="E826" s="2">
        <v>0</v>
      </c>
      <c r="F826" s="1">
        <v>1</v>
      </c>
      <c r="G826" s="1" t="s">
        <v>97</v>
      </c>
      <c r="H826" s="1">
        <f t="shared" si="12"/>
        <v>0</v>
      </c>
      <c r="I826" s="1" t="s">
        <v>22</v>
      </c>
      <c r="J826" s="1" t="s">
        <v>0</v>
      </c>
    </row>
    <row r="827" spans="1:10" x14ac:dyDescent="0.25">
      <c r="A827" s="1">
        <v>2855681</v>
      </c>
      <c r="B827" s="1" t="s">
        <v>1611</v>
      </c>
      <c r="C827" s="1" t="s">
        <v>22</v>
      </c>
      <c r="D827" s="1" t="s">
        <v>1612</v>
      </c>
      <c r="E827" s="2">
        <v>0</v>
      </c>
      <c r="F827" s="1">
        <v>1</v>
      </c>
      <c r="G827" s="1" t="s">
        <v>97</v>
      </c>
      <c r="H827" s="1">
        <f t="shared" si="12"/>
        <v>0</v>
      </c>
      <c r="I827" s="1" t="s">
        <v>22</v>
      </c>
      <c r="J827" s="1" t="s">
        <v>0</v>
      </c>
    </row>
    <row r="828" spans="1:10" ht="60" x14ac:dyDescent="0.25">
      <c r="A828" s="1">
        <v>2855682</v>
      </c>
      <c r="B828" s="1" t="s">
        <v>1613</v>
      </c>
      <c r="C828" s="1" t="s">
        <v>22</v>
      </c>
      <c r="D828" s="1" t="s">
        <v>1614</v>
      </c>
      <c r="E828" s="2">
        <v>0</v>
      </c>
      <c r="F828" s="1">
        <v>1</v>
      </c>
      <c r="G828" s="1" t="s">
        <v>1005</v>
      </c>
      <c r="H828" s="1">
        <f t="shared" si="12"/>
        <v>0</v>
      </c>
      <c r="I828" s="1" t="s">
        <v>22</v>
      </c>
      <c r="J828" s="1" t="s">
        <v>1615</v>
      </c>
    </row>
    <row r="829" spans="1:10" x14ac:dyDescent="0.25">
      <c r="A829" s="1">
        <v>2855683</v>
      </c>
      <c r="B829" s="1" t="s">
        <v>1616</v>
      </c>
      <c r="C829" s="1" t="s">
        <v>22</v>
      </c>
      <c r="D829" s="1" t="s">
        <v>1617</v>
      </c>
      <c r="E829" s="2">
        <v>0</v>
      </c>
      <c r="F829" s="1">
        <v>1</v>
      </c>
      <c r="G829" s="1" t="s">
        <v>97</v>
      </c>
      <c r="H829" s="1">
        <f t="shared" si="12"/>
        <v>0</v>
      </c>
      <c r="I829" s="1" t="s">
        <v>22</v>
      </c>
      <c r="J829" s="1" t="s">
        <v>0</v>
      </c>
    </row>
    <row r="830" spans="1:10" ht="135" x14ac:dyDescent="0.25">
      <c r="A830" s="1">
        <v>2855684</v>
      </c>
      <c r="B830" s="1" t="s">
        <v>1618</v>
      </c>
      <c r="C830" s="1" t="s">
        <v>22</v>
      </c>
      <c r="D830" s="1" t="s">
        <v>1619</v>
      </c>
      <c r="E830" s="2">
        <v>0</v>
      </c>
      <c r="F830" s="1">
        <v>1</v>
      </c>
      <c r="G830" s="1" t="s">
        <v>97</v>
      </c>
      <c r="H830" s="1">
        <f t="shared" si="12"/>
        <v>0</v>
      </c>
      <c r="I830" s="1" t="s">
        <v>22</v>
      </c>
      <c r="J830" s="1" t="s">
        <v>1620</v>
      </c>
    </row>
    <row r="831" spans="1:10" ht="150" x14ac:dyDescent="0.25">
      <c r="A831" s="1">
        <v>2855685</v>
      </c>
      <c r="B831" s="1" t="s">
        <v>1621</v>
      </c>
      <c r="C831" s="1" t="s">
        <v>22</v>
      </c>
      <c r="D831" s="1" t="s">
        <v>1622</v>
      </c>
      <c r="E831" s="2">
        <v>0</v>
      </c>
      <c r="F831" s="1">
        <v>21</v>
      </c>
      <c r="G831" s="1" t="s">
        <v>97</v>
      </c>
      <c r="H831" s="1">
        <f t="shared" si="12"/>
        <v>0</v>
      </c>
      <c r="I831" s="1" t="s">
        <v>22</v>
      </c>
      <c r="J831" s="1" t="s">
        <v>1623</v>
      </c>
    </row>
    <row r="832" spans="1:10" x14ac:dyDescent="0.25">
      <c r="A832" s="1">
        <v>2855686</v>
      </c>
      <c r="B832" s="1" t="s">
        <v>1624</v>
      </c>
      <c r="C832" s="1" t="s">
        <v>22</v>
      </c>
      <c r="D832" s="1" t="s">
        <v>1625</v>
      </c>
      <c r="E832" s="2">
        <v>0</v>
      </c>
      <c r="F832" s="1">
        <v>1</v>
      </c>
      <c r="G832" s="1" t="s">
        <v>1005</v>
      </c>
      <c r="H832" s="1">
        <f t="shared" si="12"/>
        <v>0</v>
      </c>
      <c r="I832" s="1" t="s">
        <v>22</v>
      </c>
      <c r="J832" s="1" t="s">
        <v>0</v>
      </c>
    </row>
    <row r="833" spans="1:10" ht="30" x14ac:dyDescent="0.25">
      <c r="A833" s="1">
        <v>2855687</v>
      </c>
      <c r="B833" s="1" t="s">
        <v>1626</v>
      </c>
      <c r="C833" s="1" t="s">
        <v>22</v>
      </c>
      <c r="D833" s="1" t="s">
        <v>1627</v>
      </c>
      <c r="E833" s="2">
        <v>0</v>
      </c>
      <c r="F833" s="1">
        <v>18</v>
      </c>
      <c r="G833" s="1" t="s">
        <v>97</v>
      </c>
      <c r="H833" s="1">
        <f t="shared" si="12"/>
        <v>0</v>
      </c>
      <c r="I833" s="1" t="s">
        <v>22</v>
      </c>
      <c r="J833" s="1" t="s">
        <v>0</v>
      </c>
    </row>
    <row r="834" spans="1:10" ht="30" x14ac:dyDescent="0.25">
      <c r="A834" s="1">
        <v>2855688</v>
      </c>
      <c r="B834" s="1" t="s">
        <v>1628</v>
      </c>
      <c r="C834" s="1" t="s">
        <v>22</v>
      </c>
      <c r="D834" s="1" t="s">
        <v>1629</v>
      </c>
      <c r="E834" s="2">
        <v>0</v>
      </c>
      <c r="F834" s="1">
        <v>650</v>
      </c>
      <c r="G834" s="1" t="s">
        <v>67</v>
      </c>
      <c r="H834" s="1">
        <f t="shared" si="12"/>
        <v>0</v>
      </c>
      <c r="I834" s="1" t="s">
        <v>22</v>
      </c>
      <c r="J834" s="1" t="s">
        <v>0</v>
      </c>
    </row>
    <row r="835" spans="1:10" x14ac:dyDescent="0.25">
      <c r="A835" s="1">
        <v>2855689</v>
      </c>
      <c r="B835" s="1" t="s">
        <v>1630</v>
      </c>
      <c r="C835" s="1" t="s">
        <v>22</v>
      </c>
      <c r="D835" s="1" t="s">
        <v>1631</v>
      </c>
      <c r="E835" s="2">
        <v>0</v>
      </c>
      <c r="F835" s="1">
        <v>1</v>
      </c>
      <c r="G835" s="1" t="s">
        <v>97</v>
      </c>
      <c r="H835" s="1">
        <f t="shared" ref="H835:H872" si="13">IF(ISNUMBER(VALUE(E835)),ROUND(SUM(ROUND(E835,2)*F835),2),"N")</f>
        <v>0</v>
      </c>
      <c r="I835" s="1" t="s">
        <v>22</v>
      </c>
      <c r="J835" s="1" t="s">
        <v>0</v>
      </c>
    </row>
    <row r="836" spans="1:10" x14ac:dyDescent="0.25">
      <c r="A836" s="1">
        <v>2855690</v>
      </c>
      <c r="B836" s="1" t="s">
        <v>1632</v>
      </c>
      <c r="C836" s="1" t="s">
        <v>22</v>
      </c>
      <c r="D836" s="1" t="s">
        <v>1633</v>
      </c>
      <c r="E836" s="2">
        <v>0</v>
      </c>
      <c r="F836" s="1">
        <v>2</v>
      </c>
      <c r="G836" s="1" t="s">
        <v>97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2855691</v>
      </c>
      <c r="B837" s="1" t="s">
        <v>1634</v>
      </c>
      <c r="C837" s="1" t="s">
        <v>22</v>
      </c>
      <c r="D837" s="1" t="s">
        <v>1635</v>
      </c>
      <c r="E837" s="2">
        <v>0</v>
      </c>
      <c r="F837" s="1">
        <v>2</v>
      </c>
      <c r="G837" s="1" t="s">
        <v>97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2855692</v>
      </c>
      <c r="B838" s="1" t="s">
        <v>1636</v>
      </c>
      <c r="C838" s="1" t="s">
        <v>669</v>
      </c>
      <c r="D838" s="1" t="s">
        <v>1637</v>
      </c>
      <c r="E838" s="1">
        <f>ROUND(H839+H840+H841+H842+H843+H844+H845+H846+H847+H848+H849+H850+H851+H852+H853+H854+H855,2)</f>
        <v>0</v>
      </c>
      <c r="F838" s="1">
        <v>1</v>
      </c>
      <c r="G838" s="1" t="s">
        <v>0</v>
      </c>
      <c r="H838" s="1">
        <f t="shared" si="13"/>
        <v>0</v>
      </c>
      <c r="I838" s="1" t="s">
        <v>22</v>
      </c>
      <c r="J838" s="1" t="s">
        <v>0</v>
      </c>
    </row>
    <row r="839" spans="1:10" ht="409.5" x14ac:dyDescent="0.25">
      <c r="A839" s="1">
        <v>2855693</v>
      </c>
      <c r="B839" s="1" t="s">
        <v>1638</v>
      </c>
      <c r="C839" s="1" t="s">
        <v>22</v>
      </c>
      <c r="D839" s="1" t="s">
        <v>1598</v>
      </c>
      <c r="E839" s="2">
        <v>0</v>
      </c>
      <c r="F839" s="1">
        <v>1</v>
      </c>
      <c r="G839" s="1" t="s">
        <v>97</v>
      </c>
      <c r="H839" s="1">
        <f t="shared" si="13"/>
        <v>0</v>
      </c>
      <c r="I839" s="1" t="s">
        <v>22</v>
      </c>
      <c r="J839" s="1" t="s">
        <v>1639</v>
      </c>
    </row>
    <row r="840" spans="1:10" ht="60" x14ac:dyDescent="0.25">
      <c r="A840" s="1">
        <v>2855694</v>
      </c>
      <c r="B840" s="1" t="s">
        <v>1640</v>
      </c>
      <c r="C840" s="1" t="s">
        <v>22</v>
      </c>
      <c r="D840" s="1" t="s">
        <v>1614</v>
      </c>
      <c r="E840" s="2">
        <v>0</v>
      </c>
      <c r="F840" s="1">
        <v>1</v>
      </c>
      <c r="G840" s="1" t="s">
        <v>1005</v>
      </c>
      <c r="H840" s="1">
        <f t="shared" si="13"/>
        <v>0</v>
      </c>
      <c r="I840" s="1" t="s">
        <v>22</v>
      </c>
      <c r="J840" s="1" t="s">
        <v>1615</v>
      </c>
    </row>
    <row r="841" spans="1:10" ht="30" x14ac:dyDescent="0.25">
      <c r="A841" s="1">
        <v>2855695</v>
      </c>
      <c r="B841" s="1" t="s">
        <v>1641</v>
      </c>
      <c r="C841" s="1" t="s">
        <v>22</v>
      </c>
      <c r="D841" s="1" t="s">
        <v>1627</v>
      </c>
      <c r="E841" s="2">
        <v>0</v>
      </c>
      <c r="F841" s="1">
        <v>16</v>
      </c>
      <c r="G841" s="1" t="s">
        <v>97</v>
      </c>
      <c r="H841" s="1">
        <f t="shared" si="13"/>
        <v>0</v>
      </c>
      <c r="I841" s="1" t="s">
        <v>22</v>
      </c>
      <c r="J841" s="1" t="s">
        <v>0</v>
      </c>
    </row>
    <row r="842" spans="1:10" ht="135" x14ac:dyDescent="0.25">
      <c r="A842" s="1">
        <v>2855696</v>
      </c>
      <c r="B842" s="1" t="s">
        <v>1642</v>
      </c>
      <c r="C842" s="1" t="s">
        <v>22</v>
      </c>
      <c r="D842" s="1" t="s">
        <v>1643</v>
      </c>
      <c r="E842" s="2">
        <v>0</v>
      </c>
      <c r="F842" s="1">
        <v>14</v>
      </c>
      <c r="G842" s="1" t="s">
        <v>97</v>
      </c>
      <c r="H842" s="1">
        <f t="shared" si="13"/>
        <v>0</v>
      </c>
      <c r="I842" s="1" t="s">
        <v>22</v>
      </c>
      <c r="J842" s="1" t="s">
        <v>1606</v>
      </c>
    </row>
    <row r="843" spans="1:10" x14ac:dyDescent="0.25">
      <c r="A843" s="1">
        <v>2855697</v>
      </c>
      <c r="B843" s="1" t="s">
        <v>1644</v>
      </c>
      <c r="C843" s="1" t="s">
        <v>22</v>
      </c>
      <c r="D843" s="1" t="s">
        <v>1645</v>
      </c>
      <c r="E843" s="2">
        <v>0</v>
      </c>
      <c r="F843" s="1">
        <v>1</v>
      </c>
      <c r="G843" s="1" t="s">
        <v>97</v>
      </c>
      <c r="H843" s="1">
        <f t="shared" si="13"/>
        <v>0</v>
      </c>
      <c r="I843" s="1" t="s">
        <v>22</v>
      </c>
      <c r="J843" s="1" t="s">
        <v>0</v>
      </c>
    </row>
    <row r="844" spans="1:10" x14ac:dyDescent="0.25">
      <c r="A844" s="1">
        <v>2855698</v>
      </c>
      <c r="B844" s="1" t="s">
        <v>1646</v>
      </c>
      <c r="C844" s="1" t="s">
        <v>22</v>
      </c>
      <c r="D844" s="1" t="s">
        <v>1647</v>
      </c>
      <c r="E844" s="2">
        <v>0</v>
      </c>
      <c r="F844" s="1">
        <v>1</v>
      </c>
      <c r="G844" s="1" t="s">
        <v>97</v>
      </c>
      <c r="H844" s="1">
        <f t="shared" si="13"/>
        <v>0</v>
      </c>
      <c r="I844" s="1" t="s">
        <v>22</v>
      </c>
      <c r="J844" s="1" t="s">
        <v>0</v>
      </c>
    </row>
    <row r="845" spans="1:10" x14ac:dyDescent="0.25">
      <c r="A845" s="1">
        <v>2855699</v>
      </c>
      <c r="B845" s="1" t="s">
        <v>1648</v>
      </c>
      <c r="C845" s="1" t="s">
        <v>22</v>
      </c>
      <c r="D845" s="1" t="s">
        <v>1649</v>
      </c>
      <c r="E845" s="2">
        <v>0</v>
      </c>
      <c r="F845" s="1">
        <v>1</v>
      </c>
      <c r="G845" s="1" t="s">
        <v>97</v>
      </c>
      <c r="H845" s="1">
        <f t="shared" si="13"/>
        <v>0</v>
      </c>
      <c r="I845" s="1" t="s">
        <v>22</v>
      </c>
      <c r="J845" s="1" t="s">
        <v>0</v>
      </c>
    </row>
    <row r="846" spans="1:10" x14ac:dyDescent="0.25">
      <c r="A846" s="1">
        <v>2855700</v>
      </c>
      <c r="B846" s="1" t="s">
        <v>1650</v>
      </c>
      <c r="C846" s="1" t="s">
        <v>22</v>
      </c>
      <c r="D846" s="1" t="s">
        <v>1651</v>
      </c>
      <c r="E846" s="2">
        <v>0</v>
      </c>
      <c r="F846" s="1">
        <v>1</v>
      </c>
      <c r="G846" s="1" t="s">
        <v>97</v>
      </c>
      <c r="H846" s="1">
        <f t="shared" si="13"/>
        <v>0</v>
      </c>
      <c r="I846" s="1" t="s">
        <v>22</v>
      </c>
      <c r="J846" s="1" t="s">
        <v>0</v>
      </c>
    </row>
    <row r="847" spans="1:10" x14ac:dyDescent="0.25">
      <c r="A847" s="1">
        <v>2855701</v>
      </c>
      <c r="B847" s="1" t="s">
        <v>1652</v>
      </c>
      <c r="C847" s="1" t="s">
        <v>22</v>
      </c>
      <c r="D847" s="1" t="s">
        <v>1653</v>
      </c>
      <c r="E847" s="2">
        <v>0</v>
      </c>
      <c r="F847" s="1">
        <v>1</v>
      </c>
      <c r="G847" s="1" t="s">
        <v>97</v>
      </c>
      <c r="H847" s="1">
        <f t="shared" si="13"/>
        <v>0</v>
      </c>
      <c r="I847" s="1" t="s">
        <v>22</v>
      </c>
      <c r="J847" s="1" t="s">
        <v>0</v>
      </c>
    </row>
    <row r="848" spans="1:10" x14ac:dyDescent="0.25">
      <c r="A848" s="1">
        <v>2855702</v>
      </c>
      <c r="B848" s="1" t="s">
        <v>1654</v>
      </c>
      <c r="C848" s="1" t="s">
        <v>22</v>
      </c>
      <c r="D848" s="1" t="s">
        <v>1655</v>
      </c>
      <c r="E848" s="2">
        <v>0</v>
      </c>
      <c r="F848" s="1">
        <v>1</v>
      </c>
      <c r="G848" s="1" t="s">
        <v>97</v>
      </c>
      <c r="H848" s="1">
        <f t="shared" si="13"/>
        <v>0</v>
      </c>
      <c r="I848" s="1" t="s">
        <v>22</v>
      </c>
      <c r="J848" s="1" t="s">
        <v>0</v>
      </c>
    </row>
    <row r="849" spans="1:10" x14ac:dyDescent="0.25">
      <c r="A849" s="1">
        <v>2855703</v>
      </c>
      <c r="B849" s="1" t="s">
        <v>1656</v>
      </c>
      <c r="C849" s="1" t="s">
        <v>22</v>
      </c>
      <c r="D849" s="1" t="s">
        <v>1657</v>
      </c>
      <c r="E849" s="2">
        <v>0</v>
      </c>
      <c r="F849" s="1">
        <v>1</v>
      </c>
      <c r="G849" s="1" t="s">
        <v>97</v>
      </c>
      <c r="H849" s="1">
        <f t="shared" si="13"/>
        <v>0</v>
      </c>
      <c r="I849" s="1" t="s">
        <v>22</v>
      </c>
      <c r="J849" s="1" t="s">
        <v>0</v>
      </c>
    </row>
    <row r="850" spans="1:10" x14ac:dyDescent="0.25">
      <c r="A850" s="1">
        <v>2855704</v>
      </c>
      <c r="B850" s="1" t="s">
        <v>1658</v>
      </c>
      <c r="C850" s="1" t="s">
        <v>22</v>
      </c>
      <c r="D850" s="1" t="s">
        <v>1659</v>
      </c>
      <c r="E850" s="2">
        <v>0</v>
      </c>
      <c r="F850" s="1">
        <v>1</v>
      </c>
      <c r="G850" s="1" t="s">
        <v>97</v>
      </c>
      <c r="H850" s="1">
        <f t="shared" si="13"/>
        <v>0</v>
      </c>
      <c r="I850" s="1" t="s">
        <v>22</v>
      </c>
      <c r="J850" s="1" t="s">
        <v>0</v>
      </c>
    </row>
    <row r="851" spans="1:10" ht="135" x14ac:dyDescent="0.25">
      <c r="A851" s="1">
        <v>2855705</v>
      </c>
      <c r="B851" s="1" t="s">
        <v>1660</v>
      </c>
      <c r="C851" s="1" t="s">
        <v>22</v>
      </c>
      <c r="D851" s="1" t="s">
        <v>1661</v>
      </c>
      <c r="E851" s="2">
        <v>0</v>
      </c>
      <c r="F851" s="1">
        <v>1</v>
      </c>
      <c r="G851" s="1" t="s">
        <v>97</v>
      </c>
      <c r="H851" s="1">
        <f t="shared" si="13"/>
        <v>0</v>
      </c>
      <c r="I851" s="1" t="s">
        <v>22</v>
      </c>
      <c r="J851" s="1" t="s">
        <v>1620</v>
      </c>
    </row>
    <row r="852" spans="1:10" ht="150" x14ac:dyDescent="0.25">
      <c r="A852" s="1">
        <v>2855706</v>
      </c>
      <c r="B852" s="1" t="s">
        <v>1662</v>
      </c>
      <c r="C852" s="1" t="s">
        <v>22</v>
      </c>
      <c r="D852" s="1" t="s">
        <v>1663</v>
      </c>
      <c r="E852" s="2">
        <v>0</v>
      </c>
      <c r="F852" s="1">
        <v>32</v>
      </c>
      <c r="G852" s="1" t="s">
        <v>97</v>
      </c>
      <c r="H852" s="1">
        <f t="shared" si="13"/>
        <v>0</v>
      </c>
      <c r="I852" s="1" t="s">
        <v>22</v>
      </c>
      <c r="J852" s="1" t="s">
        <v>1664</v>
      </c>
    </row>
    <row r="853" spans="1:10" ht="30" x14ac:dyDescent="0.25">
      <c r="A853" s="1">
        <v>2855707</v>
      </c>
      <c r="B853" s="1" t="s">
        <v>1665</v>
      </c>
      <c r="C853" s="1" t="s">
        <v>22</v>
      </c>
      <c r="D853" s="1" t="s">
        <v>1666</v>
      </c>
      <c r="E853" s="2">
        <v>0</v>
      </c>
      <c r="F853" s="1">
        <v>2</v>
      </c>
      <c r="G853" s="1" t="s">
        <v>97</v>
      </c>
      <c r="H853" s="1">
        <f t="shared" si="13"/>
        <v>0</v>
      </c>
      <c r="I853" s="1" t="s">
        <v>22</v>
      </c>
      <c r="J853" s="1" t="s">
        <v>0</v>
      </c>
    </row>
    <row r="854" spans="1:10" ht="30" x14ac:dyDescent="0.25">
      <c r="A854" s="1">
        <v>2855708</v>
      </c>
      <c r="B854" s="1" t="s">
        <v>1667</v>
      </c>
      <c r="C854" s="1" t="s">
        <v>22</v>
      </c>
      <c r="D854" s="1" t="s">
        <v>1668</v>
      </c>
      <c r="E854" s="2">
        <v>0</v>
      </c>
      <c r="F854" s="1">
        <v>25</v>
      </c>
      <c r="G854" s="1" t="s">
        <v>67</v>
      </c>
      <c r="H854" s="1">
        <f t="shared" si="13"/>
        <v>0</v>
      </c>
      <c r="I854" s="1" t="s">
        <v>22</v>
      </c>
      <c r="J854" s="1" t="s">
        <v>0</v>
      </c>
    </row>
    <row r="855" spans="1:10" ht="105" x14ac:dyDescent="0.25">
      <c r="A855" s="1">
        <v>2855709</v>
      </c>
      <c r="B855" s="1" t="s">
        <v>1669</v>
      </c>
      <c r="C855" s="1" t="s">
        <v>22</v>
      </c>
      <c r="D855" s="1" t="s">
        <v>1670</v>
      </c>
      <c r="E855" s="2">
        <v>0</v>
      </c>
      <c r="F855" s="1">
        <v>1</v>
      </c>
      <c r="G855" s="1" t="s">
        <v>1005</v>
      </c>
      <c r="H855" s="1">
        <f t="shared" si="13"/>
        <v>0</v>
      </c>
      <c r="I855" s="1" t="s">
        <v>22</v>
      </c>
      <c r="J855" s="1" t="s">
        <v>1671</v>
      </c>
    </row>
    <row r="856" spans="1:10" x14ac:dyDescent="0.25">
      <c r="A856" s="1">
        <v>2855710</v>
      </c>
      <c r="B856" s="1" t="s">
        <v>1672</v>
      </c>
      <c r="C856" s="1" t="s">
        <v>704</v>
      </c>
      <c r="D856" s="1" t="s">
        <v>1673</v>
      </c>
      <c r="E856" s="1">
        <f>ROUND(H857+H858+H859+H860+H861+H862+H863+H864+H865+H866,2)</f>
        <v>0</v>
      </c>
      <c r="F856" s="1">
        <v>1</v>
      </c>
      <c r="G856" s="1" t="s">
        <v>0</v>
      </c>
      <c r="H856" s="1">
        <f t="shared" si="13"/>
        <v>0</v>
      </c>
      <c r="I856" s="1" t="s">
        <v>22</v>
      </c>
      <c r="J856" s="1" t="s">
        <v>0</v>
      </c>
    </row>
    <row r="857" spans="1:10" ht="409.5" x14ac:dyDescent="0.25">
      <c r="A857" s="1">
        <v>2855711</v>
      </c>
      <c r="B857" s="1" t="s">
        <v>1674</v>
      </c>
      <c r="C857" s="1" t="s">
        <v>22</v>
      </c>
      <c r="D857" s="1" t="s">
        <v>1675</v>
      </c>
      <c r="E857" s="2">
        <v>0</v>
      </c>
      <c r="F857" s="1">
        <v>1</v>
      </c>
      <c r="G857" s="1" t="s">
        <v>97</v>
      </c>
      <c r="H857" s="1">
        <f t="shared" si="13"/>
        <v>0</v>
      </c>
      <c r="I857" s="1" t="s">
        <v>22</v>
      </c>
      <c r="J857" s="1" t="s">
        <v>1676</v>
      </c>
    </row>
    <row r="858" spans="1:10" ht="75" x14ac:dyDescent="0.25">
      <c r="A858" s="1">
        <v>2855712</v>
      </c>
      <c r="B858" s="1" t="s">
        <v>1677</v>
      </c>
      <c r="C858" s="1" t="s">
        <v>22</v>
      </c>
      <c r="D858" s="1" t="s">
        <v>1678</v>
      </c>
      <c r="E858" s="2">
        <v>0</v>
      </c>
      <c r="F858" s="1">
        <v>1</v>
      </c>
      <c r="G858" s="1" t="s">
        <v>97</v>
      </c>
      <c r="H858" s="1">
        <f t="shared" si="13"/>
        <v>0</v>
      </c>
      <c r="I858" s="1" t="s">
        <v>22</v>
      </c>
      <c r="J858" s="1" t="s">
        <v>1679</v>
      </c>
    </row>
    <row r="859" spans="1:10" ht="75" x14ac:dyDescent="0.25">
      <c r="A859" s="1">
        <v>2855713</v>
      </c>
      <c r="B859" s="1" t="s">
        <v>1680</v>
      </c>
      <c r="C859" s="1" t="s">
        <v>22</v>
      </c>
      <c r="D859" s="1" t="s">
        <v>1681</v>
      </c>
      <c r="E859" s="2">
        <v>0</v>
      </c>
      <c r="F859" s="1">
        <v>1</v>
      </c>
      <c r="G859" s="1" t="s">
        <v>97</v>
      </c>
      <c r="H859" s="1">
        <f t="shared" si="13"/>
        <v>0</v>
      </c>
      <c r="I859" s="1" t="s">
        <v>22</v>
      </c>
      <c r="J859" s="1" t="s">
        <v>1682</v>
      </c>
    </row>
    <row r="860" spans="1:10" x14ac:dyDescent="0.25">
      <c r="A860" s="1">
        <v>2855714</v>
      </c>
      <c r="B860" s="1" t="s">
        <v>1683</v>
      </c>
      <c r="C860" s="1" t="s">
        <v>22</v>
      </c>
      <c r="D860" s="1" t="s">
        <v>1684</v>
      </c>
      <c r="E860" s="2">
        <v>0</v>
      </c>
      <c r="F860" s="1">
        <v>2</v>
      </c>
      <c r="G860" s="1" t="s">
        <v>97</v>
      </c>
      <c r="H860" s="1">
        <f t="shared" si="13"/>
        <v>0</v>
      </c>
      <c r="I860" s="1" t="s">
        <v>22</v>
      </c>
      <c r="J860" s="1" t="s">
        <v>0</v>
      </c>
    </row>
    <row r="861" spans="1:10" ht="120" x14ac:dyDescent="0.25">
      <c r="A861" s="1">
        <v>2855715</v>
      </c>
      <c r="B861" s="1" t="s">
        <v>1685</v>
      </c>
      <c r="C861" s="1" t="s">
        <v>22</v>
      </c>
      <c r="D861" s="1" t="s">
        <v>1686</v>
      </c>
      <c r="E861" s="2">
        <v>0</v>
      </c>
      <c r="F861" s="1">
        <v>1</v>
      </c>
      <c r="G861" s="1" t="s">
        <v>97</v>
      </c>
      <c r="H861" s="1">
        <f t="shared" si="13"/>
        <v>0</v>
      </c>
      <c r="I861" s="1" t="s">
        <v>22</v>
      </c>
      <c r="J861" s="1" t="s">
        <v>1687</v>
      </c>
    </row>
    <row r="862" spans="1:10" ht="75" x14ac:dyDescent="0.25">
      <c r="A862" s="1">
        <v>2855716</v>
      </c>
      <c r="B862" s="1" t="s">
        <v>1688</v>
      </c>
      <c r="C862" s="1" t="s">
        <v>22</v>
      </c>
      <c r="D862" s="1" t="s">
        <v>1689</v>
      </c>
      <c r="E862" s="2">
        <v>0</v>
      </c>
      <c r="F862" s="1">
        <v>2</v>
      </c>
      <c r="G862" s="1" t="s">
        <v>97</v>
      </c>
      <c r="H862" s="1">
        <f t="shared" si="13"/>
        <v>0</v>
      </c>
      <c r="I862" s="1" t="s">
        <v>22</v>
      </c>
      <c r="J862" s="1" t="s">
        <v>1690</v>
      </c>
    </row>
    <row r="863" spans="1:10" ht="75" x14ac:dyDescent="0.25">
      <c r="A863" s="1">
        <v>2855717</v>
      </c>
      <c r="B863" s="1" t="s">
        <v>1691</v>
      </c>
      <c r="C863" s="1" t="s">
        <v>22</v>
      </c>
      <c r="D863" s="1" t="s">
        <v>1692</v>
      </c>
      <c r="E863" s="2">
        <v>0</v>
      </c>
      <c r="F863" s="1">
        <v>5</v>
      </c>
      <c r="G863" s="1" t="s">
        <v>97</v>
      </c>
      <c r="H863" s="1">
        <f t="shared" si="13"/>
        <v>0</v>
      </c>
      <c r="I863" s="1" t="s">
        <v>22</v>
      </c>
      <c r="J863" s="1" t="s">
        <v>1693</v>
      </c>
    </row>
    <row r="864" spans="1:10" ht="90" x14ac:dyDescent="0.25">
      <c r="A864" s="1">
        <v>2855718</v>
      </c>
      <c r="B864" s="1" t="s">
        <v>1694</v>
      </c>
      <c r="C864" s="1" t="s">
        <v>22</v>
      </c>
      <c r="D864" s="1" t="s">
        <v>1692</v>
      </c>
      <c r="E864" s="2">
        <v>0</v>
      </c>
      <c r="F864" s="1">
        <v>4</v>
      </c>
      <c r="G864" s="1" t="s">
        <v>97</v>
      </c>
      <c r="H864" s="1">
        <f t="shared" si="13"/>
        <v>0</v>
      </c>
      <c r="I864" s="1" t="s">
        <v>22</v>
      </c>
      <c r="J864" s="1" t="s">
        <v>1695</v>
      </c>
    </row>
    <row r="865" spans="1:10" x14ac:dyDescent="0.25">
      <c r="A865" s="1">
        <v>2855719</v>
      </c>
      <c r="B865" s="1" t="s">
        <v>1696</v>
      </c>
      <c r="C865" s="1" t="s">
        <v>22</v>
      </c>
      <c r="D865" s="1" t="s">
        <v>1697</v>
      </c>
      <c r="E865" s="2">
        <v>0</v>
      </c>
      <c r="F865" s="1">
        <v>1</v>
      </c>
      <c r="G865" s="1" t="s">
        <v>97</v>
      </c>
      <c r="H865" s="1">
        <f t="shared" si="13"/>
        <v>0</v>
      </c>
      <c r="I865" s="1" t="s">
        <v>22</v>
      </c>
      <c r="J865" s="1" t="s">
        <v>0</v>
      </c>
    </row>
    <row r="866" spans="1:10" ht="75" x14ac:dyDescent="0.25">
      <c r="A866" s="1">
        <v>2855720</v>
      </c>
      <c r="B866" s="1" t="s">
        <v>1698</v>
      </c>
      <c r="C866" s="1" t="s">
        <v>22</v>
      </c>
      <c r="D866" s="1" t="s">
        <v>1699</v>
      </c>
      <c r="E866" s="2">
        <v>0</v>
      </c>
      <c r="F866" s="1">
        <v>1</v>
      </c>
      <c r="G866" s="1" t="s">
        <v>97</v>
      </c>
      <c r="H866" s="1">
        <f t="shared" si="13"/>
        <v>0</v>
      </c>
      <c r="I866" s="1" t="s">
        <v>22</v>
      </c>
      <c r="J866" s="1" t="s">
        <v>1700</v>
      </c>
    </row>
    <row r="867" spans="1:10" ht="30" x14ac:dyDescent="0.25">
      <c r="A867" s="1">
        <v>2855721</v>
      </c>
      <c r="B867" s="1" t="s">
        <v>1701</v>
      </c>
      <c r="C867" s="1" t="s">
        <v>719</v>
      </c>
      <c r="D867" s="1" t="s">
        <v>1702</v>
      </c>
      <c r="E867" s="1">
        <f>ROUND(H868+H869+H870+H871,2)</f>
        <v>0</v>
      </c>
      <c r="F867" s="1">
        <v>1</v>
      </c>
      <c r="G867" s="1" t="s">
        <v>0</v>
      </c>
      <c r="H867" s="1">
        <f t="shared" si="13"/>
        <v>0</v>
      </c>
      <c r="I867" s="1" t="s">
        <v>22</v>
      </c>
      <c r="J867" s="1" t="s">
        <v>0</v>
      </c>
    </row>
    <row r="868" spans="1:10" x14ac:dyDescent="0.25">
      <c r="A868" s="1">
        <v>2855722</v>
      </c>
      <c r="B868" s="1" t="s">
        <v>1703</v>
      </c>
      <c r="C868" s="1" t="s">
        <v>22</v>
      </c>
      <c r="D868" s="1" t="s">
        <v>1697</v>
      </c>
      <c r="E868" s="2">
        <v>0</v>
      </c>
      <c r="F868" s="1">
        <v>10</v>
      </c>
      <c r="G868" s="1" t="s">
        <v>97</v>
      </c>
      <c r="H868" s="1">
        <f t="shared" si="13"/>
        <v>0</v>
      </c>
      <c r="I868" s="1" t="s">
        <v>22</v>
      </c>
      <c r="J868" s="1" t="s">
        <v>0</v>
      </c>
    </row>
    <row r="869" spans="1:10" ht="90" x14ac:dyDescent="0.25">
      <c r="A869" s="1">
        <v>2855723</v>
      </c>
      <c r="B869" s="1" t="s">
        <v>1704</v>
      </c>
      <c r="C869" s="1" t="s">
        <v>22</v>
      </c>
      <c r="D869" s="1" t="s">
        <v>1705</v>
      </c>
      <c r="E869" s="2">
        <v>0</v>
      </c>
      <c r="F869" s="1">
        <v>1</v>
      </c>
      <c r="G869" s="1" t="s">
        <v>97</v>
      </c>
      <c r="H869" s="1">
        <f t="shared" si="13"/>
        <v>0</v>
      </c>
      <c r="I869" s="1" t="s">
        <v>22</v>
      </c>
      <c r="J869" s="1" t="s">
        <v>1706</v>
      </c>
    </row>
    <row r="870" spans="1:10" ht="165" x14ac:dyDescent="0.25">
      <c r="A870" s="1">
        <v>2855724</v>
      </c>
      <c r="B870" s="1" t="s">
        <v>1707</v>
      </c>
      <c r="C870" s="1" t="s">
        <v>22</v>
      </c>
      <c r="D870" s="1" t="s">
        <v>1708</v>
      </c>
      <c r="E870" s="2">
        <v>0</v>
      </c>
      <c r="F870" s="1">
        <v>2</v>
      </c>
      <c r="G870" s="1" t="s">
        <v>97</v>
      </c>
      <c r="H870" s="1">
        <f t="shared" si="13"/>
        <v>0</v>
      </c>
      <c r="I870" s="1" t="s">
        <v>22</v>
      </c>
      <c r="J870" s="1" t="s">
        <v>1709</v>
      </c>
    </row>
    <row r="871" spans="1:10" ht="30" x14ac:dyDescent="0.25">
      <c r="A871" s="1">
        <v>2855725</v>
      </c>
      <c r="B871" s="1" t="s">
        <v>1710</v>
      </c>
      <c r="C871" s="1" t="s">
        <v>22</v>
      </c>
      <c r="D871" s="1" t="s">
        <v>1711</v>
      </c>
      <c r="E871" s="2">
        <v>0</v>
      </c>
      <c r="F871" s="1">
        <v>2</v>
      </c>
      <c r="G871" s="1" t="s">
        <v>97</v>
      </c>
      <c r="H871" s="1">
        <f t="shared" si="13"/>
        <v>0</v>
      </c>
      <c r="I871" s="1" t="s">
        <v>22</v>
      </c>
      <c r="J871" s="1" t="s">
        <v>0</v>
      </c>
    </row>
    <row r="872" spans="1:10" x14ac:dyDescent="0.25">
      <c r="A872" s="1">
        <v>2855726</v>
      </c>
      <c r="B872" s="1" t="s">
        <v>1712</v>
      </c>
      <c r="C872" s="1" t="s">
        <v>1713</v>
      </c>
      <c r="D872" s="1" t="s">
        <v>1150</v>
      </c>
      <c r="E872" s="1">
        <f>ROUND(H873+H874+H875,2)</f>
        <v>0</v>
      </c>
      <c r="F872" s="1">
        <v>1</v>
      </c>
      <c r="G872" s="1" t="s">
        <v>0</v>
      </c>
      <c r="H872" s="1">
        <f t="shared" si="13"/>
        <v>0</v>
      </c>
      <c r="I872" s="1" t="s">
        <v>22</v>
      </c>
      <c r="J872" s="1" t="s">
        <v>0</v>
      </c>
    </row>
    <row r="873" spans="1:10" x14ac:dyDescent="0.25">
      <c r="A873" s="1">
        <v>2855727</v>
      </c>
      <c r="B873" s="1" t="s">
        <v>1714</v>
      </c>
      <c r="C873" s="1" t="s">
        <v>22</v>
      </c>
      <c r="D873" s="1" t="s">
        <v>1715</v>
      </c>
      <c r="E873" s="2">
        <v>0</v>
      </c>
      <c r="F873" s="1">
        <v>1</v>
      </c>
      <c r="G873" s="1" t="s">
        <v>800</v>
      </c>
      <c r="H873" s="1">
        <f>IF(ISNUMBER(VALUE(E873)),ROUND(SUM(ROUND(E873,3)*F873),3),"N")</f>
        <v>0</v>
      </c>
      <c r="I873" s="1" t="s">
        <v>22</v>
      </c>
      <c r="J873" s="1" t="s">
        <v>0</v>
      </c>
    </row>
    <row r="874" spans="1:10" x14ac:dyDescent="0.25">
      <c r="A874" s="1">
        <v>2855728</v>
      </c>
      <c r="B874" s="1" t="s">
        <v>1716</v>
      </c>
      <c r="C874" s="1" t="s">
        <v>22</v>
      </c>
      <c r="D874" s="1" t="s">
        <v>1717</v>
      </c>
      <c r="E874" s="2">
        <v>0</v>
      </c>
      <c r="F874" s="1">
        <v>1</v>
      </c>
      <c r="G874" s="1" t="s">
        <v>800</v>
      </c>
      <c r="H874" s="1">
        <f>IF(ISNUMBER(VALUE(E874)),ROUND(SUM(ROUND(E874,3)*F874),3),"N")</f>
        <v>0</v>
      </c>
      <c r="I874" s="1" t="s">
        <v>22</v>
      </c>
      <c r="J874" s="1" t="s">
        <v>0</v>
      </c>
    </row>
    <row r="875" spans="1:10" x14ac:dyDescent="0.25">
      <c r="A875" s="1">
        <v>2855729</v>
      </c>
      <c r="B875" s="1" t="s">
        <v>1718</v>
      </c>
      <c r="C875" s="1" t="s">
        <v>22</v>
      </c>
      <c r="D875" s="1" t="s">
        <v>1719</v>
      </c>
      <c r="E875" s="2">
        <v>0</v>
      </c>
      <c r="F875" s="1">
        <v>1</v>
      </c>
      <c r="G875" s="1" t="s">
        <v>800</v>
      </c>
      <c r="H875" s="1">
        <f>IF(ISNUMBER(VALUE(E875)),ROUND(SUM(ROUND(E875,3)*F875),3),"N")</f>
        <v>0</v>
      </c>
      <c r="I875" s="1" t="s">
        <v>22</v>
      </c>
      <c r="J875" s="1" t="s">
        <v>0</v>
      </c>
    </row>
    <row r="876" spans="1:10" x14ac:dyDescent="0.25">
      <c r="A876" s="1">
        <v>2855730</v>
      </c>
      <c r="B876" s="1" t="s">
        <v>1720</v>
      </c>
      <c r="C876" s="1" t="s">
        <v>22</v>
      </c>
      <c r="D876" s="1" t="s">
        <v>1721</v>
      </c>
      <c r="E876" s="1">
        <f>ROUND(H877+H918,2)</f>
        <v>0</v>
      </c>
      <c r="F876" s="1">
        <v>1</v>
      </c>
      <c r="G876" s="1" t="s">
        <v>0</v>
      </c>
      <c r="H876" s="1">
        <f t="shared" ref="H876:H939" si="14">IF(ISNUMBER(VALUE(E876)),ROUND(SUM(ROUND(E876,2)*F876),2),"N")</f>
        <v>0</v>
      </c>
      <c r="I876" s="1" t="s">
        <v>22</v>
      </c>
      <c r="J876" s="1" t="s">
        <v>0</v>
      </c>
    </row>
    <row r="877" spans="1:10" x14ac:dyDescent="0.25">
      <c r="A877" s="1">
        <v>2855731</v>
      </c>
      <c r="B877" s="1" t="s">
        <v>1722</v>
      </c>
      <c r="C877" s="1" t="s">
        <v>35</v>
      </c>
      <c r="D877" s="1" t="s">
        <v>36</v>
      </c>
      <c r="E877" s="1">
        <f>ROUND(H878+H890+H894+H916,2)</f>
        <v>0</v>
      </c>
      <c r="F877" s="1">
        <v>1</v>
      </c>
      <c r="G877" s="1" t="s">
        <v>0</v>
      </c>
      <c r="H877" s="1">
        <f t="shared" si="14"/>
        <v>0</v>
      </c>
      <c r="I877" s="1" t="s">
        <v>22</v>
      </c>
      <c r="J877" s="1" t="s">
        <v>0</v>
      </c>
    </row>
    <row r="878" spans="1:10" x14ac:dyDescent="0.25">
      <c r="A878" s="1">
        <v>2855732</v>
      </c>
      <c r="B878" s="1" t="s">
        <v>1723</v>
      </c>
      <c r="C878" s="1">
        <v>1</v>
      </c>
      <c r="D878" s="1" t="s">
        <v>38</v>
      </c>
      <c r="E878" s="1">
        <f>ROUND(H879+H880+H881+H882+H883+H884+H885+H886+H887+H888+H889,2)</f>
        <v>0</v>
      </c>
      <c r="F878" s="1">
        <v>1</v>
      </c>
      <c r="G878" s="1" t="s">
        <v>0</v>
      </c>
      <c r="H878" s="1">
        <f t="shared" si="14"/>
        <v>0</v>
      </c>
      <c r="I878" s="1" t="s">
        <v>22</v>
      </c>
      <c r="J878" s="1" t="s">
        <v>0</v>
      </c>
    </row>
    <row r="879" spans="1:10" ht="30" x14ac:dyDescent="0.25">
      <c r="A879" s="1">
        <v>2855733</v>
      </c>
      <c r="B879" s="1" t="s">
        <v>1724</v>
      </c>
      <c r="C879" s="1" t="s">
        <v>22</v>
      </c>
      <c r="D879" s="1" t="s">
        <v>1725</v>
      </c>
      <c r="E879" s="2">
        <v>0</v>
      </c>
      <c r="F879" s="1">
        <v>387</v>
      </c>
      <c r="G879" s="1" t="s">
        <v>49</v>
      </c>
      <c r="H879" s="1">
        <f t="shared" si="14"/>
        <v>0</v>
      </c>
      <c r="I879" s="1" t="s">
        <v>22</v>
      </c>
      <c r="J879" s="1" t="s">
        <v>0</v>
      </c>
    </row>
    <row r="880" spans="1:10" ht="30" x14ac:dyDescent="0.25">
      <c r="A880" s="1">
        <v>2855734</v>
      </c>
      <c r="B880" s="1" t="s">
        <v>1726</v>
      </c>
      <c r="C880" s="1" t="s">
        <v>22</v>
      </c>
      <c r="D880" s="1" t="s">
        <v>1727</v>
      </c>
      <c r="E880" s="2">
        <v>0</v>
      </c>
      <c r="F880" s="1">
        <v>658</v>
      </c>
      <c r="G880" s="1" t="s">
        <v>67</v>
      </c>
      <c r="H880" s="1">
        <f t="shared" si="14"/>
        <v>0</v>
      </c>
      <c r="I880" s="1" t="s">
        <v>22</v>
      </c>
      <c r="J880" s="1" t="s">
        <v>0</v>
      </c>
    </row>
    <row r="881" spans="1:10" ht="30" x14ac:dyDescent="0.25">
      <c r="A881" s="1">
        <v>2855735</v>
      </c>
      <c r="B881" s="1" t="s">
        <v>1728</v>
      </c>
      <c r="C881" s="1" t="s">
        <v>22</v>
      </c>
      <c r="D881" s="1" t="s">
        <v>1729</v>
      </c>
      <c r="E881" s="2">
        <v>0</v>
      </c>
      <c r="F881" s="1">
        <v>658</v>
      </c>
      <c r="G881" s="1" t="s">
        <v>67</v>
      </c>
      <c r="H881" s="1">
        <f t="shared" si="14"/>
        <v>0</v>
      </c>
      <c r="I881" s="1" t="s">
        <v>22</v>
      </c>
      <c r="J881" s="1" t="s">
        <v>0</v>
      </c>
    </row>
    <row r="882" spans="1:10" ht="45" x14ac:dyDescent="0.25">
      <c r="A882" s="1">
        <v>2855736</v>
      </c>
      <c r="B882" s="1" t="s">
        <v>1730</v>
      </c>
      <c r="C882" s="1" t="s">
        <v>22</v>
      </c>
      <c r="D882" s="1" t="s">
        <v>1731</v>
      </c>
      <c r="E882" s="2">
        <v>0</v>
      </c>
      <c r="F882" s="1">
        <v>362</v>
      </c>
      <c r="G882" s="1" t="s">
        <v>49</v>
      </c>
      <c r="H882" s="1">
        <f t="shared" si="14"/>
        <v>0</v>
      </c>
      <c r="I882" s="1" t="s">
        <v>22</v>
      </c>
      <c r="J882" s="1" t="s">
        <v>0</v>
      </c>
    </row>
    <row r="883" spans="1:10" ht="45" x14ac:dyDescent="0.25">
      <c r="A883" s="1">
        <v>2855737</v>
      </c>
      <c r="B883" s="1" t="s">
        <v>1732</v>
      </c>
      <c r="C883" s="1" t="s">
        <v>22</v>
      </c>
      <c r="D883" s="1" t="s">
        <v>1733</v>
      </c>
      <c r="E883" s="2">
        <v>0</v>
      </c>
      <c r="F883" s="1">
        <v>2534</v>
      </c>
      <c r="G883" s="1" t="s">
        <v>49</v>
      </c>
      <c r="H883" s="1">
        <f t="shared" si="14"/>
        <v>0</v>
      </c>
      <c r="I883" s="1" t="s">
        <v>22</v>
      </c>
      <c r="J883" s="1" t="s">
        <v>0</v>
      </c>
    </row>
    <row r="884" spans="1:10" x14ac:dyDescent="0.25">
      <c r="A884" s="1">
        <v>2855738</v>
      </c>
      <c r="B884" s="1" t="s">
        <v>1734</v>
      </c>
      <c r="C884" s="1" t="s">
        <v>22</v>
      </c>
      <c r="D884" s="1" t="s">
        <v>1736</v>
      </c>
      <c r="E884" s="2">
        <v>0</v>
      </c>
      <c r="F884" s="1">
        <v>362</v>
      </c>
      <c r="G884" s="1" t="s">
        <v>1735</v>
      </c>
      <c r="H884" s="1">
        <f t="shared" si="14"/>
        <v>0</v>
      </c>
      <c r="I884" s="1" t="s">
        <v>22</v>
      </c>
      <c r="J884" s="1" t="s">
        <v>0</v>
      </c>
    </row>
    <row r="885" spans="1:10" ht="30" x14ac:dyDescent="0.25">
      <c r="A885" s="1">
        <v>2855739</v>
      </c>
      <c r="B885" s="1" t="s">
        <v>1737</v>
      </c>
      <c r="C885" s="1" t="s">
        <v>22</v>
      </c>
      <c r="D885" s="1" t="s">
        <v>1738</v>
      </c>
      <c r="E885" s="2">
        <v>0</v>
      </c>
      <c r="F885" s="1">
        <v>579.20000000000005</v>
      </c>
      <c r="G885" s="1" t="s">
        <v>62</v>
      </c>
      <c r="H885" s="1">
        <f t="shared" si="14"/>
        <v>0</v>
      </c>
      <c r="I885" s="1" t="s">
        <v>22</v>
      </c>
      <c r="J885" s="1" t="s">
        <v>0</v>
      </c>
    </row>
    <row r="886" spans="1:10" ht="30" x14ac:dyDescent="0.25">
      <c r="A886" s="1">
        <v>2855740</v>
      </c>
      <c r="B886" s="1" t="s">
        <v>1739</v>
      </c>
      <c r="C886" s="1" t="s">
        <v>22</v>
      </c>
      <c r="D886" s="1" t="s">
        <v>1740</v>
      </c>
      <c r="E886" s="2">
        <v>0</v>
      </c>
      <c r="F886" s="1">
        <v>263</v>
      </c>
      <c r="G886" s="1" t="s">
        <v>49</v>
      </c>
      <c r="H886" s="1">
        <f t="shared" si="14"/>
        <v>0</v>
      </c>
      <c r="I886" s="1" t="s">
        <v>22</v>
      </c>
      <c r="J886" s="1" t="s">
        <v>0</v>
      </c>
    </row>
    <row r="887" spans="1:10" ht="30" x14ac:dyDescent="0.25">
      <c r="A887" s="1">
        <v>2855741</v>
      </c>
      <c r="B887" s="1" t="s">
        <v>1741</v>
      </c>
      <c r="C887" s="1" t="s">
        <v>22</v>
      </c>
      <c r="D887" s="1" t="s">
        <v>1742</v>
      </c>
      <c r="E887" s="2">
        <v>0</v>
      </c>
      <c r="F887" s="1">
        <v>97.5</v>
      </c>
      <c r="G887" s="1" t="s">
        <v>1735</v>
      </c>
      <c r="H887" s="1">
        <f t="shared" si="14"/>
        <v>0</v>
      </c>
      <c r="I887" s="1" t="s">
        <v>22</v>
      </c>
      <c r="J887" s="1" t="s">
        <v>0</v>
      </c>
    </row>
    <row r="888" spans="1:10" x14ac:dyDescent="0.25">
      <c r="A888" s="1">
        <v>2855742</v>
      </c>
      <c r="B888" s="1" t="s">
        <v>1743</v>
      </c>
      <c r="C888" s="1" t="s">
        <v>22</v>
      </c>
      <c r="D888" s="1" t="s">
        <v>1744</v>
      </c>
      <c r="E888" s="2">
        <v>0</v>
      </c>
      <c r="F888" s="1">
        <v>156</v>
      </c>
      <c r="G888" s="1" t="s">
        <v>62</v>
      </c>
      <c r="H888" s="1">
        <f t="shared" si="14"/>
        <v>0</v>
      </c>
      <c r="I888" s="1" t="s">
        <v>22</v>
      </c>
      <c r="J888" s="1" t="s">
        <v>0</v>
      </c>
    </row>
    <row r="889" spans="1:10" x14ac:dyDescent="0.25">
      <c r="A889" s="1">
        <v>2855743</v>
      </c>
      <c r="B889" s="1" t="s">
        <v>1745</v>
      </c>
      <c r="C889" s="1" t="s">
        <v>22</v>
      </c>
      <c r="D889" s="1" t="s">
        <v>1746</v>
      </c>
      <c r="E889" s="2">
        <v>0</v>
      </c>
      <c r="F889" s="1">
        <v>380.8</v>
      </c>
      <c r="G889" s="1" t="s">
        <v>62</v>
      </c>
      <c r="H889" s="1">
        <f t="shared" si="14"/>
        <v>0</v>
      </c>
      <c r="I889" s="1" t="s">
        <v>22</v>
      </c>
      <c r="J889" s="1" t="s">
        <v>0</v>
      </c>
    </row>
    <row r="890" spans="1:10" x14ac:dyDescent="0.25">
      <c r="A890" s="1">
        <v>2855744</v>
      </c>
      <c r="B890" s="1" t="s">
        <v>1747</v>
      </c>
      <c r="C890" s="1">
        <v>4</v>
      </c>
      <c r="D890" s="1" t="s">
        <v>150</v>
      </c>
      <c r="E890" s="1">
        <f>ROUND(H891+H892+H893,2)</f>
        <v>0</v>
      </c>
      <c r="F890" s="1">
        <v>1</v>
      </c>
      <c r="G890" s="1" t="s">
        <v>0</v>
      </c>
      <c r="H890" s="1">
        <f t="shared" si="14"/>
        <v>0</v>
      </c>
      <c r="I890" s="1" t="s">
        <v>22</v>
      </c>
      <c r="J890" s="1" t="s">
        <v>0</v>
      </c>
    </row>
    <row r="891" spans="1:10" ht="45" x14ac:dyDescent="0.25">
      <c r="A891" s="1">
        <v>2855745</v>
      </c>
      <c r="B891" s="1" t="s">
        <v>1748</v>
      </c>
      <c r="C891" s="1" t="s">
        <v>22</v>
      </c>
      <c r="D891" s="1" t="s">
        <v>1749</v>
      </c>
      <c r="E891" s="2">
        <v>0</v>
      </c>
      <c r="F891" s="1">
        <v>24</v>
      </c>
      <c r="G891" s="1" t="s">
        <v>1735</v>
      </c>
      <c r="H891" s="1">
        <f t="shared" si="14"/>
        <v>0</v>
      </c>
      <c r="I891" s="1" t="s">
        <v>22</v>
      </c>
      <c r="J891" s="1" t="s">
        <v>0</v>
      </c>
    </row>
    <row r="892" spans="1:10" ht="30" x14ac:dyDescent="0.25">
      <c r="A892" s="1">
        <v>2855746</v>
      </c>
      <c r="B892" s="1" t="s">
        <v>1750</v>
      </c>
      <c r="C892" s="1" t="s">
        <v>22</v>
      </c>
      <c r="D892" s="1" t="s">
        <v>1751</v>
      </c>
      <c r="E892" s="2">
        <v>0</v>
      </c>
      <c r="F892" s="1">
        <v>0.5</v>
      </c>
      <c r="G892" s="1" t="s">
        <v>49</v>
      </c>
      <c r="H892" s="1">
        <f t="shared" si="14"/>
        <v>0</v>
      </c>
      <c r="I892" s="1" t="s">
        <v>22</v>
      </c>
      <c r="J892" s="1" t="s">
        <v>0</v>
      </c>
    </row>
    <row r="893" spans="1:10" ht="30" x14ac:dyDescent="0.25">
      <c r="A893" s="1">
        <v>2855747</v>
      </c>
      <c r="B893" s="1" t="s">
        <v>1752</v>
      </c>
      <c r="C893" s="1" t="s">
        <v>22</v>
      </c>
      <c r="D893" s="1" t="s">
        <v>1753</v>
      </c>
      <c r="E893" s="2">
        <v>0</v>
      </c>
      <c r="F893" s="1">
        <v>1.2</v>
      </c>
      <c r="G893" s="1" t="s">
        <v>67</v>
      </c>
      <c r="H893" s="1">
        <f t="shared" si="14"/>
        <v>0</v>
      </c>
      <c r="I893" s="1" t="s">
        <v>22</v>
      </c>
      <c r="J893" s="1" t="s">
        <v>0</v>
      </c>
    </row>
    <row r="894" spans="1:10" x14ac:dyDescent="0.25">
      <c r="A894" s="1">
        <v>2855748</v>
      </c>
      <c r="B894" s="1" t="s">
        <v>1754</v>
      </c>
      <c r="C894" s="1">
        <v>8</v>
      </c>
      <c r="D894" s="1" t="s">
        <v>1755</v>
      </c>
      <c r="E894" s="1">
        <f>ROUND(H895+H896+H897+H898+H899+H900+H901+H902+H903+H904+H905+H906+H907+H908+H909+H910+H911+H912+H913+H914+H915,2)</f>
        <v>0</v>
      </c>
      <c r="F894" s="1">
        <v>1</v>
      </c>
      <c r="G894" s="1" t="s">
        <v>0</v>
      </c>
      <c r="H894" s="1">
        <f t="shared" si="14"/>
        <v>0</v>
      </c>
      <c r="I894" s="1" t="s">
        <v>22</v>
      </c>
      <c r="J894" s="1" t="s">
        <v>0</v>
      </c>
    </row>
    <row r="895" spans="1:10" ht="45" x14ac:dyDescent="0.25">
      <c r="A895" s="1">
        <v>2855749</v>
      </c>
      <c r="B895" s="1" t="s">
        <v>1756</v>
      </c>
      <c r="C895" s="1" t="s">
        <v>22</v>
      </c>
      <c r="D895" s="1" t="s">
        <v>1757</v>
      </c>
      <c r="E895" s="2">
        <v>0</v>
      </c>
      <c r="F895" s="1">
        <v>19</v>
      </c>
      <c r="G895" s="1" t="s">
        <v>40</v>
      </c>
      <c r="H895" s="1">
        <f t="shared" si="14"/>
        <v>0</v>
      </c>
      <c r="I895" s="1" t="s">
        <v>22</v>
      </c>
      <c r="J895" s="1" t="s">
        <v>0</v>
      </c>
    </row>
    <row r="896" spans="1:10" ht="30" x14ac:dyDescent="0.25">
      <c r="A896" s="1">
        <v>2855750</v>
      </c>
      <c r="B896" s="1" t="s">
        <v>1758</v>
      </c>
      <c r="C896" s="1" t="s">
        <v>22</v>
      </c>
      <c r="D896" s="1" t="s">
        <v>1759</v>
      </c>
      <c r="E896" s="2">
        <v>0</v>
      </c>
      <c r="F896" s="1">
        <v>19</v>
      </c>
      <c r="G896" s="1" t="s">
        <v>40</v>
      </c>
      <c r="H896" s="1">
        <f t="shared" si="14"/>
        <v>0</v>
      </c>
      <c r="I896" s="1" t="s">
        <v>22</v>
      </c>
      <c r="J896" s="1" t="s">
        <v>0</v>
      </c>
    </row>
    <row r="897" spans="1:10" ht="30" x14ac:dyDescent="0.25">
      <c r="A897" s="1">
        <v>2855751</v>
      </c>
      <c r="B897" s="1" t="s">
        <v>1760</v>
      </c>
      <c r="C897" s="1" t="s">
        <v>22</v>
      </c>
      <c r="D897" s="1" t="s">
        <v>1761</v>
      </c>
      <c r="E897" s="2">
        <v>0</v>
      </c>
      <c r="F897" s="1">
        <v>4</v>
      </c>
      <c r="G897" s="1" t="s">
        <v>97</v>
      </c>
      <c r="H897" s="1">
        <f t="shared" si="14"/>
        <v>0</v>
      </c>
      <c r="I897" s="1" t="s">
        <v>22</v>
      </c>
      <c r="J897" s="1" t="s">
        <v>0</v>
      </c>
    </row>
    <row r="898" spans="1:10" ht="45" x14ac:dyDescent="0.25">
      <c r="A898" s="1">
        <v>2855752</v>
      </c>
      <c r="B898" s="1" t="s">
        <v>1762</v>
      </c>
      <c r="C898" s="1" t="s">
        <v>22</v>
      </c>
      <c r="D898" s="1" t="s">
        <v>1763</v>
      </c>
      <c r="E898" s="2">
        <v>0</v>
      </c>
      <c r="F898" s="1">
        <v>66</v>
      </c>
      <c r="G898" s="1" t="s">
        <v>40</v>
      </c>
      <c r="H898" s="1">
        <f t="shared" si="14"/>
        <v>0</v>
      </c>
      <c r="I898" s="1" t="s">
        <v>22</v>
      </c>
      <c r="J898" s="1" t="s">
        <v>0</v>
      </c>
    </row>
    <row r="899" spans="1:10" ht="30" x14ac:dyDescent="0.25">
      <c r="A899" s="1">
        <v>2855753</v>
      </c>
      <c r="B899" s="1" t="s">
        <v>1764</v>
      </c>
      <c r="C899" s="1" t="s">
        <v>22</v>
      </c>
      <c r="D899" s="1" t="s">
        <v>1765</v>
      </c>
      <c r="E899" s="2">
        <v>0</v>
      </c>
      <c r="F899" s="1">
        <v>66</v>
      </c>
      <c r="G899" s="1" t="s">
        <v>40</v>
      </c>
      <c r="H899" s="1">
        <f t="shared" si="14"/>
        <v>0</v>
      </c>
      <c r="I899" s="1" t="s">
        <v>22</v>
      </c>
      <c r="J899" s="1" t="s">
        <v>0</v>
      </c>
    </row>
    <row r="900" spans="1:10" ht="30" x14ac:dyDescent="0.25">
      <c r="A900" s="1">
        <v>2855754</v>
      </c>
      <c r="B900" s="1" t="s">
        <v>1766</v>
      </c>
      <c r="C900" s="1" t="s">
        <v>22</v>
      </c>
      <c r="D900" s="1" t="s">
        <v>1767</v>
      </c>
      <c r="E900" s="2">
        <v>0</v>
      </c>
      <c r="F900" s="1">
        <v>11</v>
      </c>
      <c r="G900" s="1" t="s">
        <v>97</v>
      </c>
      <c r="H900" s="1">
        <f t="shared" si="14"/>
        <v>0</v>
      </c>
      <c r="I900" s="1" t="s">
        <v>22</v>
      </c>
      <c r="J900" s="1" t="s">
        <v>0</v>
      </c>
    </row>
    <row r="901" spans="1:10" ht="30" x14ac:dyDescent="0.25">
      <c r="A901" s="1">
        <v>2855755</v>
      </c>
      <c r="B901" s="1" t="s">
        <v>1768</v>
      </c>
      <c r="C901" s="1" t="s">
        <v>22</v>
      </c>
      <c r="D901" s="1" t="s">
        <v>1769</v>
      </c>
      <c r="E901" s="2">
        <v>0</v>
      </c>
      <c r="F901" s="1">
        <v>10</v>
      </c>
      <c r="G901" s="1" t="s">
        <v>40</v>
      </c>
      <c r="H901" s="1">
        <f t="shared" si="14"/>
        <v>0</v>
      </c>
      <c r="I901" s="1" t="s">
        <v>22</v>
      </c>
      <c r="J901" s="1" t="s">
        <v>0</v>
      </c>
    </row>
    <row r="902" spans="1:10" ht="45" x14ac:dyDescent="0.25">
      <c r="A902" s="1">
        <v>2855756</v>
      </c>
      <c r="B902" s="1" t="s">
        <v>1770</v>
      </c>
      <c r="C902" s="1" t="s">
        <v>22</v>
      </c>
      <c r="D902" s="1" t="s">
        <v>1771</v>
      </c>
      <c r="E902" s="2">
        <v>0</v>
      </c>
      <c r="F902" s="1">
        <v>2</v>
      </c>
      <c r="G902" s="1" t="s">
        <v>97</v>
      </c>
      <c r="H902" s="1">
        <f t="shared" si="14"/>
        <v>0</v>
      </c>
      <c r="I902" s="1" t="s">
        <v>22</v>
      </c>
      <c r="J902" s="1" t="s">
        <v>0</v>
      </c>
    </row>
    <row r="903" spans="1:10" ht="30" x14ac:dyDescent="0.25">
      <c r="A903" s="1">
        <v>2855757</v>
      </c>
      <c r="B903" s="1" t="s">
        <v>1772</v>
      </c>
      <c r="C903" s="1" t="s">
        <v>22</v>
      </c>
      <c r="D903" s="1" t="s">
        <v>1773</v>
      </c>
      <c r="E903" s="2">
        <v>0</v>
      </c>
      <c r="F903" s="1">
        <v>108</v>
      </c>
      <c r="G903" s="1" t="s">
        <v>40</v>
      </c>
      <c r="H903" s="1">
        <f t="shared" si="14"/>
        <v>0</v>
      </c>
      <c r="I903" s="1" t="s">
        <v>22</v>
      </c>
      <c r="J903" s="1" t="s">
        <v>0</v>
      </c>
    </row>
    <row r="904" spans="1:10" ht="45" x14ac:dyDescent="0.25">
      <c r="A904" s="1">
        <v>2855758</v>
      </c>
      <c r="B904" s="1" t="s">
        <v>1774</v>
      </c>
      <c r="C904" s="1" t="s">
        <v>22</v>
      </c>
      <c r="D904" s="1" t="s">
        <v>1775</v>
      </c>
      <c r="E904" s="2">
        <v>0</v>
      </c>
      <c r="F904" s="1">
        <v>18</v>
      </c>
      <c r="G904" s="1" t="s">
        <v>97</v>
      </c>
      <c r="H904" s="1">
        <f t="shared" si="14"/>
        <v>0</v>
      </c>
      <c r="I904" s="1" t="s">
        <v>22</v>
      </c>
      <c r="J904" s="1" t="s">
        <v>0</v>
      </c>
    </row>
    <row r="905" spans="1:10" ht="30" x14ac:dyDescent="0.25">
      <c r="A905" s="1">
        <v>2855759</v>
      </c>
      <c r="B905" s="1" t="s">
        <v>1776</v>
      </c>
      <c r="C905" s="1" t="s">
        <v>22</v>
      </c>
      <c r="D905" s="1" t="s">
        <v>1777</v>
      </c>
      <c r="E905" s="2">
        <v>0</v>
      </c>
      <c r="F905" s="1">
        <v>19</v>
      </c>
      <c r="G905" s="1" t="s">
        <v>40</v>
      </c>
      <c r="H905" s="1">
        <f t="shared" si="14"/>
        <v>0</v>
      </c>
      <c r="I905" s="1" t="s">
        <v>22</v>
      </c>
      <c r="J905" s="1" t="s">
        <v>0</v>
      </c>
    </row>
    <row r="906" spans="1:10" ht="30" x14ac:dyDescent="0.25">
      <c r="A906" s="1">
        <v>2855760</v>
      </c>
      <c r="B906" s="1" t="s">
        <v>1778</v>
      </c>
      <c r="C906" s="1" t="s">
        <v>22</v>
      </c>
      <c r="D906" s="1" t="s">
        <v>1779</v>
      </c>
      <c r="E906" s="2">
        <v>0</v>
      </c>
      <c r="F906" s="1">
        <v>85</v>
      </c>
      <c r="G906" s="1" t="s">
        <v>40</v>
      </c>
      <c r="H906" s="1">
        <f t="shared" si="14"/>
        <v>0</v>
      </c>
      <c r="I906" s="1" t="s">
        <v>22</v>
      </c>
      <c r="J906" s="1" t="s">
        <v>0</v>
      </c>
    </row>
    <row r="907" spans="1:10" ht="30" x14ac:dyDescent="0.25">
      <c r="A907" s="1">
        <v>2855761</v>
      </c>
      <c r="B907" s="1" t="s">
        <v>1780</v>
      </c>
      <c r="C907" s="1" t="s">
        <v>22</v>
      </c>
      <c r="D907" s="1" t="s">
        <v>1781</v>
      </c>
      <c r="E907" s="2">
        <v>0</v>
      </c>
      <c r="F907" s="1">
        <v>66</v>
      </c>
      <c r="G907" s="1" t="s">
        <v>40</v>
      </c>
      <c r="H907" s="1">
        <f t="shared" si="14"/>
        <v>0</v>
      </c>
      <c r="I907" s="1" t="s">
        <v>22</v>
      </c>
      <c r="J907" s="1" t="s">
        <v>0</v>
      </c>
    </row>
    <row r="908" spans="1:10" x14ac:dyDescent="0.25">
      <c r="A908" s="1">
        <v>2855762</v>
      </c>
      <c r="B908" s="1" t="s">
        <v>1782</v>
      </c>
      <c r="C908" s="1" t="s">
        <v>22</v>
      </c>
      <c r="D908" s="1" t="s">
        <v>1783</v>
      </c>
      <c r="E908" s="2">
        <v>0</v>
      </c>
      <c r="F908" s="1">
        <v>114.5</v>
      </c>
      <c r="G908" s="1" t="s">
        <v>40</v>
      </c>
      <c r="H908" s="1">
        <f t="shared" si="14"/>
        <v>0</v>
      </c>
      <c r="I908" s="1" t="s">
        <v>22</v>
      </c>
      <c r="J908" s="1" t="s">
        <v>0</v>
      </c>
    </row>
    <row r="909" spans="1:10" ht="30" x14ac:dyDescent="0.25">
      <c r="A909" s="1">
        <v>2855763</v>
      </c>
      <c r="B909" s="1" t="s">
        <v>1784</v>
      </c>
      <c r="C909" s="1" t="s">
        <v>22</v>
      </c>
      <c r="D909" s="1" t="s">
        <v>1785</v>
      </c>
      <c r="E909" s="2">
        <v>0</v>
      </c>
      <c r="F909" s="1">
        <v>1</v>
      </c>
      <c r="G909" s="1" t="s">
        <v>97</v>
      </c>
      <c r="H909" s="1">
        <f t="shared" si="14"/>
        <v>0</v>
      </c>
      <c r="I909" s="1" t="s">
        <v>22</v>
      </c>
      <c r="J909" s="1" t="s">
        <v>0</v>
      </c>
    </row>
    <row r="910" spans="1:10" x14ac:dyDescent="0.25">
      <c r="A910" s="1">
        <v>2855764</v>
      </c>
      <c r="B910" s="1" t="s">
        <v>1786</v>
      </c>
      <c r="C910" s="1" t="s">
        <v>22</v>
      </c>
      <c r="D910" s="1" t="s">
        <v>1787</v>
      </c>
      <c r="E910" s="2">
        <v>0</v>
      </c>
      <c r="F910" s="1">
        <v>85</v>
      </c>
      <c r="G910" s="1" t="s">
        <v>40</v>
      </c>
      <c r="H910" s="1">
        <f t="shared" si="14"/>
        <v>0</v>
      </c>
      <c r="I910" s="1" t="s">
        <v>22</v>
      </c>
      <c r="J910" s="1" t="s">
        <v>0</v>
      </c>
    </row>
    <row r="911" spans="1:10" ht="30" x14ac:dyDescent="0.25">
      <c r="A911" s="1">
        <v>2855765</v>
      </c>
      <c r="B911" s="1" t="s">
        <v>1788</v>
      </c>
      <c r="C911" s="1" t="s">
        <v>22</v>
      </c>
      <c r="D911" s="1" t="s">
        <v>1789</v>
      </c>
      <c r="E911" s="2">
        <v>0</v>
      </c>
      <c r="F911" s="1">
        <v>85</v>
      </c>
      <c r="G911" s="1" t="s">
        <v>40</v>
      </c>
      <c r="H911" s="1">
        <f t="shared" si="14"/>
        <v>0</v>
      </c>
      <c r="I911" s="1" t="s">
        <v>22</v>
      </c>
      <c r="J911" s="1" t="s">
        <v>0</v>
      </c>
    </row>
    <row r="912" spans="1:10" ht="30" x14ac:dyDescent="0.25">
      <c r="A912" s="1">
        <v>2855766</v>
      </c>
      <c r="B912" s="1" t="s">
        <v>1790</v>
      </c>
      <c r="C912" s="1" t="s">
        <v>22</v>
      </c>
      <c r="D912" s="1" t="s">
        <v>1791</v>
      </c>
      <c r="E912" s="2">
        <v>0</v>
      </c>
      <c r="F912" s="1">
        <v>114.5</v>
      </c>
      <c r="G912" s="1" t="s">
        <v>40</v>
      </c>
      <c r="H912" s="1">
        <f t="shared" si="14"/>
        <v>0</v>
      </c>
      <c r="I912" s="1" t="s">
        <v>22</v>
      </c>
      <c r="J912" s="1" t="s">
        <v>0</v>
      </c>
    </row>
    <row r="913" spans="1:10" x14ac:dyDescent="0.25">
      <c r="A913" s="1">
        <v>2855767</v>
      </c>
      <c r="B913" s="1" t="s">
        <v>1792</v>
      </c>
      <c r="C913" s="1" t="s">
        <v>22</v>
      </c>
      <c r="D913" s="1" t="s">
        <v>1793</v>
      </c>
      <c r="E913" s="2">
        <v>0</v>
      </c>
      <c r="F913" s="1">
        <v>1</v>
      </c>
      <c r="G913" s="1" t="s">
        <v>1005</v>
      </c>
      <c r="H913" s="1">
        <f t="shared" si="14"/>
        <v>0</v>
      </c>
      <c r="I913" s="1" t="s">
        <v>22</v>
      </c>
      <c r="J913" s="1" t="s">
        <v>0</v>
      </c>
    </row>
    <row r="914" spans="1:10" ht="30" x14ac:dyDescent="0.25">
      <c r="A914" s="1">
        <v>2855768</v>
      </c>
      <c r="B914" s="1" t="s">
        <v>1794</v>
      </c>
      <c r="C914" s="1" t="s">
        <v>22</v>
      </c>
      <c r="D914" s="1" t="s">
        <v>1795</v>
      </c>
      <c r="E914" s="2">
        <v>0</v>
      </c>
      <c r="F914" s="1">
        <v>5</v>
      </c>
      <c r="G914" s="1" t="s">
        <v>97</v>
      </c>
      <c r="H914" s="1">
        <f t="shared" si="14"/>
        <v>0</v>
      </c>
      <c r="I914" s="1" t="s">
        <v>22</v>
      </c>
      <c r="J914" s="1" t="s">
        <v>0</v>
      </c>
    </row>
    <row r="915" spans="1:10" ht="60" x14ac:dyDescent="0.25">
      <c r="A915" s="1">
        <v>2855769</v>
      </c>
      <c r="B915" s="1" t="s">
        <v>1796</v>
      </c>
      <c r="C915" s="1" t="s">
        <v>22</v>
      </c>
      <c r="D915" s="1" t="s">
        <v>1797</v>
      </c>
      <c r="E915" s="2">
        <v>0</v>
      </c>
      <c r="F915" s="1">
        <v>1</v>
      </c>
      <c r="G915" s="1" t="s">
        <v>1005</v>
      </c>
      <c r="H915" s="1">
        <f t="shared" si="14"/>
        <v>0</v>
      </c>
      <c r="I915" s="1" t="s">
        <v>22</v>
      </c>
      <c r="J915" s="1" t="s">
        <v>0</v>
      </c>
    </row>
    <row r="916" spans="1:10" x14ac:dyDescent="0.25">
      <c r="A916" s="1">
        <v>2855770</v>
      </c>
      <c r="B916" s="1" t="s">
        <v>1798</v>
      </c>
      <c r="C916" s="1">
        <v>99</v>
      </c>
      <c r="D916" s="1" t="s">
        <v>219</v>
      </c>
      <c r="E916" s="1">
        <f>ROUND(H917,2)</f>
        <v>0</v>
      </c>
      <c r="F916" s="1">
        <v>1</v>
      </c>
      <c r="G916" s="1" t="s">
        <v>0</v>
      </c>
      <c r="H916" s="1">
        <f t="shared" si="14"/>
        <v>0</v>
      </c>
      <c r="I916" s="1" t="s">
        <v>22</v>
      </c>
      <c r="J916" s="1" t="s">
        <v>0</v>
      </c>
    </row>
    <row r="917" spans="1:10" ht="30" x14ac:dyDescent="0.25">
      <c r="A917" s="1">
        <v>2855771</v>
      </c>
      <c r="B917" s="1" t="s">
        <v>1799</v>
      </c>
      <c r="C917" s="1" t="s">
        <v>22</v>
      </c>
      <c r="D917" s="1" t="s">
        <v>1801</v>
      </c>
      <c r="E917" s="2">
        <v>0</v>
      </c>
      <c r="F917" s="1">
        <v>48.524999999999999</v>
      </c>
      <c r="G917" s="1" t="s">
        <v>1800</v>
      </c>
      <c r="H917" s="1">
        <f t="shared" si="14"/>
        <v>0</v>
      </c>
      <c r="I917" s="1" t="s">
        <v>22</v>
      </c>
      <c r="J917" s="1" t="s">
        <v>0</v>
      </c>
    </row>
    <row r="918" spans="1:10" x14ac:dyDescent="0.25">
      <c r="A918" s="1">
        <v>2855772</v>
      </c>
      <c r="B918" s="1" t="s">
        <v>1802</v>
      </c>
      <c r="C918" s="1" t="s">
        <v>223</v>
      </c>
      <c r="D918" s="1" t="s">
        <v>224</v>
      </c>
      <c r="E918" s="1">
        <f>ROUND(H919+H932+H965+H992,2)</f>
        <v>0</v>
      </c>
      <c r="F918" s="1">
        <v>1</v>
      </c>
      <c r="G918" s="1" t="s">
        <v>0</v>
      </c>
      <c r="H918" s="1">
        <f t="shared" si="14"/>
        <v>0</v>
      </c>
      <c r="I918" s="1" t="s">
        <v>22</v>
      </c>
      <c r="J918" s="1" t="s">
        <v>0</v>
      </c>
    </row>
    <row r="919" spans="1:10" x14ac:dyDescent="0.25">
      <c r="A919" s="1">
        <v>2855773</v>
      </c>
      <c r="B919" s="1" t="s">
        <v>1803</v>
      </c>
      <c r="C919" s="1">
        <v>713</v>
      </c>
      <c r="D919" s="1" t="s">
        <v>320</v>
      </c>
      <c r="E919" s="1">
        <f>ROUND(H920+H921+H922+H923+H924+H925+H926+H927+H928+H929+H930+H931,2)</f>
        <v>0</v>
      </c>
      <c r="F919" s="1">
        <v>1</v>
      </c>
      <c r="G919" s="1" t="s">
        <v>0</v>
      </c>
      <c r="H919" s="1">
        <f t="shared" si="14"/>
        <v>0</v>
      </c>
      <c r="I919" s="1" t="s">
        <v>22</v>
      </c>
      <c r="J919" s="1" t="s">
        <v>0</v>
      </c>
    </row>
    <row r="920" spans="1:10" x14ac:dyDescent="0.25">
      <c r="A920" s="1">
        <v>2855774</v>
      </c>
      <c r="B920" s="1" t="s">
        <v>1804</v>
      </c>
      <c r="C920" s="1" t="s">
        <v>22</v>
      </c>
      <c r="D920" s="1" t="s">
        <v>1805</v>
      </c>
      <c r="E920" s="2">
        <v>0</v>
      </c>
      <c r="F920" s="1">
        <v>72.5</v>
      </c>
      <c r="G920" s="1" t="s">
        <v>40</v>
      </c>
      <c r="H920" s="1">
        <f t="shared" si="14"/>
        <v>0</v>
      </c>
      <c r="I920" s="1" t="s">
        <v>22</v>
      </c>
      <c r="J920" s="1" t="s">
        <v>0</v>
      </c>
    </row>
    <row r="921" spans="1:10" x14ac:dyDescent="0.25">
      <c r="A921" s="1">
        <v>2855775</v>
      </c>
      <c r="B921" s="1" t="s">
        <v>1806</v>
      </c>
      <c r="C921" s="1" t="s">
        <v>22</v>
      </c>
      <c r="D921" s="1" t="s">
        <v>1807</v>
      </c>
      <c r="E921" s="2">
        <v>0</v>
      </c>
      <c r="F921" s="1">
        <v>78.5</v>
      </c>
      <c r="G921" s="1" t="s">
        <v>40</v>
      </c>
      <c r="H921" s="1">
        <f t="shared" si="14"/>
        <v>0</v>
      </c>
      <c r="I921" s="1" t="s">
        <v>22</v>
      </c>
      <c r="J921" s="1" t="s">
        <v>0</v>
      </c>
    </row>
    <row r="922" spans="1:10" ht="30" x14ac:dyDescent="0.25">
      <c r="A922" s="1">
        <v>2855776</v>
      </c>
      <c r="B922" s="1" t="s">
        <v>1808</v>
      </c>
      <c r="C922" s="1" t="s">
        <v>22</v>
      </c>
      <c r="D922" s="1" t="s">
        <v>1809</v>
      </c>
      <c r="E922" s="2">
        <v>0</v>
      </c>
      <c r="F922" s="1">
        <v>14</v>
      </c>
      <c r="G922" s="1" t="s">
        <v>40</v>
      </c>
      <c r="H922" s="1">
        <f t="shared" si="14"/>
        <v>0</v>
      </c>
      <c r="I922" s="1" t="s">
        <v>22</v>
      </c>
      <c r="J922" s="1" t="s">
        <v>0</v>
      </c>
    </row>
    <row r="923" spans="1:10" ht="30" x14ac:dyDescent="0.25">
      <c r="A923" s="1">
        <v>2855777</v>
      </c>
      <c r="B923" s="1" t="s">
        <v>1810</v>
      </c>
      <c r="C923" s="1" t="s">
        <v>22</v>
      </c>
      <c r="D923" s="1" t="s">
        <v>1811</v>
      </c>
      <c r="E923" s="2">
        <v>0</v>
      </c>
      <c r="F923" s="1">
        <v>34</v>
      </c>
      <c r="G923" s="1" t="s">
        <v>40</v>
      </c>
      <c r="H923" s="1">
        <f t="shared" si="14"/>
        <v>0</v>
      </c>
      <c r="I923" s="1" t="s">
        <v>22</v>
      </c>
      <c r="J923" s="1" t="s">
        <v>0</v>
      </c>
    </row>
    <row r="924" spans="1:10" ht="30" x14ac:dyDescent="0.25">
      <c r="A924" s="1">
        <v>2855778</v>
      </c>
      <c r="B924" s="1" t="s">
        <v>1812</v>
      </c>
      <c r="C924" s="1" t="s">
        <v>22</v>
      </c>
      <c r="D924" s="1" t="s">
        <v>1813</v>
      </c>
      <c r="E924" s="2">
        <v>0</v>
      </c>
      <c r="F924" s="1">
        <v>4.5</v>
      </c>
      <c r="G924" s="1" t="s">
        <v>40</v>
      </c>
      <c r="H924" s="1">
        <f t="shared" si="14"/>
        <v>0</v>
      </c>
      <c r="I924" s="1" t="s">
        <v>22</v>
      </c>
      <c r="J924" s="1" t="s">
        <v>0</v>
      </c>
    </row>
    <row r="925" spans="1:10" ht="30" x14ac:dyDescent="0.25">
      <c r="A925" s="1">
        <v>2855779</v>
      </c>
      <c r="B925" s="1" t="s">
        <v>1814</v>
      </c>
      <c r="C925" s="1" t="s">
        <v>22</v>
      </c>
      <c r="D925" s="1" t="s">
        <v>1815</v>
      </c>
      <c r="E925" s="2">
        <v>0</v>
      </c>
      <c r="F925" s="1">
        <v>30.5</v>
      </c>
      <c r="G925" s="1" t="s">
        <v>40</v>
      </c>
      <c r="H925" s="1">
        <f t="shared" si="14"/>
        <v>0</v>
      </c>
      <c r="I925" s="1" t="s">
        <v>22</v>
      </c>
      <c r="J925" s="1" t="s">
        <v>0</v>
      </c>
    </row>
    <row r="926" spans="1:10" ht="30" x14ac:dyDescent="0.25">
      <c r="A926" s="1">
        <v>2855780</v>
      </c>
      <c r="B926" s="1" t="s">
        <v>1816</v>
      </c>
      <c r="C926" s="1" t="s">
        <v>22</v>
      </c>
      <c r="D926" s="1" t="s">
        <v>1817</v>
      </c>
      <c r="E926" s="2">
        <v>0</v>
      </c>
      <c r="F926" s="1">
        <v>17</v>
      </c>
      <c r="G926" s="1" t="s">
        <v>40</v>
      </c>
      <c r="H926" s="1">
        <f t="shared" si="14"/>
        <v>0</v>
      </c>
      <c r="I926" s="1" t="s">
        <v>22</v>
      </c>
      <c r="J926" s="1" t="s">
        <v>0</v>
      </c>
    </row>
    <row r="927" spans="1:10" ht="30" x14ac:dyDescent="0.25">
      <c r="A927" s="1">
        <v>2855781</v>
      </c>
      <c r="B927" s="1" t="s">
        <v>1818</v>
      </c>
      <c r="C927" s="1" t="s">
        <v>22</v>
      </c>
      <c r="D927" s="1" t="s">
        <v>1819</v>
      </c>
      <c r="E927" s="2">
        <v>0</v>
      </c>
      <c r="F927" s="1">
        <v>31</v>
      </c>
      <c r="G927" s="1" t="s">
        <v>40</v>
      </c>
      <c r="H927" s="1">
        <f t="shared" si="14"/>
        <v>0</v>
      </c>
      <c r="I927" s="1" t="s">
        <v>22</v>
      </c>
      <c r="J927" s="1" t="s">
        <v>0</v>
      </c>
    </row>
    <row r="928" spans="1:10" ht="30" x14ac:dyDescent="0.25">
      <c r="A928" s="1">
        <v>2855782</v>
      </c>
      <c r="B928" s="1" t="s">
        <v>1820</v>
      </c>
      <c r="C928" s="1" t="s">
        <v>22</v>
      </c>
      <c r="D928" s="1" t="s">
        <v>1821</v>
      </c>
      <c r="E928" s="2">
        <v>0</v>
      </c>
      <c r="F928" s="1">
        <v>5</v>
      </c>
      <c r="G928" s="1" t="s">
        <v>40</v>
      </c>
      <c r="H928" s="1">
        <f t="shared" si="14"/>
        <v>0</v>
      </c>
      <c r="I928" s="1" t="s">
        <v>22</v>
      </c>
      <c r="J928" s="1" t="s">
        <v>0</v>
      </c>
    </row>
    <row r="929" spans="1:10" ht="30" x14ac:dyDescent="0.25">
      <c r="A929" s="1">
        <v>2855783</v>
      </c>
      <c r="B929" s="1" t="s">
        <v>1822</v>
      </c>
      <c r="C929" s="1" t="s">
        <v>22</v>
      </c>
      <c r="D929" s="1" t="s">
        <v>1823</v>
      </c>
      <c r="E929" s="2">
        <v>0</v>
      </c>
      <c r="F929" s="1">
        <v>7.5</v>
      </c>
      <c r="G929" s="1" t="s">
        <v>40</v>
      </c>
      <c r="H929" s="1">
        <f t="shared" si="14"/>
        <v>0</v>
      </c>
      <c r="I929" s="1" t="s">
        <v>22</v>
      </c>
      <c r="J929" s="1" t="s">
        <v>0</v>
      </c>
    </row>
    <row r="930" spans="1:10" ht="30" x14ac:dyDescent="0.25">
      <c r="A930" s="1">
        <v>2855784</v>
      </c>
      <c r="B930" s="1" t="s">
        <v>1824</v>
      </c>
      <c r="C930" s="1" t="s">
        <v>22</v>
      </c>
      <c r="D930" s="1" t="s">
        <v>1825</v>
      </c>
      <c r="E930" s="2">
        <v>0</v>
      </c>
      <c r="F930" s="1">
        <v>7.5</v>
      </c>
      <c r="G930" s="1" t="s">
        <v>40</v>
      </c>
      <c r="H930" s="1">
        <f t="shared" si="14"/>
        <v>0</v>
      </c>
      <c r="I930" s="1" t="s">
        <v>22</v>
      </c>
      <c r="J930" s="1" t="s">
        <v>0</v>
      </c>
    </row>
    <row r="931" spans="1:10" ht="30" x14ac:dyDescent="0.25">
      <c r="A931" s="1">
        <v>2855785</v>
      </c>
      <c r="B931" s="1" t="s">
        <v>1826</v>
      </c>
      <c r="C931" s="1" t="s">
        <v>22</v>
      </c>
      <c r="D931" s="1" t="s">
        <v>1827</v>
      </c>
      <c r="E931" s="2">
        <v>0</v>
      </c>
      <c r="F931" s="1">
        <v>2.1999999999999999E-2</v>
      </c>
      <c r="G931" s="1" t="s">
        <v>62</v>
      </c>
      <c r="H931" s="1">
        <f t="shared" si="14"/>
        <v>0</v>
      </c>
      <c r="I931" s="1" t="s">
        <v>22</v>
      </c>
      <c r="J931" s="1" t="s">
        <v>0</v>
      </c>
    </row>
    <row r="932" spans="1:10" x14ac:dyDescent="0.25">
      <c r="A932" s="1">
        <v>2855786</v>
      </c>
      <c r="B932" s="1" t="s">
        <v>1828</v>
      </c>
      <c r="C932" s="1">
        <v>721</v>
      </c>
      <c r="D932" s="1" t="s">
        <v>1829</v>
      </c>
      <c r="E932" s="1">
        <f>ROUND(H933+H934+H935+H936+H937+H938+H939+H940+H941+H942+H943+H944+H945+H946+H947+H948+H949+H950+H951+H952+H953+H954+H955+H956+H957+H958+H959+H960+H961+H962+H963+H964,2)</f>
        <v>0</v>
      </c>
      <c r="F932" s="1">
        <v>1</v>
      </c>
      <c r="G932" s="1" t="s">
        <v>0</v>
      </c>
      <c r="H932" s="1">
        <f t="shared" si="14"/>
        <v>0</v>
      </c>
      <c r="I932" s="1" t="s">
        <v>22</v>
      </c>
      <c r="J932" s="1" t="s">
        <v>0</v>
      </c>
    </row>
    <row r="933" spans="1:10" ht="30" x14ac:dyDescent="0.25">
      <c r="A933" s="1">
        <v>2855787</v>
      </c>
      <c r="B933" s="1" t="s">
        <v>1830</v>
      </c>
      <c r="C933" s="1" t="s">
        <v>22</v>
      </c>
      <c r="D933" s="1" t="s">
        <v>1831</v>
      </c>
      <c r="E933" s="2">
        <v>0</v>
      </c>
      <c r="F933" s="1">
        <v>1</v>
      </c>
      <c r="G933" s="1" t="s">
        <v>40</v>
      </c>
      <c r="H933" s="1">
        <f t="shared" si="14"/>
        <v>0</v>
      </c>
      <c r="I933" s="1" t="s">
        <v>22</v>
      </c>
      <c r="J933" s="1" t="s">
        <v>0</v>
      </c>
    </row>
    <row r="934" spans="1:10" ht="45" x14ac:dyDescent="0.25">
      <c r="A934" s="1">
        <v>2855788</v>
      </c>
      <c r="B934" s="1" t="s">
        <v>1832</v>
      </c>
      <c r="C934" s="1" t="s">
        <v>22</v>
      </c>
      <c r="D934" s="1" t="s">
        <v>1833</v>
      </c>
      <c r="E934" s="2">
        <v>0</v>
      </c>
      <c r="F934" s="1">
        <v>27.5</v>
      </c>
      <c r="G934" s="1" t="s">
        <v>40</v>
      </c>
      <c r="H934" s="1">
        <f t="shared" si="14"/>
        <v>0</v>
      </c>
      <c r="I934" s="1" t="s">
        <v>22</v>
      </c>
      <c r="J934" s="1" t="s">
        <v>0</v>
      </c>
    </row>
    <row r="935" spans="1:10" ht="45" x14ac:dyDescent="0.25">
      <c r="A935" s="1">
        <v>2855789</v>
      </c>
      <c r="B935" s="1" t="s">
        <v>1834</v>
      </c>
      <c r="C935" s="1" t="s">
        <v>22</v>
      </c>
      <c r="D935" s="1" t="s">
        <v>1835</v>
      </c>
      <c r="E935" s="2">
        <v>0</v>
      </c>
      <c r="F935" s="1">
        <v>22.5</v>
      </c>
      <c r="G935" s="1" t="s">
        <v>40</v>
      </c>
      <c r="H935" s="1">
        <f t="shared" si="14"/>
        <v>0</v>
      </c>
      <c r="I935" s="1" t="s">
        <v>22</v>
      </c>
      <c r="J935" s="1" t="s">
        <v>0</v>
      </c>
    </row>
    <row r="936" spans="1:10" ht="45" x14ac:dyDescent="0.25">
      <c r="A936" s="1">
        <v>2855790</v>
      </c>
      <c r="B936" s="1" t="s">
        <v>1836</v>
      </c>
      <c r="C936" s="1" t="s">
        <v>22</v>
      </c>
      <c r="D936" s="1" t="s">
        <v>1837</v>
      </c>
      <c r="E936" s="2">
        <v>0</v>
      </c>
      <c r="F936" s="1">
        <v>22</v>
      </c>
      <c r="G936" s="1" t="s">
        <v>40</v>
      </c>
      <c r="H936" s="1">
        <f t="shared" si="14"/>
        <v>0</v>
      </c>
      <c r="I936" s="1" t="s">
        <v>22</v>
      </c>
      <c r="J936" s="1" t="s">
        <v>0</v>
      </c>
    </row>
    <row r="937" spans="1:10" ht="30" x14ac:dyDescent="0.25">
      <c r="A937" s="1">
        <v>2855791</v>
      </c>
      <c r="B937" s="1" t="s">
        <v>1838</v>
      </c>
      <c r="C937" s="1" t="s">
        <v>22</v>
      </c>
      <c r="D937" s="1" t="s">
        <v>1839</v>
      </c>
      <c r="E937" s="2">
        <v>0</v>
      </c>
      <c r="F937" s="1">
        <v>23</v>
      </c>
      <c r="G937" s="1" t="s">
        <v>40</v>
      </c>
      <c r="H937" s="1">
        <f t="shared" si="14"/>
        <v>0</v>
      </c>
      <c r="I937" s="1" t="s">
        <v>22</v>
      </c>
      <c r="J937" s="1" t="s">
        <v>0</v>
      </c>
    </row>
    <row r="938" spans="1:10" ht="30" x14ac:dyDescent="0.25">
      <c r="A938" s="1">
        <v>2855792</v>
      </c>
      <c r="B938" s="1" t="s">
        <v>1840</v>
      </c>
      <c r="C938" s="1" t="s">
        <v>22</v>
      </c>
      <c r="D938" s="1" t="s">
        <v>1841</v>
      </c>
      <c r="E938" s="2">
        <v>0</v>
      </c>
      <c r="F938" s="1">
        <v>6</v>
      </c>
      <c r="G938" s="1" t="s">
        <v>40</v>
      </c>
      <c r="H938" s="1">
        <f t="shared" si="14"/>
        <v>0</v>
      </c>
      <c r="I938" s="1" t="s">
        <v>22</v>
      </c>
      <c r="J938" s="1" t="s">
        <v>0</v>
      </c>
    </row>
    <row r="939" spans="1:10" ht="30" x14ac:dyDescent="0.25">
      <c r="A939" s="1">
        <v>2855793</v>
      </c>
      <c r="B939" s="1" t="s">
        <v>1842</v>
      </c>
      <c r="C939" s="1" t="s">
        <v>22</v>
      </c>
      <c r="D939" s="1" t="s">
        <v>1843</v>
      </c>
      <c r="E939" s="2">
        <v>0</v>
      </c>
      <c r="F939" s="1">
        <v>11</v>
      </c>
      <c r="G939" s="1" t="s">
        <v>40</v>
      </c>
      <c r="H939" s="1">
        <f t="shared" si="14"/>
        <v>0</v>
      </c>
      <c r="I939" s="1" t="s">
        <v>22</v>
      </c>
      <c r="J939" s="1" t="s">
        <v>0</v>
      </c>
    </row>
    <row r="940" spans="1:10" ht="45" x14ac:dyDescent="0.25">
      <c r="A940" s="1">
        <v>2855794</v>
      </c>
      <c r="B940" s="1" t="s">
        <v>1844</v>
      </c>
      <c r="C940" s="1" t="s">
        <v>22</v>
      </c>
      <c r="D940" s="1" t="s">
        <v>1845</v>
      </c>
      <c r="E940" s="2">
        <v>0</v>
      </c>
      <c r="F940" s="1">
        <v>10</v>
      </c>
      <c r="G940" s="1" t="s">
        <v>40</v>
      </c>
      <c r="H940" s="1">
        <f t="shared" ref="H940:H1003" si="15">IF(ISNUMBER(VALUE(E940)),ROUND(SUM(ROUND(E940,2)*F940),2),"N")</f>
        <v>0</v>
      </c>
      <c r="I940" s="1" t="s">
        <v>22</v>
      </c>
      <c r="J940" s="1" t="s">
        <v>0</v>
      </c>
    </row>
    <row r="941" spans="1:10" ht="45" x14ac:dyDescent="0.25">
      <c r="A941" s="1">
        <v>2855795</v>
      </c>
      <c r="B941" s="1" t="s">
        <v>1846</v>
      </c>
      <c r="C941" s="1" t="s">
        <v>22</v>
      </c>
      <c r="D941" s="1" t="s">
        <v>1847</v>
      </c>
      <c r="E941" s="2">
        <v>0</v>
      </c>
      <c r="F941" s="1">
        <v>25</v>
      </c>
      <c r="G941" s="1" t="s">
        <v>40</v>
      </c>
      <c r="H941" s="1">
        <f t="shared" si="15"/>
        <v>0</v>
      </c>
      <c r="I941" s="1" t="s">
        <v>22</v>
      </c>
      <c r="J941" s="1" t="s">
        <v>0</v>
      </c>
    </row>
    <row r="942" spans="1:10" ht="30" x14ac:dyDescent="0.25">
      <c r="A942" s="1">
        <v>2855796</v>
      </c>
      <c r="B942" s="1" t="s">
        <v>1848</v>
      </c>
      <c r="C942" s="1" t="s">
        <v>22</v>
      </c>
      <c r="D942" s="1" t="s">
        <v>1849</v>
      </c>
      <c r="E942" s="2">
        <v>0</v>
      </c>
      <c r="F942" s="1">
        <v>1.5</v>
      </c>
      <c r="G942" s="1" t="s">
        <v>40</v>
      </c>
      <c r="H942" s="1">
        <f t="shared" si="15"/>
        <v>0</v>
      </c>
      <c r="I942" s="1" t="s">
        <v>22</v>
      </c>
      <c r="J942" s="1" t="s">
        <v>0</v>
      </c>
    </row>
    <row r="943" spans="1:10" ht="30" x14ac:dyDescent="0.25">
      <c r="A943" s="1">
        <v>2855797</v>
      </c>
      <c r="B943" s="1" t="s">
        <v>1850</v>
      </c>
      <c r="C943" s="1" t="s">
        <v>22</v>
      </c>
      <c r="D943" s="1" t="s">
        <v>1851</v>
      </c>
      <c r="E943" s="2">
        <v>0</v>
      </c>
      <c r="F943" s="1">
        <v>5</v>
      </c>
      <c r="G943" s="1" t="s">
        <v>40</v>
      </c>
      <c r="H943" s="1">
        <f t="shared" si="15"/>
        <v>0</v>
      </c>
      <c r="I943" s="1" t="s">
        <v>22</v>
      </c>
      <c r="J943" s="1" t="s">
        <v>0</v>
      </c>
    </row>
    <row r="944" spans="1:10" ht="30" x14ac:dyDescent="0.25">
      <c r="A944" s="1">
        <v>2855798</v>
      </c>
      <c r="B944" s="1" t="s">
        <v>1852</v>
      </c>
      <c r="C944" s="1" t="s">
        <v>22</v>
      </c>
      <c r="D944" s="1" t="s">
        <v>1853</v>
      </c>
      <c r="E944" s="2">
        <v>0</v>
      </c>
      <c r="F944" s="1">
        <v>14</v>
      </c>
      <c r="G944" s="1" t="s">
        <v>40</v>
      </c>
      <c r="H944" s="1">
        <f t="shared" si="15"/>
        <v>0</v>
      </c>
      <c r="I944" s="1" t="s">
        <v>22</v>
      </c>
      <c r="J944" s="1" t="s">
        <v>0</v>
      </c>
    </row>
    <row r="945" spans="1:10" ht="30" x14ac:dyDescent="0.25">
      <c r="A945" s="1">
        <v>2855799</v>
      </c>
      <c r="B945" s="1" t="s">
        <v>1854</v>
      </c>
      <c r="C945" s="1" t="s">
        <v>22</v>
      </c>
      <c r="D945" s="1" t="s">
        <v>1855</v>
      </c>
      <c r="E945" s="2">
        <v>0</v>
      </c>
      <c r="F945" s="1">
        <v>2.5</v>
      </c>
      <c r="G945" s="1" t="s">
        <v>40</v>
      </c>
      <c r="H945" s="1">
        <f t="shared" si="15"/>
        <v>0</v>
      </c>
      <c r="I945" s="1" t="s">
        <v>22</v>
      </c>
      <c r="J945" s="1" t="s">
        <v>0</v>
      </c>
    </row>
    <row r="946" spans="1:10" ht="30" x14ac:dyDescent="0.25">
      <c r="A946" s="1">
        <v>2855800</v>
      </c>
      <c r="B946" s="1" t="s">
        <v>1856</v>
      </c>
      <c r="C946" s="1" t="s">
        <v>22</v>
      </c>
      <c r="D946" s="1" t="s">
        <v>1857</v>
      </c>
      <c r="E946" s="2">
        <v>0</v>
      </c>
      <c r="F946" s="1">
        <v>1.5</v>
      </c>
      <c r="G946" s="1" t="s">
        <v>40</v>
      </c>
      <c r="H946" s="1">
        <f t="shared" si="15"/>
        <v>0</v>
      </c>
      <c r="I946" s="1" t="s">
        <v>22</v>
      </c>
      <c r="J946" s="1" t="s">
        <v>0</v>
      </c>
    </row>
    <row r="947" spans="1:10" ht="30" x14ac:dyDescent="0.25">
      <c r="A947" s="1">
        <v>2855801</v>
      </c>
      <c r="B947" s="1" t="s">
        <v>1858</v>
      </c>
      <c r="C947" s="1" t="s">
        <v>22</v>
      </c>
      <c r="D947" s="1" t="s">
        <v>1859</v>
      </c>
      <c r="E947" s="2">
        <v>0</v>
      </c>
      <c r="F947" s="1">
        <v>9</v>
      </c>
      <c r="G947" s="1" t="s">
        <v>40</v>
      </c>
      <c r="H947" s="1">
        <f t="shared" si="15"/>
        <v>0</v>
      </c>
      <c r="I947" s="1" t="s">
        <v>22</v>
      </c>
      <c r="J947" s="1" t="s">
        <v>0</v>
      </c>
    </row>
    <row r="948" spans="1:10" ht="30" x14ac:dyDescent="0.25">
      <c r="A948" s="1">
        <v>2855802</v>
      </c>
      <c r="B948" s="1" t="s">
        <v>1860</v>
      </c>
      <c r="C948" s="1" t="s">
        <v>22</v>
      </c>
      <c r="D948" s="1" t="s">
        <v>1861</v>
      </c>
      <c r="E948" s="2">
        <v>0</v>
      </c>
      <c r="F948" s="1">
        <v>9</v>
      </c>
      <c r="G948" s="1" t="s">
        <v>97</v>
      </c>
      <c r="H948" s="1">
        <f t="shared" si="15"/>
        <v>0</v>
      </c>
      <c r="I948" s="1" t="s">
        <v>22</v>
      </c>
      <c r="J948" s="1" t="s">
        <v>0</v>
      </c>
    </row>
    <row r="949" spans="1:10" ht="30" x14ac:dyDescent="0.25">
      <c r="A949" s="1">
        <v>2855803</v>
      </c>
      <c r="B949" s="1" t="s">
        <v>1862</v>
      </c>
      <c r="C949" s="1" t="s">
        <v>22</v>
      </c>
      <c r="D949" s="1" t="s">
        <v>1863</v>
      </c>
      <c r="E949" s="2">
        <v>0</v>
      </c>
      <c r="F949" s="1">
        <v>8</v>
      </c>
      <c r="G949" s="1" t="s">
        <v>97</v>
      </c>
      <c r="H949" s="1">
        <f t="shared" si="15"/>
        <v>0</v>
      </c>
      <c r="I949" s="1" t="s">
        <v>22</v>
      </c>
      <c r="J949" s="1" t="s">
        <v>0</v>
      </c>
    </row>
    <row r="950" spans="1:10" x14ac:dyDescent="0.25">
      <c r="A950" s="1">
        <v>2855804</v>
      </c>
      <c r="B950" s="1" t="s">
        <v>1864</v>
      </c>
      <c r="C950" s="1" t="s">
        <v>22</v>
      </c>
      <c r="D950" s="1" t="s">
        <v>1866</v>
      </c>
      <c r="E950" s="2">
        <v>0</v>
      </c>
      <c r="F950" s="1">
        <v>6</v>
      </c>
      <c r="G950" s="1" t="s">
        <v>1865</v>
      </c>
      <c r="H950" s="1">
        <f t="shared" si="15"/>
        <v>0</v>
      </c>
      <c r="I950" s="1" t="s">
        <v>22</v>
      </c>
      <c r="J950" s="1" t="s">
        <v>0</v>
      </c>
    </row>
    <row r="951" spans="1:10" ht="30" x14ac:dyDescent="0.25">
      <c r="A951" s="1">
        <v>2855805</v>
      </c>
      <c r="B951" s="1" t="s">
        <v>1867</v>
      </c>
      <c r="C951" s="1" t="s">
        <v>22</v>
      </c>
      <c r="D951" s="1" t="s">
        <v>1868</v>
      </c>
      <c r="E951" s="2">
        <v>0</v>
      </c>
      <c r="F951" s="1">
        <v>4</v>
      </c>
      <c r="G951" s="1" t="s">
        <v>97</v>
      </c>
      <c r="H951" s="1">
        <f t="shared" si="15"/>
        <v>0</v>
      </c>
      <c r="I951" s="1" t="s">
        <v>22</v>
      </c>
      <c r="J951" s="1" t="s">
        <v>0</v>
      </c>
    </row>
    <row r="952" spans="1:10" ht="30" x14ac:dyDescent="0.25">
      <c r="A952" s="1">
        <v>2855806</v>
      </c>
      <c r="B952" s="1" t="s">
        <v>1869</v>
      </c>
      <c r="C952" s="1" t="s">
        <v>22</v>
      </c>
      <c r="D952" s="1" t="s">
        <v>1870</v>
      </c>
      <c r="E952" s="2">
        <v>0</v>
      </c>
      <c r="F952" s="1">
        <v>2</v>
      </c>
      <c r="G952" s="1" t="s">
        <v>97</v>
      </c>
      <c r="H952" s="1">
        <f t="shared" si="15"/>
        <v>0</v>
      </c>
      <c r="I952" s="1" t="s">
        <v>22</v>
      </c>
      <c r="J952" s="1" t="s">
        <v>0</v>
      </c>
    </row>
    <row r="953" spans="1:10" ht="30" x14ac:dyDescent="0.25">
      <c r="A953" s="1">
        <v>2855807</v>
      </c>
      <c r="B953" s="1" t="s">
        <v>1871</v>
      </c>
      <c r="C953" s="1" t="s">
        <v>22</v>
      </c>
      <c r="D953" s="1" t="s">
        <v>1872</v>
      </c>
      <c r="E953" s="2">
        <v>0</v>
      </c>
      <c r="F953" s="1">
        <v>1</v>
      </c>
      <c r="G953" s="1" t="s">
        <v>97</v>
      </c>
      <c r="H953" s="1">
        <f t="shared" si="15"/>
        <v>0</v>
      </c>
      <c r="I953" s="1" t="s">
        <v>22</v>
      </c>
      <c r="J953" s="1" t="s">
        <v>0</v>
      </c>
    </row>
    <row r="954" spans="1:10" ht="30" x14ac:dyDescent="0.25">
      <c r="A954" s="1">
        <v>2855808</v>
      </c>
      <c r="B954" s="1" t="s">
        <v>1873</v>
      </c>
      <c r="C954" s="1" t="s">
        <v>22</v>
      </c>
      <c r="D954" s="1" t="s">
        <v>1874</v>
      </c>
      <c r="E954" s="2">
        <v>0</v>
      </c>
      <c r="F954" s="1">
        <v>3</v>
      </c>
      <c r="G954" s="1" t="s">
        <v>97</v>
      </c>
      <c r="H954" s="1">
        <f t="shared" si="15"/>
        <v>0</v>
      </c>
      <c r="I954" s="1" t="s">
        <v>22</v>
      </c>
      <c r="J954" s="1" t="s">
        <v>0</v>
      </c>
    </row>
    <row r="955" spans="1:10" ht="30" x14ac:dyDescent="0.25">
      <c r="A955" s="1">
        <v>2855809</v>
      </c>
      <c r="B955" s="1" t="s">
        <v>1875</v>
      </c>
      <c r="C955" s="1" t="s">
        <v>22</v>
      </c>
      <c r="D955" s="1" t="s">
        <v>1876</v>
      </c>
      <c r="E955" s="2">
        <v>0</v>
      </c>
      <c r="F955" s="1">
        <v>2</v>
      </c>
      <c r="G955" s="1" t="s">
        <v>97</v>
      </c>
      <c r="H955" s="1">
        <f t="shared" si="15"/>
        <v>0</v>
      </c>
      <c r="I955" s="1" t="s">
        <v>22</v>
      </c>
      <c r="J955" s="1" t="s">
        <v>0</v>
      </c>
    </row>
    <row r="956" spans="1:10" x14ac:dyDescent="0.25">
      <c r="A956" s="1">
        <v>2855810</v>
      </c>
      <c r="B956" s="1" t="s">
        <v>1877</v>
      </c>
      <c r="C956" s="1" t="s">
        <v>22</v>
      </c>
      <c r="D956" s="1" t="s">
        <v>1878</v>
      </c>
      <c r="E956" s="2">
        <v>0</v>
      </c>
      <c r="F956" s="1">
        <v>1</v>
      </c>
      <c r="G956" s="1" t="s">
        <v>97</v>
      </c>
      <c r="H956" s="1">
        <f t="shared" si="15"/>
        <v>0</v>
      </c>
      <c r="I956" s="1" t="s">
        <v>22</v>
      </c>
      <c r="J956" s="1" t="s">
        <v>0</v>
      </c>
    </row>
    <row r="957" spans="1:10" ht="30" x14ac:dyDescent="0.25">
      <c r="A957" s="1">
        <v>2855811</v>
      </c>
      <c r="B957" s="1" t="s">
        <v>1879</v>
      </c>
      <c r="C957" s="1" t="s">
        <v>22</v>
      </c>
      <c r="D957" s="1" t="s">
        <v>1880</v>
      </c>
      <c r="E957" s="2">
        <v>0</v>
      </c>
      <c r="F957" s="1">
        <v>2</v>
      </c>
      <c r="G957" s="1" t="s">
        <v>97</v>
      </c>
      <c r="H957" s="1">
        <f t="shared" si="15"/>
        <v>0</v>
      </c>
      <c r="I957" s="1" t="s">
        <v>22</v>
      </c>
      <c r="J957" s="1" t="s">
        <v>0</v>
      </c>
    </row>
    <row r="958" spans="1:10" ht="30" x14ac:dyDescent="0.25">
      <c r="A958" s="1">
        <v>2855812</v>
      </c>
      <c r="B958" s="1" t="s">
        <v>1881</v>
      </c>
      <c r="C958" s="1" t="s">
        <v>22</v>
      </c>
      <c r="D958" s="1" t="s">
        <v>1882</v>
      </c>
      <c r="E958" s="2">
        <v>0</v>
      </c>
      <c r="F958" s="1">
        <v>5</v>
      </c>
      <c r="G958" s="1" t="s">
        <v>97</v>
      </c>
      <c r="H958" s="1">
        <f t="shared" si="15"/>
        <v>0</v>
      </c>
      <c r="I958" s="1" t="s">
        <v>22</v>
      </c>
      <c r="J958" s="1" t="s">
        <v>0</v>
      </c>
    </row>
    <row r="959" spans="1:10" ht="45" x14ac:dyDescent="0.25">
      <c r="A959" s="1">
        <v>2855813</v>
      </c>
      <c r="B959" s="1" t="s">
        <v>1883</v>
      </c>
      <c r="C959" s="1" t="s">
        <v>22</v>
      </c>
      <c r="D959" s="1" t="s">
        <v>1884</v>
      </c>
      <c r="E959" s="2">
        <v>0</v>
      </c>
      <c r="F959" s="1">
        <v>5</v>
      </c>
      <c r="G959" s="1" t="s">
        <v>97</v>
      </c>
      <c r="H959" s="1">
        <f t="shared" si="15"/>
        <v>0</v>
      </c>
      <c r="I959" s="1" t="s">
        <v>22</v>
      </c>
      <c r="J959" s="1" t="s">
        <v>0</v>
      </c>
    </row>
    <row r="960" spans="1:10" ht="30" x14ac:dyDescent="0.25">
      <c r="A960" s="1">
        <v>2855814</v>
      </c>
      <c r="B960" s="1" t="s">
        <v>1885</v>
      </c>
      <c r="C960" s="1" t="s">
        <v>22</v>
      </c>
      <c r="D960" s="1" t="s">
        <v>1886</v>
      </c>
      <c r="E960" s="2">
        <v>0</v>
      </c>
      <c r="F960" s="1">
        <v>148.5</v>
      </c>
      <c r="G960" s="1" t="s">
        <v>40</v>
      </c>
      <c r="H960" s="1">
        <f t="shared" si="15"/>
        <v>0</v>
      </c>
      <c r="I960" s="1" t="s">
        <v>22</v>
      </c>
      <c r="J960" s="1" t="s">
        <v>0</v>
      </c>
    </row>
    <row r="961" spans="1:10" ht="30" x14ac:dyDescent="0.25">
      <c r="A961" s="1">
        <v>2855815</v>
      </c>
      <c r="B961" s="1" t="s">
        <v>1887</v>
      </c>
      <c r="C961" s="1" t="s">
        <v>22</v>
      </c>
      <c r="D961" s="1" t="s">
        <v>1888</v>
      </c>
      <c r="E961" s="2">
        <v>0</v>
      </c>
      <c r="F961" s="1">
        <v>33</v>
      </c>
      <c r="G961" s="1" t="s">
        <v>40</v>
      </c>
      <c r="H961" s="1">
        <f t="shared" si="15"/>
        <v>0</v>
      </c>
      <c r="I961" s="1" t="s">
        <v>22</v>
      </c>
      <c r="J961" s="1" t="s">
        <v>0</v>
      </c>
    </row>
    <row r="962" spans="1:10" ht="30" x14ac:dyDescent="0.25">
      <c r="A962" s="1">
        <v>2855816</v>
      </c>
      <c r="B962" s="1" t="s">
        <v>1889</v>
      </c>
      <c r="C962" s="1" t="s">
        <v>22</v>
      </c>
      <c r="D962" s="1" t="s">
        <v>1890</v>
      </c>
      <c r="E962" s="2">
        <v>0</v>
      </c>
      <c r="F962" s="1">
        <v>2.8039999999999998</v>
      </c>
      <c r="G962" s="1" t="s">
        <v>62</v>
      </c>
      <c r="H962" s="1">
        <f t="shared" si="15"/>
        <v>0</v>
      </c>
      <c r="I962" s="1" t="s">
        <v>22</v>
      </c>
      <c r="J962" s="1" t="s">
        <v>0</v>
      </c>
    </row>
    <row r="963" spans="1:10" ht="30" x14ac:dyDescent="0.25">
      <c r="A963" s="1">
        <v>2855817</v>
      </c>
      <c r="B963" s="1" t="s">
        <v>1891</v>
      </c>
      <c r="C963" s="1" t="s">
        <v>22</v>
      </c>
      <c r="D963" s="1" t="s">
        <v>1892</v>
      </c>
      <c r="E963" s="2">
        <v>0</v>
      </c>
      <c r="F963" s="1">
        <v>1</v>
      </c>
      <c r="G963" s="1" t="s">
        <v>1005</v>
      </c>
      <c r="H963" s="1">
        <f t="shared" si="15"/>
        <v>0</v>
      </c>
      <c r="I963" s="1" t="s">
        <v>22</v>
      </c>
      <c r="J963" s="1" t="s">
        <v>0</v>
      </c>
    </row>
    <row r="964" spans="1:10" ht="30" x14ac:dyDescent="0.25">
      <c r="A964" s="1">
        <v>2855818</v>
      </c>
      <c r="B964" s="1" t="s">
        <v>1893</v>
      </c>
      <c r="C964" s="1" t="s">
        <v>22</v>
      </c>
      <c r="D964" s="1" t="s">
        <v>1894</v>
      </c>
      <c r="E964" s="2">
        <v>0</v>
      </c>
      <c r="F964" s="1">
        <v>1</v>
      </c>
      <c r="G964" s="1" t="s">
        <v>1005</v>
      </c>
      <c r="H964" s="1">
        <f t="shared" si="15"/>
        <v>0</v>
      </c>
      <c r="I964" s="1" t="s">
        <v>22</v>
      </c>
      <c r="J964" s="1" t="s">
        <v>0</v>
      </c>
    </row>
    <row r="965" spans="1:10" x14ac:dyDescent="0.25">
      <c r="A965" s="1">
        <v>2855819</v>
      </c>
      <c r="B965" s="1" t="s">
        <v>1895</v>
      </c>
      <c r="C965" s="1">
        <v>722</v>
      </c>
      <c r="D965" s="1" t="s">
        <v>592</v>
      </c>
      <c r="E965" s="1">
        <f>ROUND(H966+H967+H968+H969+H970+H971+H972+H973+H974+H975+H976+H977+H978+H979+H980+H981+H982+H983+H984+H985+H986+H987+H988+H989+H990+H991,2)</f>
        <v>0</v>
      </c>
      <c r="F965" s="1">
        <v>1</v>
      </c>
      <c r="G965" s="1" t="s">
        <v>0</v>
      </c>
      <c r="H965" s="1">
        <f t="shared" si="15"/>
        <v>0</v>
      </c>
      <c r="I965" s="1" t="s">
        <v>22</v>
      </c>
      <c r="J965" s="1" t="s">
        <v>0</v>
      </c>
    </row>
    <row r="966" spans="1:10" ht="45" x14ac:dyDescent="0.25">
      <c r="A966" s="1">
        <v>2855820</v>
      </c>
      <c r="B966" s="1" t="s">
        <v>1896</v>
      </c>
      <c r="C966" s="1" t="s">
        <v>22</v>
      </c>
      <c r="D966" s="1" t="s">
        <v>1897</v>
      </c>
      <c r="E966" s="2">
        <v>0</v>
      </c>
      <c r="F966" s="1">
        <v>1.5</v>
      </c>
      <c r="G966" s="1" t="s">
        <v>40</v>
      </c>
      <c r="H966" s="1">
        <f t="shared" si="15"/>
        <v>0</v>
      </c>
      <c r="I966" s="1" t="s">
        <v>22</v>
      </c>
      <c r="J966" s="1" t="s">
        <v>0</v>
      </c>
    </row>
    <row r="967" spans="1:10" ht="45" x14ac:dyDescent="0.25">
      <c r="A967" s="1">
        <v>2855821</v>
      </c>
      <c r="B967" s="1" t="s">
        <v>1898</v>
      </c>
      <c r="C967" s="1" t="s">
        <v>22</v>
      </c>
      <c r="D967" s="1" t="s">
        <v>1899</v>
      </c>
      <c r="E967" s="2">
        <v>0</v>
      </c>
      <c r="F967" s="1">
        <v>17</v>
      </c>
      <c r="G967" s="1" t="s">
        <v>40</v>
      </c>
      <c r="H967" s="1">
        <f t="shared" si="15"/>
        <v>0</v>
      </c>
      <c r="I967" s="1" t="s">
        <v>22</v>
      </c>
      <c r="J967" s="1" t="s">
        <v>0</v>
      </c>
    </row>
    <row r="968" spans="1:10" ht="45" x14ac:dyDescent="0.25">
      <c r="A968" s="1">
        <v>2855822</v>
      </c>
      <c r="B968" s="1" t="s">
        <v>1900</v>
      </c>
      <c r="C968" s="1" t="s">
        <v>22</v>
      </c>
      <c r="D968" s="1" t="s">
        <v>1901</v>
      </c>
      <c r="E968" s="2">
        <v>0</v>
      </c>
      <c r="F968" s="1">
        <v>31</v>
      </c>
      <c r="G968" s="1" t="s">
        <v>40</v>
      </c>
      <c r="H968" s="1">
        <f t="shared" si="15"/>
        <v>0</v>
      </c>
      <c r="I968" s="1" t="s">
        <v>22</v>
      </c>
      <c r="J968" s="1" t="s">
        <v>0</v>
      </c>
    </row>
    <row r="969" spans="1:10" ht="45" x14ac:dyDescent="0.25">
      <c r="A969" s="1">
        <v>2855823</v>
      </c>
      <c r="B969" s="1" t="s">
        <v>1902</v>
      </c>
      <c r="C969" s="1" t="s">
        <v>22</v>
      </c>
      <c r="D969" s="1" t="s">
        <v>1903</v>
      </c>
      <c r="E969" s="2">
        <v>0</v>
      </c>
      <c r="F969" s="1">
        <v>2</v>
      </c>
      <c r="G969" s="1" t="s">
        <v>40</v>
      </c>
      <c r="H969" s="1">
        <f t="shared" si="15"/>
        <v>0</v>
      </c>
      <c r="I969" s="1" t="s">
        <v>22</v>
      </c>
      <c r="J969" s="1" t="s">
        <v>0</v>
      </c>
    </row>
    <row r="970" spans="1:10" ht="45" x14ac:dyDescent="0.25">
      <c r="A970" s="1">
        <v>2855824</v>
      </c>
      <c r="B970" s="1" t="s">
        <v>1904</v>
      </c>
      <c r="C970" s="1" t="s">
        <v>22</v>
      </c>
      <c r="D970" s="1" t="s">
        <v>1905</v>
      </c>
      <c r="E970" s="2">
        <v>0</v>
      </c>
      <c r="F970" s="1">
        <v>19</v>
      </c>
      <c r="G970" s="1" t="s">
        <v>40</v>
      </c>
      <c r="H970" s="1">
        <f t="shared" si="15"/>
        <v>0</v>
      </c>
      <c r="I970" s="1" t="s">
        <v>22</v>
      </c>
      <c r="J970" s="1" t="s">
        <v>0</v>
      </c>
    </row>
    <row r="971" spans="1:10" ht="45" x14ac:dyDescent="0.25">
      <c r="A971" s="1">
        <v>2855825</v>
      </c>
      <c r="B971" s="1" t="s">
        <v>1906</v>
      </c>
      <c r="C971" s="1" t="s">
        <v>22</v>
      </c>
      <c r="D971" s="1" t="s">
        <v>1907</v>
      </c>
      <c r="E971" s="2">
        <v>0</v>
      </c>
      <c r="F971" s="1">
        <v>41.5</v>
      </c>
      <c r="G971" s="1" t="s">
        <v>40</v>
      </c>
      <c r="H971" s="1">
        <f t="shared" si="15"/>
        <v>0</v>
      </c>
      <c r="I971" s="1" t="s">
        <v>22</v>
      </c>
      <c r="J971" s="1" t="s">
        <v>0</v>
      </c>
    </row>
    <row r="972" spans="1:10" ht="45" x14ac:dyDescent="0.25">
      <c r="A972" s="1">
        <v>2855826</v>
      </c>
      <c r="B972" s="1" t="s">
        <v>1908</v>
      </c>
      <c r="C972" s="1" t="s">
        <v>22</v>
      </c>
      <c r="D972" s="1" t="s">
        <v>1909</v>
      </c>
      <c r="E972" s="2">
        <v>0</v>
      </c>
      <c r="F972" s="1">
        <v>12</v>
      </c>
      <c r="G972" s="1" t="s">
        <v>40</v>
      </c>
      <c r="H972" s="1">
        <f t="shared" si="15"/>
        <v>0</v>
      </c>
      <c r="I972" s="1" t="s">
        <v>22</v>
      </c>
      <c r="J972" s="1" t="s">
        <v>0</v>
      </c>
    </row>
    <row r="973" spans="1:10" ht="45" x14ac:dyDescent="0.25">
      <c r="A973" s="1">
        <v>2855827</v>
      </c>
      <c r="B973" s="1" t="s">
        <v>1910</v>
      </c>
      <c r="C973" s="1" t="s">
        <v>22</v>
      </c>
      <c r="D973" s="1" t="s">
        <v>1911</v>
      </c>
      <c r="E973" s="2">
        <v>0</v>
      </c>
      <c r="F973" s="1">
        <v>29</v>
      </c>
      <c r="G973" s="1" t="s">
        <v>40</v>
      </c>
      <c r="H973" s="1">
        <f t="shared" si="15"/>
        <v>0</v>
      </c>
      <c r="I973" s="1" t="s">
        <v>22</v>
      </c>
      <c r="J973" s="1" t="s">
        <v>0</v>
      </c>
    </row>
    <row r="974" spans="1:10" x14ac:dyDescent="0.25">
      <c r="A974" s="1">
        <v>2855828</v>
      </c>
      <c r="B974" s="1" t="s">
        <v>1912</v>
      </c>
      <c r="C974" s="1" t="s">
        <v>22</v>
      </c>
      <c r="D974" s="1" t="s">
        <v>1913</v>
      </c>
      <c r="E974" s="2">
        <v>0</v>
      </c>
      <c r="F974" s="1">
        <v>32</v>
      </c>
      <c r="G974" s="1" t="s">
        <v>97</v>
      </c>
      <c r="H974" s="1">
        <f t="shared" si="15"/>
        <v>0</v>
      </c>
      <c r="I974" s="1" t="s">
        <v>22</v>
      </c>
      <c r="J974" s="1" t="s">
        <v>0</v>
      </c>
    </row>
    <row r="975" spans="1:10" x14ac:dyDescent="0.25">
      <c r="A975" s="1">
        <v>2855829</v>
      </c>
      <c r="B975" s="1" t="s">
        <v>1914</v>
      </c>
      <c r="C975" s="1" t="s">
        <v>22</v>
      </c>
      <c r="D975" s="1" t="s">
        <v>1915</v>
      </c>
      <c r="E975" s="2">
        <v>0</v>
      </c>
      <c r="F975" s="1">
        <v>3</v>
      </c>
      <c r="G975" s="1" t="s">
        <v>97</v>
      </c>
      <c r="H975" s="1">
        <f t="shared" si="15"/>
        <v>0</v>
      </c>
      <c r="I975" s="1" t="s">
        <v>22</v>
      </c>
      <c r="J975" s="1" t="s">
        <v>0</v>
      </c>
    </row>
    <row r="976" spans="1:10" x14ac:dyDescent="0.25">
      <c r="A976" s="1">
        <v>2855830</v>
      </c>
      <c r="B976" s="1" t="s">
        <v>1916</v>
      </c>
      <c r="C976" s="1" t="s">
        <v>22</v>
      </c>
      <c r="D976" s="1" t="s">
        <v>1917</v>
      </c>
      <c r="E976" s="2">
        <v>0</v>
      </c>
      <c r="F976" s="1">
        <v>3</v>
      </c>
      <c r="G976" s="1" t="s">
        <v>97</v>
      </c>
      <c r="H976" s="1">
        <f t="shared" si="15"/>
        <v>0</v>
      </c>
      <c r="I976" s="1" t="s">
        <v>22</v>
      </c>
      <c r="J976" s="1" t="s">
        <v>0</v>
      </c>
    </row>
    <row r="977" spans="1:10" x14ac:dyDescent="0.25">
      <c r="A977" s="1">
        <v>2855831</v>
      </c>
      <c r="B977" s="1" t="s">
        <v>1918</v>
      </c>
      <c r="C977" s="1" t="s">
        <v>22</v>
      </c>
      <c r="D977" s="1" t="s">
        <v>1919</v>
      </c>
      <c r="E977" s="2">
        <v>0</v>
      </c>
      <c r="F977" s="1">
        <v>3</v>
      </c>
      <c r="G977" s="1" t="s">
        <v>97</v>
      </c>
      <c r="H977" s="1">
        <f t="shared" si="15"/>
        <v>0</v>
      </c>
      <c r="I977" s="1" t="s">
        <v>22</v>
      </c>
      <c r="J977" s="1" t="s">
        <v>0</v>
      </c>
    </row>
    <row r="978" spans="1:10" ht="30" x14ac:dyDescent="0.25">
      <c r="A978" s="1">
        <v>2855832</v>
      </c>
      <c r="B978" s="1" t="s">
        <v>1920</v>
      </c>
      <c r="C978" s="1" t="s">
        <v>22</v>
      </c>
      <c r="D978" s="1" t="s">
        <v>1921</v>
      </c>
      <c r="E978" s="2">
        <v>0</v>
      </c>
      <c r="F978" s="1">
        <v>31</v>
      </c>
      <c r="G978" s="1" t="s">
        <v>97</v>
      </c>
      <c r="H978" s="1">
        <f t="shared" si="15"/>
        <v>0</v>
      </c>
      <c r="I978" s="1" t="s">
        <v>22</v>
      </c>
      <c r="J978" s="1" t="s">
        <v>0</v>
      </c>
    </row>
    <row r="979" spans="1:10" x14ac:dyDescent="0.25">
      <c r="A979" s="1">
        <v>2855833</v>
      </c>
      <c r="B979" s="1" t="s">
        <v>1922</v>
      </c>
      <c r="C979" s="1" t="s">
        <v>22</v>
      </c>
      <c r="D979" s="1" t="s">
        <v>1923</v>
      </c>
      <c r="E979" s="2">
        <v>0</v>
      </c>
      <c r="F979" s="1">
        <v>1</v>
      </c>
      <c r="G979" s="1" t="s">
        <v>97</v>
      </c>
      <c r="H979" s="1">
        <f t="shared" si="15"/>
        <v>0</v>
      </c>
      <c r="I979" s="1" t="s">
        <v>22</v>
      </c>
      <c r="J979" s="1" t="s">
        <v>0</v>
      </c>
    </row>
    <row r="980" spans="1:10" ht="30" x14ac:dyDescent="0.25">
      <c r="A980" s="1">
        <v>2855834</v>
      </c>
      <c r="B980" s="1" t="s">
        <v>1924</v>
      </c>
      <c r="C980" s="1" t="s">
        <v>22</v>
      </c>
      <c r="D980" s="1" t="s">
        <v>1925</v>
      </c>
      <c r="E980" s="2">
        <v>0</v>
      </c>
      <c r="F980" s="1">
        <v>1</v>
      </c>
      <c r="G980" s="1" t="s">
        <v>97</v>
      </c>
      <c r="H980" s="1">
        <f t="shared" si="15"/>
        <v>0</v>
      </c>
      <c r="I980" s="1" t="s">
        <v>22</v>
      </c>
      <c r="J980" s="1" t="s">
        <v>0</v>
      </c>
    </row>
    <row r="981" spans="1:10" ht="30" x14ac:dyDescent="0.25">
      <c r="A981" s="1">
        <v>2855835</v>
      </c>
      <c r="B981" s="1" t="s">
        <v>1926</v>
      </c>
      <c r="C981" s="1" t="s">
        <v>22</v>
      </c>
      <c r="D981" s="1" t="s">
        <v>1927</v>
      </c>
      <c r="E981" s="2">
        <v>0</v>
      </c>
      <c r="F981" s="1">
        <v>3</v>
      </c>
      <c r="G981" s="1" t="s">
        <v>97</v>
      </c>
      <c r="H981" s="1">
        <f t="shared" si="15"/>
        <v>0</v>
      </c>
      <c r="I981" s="1" t="s">
        <v>22</v>
      </c>
      <c r="J981" s="1" t="s">
        <v>0</v>
      </c>
    </row>
    <row r="982" spans="1:10" ht="30" x14ac:dyDescent="0.25">
      <c r="A982" s="1">
        <v>2855836</v>
      </c>
      <c r="B982" s="1" t="s">
        <v>1928</v>
      </c>
      <c r="C982" s="1" t="s">
        <v>22</v>
      </c>
      <c r="D982" s="1" t="s">
        <v>1929</v>
      </c>
      <c r="E982" s="2">
        <v>0</v>
      </c>
      <c r="F982" s="1">
        <v>2</v>
      </c>
      <c r="G982" s="1" t="s">
        <v>97</v>
      </c>
      <c r="H982" s="1">
        <f t="shared" si="15"/>
        <v>0</v>
      </c>
      <c r="I982" s="1" t="s">
        <v>22</v>
      </c>
      <c r="J982" s="1" t="s">
        <v>0</v>
      </c>
    </row>
    <row r="983" spans="1:10" ht="30" x14ac:dyDescent="0.25">
      <c r="A983" s="1">
        <v>2855837</v>
      </c>
      <c r="B983" s="1" t="s">
        <v>1930</v>
      </c>
      <c r="C983" s="1" t="s">
        <v>22</v>
      </c>
      <c r="D983" s="1" t="s">
        <v>1931</v>
      </c>
      <c r="E983" s="2">
        <v>0</v>
      </c>
      <c r="F983" s="1">
        <v>1</v>
      </c>
      <c r="G983" s="1" t="s">
        <v>97</v>
      </c>
      <c r="H983" s="1">
        <f t="shared" si="15"/>
        <v>0</v>
      </c>
      <c r="I983" s="1" t="s">
        <v>22</v>
      </c>
      <c r="J983" s="1" t="s">
        <v>0</v>
      </c>
    </row>
    <row r="984" spans="1:10" x14ac:dyDescent="0.25">
      <c r="A984" s="1">
        <v>2855838</v>
      </c>
      <c r="B984" s="1" t="s">
        <v>1932</v>
      </c>
      <c r="C984" s="1" t="s">
        <v>22</v>
      </c>
      <c r="D984" s="1" t="s">
        <v>1933</v>
      </c>
      <c r="E984" s="2">
        <v>0</v>
      </c>
      <c r="F984" s="1">
        <v>1</v>
      </c>
      <c r="G984" s="1" t="s">
        <v>97</v>
      </c>
      <c r="H984" s="1">
        <f t="shared" si="15"/>
        <v>0</v>
      </c>
      <c r="I984" s="1" t="s">
        <v>22</v>
      </c>
      <c r="J984" s="1" t="s">
        <v>0</v>
      </c>
    </row>
    <row r="985" spans="1:10" ht="30" x14ac:dyDescent="0.25">
      <c r="A985" s="1">
        <v>2855839</v>
      </c>
      <c r="B985" s="1" t="s">
        <v>1934</v>
      </c>
      <c r="C985" s="1" t="s">
        <v>22</v>
      </c>
      <c r="D985" s="1" t="s">
        <v>1935</v>
      </c>
      <c r="E985" s="2">
        <v>0</v>
      </c>
      <c r="F985" s="1">
        <v>3</v>
      </c>
      <c r="G985" s="1" t="s">
        <v>441</v>
      </c>
      <c r="H985" s="1">
        <f t="shared" si="15"/>
        <v>0</v>
      </c>
      <c r="I985" s="1" t="s">
        <v>22</v>
      </c>
      <c r="J985" s="1" t="s">
        <v>0</v>
      </c>
    </row>
    <row r="986" spans="1:10" ht="30" x14ac:dyDescent="0.25">
      <c r="A986" s="1">
        <v>2855840</v>
      </c>
      <c r="B986" s="1" t="s">
        <v>1936</v>
      </c>
      <c r="C986" s="1" t="s">
        <v>22</v>
      </c>
      <c r="D986" s="1" t="s">
        <v>1937</v>
      </c>
      <c r="E986" s="2">
        <v>0</v>
      </c>
      <c r="F986" s="1">
        <v>3</v>
      </c>
      <c r="G986" s="1" t="s">
        <v>97</v>
      </c>
      <c r="H986" s="1">
        <f t="shared" si="15"/>
        <v>0</v>
      </c>
      <c r="I986" s="1" t="s">
        <v>22</v>
      </c>
      <c r="J986" s="1" t="s">
        <v>0</v>
      </c>
    </row>
    <row r="987" spans="1:10" ht="30" x14ac:dyDescent="0.25">
      <c r="A987" s="1">
        <v>2855841</v>
      </c>
      <c r="B987" s="1" t="s">
        <v>1938</v>
      </c>
      <c r="C987" s="1" t="s">
        <v>22</v>
      </c>
      <c r="D987" s="1" t="s">
        <v>1939</v>
      </c>
      <c r="E987" s="2">
        <v>0</v>
      </c>
      <c r="F987" s="1">
        <v>151</v>
      </c>
      <c r="G987" s="1" t="s">
        <v>40</v>
      </c>
      <c r="H987" s="1">
        <f t="shared" si="15"/>
        <v>0</v>
      </c>
      <c r="I987" s="1" t="s">
        <v>22</v>
      </c>
      <c r="J987" s="1" t="s">
        <v>0</v>
      </c>
    </row>
    <row r="988" spans="1:10" ht="30" x14ac:dyDescent="0.25">
      <c r="A988" s="1">
        <v>2855842</v>
      </c>
      <c r="B988" s="1" t="s">
        <v>1940</v>
      </c>
      <c r="C988" s="1" t="s">
        <v>22</v>
      </c>
      <c r="D988" s="1" t="s">
        <v>1941</v>
      </c>
      <c r="E988" s="2">
        <v>0</v>
      </c>
      <c r="F988" s="1">
        <v>151</v>
      </c>
      <c r="G988" s="1" t="s">
        <v>40</v>
      </c>
      <c r="H988" s="1">
        <f t="shared" si="15"/>
        <v>0</v>
      </c>
      <c r="I988" s="1" t="s">
        <v>22</v>
      </c>
      <c r="J988" s="1" t="s">
        <v>0</v>
      </c>
    </row>
    <row r="989" spans="1:10" ht="30" x14ac:dyDescent="0.25">
      <c r="A989" s="1">
        <v>2855843</v>
      </c>
      <c r="B989" s="1" t="s">
        <v>1942</v>
      </c>
      <c r="C989" s="1" t="s">
        <v>22</v>
      </c>
      <c r="D989" s="1" t="s">
        <v>1943</v>
      </c>
      <c r="E989" s="2">
        <v>0</v>
      </c>
      <c r="F989" s="1">
        <v>7.4260000000000002</v>
      </c>
      <c r="G989" s="1" t="s">
        <v>62</v>
      </c>
      <c r="H989" s="1">
        <f t="shared" si="15"/>
        <v>0</v>
      </c>
      <c r="I989" s="1" t="s">
        <v>22</v>
      </c>
      <c r="J989" s="1" t="s">
        <v>0</v>
      </c>
    </row>
    <row r="990" spans="1:10" ht="30" x14ac:dyDescent="0.25">
      <c r="A990" s="1">
        <v>2855844</v>
      </c>
      <c r="B990" s="1" t="s">
        <v>1944</v>
      </c>
      <c r="C990" s="1" t="s">
        <v>22</v>
      </c>
      <c r="D990" s="1" t="s">
        <v>1945</v>
      </c>
      <c r="E990" s="2">
        <v>0</v>
      </c>
      <c r="F990" s="1">
        <v>2</v>
      </c>
      <c r="G990" s="1" t="s">
        <v>97</v>
      </c>
      <c r="H990" s="1">
        <f t="shared" si="15"/>
        <v>0</v>
      </c>
      <c r="I990" s="1" t="s">
        <v>22</v>
      </c>
      <c r="J990" s="1" t="s">
        <v>0</v>
      </c>
    </row>
    <row r="991" spans="1:10" x14ac:dyDescent="0.25">
      <c r="A991" s="1">
        <v>2855845</v>
      </c>
      <c r="B991" s="1" t="s">
        <v>1946</v>
      </c>
      <c r="C991" s="1" t="s">
        <v>22</v>
      </c>
      <c r="D991" s="1" t="s">
        <v>1947</v>
      </c>
      <c r="E991" s="2">
        <v>0</v>
      </c>
      <c r="F991" s="1">
        <v>1</v>
      </c>
      <c r="G991" s="1" t="s">
        <v>97</v>
      </c>
      <c r="H991" s="1">
        <f t="shared" si="15"/>
        <v>0</v>
      </c>
      <c r="I991" s="1" t="s">
        <v>22</v>
      </c>
      <c r="J991" s="1" t="s">
        <v>0</v>
      </c>
    </row>
    <row r="992" spans="1:10" x14ac:dyDescent="0.25">
      <c r="A992" s="1">
        <v>2855846</v>
      </c>
      <c r="B992" s="1" t="s">
        <v>1948</v>
      </c>
      <c r="C992" s="1">
        <v>725</v>
      </c>
      <c r="D992" s="1" t="s">
        <v>1949</v>
      </c>
      <c r="E992" s="1">
        <f>ROUND(H993+H994+H995+H996+H997+H998+H999+H1000+H1001+H1002+H1003+H1004+H1005+H1006+H1007+H1008+H1009+H1010+H1011+H1012+H1013+H1014+H1015+H1016+H1017+H1018+H1019+H1020+H1021+H1022,2)</f>
        <v>0</v>
      </c>
      <c r="F992" s="1">
        <v>1</v>
      </c>
      <c r="G992" s="1" t="s">
        <v>0</v>
      </c>
      <c r="H992" s="1">
        <f t="shared" si="15"/>
        <v>0</v>
      </c>
      <c r="I992" s="1" t="s">
        <v>22</v>
      </c>
      <c r="J992" s="1" t="s">
        <v>0</v>
      </c>
    </row>
    <row r="993" spans="1:10" ht="30" x14ac:dyDescent="0.25">
      <c r="A993" s="1">
        <v>2855847</v>
      </c>
      <c r="B993" s="1" t="s">
        <v>1950</v>
      </c>
      <c r="C993" s="1" t="s">
        <v>22</v>
      </c>
      <c r="D993" s="1" t="s">
        <v>1951</v>
      </c>
      <c r="E993" s="2">
        <v>0</v>
      </c>
      <c r="F993" s="1">
        <v>1</v>
      </c>
      <c r="G993" s="1" t="s">
        <v>97</v>
      </c>
      <c r="H993" s="1">
        <f t="shared" si="15"/>
        <v>0</v>
      </c>
      <c r="I993" s="1" t="s">
        <v>22</v>
      </c>
      <c r="J993" s="1" t="s">
        <v>0</v>
      </c>
    </row>
    <row r="994" spans="1:10" ht="60" x14ac:dyDescent="0.25">
      <c r="A994" s="1">
        <v>2855848</v>
      </c>
      <c r="B994" s="1" t="s">
        <v>1952</v>
      </c>
      <c r="C994" s="1" t="s">
        <v>22</v>
      </c>
      <c r="D994" s="1" t="s">
        <v>1953</v>
      </c>
      <c r="E994" s="2">
        <v>0</v>
      </c>
      <c r="F994" s="1">
        <v>1</v>
      </c>
      <c r="G994" s="1" t="s">
        <v>97</v>
      </c>
      <c r="H994" s="1">
        <f t="shared" si="15"/>
        <v>0</v>
      </c>
      <c r="I994" s="1" t="s">
        <v>22</v>
      </c>
      <c r="J994" s="1" t="s">
        <v>0</v>
      </c>
    </row>
    <row r="995" spans="1:10" ht="30" x14ac:dyDescent="0.25">
      <c r="A995" s="1">
        <v>2855849</v>
      </c>
      <c r="B995" s="1" t="s">
        <v>1954</v>
      </c>
      <c r="C995" s="1" t="s">
        <v>22</v>
      </c>
      <c r="D995" s="1" t="s">
        <v>1955</v>
      </c>
      <c r="E995" s="2">
        <v>0</v>
      </c>
      <c r="F995" s="1">
        <v>4</v>
      </c>
      <c r="G995" s="1" t="s">
        <v>97</v>
      </c>
      <c r="H995" s="1">
        <f t="shared" si="15"/>
        <v>0</v>
      </c>
      <c r="I995" s="1" t="s">
        <v>22</v>
      </c>
      <c r="J995" s="1" t="s">
        <v>0</v>
      </c>
    </row>
    <row r="996" spans="1:10" ht="60" x14ac:dyDescent="0.25">
      <c r="A996" s="1">
        <v>2855850</v>
      </c>
      <c r="B996" s="1" t="s">
        <v>1956</v>
      </c>
      <c r="C996" s="1" t="s">
        <v>22</v>
      </c>
      <c r="D996" s="1" t="s">
        <v>1957</v>
      </c>
      <c r="E996" s="2">
        <v>0</v>
      </c>
      <c r="F996" s="1">
        <v>4</v>
      </c>
      <c r="G996" s="1" t="s">
        <v>97</v>
      </c>
      <c r="H996" s="1">
        <f t="shared" si="15"/>
        <v>0</v>
      </c>
      <c r="I996" s="1" t="s">
        <v>22</v>
      </c>
      <c r="J996" s="1" t="s">
        <v>0</v>
      </c>
    </row>
    <row r="997" spans="1:10" ht="45" x14ac:dyDescent="0.25">
      <c r="A997" s="1">
        <v>2855851</v>
      </c>
      <c r="B997" s="1" t="s">
        <v>1958</v>
      </c>
      <c r="C997" s="1" t="s">
        <v>22</v>
      </c>
      <c r="D997" s="1" t="s">
        <v>1959</v>
      </c>
      <c r="E997" s="2">
        <v>0</v>
      </c>
      <c r="F997" s="1">
        <v>7</v>
      </c>
      <c r="G997" s="1" t="s">
        <v>441</v>
      </c>
      <c r="H997" s="1">
        <f t="shared" si="15"/>
        <v>0</v>
      </c>
      <c r="I997" s="1" t="s">
        <v>22</v>
      </c>
      <c r="J997" s="1" t="s">
        <v>0</v>
      </c>
    </row>
    <row r="998" spans="1:10" x14ac:dyDescent="0.25">
      <c r="A998" s="1">
        <v>2855852</v>
      </c>
      <c r="B998" s="1" t="s">
        <v>1960</v>
      </c>
      <c r="C998" s="1" t="s">
        <v>22</v>
      </c>
      <c r="D998" s="1" t="s">
        <v>1961</v>
      </c>
      <c r="E998" s="2">
        <v>0</v>
      </c>
      <c r="F998" s="1">
        <v>7</v>
      </c>
      <c r="G998" s="1" t="s">
        <v>97</v>
      </c>
      <c r="H998" s="1">
        <f t="shared" si="15"/>
        <v>0</v>
      </c>
      <c r="I998" s="1" t="s">
        <v>22</v>
      </c>
      <c r="J998" s="1" t="s">
        <v>0</v>
      </c>
    </row>
    <row r="999" spans="1:10" ht="60" x14ac:dyDescent="0.25">
      <c r="A999" s="1">
        <v>2855853</v>
      </c>
      <c r="B999" s="1" t="s">
        <v>1962</v>
      </c>
      <c r="C999" s="1" t="s">
        <v>22</v>
      </c>
      <c r="D999" s="1" t="s">
        <v>1963</v>
      </c>
      <c r="E999" s="2">
        <v>0</v>
      </c>
      <c r="F999" s="1">
        <v>5</v>
      </c>
      <c r="G999" s="1" t="s">
        <v>97</v>
      </c>
      <c r="H999" s="1">
        <f t="shared" si="15"/>
        <v>0</v>
      </c>
      <c r="I999" s="1" t="s">
        <v>22</v>
      </c>
      <c r="J999" s="1" t="s">
        <v>0</v>
      </c>
    </row>
    <row r="1000" spans="1:10" ht="45" x14ac:dyDescent="0.25">
      <c r="A1000" s="1">
        <v>2855854</v>
      </c>
      <c r="B1000" s="1" t="s">
        <v>1964</v>
      </c>
      <c r="C1000" s="1" t="s">
        <v>22</v>
      </c>
      <c r="D1000" s="1" t="s">
        <v>1965</v>
      </c>
      <c r="E1000" s="2">
        <v>0</v>
      </c>
      <c r="F1000" s="1">
        <v>7</v>
      </c>
      <c r="G1000" s="1" t="s">
        <v>97</v>
      </c>
      <c r="H1000" s="1">
        <f t="shared" si="15"/>
        <v>0</v>
      </c>
      <c r="I1000" s="1" t="s">
        <v>22</v>
      </c>
      <c r="J1000" s="1" t="s">
        <v>0</v>
      </c>
    </row>
    <row r="1001" spans="1:10" ht="45" x14ac:dyDescent="0.25">
      <c r="A1001" s="1">
        <v>2855855</v>
      </c>
      <c r="B1001" s="1" t="s">
        <v>1966</v>
      </c>
      <c r="C1001" s="1" t="s">
        <v>22</v>
      </c>
      <c r="D1001" s="1" t="s">
        <v>1967</v>
      </c>
      <c r="E1001" s="2">
        <v>0</v>
      </c>
      <c r="F1001" s="1">
        <v>5</v>
      </c>
      <c r="G1001" s="1" t="s">
        <v>97</v>
      </c>
      <c r="H1001" s="1">
        <f t="shared" si="15"/>
        <v>0</v>
      </c>
      <c r="I1001" s="1" t="s">
        <v>22</v>
      </c>
      <c r="J1001" s="1" t="s">
        <v>0</v>
      </c>
    </row>
    <row r="1002" spans="1:10" x14ac:dyDescent="0.25">
      <c r="A1002" s="1">
        <v>2855856</v>
      </c>
      <c r="B1002" s="1" t="s">
        <v>1968</v>
      </c>
      <c r="C1002" s="1" t="s">
        <v>22</v>
      </c>
      <c r="D1002" s="1" t="s">
        <v>1969</v>
      </c>
      <c r="E1002" s="2">
        <v>0</v>
      </c>
      <c r="F1002" s="1">
        <v>5</v>
      </c>
      <c r="G1002" s="1" t="s">
        <v>97</v>
      </c>
      <c r="H1002" s="1">
        <f t="shared" si="15"/>
        <v>0</v>
      </c>
      <c r="I1002" s="1" t="s">
        <v>22</v>
      </c>
      <c r="J1002" s="1" t="s">
        <v>0</v>
      </c>
    </row>
    <row r="1003" spans="1:10" ht="60" x14ac:dyDescent="0.25">
      <c r="A1003" s="1">
        <v>2855857</v>
      </c>
      <c r="B1003" s="1" t="s">
        <v>1970</v>
      </c>
      <c r="C1003" s="1" t="s">
        <v>22</v>
      </c>
      <c r="D1003" s="1" t="s">
        <v>1971</v>
      </c>
      <c r="E1003" s="2">
        <v>0</v>
      </c>
      <c r="F1003" s="1">
        <v>2</v>
      </c>
      <c r="G1003" s="1" t="s">
        <v>97</v>
      </c>
      <c r="H1003" s="1">
        <f t="shared" si="15"/>
        <v>0</v>
      </c>
      <c r="I1003" s="1" t="s">
        <v>22</v>
      </c>
      <c r="J1003" s="1" t="s">
        <v>0</v>
      </c>
    </row>
    <row r="1004" spans="1:10" x14ac:dyDescent="0.25">
      <c r="A1004" s="1">
        <v>2855858</v>
      </c>
      <c r="B1004" s="1" t="s">
        <v>1972</v>
      </c>
      <c r="C1004" s="1" t="s">
        <v>22</v>
      </c>
      <c r="D1004" s="1" t="s">
        <v>1973</v>
      </c>
      <c r="E1004" s="2">
        <v>0</v>
      </c>
      <c r="F1004" s="1">
        <v>2</v>
      </c>
      <c r="G1004" s="1" t="s">
        <v>97</v>
      </c>
      <c r="H1004" s="1">
        <f t="shared" ref="H1004:H1067" si="16">IF(ISNUMBER(VALUE(E1004)),ROUND(SUM(ROUND(E1004,2)*F1004),2),"N")</f>
        <v>0</v>
      </c>
      <c r="I1004" s="1" t="s">
        <v>22</v>
      </c>
      <c r="J1004" s="1" t="s">
        <v>0</v>
      </c>
    </row>
    <row r="1005" spans="1:10" ht="30" x14ac:dyDescent="0.25">
      <c r="A1005" s="1">
        <v>2855859</v>
      </c>
      <c r="B1005" s="1" t="s">
        <v>1974</v>
      </c>
      <c r="C1005" s="1" t="s">
        <v>22</v>
      </c>
      <c r="D1005" s="1" t="s">
        <v>1975</v>
      </c>
      <c r="E1005" s="2">
        <v>0</v>
      </c>
      <c r="F1005" s="1">
        <v>2</v>
      </c>
      <c r="G1005" s="1" t="s">
        <v>97</v>
      </c>
      <c r="H1005" s="1">
        <f t="shared" si="16"/>
        <v>0</v>
      </c>
      <c r="I1005" s="1" t="s">
        <v>22</v>
      </c>
      <c r="J1005" s="1" t="s">
        <v>0</v>
      </c>
    </row>
    <row r="1006" spans="1:10" ht="30" x14ac:dyDescent="0.25">
      <c r="A1006" s="1">
        <v>2855860</v>
      </c>
      <c r="B1006" s="1" t="s">
        <v>1976</v>
      </c>
      <c r="C1006" s="1" t="s">
        <v>22</v>
      </c>
      <c r="D1006" s="1" t="s">
        <v>1977</v>
      </c>
      <c r="E1006" s="2">
        <v>0</v>
      </c>
      <c r="F1006" s="1">
        <v>2</v>
      </c>
      <c r="G1006" s="1" t="s">
        <v>97</v>
      </c>
      <c r="H1006" s="1">
        <f t="shared" si="16"/>
        <v>0</v>
      </c>
      <c r="I1006" s="1" t="s">
        <v>22</v>
      </c>
      <c r="J1006" s="1" t="s">
        <v>0</v>
      </c>
    </row>
    <row r="1007" spans="1:10" ht="30" x14ac:dyDescent="0.25">
      <c r="A1007" s="1">
        <v>2855861</v>
      </c>
      <c r="B1007" s="1" t="s">
        <v>1978</v>
      </c>
      <c r="C1007" s="1" t="s">
        <v>22</v>
      </c>
      <c r="D1007" s="1" t="s">
        <v>1979</v>
      </c>
      <c r="E1007" s="2">
        <v>0</v>
      </c>
      <c r="F1007" s="1">
        <v>2</v>
      </c>
      <c r="G1007" s="1" t="s">
        <v>97</v>
      </c>
      <c r="H1007" s="1">
        <f t="shared" si="16"/>
        <v>0</v>
      </c>
      <c r="I1007" s="1" t="s">
        <v>22</v>
      </c>
      <c r="J1007" s="1" t="s">
        <v>0</v>
      </c>
    </row>
    <row r="1008" spans="1:10" ht="45" x14ac:dyDescent="0.25">
      <c r="A1008" s="1">
        <v>2855862</v>
      </c>
      <c r="B1008" s="1" t="s">
        <v>1980</v>
      </c>
      <c r="C1008" s="1" t="s">
        <v>22</v>
      </c>
      <c r="D1008" s="1" t="s">
        <v>1981</v>
      </c>
      <c r="E1008" s="2">
        <v>0</v>
      </c>
      <c r="F1008" s="1">
        <v>4</v>
      </c>
      <c r="G1008" s="1" t="s">
        <v>97</v>
      </c>
      <c r="H1008" s="1">
        <f t="shared" si="16"/>
        <v>0</v>
      </c>
      <c r="I1008" s="1" t="s">
        <v>22</v>
      </c>
      <c r="J1008" s="1" t="s">
        <v>0</v>
      </c>
    </row>
    <row r="1009" spans="1:10" ht="30" x14ac:dyDescent="0.25">
      <c r="A1009" s="1">
        <v>2855863</v>
      </c>
      <c r="B1009" s="1" t="s">
        <v>1982</v>
      </c>
      <c r="C1009" s="1" t="s">
        <v>22</v>
      </c>
      <c r="D1009" s="1" t="s">
        <v>1983</v>
      </c>
      <c r="E1009" s="2">
        <v>0</v>
      </c>
      <c r="F1009" s="1">
        <v>3</v>
      </c>
      <c r="G1009" s="1" t="s">
        <v>255</v>
      </c>
      <c r="H1009" s="1">
        <f t="shared" si="16"/>
        <v>0</v>
      </c>
      <c r="I1009" s="1" t="s">
        <v>22</v>
      </c>
      <c r="J1009" s="1" t="s">
        <v>0</v>
      </c>
    </row>
    <row r="1010" spans="1:10" x14ac:dyDescent="0.25">
      <c r="A1010" s="1">
        <v>2855864</v>
      </c>
      <c r="B1010" s="1" t="s">
        <v>1984</v>
      </c>
      <c r="C1010" s="1" t="s">
        <v>22</v>
      </c>
      <c r="D1010" s="1" t="s">
        <v>1985</v>
      </c>
      <c r="E1010" s="2">
        <v>0</v>
      </c>
      <c r="F1010" s="1">
        <v>1</v>
      </c>
      <c r="G1010" s="1" t="s">
        <v>97</v>
      </c>
      <c r="H1010" s="1">
        <f t="shared" si="16"/>
        <v>0</v>
      </c>
      <c r="I1010" s="1" t="s">
        <v>22</v>
      </c>
      <c r="J1010" s="1" t="s">
        <v>0</v>
      </c>
    </row>
    <row r="1011" spans="1:10" ht="30" x14ac:dyDescent="0.25">
      <c r="A1011" s="1">
        <v>2855865</v>
      </c>
      <c r="B1011" s="1" t="s">
        <v>1986</v>
      </c>
      <c r="C1011" s="1" t="s">
        <v>22</v>
      </c>
      <c r="D1011" s="1" t="s">
        <v>1987</v>
      </c>
      <c r="E1011" s="2">
        <v>0</v>
      </c>
      <c r="F1011" s="1">
        <v>2</v>
      </c>
      <c r="G1011" s="1" t="s">
        <v>97</v>
      </c>
      <c r="H1011" s="1">
        <f t="shared" si="16"/>
        <v>0</v>
      </c>
      <c r="I1011" s="1" t="s">
        <v>22</v>
      </c>
      <c r="J1011" s="1" t="s">
        <v>0</v>
      </c>
    </row>
    <row r="1012" spans="1:10" ht="30" x14ac:dyDescent="0.25">
      <c r="A1012" s="1">
        <v>2855866</v>
      </c>
      <c r="B1012" s="1" t="s">
        <v>1988</v>
      </c>
      <c r="C1012" s="1" t="s">
        <v>22</v>
      </c>
      <c r="D1012" s="1" t="s">
        <v>1989</v>
      </c>
      <c r="E1012" s="2">
        <v>0</v>
      </c>
      <c r="F1012" s="1">
        <v>1</v>
      </c>
      <c r="G1012" s="1" t="s">
        <v>441</v>
      </c>
      <c r="H1012" s="1">
        <f t="shared" si="16"/>
        <v>0</v>
      </c>
      <c r="I1012" s="1" t="s">
        <v>22</v>
      </c>
      <c r="J1012" s="1" t="s">
        <v>0</v>
      </c>
    </row>
    <row r="1013" spans="1:10" ht="30" x14ac:dyDescent="0.25">
      <c r="A1013" s="1">
        <v>2855867</v>
      </c>
      <c r="B1013" s="1" t="s">
        <v>1990</v>
      </c>
      <c r="C1013" s="1" t="s">
        <v>22</v>
      </c>
      <c r="D1013" s="1" t="s">
        <v>1991</v>
      </c>
      <c r="E1013" s="2">
        <v>0</v>
      </c>
      <c r="F1013" s="1">
        <v>1</v>
      </c>
      <c r="G1013" s="1" t="s">
        <v>97</v>
      </c>
      <c r="H1013" s="1">
        <f t="shared" si="16"/>
        <v>0</v>
      </c>
      <c r="I1013" s="1" t="s">
        <v>22</v>
      </c>
      <c r="J1013" s="1" t="s">
        <v>0</v>
      </c>
    </row>
    <row r="1014" spans="1:10" ht="30" x14ac:dyDescent="0.25">
      <c r="A1014" s="1">
        <v>2855868</v>
      </c>
      <c r="B1014" s="1" t="s">
        <v>1992</v>
      </c>
      <c r="C1014" s="1" t="s">
        <v>22</v>
      </c>
      <c r="D1014" s="1" t="s">
        <v>1993</v>
      </c>
      <c r="E1014" s="2">
        <v>0</v>
      </c>
      <c r="F1014" s="1">
        <v>1</v>
      </c>
      <c r="G1014" s="1" t="s">
        <v>97</v>
      </c>
      <c r="H1014" s="1">
        <f t="shared" si="16"/>
        <v>0</v>
      </c>
      <c r="I1014" s="1" t="s">
        <v>22</v>
      </c>
      <c r="J1014" s="1" t="s">
        <v>0</v>
      </c>
    </row>
    <row r="1015" spans="1:10" x14ac:dyDescent="0.25">
      <c r="A1015" s="1">
        <v>2855869</v>
      </c>
      <c r="B1015" s="1" t="s">
        <v>1994</v>
      </c>
      <c r="C1015" s="1" t="s">
        <v>22</v>
      </c>
      <c r="D1015" s="1" t="s">
        <v>1995</v>
      </c>
      <c r="E1015" s="2">
        <v>0</v>
      </c>
      <c r="F1015" s="1">
        <v>1</v>
      </c>
      <c r="G1015" s="1" t="s">
        <v>97</v>
      </c>
      <c r="H1015" s="1">
        <f t="shared" si="16"/>
        <v>0</v>
      </c>
      <c r="I1015" s="1" t="s">
        <v>22</v>
      </c>
      <c r="J1015" s="1" t="s">
        <v>0</v>
      </c>
    </row>
    <row r="1016" spans="1:10" ht="30" x14ac:dyDescent="0.25">
      <c r="A1016" s="1">
        <v>2855870</v>
      </c>
      <c r="B1016" s="1" t="s">
        <v>1996</v>
      </c>
      <c r="C1016" s="1" t="s">
        <v>22</v>
      </c>
      <c r="D1016" s="1" t="s">
        <v>1997</v>
      </c>
      <c r="E1016" s="2">
        <v>0</v>
      </c>
      <c r="F1016" s="1">
        <v>3</v>
      </c>
      <c r="G1016" s="1" t="s">
        <v>97</v>
      </c>
      <c r="H1016" s="1">
        <f t="shared" si="16"/>
        <v>0</v>
      </c>
      <c r="I1016" s="1" t="s">
        <v>22</v>
      </c>
      <c r="J1016" s="1" t="s">
        <v>0</v>
      </c>
    </row>
    <row r="1017" spans="1:10" ht="30" x14ac:dyDescent="0.25">
      <c r="A1017" s="1">
        <v>2855871</v>
      </c>
      <c r="B1017" s="1" t="s">
        <v>1998</v>
      </c>
      <c r="C1017" s="1" t="s">
        <v>22</v>
      </c>
      <c r="D1017" s="1" t="s">
        <v>1999</v>
      </c>
      <c r="E1017" s="2">
        <v>0</v>
      </c>
      <c r="F1017" s="1">
        <v>3</v>
      </c>
      <c r="G1017" s="1" t="s">
        <v>97</v>
      </c>
      <c r="H1017" s="1">
        <f t="shared" si="16"/>
        <v>0</v>
      </c>
      <c r="I1017" s="1" t="s">
        <v>22</v>
      </c>
      <c r="J1017" s="1" t="s">
        <v>0</v>
      </c>
    </row>
    <row r="1018" spans="1:10" x14ac:dyDescent="0.25">
      <c r="A1018" s="1">
        <v>2855872</v>
      </c>
      <c r="B1018" s="1" t="s">
        <v>2000</v>
      </c>
      <c r="C1018" s="1" t="s">
        <v>22</v>
      </c>
      <c r="D1018" s="1" t="s">
        <v>2001</v>
      </c>
      <c r="E1018" s="2">
        <v>0</v>
      </c>
      <c r="F1018" s="1">
        <v>1</v>
      </c>
      <c r="G1018" s="1" t="s">
        <v>97</v>
      </c>
      <c r="H1018" s="1">
        <f t="shared" si="16"/>
        <v>0</v>
      </c>
      <c r="I1018" s="1" t="s">
        <v>22</v>
      </c>
      <c r="J1018" s="1" t="s">
        <v>0</v>
      </c>
    </row>
    <row r="1019" spans="1:10" x14ac:dyDescent="0.25">
      <c r="A1019" s="1">
        <v>2855873</v>
      </c>
      <c r="B1019" s="1" t="s">
        <v>2002</v>
      </c>
      <c r="C1019" s="1" t="s">
        <v>22</v>
      </c>
      <c r="D1019" s="1" t="s">
        <v>2003</v>
      </c>
      <c r="E1019" s="2">
        <v>0</v>
      </c>
      <c r="F1019" s="1">
        <v>1</v>
      </c>
      <c r="G1019" s="1" t="s">
        <v>97</v>
      </c>
      <c r="H1019" s="1">
        <f t="shared" si="16"/>
        <v>0</v>
      </c>
      <c r="I1019" s="1" t="s">
        <v>22</v>
      </c>
      <c r="J1019" s="1" t="s">
        <v>0</v>
      </c>
    </row>
    <row r="1020" spans="1:10" ht="30" x14ac:dyDescent="0.25">
      <c r="A1020" s="1">
        <v>2855874</v>
      </c>
      <c r="B1020" s="1" t="s">
        <v>2004</v>
      </c>
      <c r="C1020" s="1" t="s">
        <v>22</v>
      </c>
      <c r="D1020" s="1" t="s">
        <v>2005</v>
      </c>
      <c r="E1020" s="2">
        <v>0</v>
      </c>
      <c r="F1020" s="1">
        <v>0.38700000000000001</v>
      </c>
      <c r="G1020" s="1" t="s">
        <v>62</v>
      </c>
      <c r="H1020" s="1">
        <f t="shared" si="16"/>
        <v>0</v>
      </c>
      <c r="I1020" s="1" t="s">
        <v>22</v>
      </c>
      <c r="J1020" s="1" t="s">
        <v>0</v>
      </c>
    </row>
    <row r="1021" spans="1:10" ht="45" x14ac:dyDescent="0.25">
      <c r="A1021" s="1">
        <v>2855875</v>
      </c>
      <c r="B1021" s="1" t="s">
        <v>2006</v>
      </c>
      <c r="C1021" s="1" t="s">
        <v>22</v>
      </c>
      <c r="D1021" s="1" t="s">
        <v>2007</v>
      </c>
      <c r="E1021" s="2">
        <v>0</v>
      </c>
      <c r="F1021" s="1">
        <v>1</v>
      </c>
      <c r="G1021" s="1" t="s">
        <v>1005</v>
      </c>
      <c r="H1021" s="1">
        <f t="shared" si="16"/>
        <v>0</v>
      </c>
      <c r="I1021" s="1" t="s">
        <v>22</v>
      </c>
      <c r="J1021" s="1" t="s">
        <v>0</v>
      </c>
    </row>
    <row r="1022" spans="1:10" ht="45" x14ac:dyDescent="0.25">
      <c r="A1022" s="1">
        <v>2855876</v>
      </c>
      <c r="B1022" s="1" t="s">
        <v>2008</v>
      </c>
      <c r="C1022" s="1" t="s">
        <v>22</v>
      </c>
      <c r="D1022" s="1" t="s">
        <v>2009</v>
      </c>
      <c r="E1022" s="2">
        <v>0</v>
      </c>
      <c r="F1022" s="1">
        <v>1</v>
      </c>
      <c r="G1022" s="1" t="s">
        <v>97</v>
      </c>
      <c r="H1022" s="1">
        <f t="shared" si="16"/>
        <v>0</v>
      </c>
      <c r="I1022" s="1" t="s">
        <v>22</v>
      </c>
      <c r="J1022" s="1" t="s">
        <v>0</v>
      </c>
    </row>
    <row r="1023" spans="1:10" ht="30" x14ac:dyDescent="0.25">
      <c r="A1023" s="1">
        <v>2855877</v>
      </c>
      <c r="B1023" s="1" t="s">
        <v>2010</v>
      </c>
      <c r="C1023" s="1" t="s">
        <v>22</v>
      </c>
      <c r="D1023" s="1" t="s">
        <v>2011</v>
      </c>
      <c r="E1023" s="1">
        <f>ROUND(H1024+H1110+H1210+H1262+H1280+H1375+H1417,2)</f>
        <v>0</v>
      </c>
      <c r="F1023" s="1">
        <v>1</v>
      </c>
      <c r="G1023" s="1" t="s">
        <v>0</v>
      </c>
      <c r="H1023" s="1">
        <f t="shared" si="16"/>
        <v>0</v>
      </c>
      <c r="I1023" s="1" t="s">
        <v>22</v>
      </c>
      <c r="J1023" s="1" t="s">
        <v>0</v>
      </c>
    </row>
    <row r="1024" spans="1:10" x14ac:dyDescent="0.25">
      <c r="A1024" s="1">
        <v>2855878</v>
      </c>
      <c r="B1024" s="1" t="s">
        <v>2012</v>
      </c>
      <c r="C1024" s="1" t="s">
        <v>22</v>
      </c>
      <c r="D1024" s="1" t="s">
        <v>2013</v>
      </c>
      <c r="E1024" s="1">
        <f>ROUND(H1025+H1049+H1062+H1069+H1085+H1090+H1105,2)</f>
        <v>0</v>
      </c>
      <c r="F1024" s="1">
        <v>1</v>
      </c>
      <c r="G1024" s="1" t="s">
        <v>0</v>
      </c>
      <c r="H1024" s="1">
        <f t="shared" si="16"/>
        <v>0</v>
      </c>
      <c r="I1024" s="1" t="s">
        <v>22</v>
      </c>
      <c r="J1024" s="1" t="s">
        <v>0</v>
      </c>
    </row>
    <row r="1025" spans="1:10" x14ac:dyDescent="0.25">
      <c r="A1025" s="1">
        <v>2855879</v>
      </c>
      <c r="B1025" s="1" t="s">
        <v>2014</v>
      </c>
      <c r="C1025" s="1" t="s">
        <v>22</v>
      </c>
      <c r="D1025" s="1" t="s">
        <v>2015</v>
      </c>
      <c r="E1025" s="1">
        <f>ROUND(H1026+H1040+H1043,2)</f>
        <v>0</v>
      </c>
      <c r="F1025" s="1">
        <v>1</v>
      </c>
      <c r="G1025" s="1" t="s">
        <v>0</v>
      </c>
      <c r="H1025" s="1">
        <f t="shared" si="16"/>
        <v>0</v>
      </c>
      <c r="I1025" s="1" t="s">
        <v>22</v>
      </c>
      <c r="J1025" s="1" t="s">
        <v>0</v>
      </c>
    </row>
    <row r="1026" spans="1:10" x14ac:dyDescent="0.25">
      <c r="A1026" s="1">
        <v>2855880</v>
      </c>
      <c r="B1026" s="1" t="s">
        <v>2016</v>
      </c>
      <c r="C1026" s="1">
        <v>9</v>
      </c>
      <c r="D1026" s="1" t="s">
        <v>407</v>
      </c>
      <c r="E1026" s="1">
        <f>ROUND(H1027+H1028+H1029+H1030+H1031+H1032+H1033+H1034+H1035+H1036+H1037+H1038+H1039,2)</f>
        <v>0</v>
      </c>
      <c r="F1026" s="1">
        <v>1</v>
      </c>
      <c r="G1026" s="1" t="s">
        <v>0</v>
      </c>
      <c r="H1026" s="1">
        <f t="shared" si="16"/>
        <v>0</v>
      </c>
      <c r="I1026" s="1" t="s">
        <v>22</v>
      </c>
      <c r="J1026" s="1" t="s">
        <v>0</v>
      </c>
    </row>
    <row r="1027" spans="1:10" ht="30" x14ac:dyDescent="0.25">
      <c r="A1027" s="1">
        <v>2855881</v>
      </c>
      <c r="B1027" s="1" t="s">
        <v>2017</v>
      </c>
      <c r="C1027" s="1" t="s">
        <v>22</v>
      </c>
      <c r="D1027" s="1" t="s">
        <v>2018</v>
      </c>
      <c r="E1027" s="2">
        <v>0</v>
      </c>
      <c r="F1027" s="1">
        <v>50</v>
      </c>
      <c r="G1027" s="1" t="s">
        <v>67</v>
      </c>
      <c r="H1027" s="1">
        <f t="shared" si="16"/>
        <v>0</v>
      </c>
      <c r="I1027" s="1" t="s">
        <v>22</v>
      </c>
      <c r="J1027" s="1" t="s">
        <v>0</v>
      </c>
    </row>
    <row r="1028" spans="1:10" ht="30" x14ac:dyDescent="0.25">
      <c r="A1028" s="1">
        <v>2855882</v>
      </c>
      <c r="B1028" s="1" t="s">
        <v>2019</v>
      </c>
      <c r="C1028" s="1" t="s">
        <v>22</v>
      </c>
      <c r="D1028" s="1" t="s">
        <v>2020</v>
      </c>
      <c r="E1028" s="2">
        <v>0</v>
      </c>
      <c r="F1028" s="1">
        <v>23.337</v>
      </c>
      <c r="G1028" s="1" t="s">
        <v>67</v>
      </c>
      <c r="H1028" s="1">
        <f t="shared" si="16"/>
        <v>0</v>
      </c>
      <c r="I1028" s="1" t="s">
        <v>22</v>
      </c>
      <c r="J1028" s="1" t="s">
        <v>0</v>
      </c>
    </row>
    <row r="1029" spans="1:10" ht="30" x14ac:dyDescent="0.25">
      <c r="A1029" s="1">
        <v>2855883</v>
      </c>
      <c r="B1029" s="1" t="s">
        <v>2021</v>
      </c>
      <c r="C1029" s="1" t="s">
        <v>22</v>
      </c>
      <c r="D1029" s="1" t="s">
        <v>2022</v>
      </c>
      <c r="E1029" s="2">
        <v>0</v>
      </c>
      <c r="F1029" s="1">
        <v>2</v>
      </c>
      <c r="G1029" s="1" t="s">
        <v>97</v>
      </c>
      <c r="H1029" s="1">
        <f t="shared" si="16"/>
        <v>0</v>
      </c>
      <c r="I1029" s="1" t="s">
        <v>22</v>
      </c>
      <c r="J1029" s="1" t="s">
        <v>0</v>
      </c>
    </row>
    <row r="1030" spans="1:10" ht="30" x14ac:dyDescent="0.25">
      <c r="A1030" s="1">
        <v>2855884</v>
      </c>
      <c r="B1030" s="1" t="s">
        <v>2023</v>
      </c>
      <c r="C1030" s="1" t="s">
        <v>22</v>
      </c>
      <c r="D1030" s="1" t="s">
        <v>2024</v>
      </c>
      <c r="E1030" s="2">
        <v>0</v>
      </c>
      <c r="F1030" s="1">
        <v>7.8</v>
      </c>
      <c r="G1030" s="1" t="s">
        <v>67</v>
      </c>
      <c r="H1030" s="1">
        <f t="shared" si="16"/>
        <v>0</v>
      </c>
      <c r="I1030" s="1" t="s">
        <v>22</v>
      </c>
      <c r="J1030" s="1" t="s">
        <v>0</v>
      </c>
    </row>
    <row r="1031" spans="1:10" x14ac:dyDescent="0.25">
      <c r="A1031" s="1">
        <v>2855885</v>
      </c>
      <c r="B1031" s="1" t="s">
        <v>2025</v>
      </c>
      <c r="C1031" s="1" t="s">
        <v>22</v>
      </c>
      <c r="D1031" s="1" t="s">
        <v>2026</v>
      </c>
      <c r="E1031" s="2">
        <v>0</v>
      </c>
      <c r="F1031" s="1">
        <v>26.64</v>
      </c>
      <c r="G1031" s="1" t="s">
        <v>40</v>
      </c>
      <c r="H1031" s="1">
        <f t="shared" si="16"/>
        <v>0</v>
      </c>
      <c r="I1031" s="1" t="s">
        <v>22</v>
      </c>
      <c r="J1031" s="1" t="s">
        <v>0</v>
      </c>
    </row>
    <row r="1032" spans="1:10" ht="30" x14ac:dyDescent="0.25">
      <c r="A1032" s="1">
        <v>2855886</v>
      </c>
      <c r="B1032" s="1" t="s">
        <v>2027</v>
      </c>
      <c r="C1032" s="1" t="s">
        <v>22</v>
      </c>
      <c r="D1032" s="1" t="s">
        <v>2028</v>
      </c>
      <c r="E1032" s="2">
        <v>0</v>
      </c>
      <c r="F1032" s="1">
        <v>2.206</v>
      </c>
      <c r="G1032" s="1" t="s">
        <v>62</v>
      </c>
      <c r="H1032" s="1">
        <f t="shared" si="16"/>
        <v>0</v>
      </c>
      <c r="I1032" s="1" t="s">
        <v>22</v>
      </c>
      <c r="J1032" s="1" t="s">
        <v>0</v>
      </c>
    </row>
    <row r="1033" spans="1:10" x14ac:dyDescent="0.25">
      <c r="A1033" s="1">
        <v>2855887</v>
      </c>
      <c r="B1033" s="1" t="s">
        <v>2029</v>
      </c>
      <c r="C1033" s="1" t="s">
        <v>22</v>
      </c>
      <c r="D1033" s="1" t="s">
        <v>1066</v>
      </c>
      <c r="E1033" s="2">
        <v>0</v>
      </c>
      <c r="F1033" s="1">
        <v>2.206</v>
      </c>
      <c r="G1033" s="1" t="s">
        <v>62</v>
      </c>
      <c r="H1033" s="1">
        <f t="shared" si="16"/>
        <v>0</v>
      </c>
      <c r="I1033" s="1" t="s">
        <v>22</v>
      </c>
      <c r="J1033" s="1" t="s">
        <v>0</v>
      </c>
    </row>
    <row r="1034" spans="1:10" ht="30" x14ac:dyDescent="0.25">
      <c r="A1034" s="1">
        <v>2855888</v>
      </c>
      <c r="B1034" s="1" t="s">
        <v>2030</v>
      </c>
      <c r="C1034" s="1" t="s">
        <v>22</v>
      </c>
      <c r="D1034" s="1" t="s">
        <v>1068</v>
      </c>
      <c r="E1034" s="2">
        <v>0</v>
      </c>
      <c r="F1034" s="1">
        <v>110.3</v>
      </c>
      <c r="G1034" s="1" t="s">
        <v>62</v>
      </c>
      <c r="H1034" s="1">
        <f t="shared" si="16"/>
        <v>0</v>
      </c>
      <c r="I1034" s="1" t="s">
        <v>22</v>
      </c>
      <c r="J1034" s="1" t="s">
        <v>0</v>
      </c>
    </row>
    <row r="1035" spans="1:10" ht="30" x14ac:dyDescent="0.25">
      <c r="A1035" s="1">
        <v>2855889</v>
      </c>
      <c r="B1035" s="1" t="s">
        <v>2031</v>
      </c>
      <c r="C1035" s="1" t="s">
        <v>22</v>
      </c>
      <c r="D1035" s="1" t="s">
        <v>1070</v>
      </c>
      <c r="E1035" s="2">
        <v>0</v>
      </c>
      <c r="F1035" s="1">
        <v>2.206</v>
      </c>
      <c r="G1035" s="1" t="s">
        <v>62</v>
      </c>
      <c r="H1035" s="1">
        <f t="shared" si="16"/>
        <v>0</v>
      </c>
      <c r="I1035" s="1" t="s">
        <v>22</v>
      </c>
      <c r="J1035" s="1" t="s">
        <v>0</v>
      </c>
    </row>
    <row r="1036" spans="1:10" ht="30" x14ac:dyDescent="0.25">
      <c r="A1036" s="1">
        <v>2855890</v>
      </c>
      <c r="B1036" s="1" t="s">
        <v>2032</v>
      </c>
      <c r="C1036" s="1" t="s">
        <v>22</v>
      </c>
      <c r="D1036" s="1" t="s">
        <v>1072</v>
      </c>
      <c r="E1036" s="2">
        <v>0</v>
      </c>
      <c r="F1036" s="1">
        <v>22.06</v>
      </c>
      <c r="G1036" s="1" t="s">
        <v>62</v>
      </c>
      <c r="H1036" s="1">
        <f t="shared" si="16"/>
        <v>0</v>
      </c>
      <c r="I1036" s="1" t="s">
        <v>22</v>
      </c>
      <c r="J1036" s="1" t="s">
        <v>0</v>
      </c>
    </row>
    <row r="1037" spans="1:10" ht="30" x14ac:dyDescent="0.25">
      <c r="A1037" s="1">
        <v>2855891</v>
      </c>
      <c r="B1037" s="1" t="s">
        <v>2033</v>
      </c>
      <c r="C1037" s="1" t="s">
        <v>22</v>
      </c>
      <c r="D1037" s="1" t="s">
        <v>1074</v>
      </c>
      <c r="E1037" s="2">
        <v>0</v>
      </c>
      <c r="F1037" s="1">
        <v>1.95</v>
      </c>
      <c r="G1037" s="1" t="s">
        <v>62</v>
      </c>
      <c r="H1037" s="1">
        <f t="shared" si="16"/>
        <v>0</v>
      </c>
      <c r="I1037" s="1" t="s">
        <v>22</v>
      </c>
      <c r="J1037" s="1" t="s">
        <v>0</v>
      </c>
    </row>
    <row r="1038" spans="1:10" ht="30" x14ac:dyDescent="0.25">
      <c r="A1038" s="1">
        <v>2855892</v>
      </c>
      <c r="B1038" s="1" t="s">
        <v>2034</v>
      </c>
      <c r="C1038" s="1" t="s">
        <v>22</v>
      </c>
      <c r="D1038" s="1" t="s">
        <v>2035</v>
      </c>
      <c r="E1038" s="2">
        <v>0</v>
      </c>
      <c r="F1038" s="1">
        <v>0.71499999999999997</v>
      </c>
      <c r="G1038" s="1" t="s">
        <v>62</v>
      </c>
      <c r="H1038" s="1">
        <f t="shared" si="16"/>
        <v>0</v>
      </c>
      <c r="I1038" s="1" t="s">
        <v>22</v>
      </c>
      <c r="J1038" s="1" t="s">
        <v>0</v>
      </c>
    </row>
    <row r="1039" spans="1:10" x14ac:dyDescent="0.25">
      <c r="A1039" s="1">
        <v>2855893</v>
      </c>
      <c r="B1039" s="1" t="s">
        <v>2036</v>
      </c>
      <c r="C1039" s="1" t="s">
        <v>22</v>
      </c>
      <c r="D1039" s="1" t="s">
        <v>2037</v>
      </c>
      <c r="E1039" s="2">
        <v>0</v>
      </c>
      <c r="F1039" s="1">
        <v>2.206</v>
      </c>
      <c r="G1039" s="1" t="s">
        <v>97</v>
      </c>
      <c r="H1039" s="1">
        <f t="shared" si="16"/>
        <v>0</v>
      </c>
      <c r="I1039" s="1" t="s">
        <v>22</v>
      </c>
      <c r="J1039" s="1" t="s">
        <v>0</v>
      </c>
    </row>
    <row r="1040" spans="1:10" x14ac:dyDescent="0.25">
      <c r="A1040" s="1">
        <v>2855894</v>
      </c>
      <c r="B1040" s="1" t="s">
        <v>2038</v>
      </c>
      <c r="C1040" s="1" t="s">
        <v>35</v>
      </c>
      <c r="D1040" s="1" t="s">
        <v>36</v>
      </c>
      <c r="E1040" s="1">
        <f>ROUND(H1041,2)</f>
        <v>0</v>
      </c>
      <c r="F1040" s="1">
        <v>1</v>
      </c>
      <c r="G1040" s="1" t="s">
        <v>0</v>
      </c>
      <c r="H1040" s="1">
        <f t="shared" si="16"/>
        <v>0</v>
      </c>
      <c r="I1040" s="1" t="s">
        <v>22</v>
      </c>
      <c r="J1040" s="1" t="s">
        <v>0</v>
      </c>
    </row>
    <row r="1041" spans="1:10" x14ac:dyDescent="0.25">
      <c r="A1041" s="1">
        <v>2855895</v>
      </c>
      <c r="B1041" s="1" t="s">
        <v>2039</v>
      </c>
      <c r="C1041" s="1">
        <v>99</v>
      </c>
      <c r="D1041" s="1" t="s">
        <v>219</v>
      </c>
      <c r="E1041" s="1">
        <f>ROUND(H1042,2)</f>
        <v>0</v>
      </c>
      <c r="F1041" s="1">
        <v>1</v>
      </c>
      <c r="G1041" s="1" t="s">
        <v>0</v>
      </c>
      <c r="H1041" s="1">
        <f t="shared" si="16"/>
        <v>0</v>
      </c>
      <c r="I1041" s="1" t="s">
        <v>22</v>
      </c>
      <c r="J1041" s="1" t="s">
        <v>0</v>
      </c>
    </row>
    <row r="1042" spans="1:10" ht="30" x14ac:dyDescent="0.25">
      <c r="A1042" s="1">
        <v>2855896</v>
      </c>
      <c r="B1042" s="1" t="s">
        <v>2040</v>
      </c>
      <c r="C1042" s="1" t="s">
        <v>22</v>
      </c>
      <c r="D1042" s="1" t="s">
        <v>221</v>
      </c>
      <c r="E1042" s="2">
        <v>0</v>
      </c>
      <c r="F1042" s="1">
        <v>2.569</v>
      </c>
      <c r="G1042" s="1" t="s">
        <v>62</v>
      </c>
      <c r="H1042" s="1">
        <f t="shared" si="16"/>
        <v>0</v>
      </c>
      <c r="I1042" s="1" t="s">
        <v>22</v>
      </c>
      <c r="J1042" s="1" t="s">
        <v>0</v>
      </c>
    </row>
    <row r="1043" spans="1:10" x14ac:dyDescent="0.25">
      <c r="A1043" s="1">
        <v>2855897</v>
      </c>
      <c r="B1043" s="1" t="s">
        <v>2041</v>
      </c>
      <c r="C1043" s="1" t="s">
        <v>223</v>
      </c>
      <c r="D1043" s="1" t="s">
        <v>224</v>
      </c>
      <c r="E1043" s="1">
        <f>ROUND(H1044+H1046,2)</f>
        <v>0</v>
      </c>
      <c r="F1043" s="1">
        <v>1</v>
      </c>
      <c r="G1043" s="1" t="s">
        <v>0</v>
      </c>
      <c r="H1043" s="1">
        <f t="shared" si="16"/>
        <v>0</v>
      </c>
      <c r="I1043" s="1" t="s">
        <v>22</v>
      </c>
      <c r="J1043" s="1" t="s">
        <v>0</v>
      </c>
    </row>
    <row r="1044" spans="1:10" x14ac:dyDescent="0.25">
      <c r="A1044" s="1">
        <v>2855898</v>
      </c>
      <c r="B1044" s="1" t="s">
        <v>2042</v>
      </c>
      <c r="C1044" s="1">
        <v>764</v>
      </c>
      <c r="D1044" s="1" t="s">
        <v>379</v>
      </c>
      <c r="E1044" s="1">
        <f>ROUND(H1045,2)</f>
        <v>0</v>
      </c>
      <c r="F1044" s="1">
        <v>1</v>
      </c>
      <c r="G1044" s="1" t="s">
        <v>0</v>
      </c>
      <c r="H1044" s="1">
        <f t="shared" si="16"/>
        <v>0</v>
      </c>
      <c r="I1044" s="1" t="s">
        <v>22</v>
      </c>
      <c r="J1044" s="1" t="s">
        <v>0</v>
      </c>
    </row>
    <row r="1045" spans="1:10" ht="30" x14ac:dyDescent="0.25">
      <c r="A1045" s="1">
        <v>2855899</v>
      </c>
      <c r="B1045" s="1" t="s">
        <v>2043</v>
      </c>
      <c r="C1045" s="1" t="s">
        <v>22</v>
      </c>
      <c r="D1045" s="1" t="s">
        <v>2044</v>
      </c>
      <c r="E1045" s="2">
        <v>0</v>
      </c>
      <c r="F1045" s="1">
        <v>9.06</v>
      </c>
      <c r="G1045" s="1" t="s">
        <v>40</v>
      </c>
      <c r="H1045" s="1">
        <f t="shared" si="16"/>
        <v>0</v>
      </c>
      <c r="I1045" s="1" t="s">
        <v>22</v>
      </c>
      <c r="J1045" s="1" t="s">
        <v>0</v>
      </c>
    </row>
    <row r="1046" spans="1:10" x14ac:dyDescent="0.25">
      <c r="A1046" s="1">
        <v>2855900</v>
      </c>
      <c r="B1046" s="1" t="s">
        <v>2045</v>
      </c>
      <c r="C1046" s="1">
        <v>766</v>
      </c>
      <c r="D1046" s="1" t="s">
        <v>435</v>
      </c>
      <c r="E1046" s="1">
        <f>ROUND(H1047+H1048,2)</f>
        <v>0</v>
      </c>
      <c r="F1046" s="1">
        <v>1</v>
      </c>
      <c r="G1046" s="1" t="s">
        <v>0</v>
      </c>
      <c r="H1046" s="1">
        <f t="shared" si="16"/>
        <v>0</v>
      </c>
      <c r="I1046" s="1" t="s">
        <v>22</v>
      </c>
      <c r="J1046" s="1" t="s">
        <v>0</v>
      </c>
    </row>
    <row r="1047" spans="1:10" ht="30" x14ac:dyDescent="0.25">
      <c r="A1047" s="1">
        <v>2855901</v>
      </c>
      <c r="B1047" s="1" t="s">
        <v>2046</v>
      </c>
      <c r="C1047" s="1" t="s">
        <v>22</v>
      </c>
      <c r="D1047" s="1" t="s">
        <v>2047</v>
      </c>
      <c r="E1047" s="2">
        <v>0</v>
      </c>
      <c r="F1047" s="1">
        <v>2</v>
      </c>
      <c r="G1047" s="1" t="s">
        <v>97</v>
      </c>
      <c r="H1047" s="1">
        <f t="shared" si="16"/>
        <v>0</v>
      </c>
      <c r="I1047" s="1" t="s">
        <v>22</v>
      </c>
      <c r="J1047" s="1" t="s">
        <v>0</v>
      </c>
    </row>
    <row r="1048" spans="1:10" ht="30" x14ac:dyDescent="0.25">
      <c r="A1048" s="1">
        <v>2855902</v>
      </c>
      <c r="B1048" s="1" t="s">
        <v>2048</v>
      </c>
      <c r="C1048" s="1" t="s">
        <v>22</v>
      </c>
      <c r="D1048" s="1" t="s">
        <v>2049</v>
      </c>
      <c r="E1048" s="2">
        <v>0</v>
      </c>
      <c r="F1048" s="1">
        <v>3</v>
      </c>
      <c r="G1048" s="1" t="s">
        <v>97</v>
      </c>
      <c r="H1048" s="1">
        <f t="shared" si="16"/>
        <v>0</v>
      </c>
      <c r="I1048" s="1" t="s">
        <v>22</v>
      </c>
      <c r="J1048" s="1" t="s">
        <v>0</v>
      </c>
    </row>
    <row r="1049" spans="1:10" x14ac:dyDescent="0.25">
      <c r="A1049" s="1">
        <v>2855903</v>
      </c>
      <c r="B1049" s="1" t="s">
        <v>2050</v>
      </c>
      <c r="C1049" s="1" t="s">
        <v>22</v>
      </c>
      <c r="D1049" s="1" t="s">
        <v>2051</v>
      </c>
      <c r="E1049" s="1">
        <f>ROUND(H1050,2)</f>
        <v>0</v>
      </c>
      <c r="F1049" s="1">
        <v>1</v>
      </c>
      <c r="G1049" s="1" t="s">
        <v>0</v>
      </c>
      <c r="H1049" s="1">
        <f t="shared" si="16"/>
        <v>0</v>
      </c>
      <c r="I1049" s="1" t="s">
        <v>22</v>
      </c>
      <c r="J1049" s="1" t="s">
        <v>0</v>
      </c>
    </row>
    <row r="1050" spans="1:10" x14ac:dyDescent="0.25">
      <c r="A1050" s="1">
        <v>2855904</v>
      </c>
      <c r="B1050" s="1" t="s">
        <v>2052</v>
      </c>
      <c r="C1050" s="1" t="s">
        <v>223</v>
      </c>
      <c r="D1050" s="1" t="s">
        <v>224</v>
      </c>
      <c r="E1050" s="1">
        <f>ROUND(H1051+H1054,2)</f>
        <v>0</v>
      </c>
      <c r="F1050" s="1">
        <v>1</v>
      </c>
      <c r="G1050" s="1" t="s">
        <v>0</v>
      </c>
      <c r="H1050" s="1">
        <f t="shared" si="16"/>
        <v>0</v>
      </c>
      <c r="I1050" s="1" t="s">
        <v>22</v>
      </c>
      <c r="J1050" s="1" t="s">
        <v>0</v>
      </c>
    </row>
    <row r="1051" spans="1:10" x14ac:dyDescent="0.25">
      <c r="A1051" s="1">
        <v>2855905</v>
      </c>
      <c r="B1051" s="1" t="s">
        <v>2053</v>
      </c>
      <c r="C1051" s="1">
        <v>764</v>
      </c>
      <c r="D1051" s="1" t="s">
        <v>379</v>
      </c>
      <c r="E1051" s="1">
        <f>ROUND(H1052+H1053,2)</f>
        <v>0</v>
      </c>
      <c r="F1051" s="1">
        <v>1</v>
      </c>
      <c r="G1051" s="1" t="s">
        <v>0</v>
      </c>
      <c r="H1051" s="1">
        <f t="shared" si="16"/>
        <v>0</v>
      </c>
      <c r="I1051" s="1" t="s">
        <v>22</v>
      </c>
      <c r="J1051" s="1" t="s">
        <v>0</v>
      </c>
    </row>
    <row r="1052" spans="1:10" ht="30" x14ac:dyDescent="0.25">
      <c r="A1052" s="1">
        <v>2855906</v>
      </c>
      <c r="B1052" s="1" t="s">
        <v>2054</v>
      </c>
      <c r="C1052" s="1" t="s">
        <v>22</v>
      </c>
      <c r="D1052" s="1" t="s">
        <v>2055</v>
      </c>
      <c r="E1052" s="2">
        <v>0</v>
      </c>
      <c r="F1052" s="1">
        <v>13.5</v>
      </c>
      <c r="G1052" s="1" t="s">
        <v>40</v>
      </c>
      <c r="H1052" s="1">
        <f t="shared" si="16"/>
        <v>0</v>
      </c>
      <c r="I1052" s="1" t="s">
        <v>22</v>
      </c>
      <c r="J1052" s="1" t="s">
        <v>0</v>
      </c>
    </row>
    <row r="1053" spans="1:10" ht="30" x14ac:dyDescent="0.25">
      <c r="A1053" s="1">
        <v>2855907</v>
      </c>
      <c r="B1053" s="1" t="s">
        <v>2056</v>
      </c>
      <c r="C1053" s="1" t="s">
        <v>22</v>
      </c>
      <c r="D1053" s="1" t="s">
        <v>387</v>
      </c>
      <c r="E1053" s="2">
        <v>0</v>
      </c>
      <c r="F1053" s="1">
        <v>1.9E-2</v>
      </c>
      <c r="G1053" s="1" t="s">
        <v>62</v>
      </c>
      <c r="H1053" s="1">
        <f t="shared" si="16"/>
        <v>0</v>
      </c>
      <c r="I1053" s="1" t="s">
        <v>22</v>
      </c>
      <c r="J1053" s="1" t="s">
        <v>0</v>
      </c>
    </row>
    <row r="1054" spans="1:10" x14ac:dyDescent="0.25">
      <c r="A1054" s="1">
        <v>2855908</v>
      </c>
      <c r="B1054" s="1" t="s">
        <v>2057</v>
      </c>
      <c r="C1054" s="1">
        <v>766</v>
      </c>
      <c r="D1054" s="1" t="s">
        <v>435</v>
      </c>
      <c r="E1054" s="1">
        <f>ROUND(H1055+H1056+H1057+H1058+H1059+H1060+H1061,2)</f>
        <v>0</v>
      </c>
      <c r="F1054" s="1">
        <v>1</v>
      </c>
      <c r="G1054" s="1" t="s">
        <v>0</v>
      </c>
      <c r="H1054" s="1">
        <f t="shared" si="16"/>
        <v>0</v>
      </c>
      <c r="I1054" s="1" t="s">
        <v>22</v>
      </c>
      <c r="J1054" s="1" t="s">
        <v>0</v>
      </c>
    </row>
    <row r="1055" spans="1:10" ht="30" x14ac:dyDescent="0.25">
      <c r="A1055" s="1">
        <v>2855909</v>
      </c>
      <c r="B1055" s="1" t="s">
        <v>2058</v>
      </c>
      <c r="C1055" s="1" t="s">
        <v>22</v>
      </c>
      <c r="D1055" s="1" t="s">
        <v>2059</v>
      </c>
      <c r="E1055" s="2">
        <v>0</v>
      </c>
      <c r="F1055" s="1">
        <v>25.8</v>
      </c>
      <c r="G1055" s="1" t="s">
        <v>40</v>
      </c>
      <c r="H1055" s="1">
        <f t="shared" si="16"/>
        <v>0</v>
      </c>
      <c r="I1055" s="1" t="s">
        <v>22</v>
      </c>
      <c r="J1055" s="1" t="s">
        <v>0</v>
      </c>
    </row>
    <row r="1056" spans="1:10" ht="45" x14ac:dyDescent="0.25">
      <c r="A1056" s="1">
        <v>2855910</v>
      </c>
      <c r="B1056" s="1" t="s">
        <v>2060</v>
      </c>
      <c r="C1056" s="1" t="s">
        <v>22</v>
      </c>
      <c r="D1056" s="1" t="s">
        <v>2061</v>
      </c>
      <c r="E1056" s="2">
        <v>0</v>
      </c>
      <c r="F1056" s="1">
        <v>25.8</v>
      </c>
      <c r="G1056" s="1" t="s">
        <v>40</v>
      </c>
      <c r="H1056" s="1">
        <f t="shared" si="16"/>
        <v>0</v>
      </c>
      <c r="I1056" s="1" t="s">
        <v>22</v>
      </c>
      <c r="J1056" s="1" t="s">
        <v>0</v>
      </c>
    </row>
    <row r="1057" spans="1:10" ht="45" x14ac:dyDescent="0.25">
      <c r="A1057" s="1">
        <v>2855911</v>
      </c>
      <c r="B1057" s="1" t="s">
        <v>2062</v>
      </c>
      <c r="C1057" s="1" t="s">
        <v>22</v>
      </c>
      <c r="D1057" s="1" t="s">
        <v>2063</v>
      </c>
      <c r="E1057" s="2">
        <v>0</v>
      </c>
      <c r="F1057" s="1">
        <v>25.8</v>
      </c>
      <c r="G1057" s="1" t="s">
        <v>40</v>
      </c>
      <c r="H1057" s="1">
        <f t="shared" si="16"/>
        <v>0</v>
      </c>
      <c r="I1057" s="1" t="s">
        <v>22</v>
      </c>
      <c r="J1057" s="1" t="s">
        <v>0</v>
      </c>
    </row>
    <row r="1058" spans="1:10" x14ac:dyDescent="0.25">
      <c r="A1058" s="1">
        <v>2855912</v>
      </c>
      <c r="B1058" s="1" t="s">
        <v>2064</v>
      </c>
      <c r="C1058" s="1" t="s">
        <v>22</v>
      </c>
      <c r="D1058" s="1" t="s">
        <v>2065</v>
      </c>
      <c r="E1058" s="2">
        <v>0</v>
      </c>
      <c r="F1058" s="1">
        <v>1</v>
      </c>
      <c r="G1058" s="1" t="s">
        <v>255</v>
      </c>
      <c r="H1058" s="1">
        <f t="shared" si="16"/>
        <v>0</v>
      </c>
      <c r="I1058" s="1" t="s">
        <v>22</v>
      </c>
      <c r="J1058" s="1" t="s">
        <v>0</v>
      </c>
    </row>
    <row r="1059" spans="1:10" ht="45" x14ac:dyDescent="0.25">
      <c r="A1059" s="1">
        <v>2855913</v>
      </c>
      <c r="B1059" s="1" t="s">
        <v>2066</v>
      </c>
      <c r="C1059" s="1" t="s">
        <v>22</v>
      </c>
      <c r="D1059" s="1" t="s">
        <v>2067</v>
      </c>
      <c r="E1059" s="2">
        <v>0</v>
      </c>
      <c r="F1059" s="1">
        <v>6</v>
      </c>
      <c r="G1059" s="1" t="s">
        <v>97</v>
      </c>
      <c r="H1059" s="1">
        <f t="shared" si="16"/>
        <v>0</v>
      </c>
      <c r="I1059" s="1" t="s">
        <v>22</v>
      </c>
      <c r="J1059" s="1" t="s">
        <v>0</v>
      </c>
    </row>
    <row r="1060" spans="1:10" ht="30" x14ac:dyDescent="0.25">
      <c r="A1060" s="1">
        <v>2855914</v>
      </c>
      <c r="B1060" s="1" t="s">
        <v>2068</v>
      </c>
      <c r="C1060" s="1" t="s">
        <v>22</v>
      </c>
      <c r="D1060" s="1" t="s">
        <v>2069</v>
      </c>
      <c r="E1060" s="2">
        <v>0</v>
      </c>
      <c r="F1060" s="1">
        <v>3</v>
      </c>
      <c r="G1060" s="1" t="s">
        <v>97</v>
      </c>
      <c r="H1060" s="1">
        <f t="shared" si="16"/>
        <v>0</v>
      </c>
      <c r="I1060" s="1" t="s">
        <v>22</v>
      </c>
      <c r="J1060" s="1" t="s">
        <v>0</v>
      </c>
    </row>
    <row r="1061" spans="1:10" ht="45" x14ac:dyDescent="0.25">
      <c r="A1061" s="1">
        <v>2855915</v>
      </c>
      <c r="B1061" s="1" t="s">
        <v>2070</v>
      </c>
      <c r="C1061" s="1" t="s">
        <v>22</v>
      </c>
      <c r="D1061" s="1" t="s">
        <v>2071</v>
      </c>
      <c r="E1061" s="2">
        <v>0</v>
      </c>
      <c r="F1061" s="1">
        <v>4.8</v>
      </c>
      <c r="G1061" s="1" t="s">
        <v>40</v>
      </c>
      <c r="H1061" s="1">
        <f t="shared" si="16"/>
        <v>0</v>
      </c>
      <c r="I1061" s="1" t="s">
        <v>22</v>
      </c>
      <c r="J1061" s="1" t="s">
        <v>0</v>
      </c>
    </row>
    <row r="1062" spans="1:10" x14ac:dyDescent="0.25">
      <c r="A1062" s="1">
        <v>2855916</v>
      </c>
      <c r="B1062" s="1" t="s">
        <v>2072</v>
      </c>
      <c r="C1062" s="1" t="s">
        <v>22</v>
      </c>
      <c r="D1062" s="1" t="s">
        <v>2073</v>
      </c>
      <c r="E1062" s="1">
        <f>ROUND(H1063,2)</f>
        <v>0</v>
      </c>
      <c r="F1062" s="1">
        <v>1</v>
      </c>
      <c r="G1062" s="1" t="s">
        <v>0</v>
      </c>
      <c r="H1062" s="1">
        <f t="shared" si="16"/>
        <v>0</v>
      </c>
      <c r="I1062" s="1" t="s">
        <v>22</v>
      </c>
      <c r="J1062" s="1" t="s">
        <v>0</v>
      </c>
    </row>
    <row r="1063" spans="1:10" x14ac:dyDescent="0.25">
      <c r="A1063" s="1">
        <v>2855917</v>
      </c>
      <c r="B1063" s="1" t="s">
        <v>2074</v>
      </c>
      <c r="C1063" s="1" t="s">
        <v>223</v>
      </c>
      <c r="D1063" s="1" t="s">
        <v>224</v>
      </c>
      <c r="E1063" s="1">
        <f>ROUND(H1064,2)</f>
        <v>0</v>
      </c>
      <c r="F1063" s="1">
        <v>1</v>
      </c>
      <c r="G1063" s="1" t="s">
        <v>0</v>
      </c>
      <c r="H1063" s="1">
        <f t="shared" si="16"/>
        <v>0</v>
      </c>
      <c r="I1063" s="1" t="s">
        <v>22</v>
      </c>
      <c r="J1063" s="1" t="s">
        <v>0</v>
      </c>
    </row>
    <row r="1064" spans="1:10" x14ac:dyDescent="0.25">
      <c r="A1064" s="1">
        <v>2855918</v>
      </c>
      <c r="B1064" s="1" t="s">
        <v>2075</v>
      </c>
      <c r="C1064" s="1">
        <v>766</v>
      </c>
      <c r="D1064" s="1" t="s">
        <v>435</v>
      </c>
      <c r="E1064" s="1">
        <f>ROUND(H1065+H1066+H1067+H1068,2)</f>
        <v>0</v>
      </c>
      <c r="F1064" s="1">
        <v>1</v>
      </c>
      <c r="G1064" s="1" t="s">
        <v>0</v>
      </c>
      <c r="H1064" s="1">
        <f t="shared" si="16"/>
        <v>0</v>
      </c>
      <c r="I1064" s="1" t="s">
        <v>22</v>
      </c>
      <c r="J1064" s="1" t="s">
        <v>0</v>
      </c>
    </row>
    <row r="1065" spans="1:10" ht="30" x14ac:dyDescent="0.25">
      <c r="A1065" s="1">
        <v>2855919</v>
      </c>
      <c r="B1065" s="1" t="s">
        <v>2076</v>
      </c>
      <c r="C1065" s="1" t="s">
        <v>22</v>
      </c>
      <c r="D1065" s="1" t="s">
        <v>2077</v>
      </c>
      <c r="E1065" s="2">
        <v>0</v>
      </c>
      <c r="F1065" s="1">
        <v>8.5</v>
      </c>
      <c r="G1065" s="1" t="s">
        <v>40</v>
      </c>
      <c r="H1065" s="1">
        <f t="shared" si="16"/>
        <v>0</v>
      </c>
      <c r="I1065" s="1" t="s">
        <v>22</v>
      </c>
      <c r="J1065" s="1" t="s">
        <v>0</v>
      </c>
    </row>
    <row r="1066" spans="1:10" ht="45" x14ac:dyDescent="0.25">
      <c r="A1066" s="1">
        <v>2855920</v>
      </c>
      <c r="B1066" s="1" t="s">
        <v>2078</v>
      </c>
      <c r="C1066" s="1" t="s">
        <v>22</v>
      </c>
      <c r="D1066" s="1" t="s">
        <v>2079</v>
      </c>
      <c r="E1066" s="2">
        <v>0</v>
      </c>
      <c r="F1066" s="1">
        <v>8.9250000000000007</v>
      </c>
      <c r="G1066" s="1" t="s">
        <v>40</v>
      </c>
      <c r="H1066" s="1">
        <f t="shared" si="16"/>
        <v>0</v>
      </c>
      <c r="I1066" s="1" t="s">
        <v>22</v>
      </c>
      <c r="J1066" s="1" t="s">
        <v>0</v>
      </c>
    </row>
    <row r="1067" spans="1:10" ht="45" x14ac:dyDescent="0.25">
      <c r="A1067" s="1">
        <v>2855921</v>
      </c>
      <c r="B1067" s="1" t="s">
        <v>2080</v>
      </c>
      <c r="C1067" s="1" t="s">
        <v>22</v>
      </c>
      <c r="D1067" s="1" t="s">
        <v>2081</v>
      </c>
      <c r="E1067" s="2">
        <v>0</v>
      </c>
      <c r="F1067" s="1">
        <v>8.9250000000000007</v>
      </c>
      <c r="G1067" s="1" t="s">
        <v>40</v>
      </c>
      <c r="H1067" s="1">
        <f t="shared" si="16"/>
        <v>0</v>
      </c>
      <c r="I1067" s="1" t="s">
        <v>22</v>
      </c>
      <c r="J1067" s="1" t="s">
        <v>0</v>
      </c>
    </row>
    <row r="1068" spans="1:10" x14ac:dyDescent="0.25">
      <c r="A1068" s="1">
        <v>2855922</v>
      </c>
      <c r="B1068" s="1" t="s">
        <v>2082</v>
      </c>
      <c r="C1068" s="1" t="s">
        <v>22</v>
      </c>
      <c r="D1068" s="1" t="s">
        <v>2083</v>
      </c>
      <c r="E1068" s="2">
        <v>0</v>
      </c>
      <c r="F1068" s="1">
        <v>8.5</v>
      </c>
      <c r="G1068" s="1" t="s">
        <v>40</v>
      </c>
      <c r="H1068" s="1">
        <f t="shared" ref="H1068:H1131" si="17">IF(ISNUMBER(VALUE(E1068)),ROUND(SUM(ROUND(E1068,2)*F1068),2),"N")</f>
        <v>0</v>
      </c>
      <c r="I1068" s="1" t="s">
        <v>22</v>
      </c>
      <c r="J1068" s="1" t="s">
        <v>0</v>
      </c>
    </row>
    <row r="1069" spans="1:10" x14ac:dyDescent="0.25">
      <c r="A1069" s="1">
        <v>2855923</v>
      </c>
      <c r="B1069" s="1" t="s">
        <v>2084</v>
      </c>
      <c r="C1069" s="1" t="s">
        <v>22</v>
      </c>
      <c r="D1069" s="1" t="s">
        <v>2085</v>
      </c>
      <c r="E1069" s="1">
        <f>ROUND(H1070+H1078,2)</f>
        <v>0</v>
      </c>
      <c r="F1069" s="1">
        <v>1</v>
      </c>
      <c r="G1069" s="1" t="s">
        <v>0</v>
      </c>
      <c r="H1069" s="1">
        <f t="shared" si="17"/>
        <v>0</v>
      </c>
      <c r="I1069" s="1" t="s">
        <v>22</v>
      </c>
      <c r="J1069" s="1" t="s">
        <v>0</v>
      </c>
    </row>
    <row r="1070" spans="1:10" x14ac:dyDescent="0.25">
      <c r="A1070" s="1">
        <v>2855924</v>
      </c>
      <c r="B1070" s="1" t="s">
        <v>2086</v>
      </c>
      <c r="C1070" s="1" t="s">
        <v>35</v>
      </c>
      <c r="D1070" s="1" t="s">
        <v>36</v>
      </c>
      <c r="E1070" s="1">
        <f>ROUND(H1071+H1076,2)</f>
        <v>0</v>
      </c>
      <c r="F1070" s="1">
        <v>1</v>
      </c>
      <c r="G1070" s="1" t="s">
        <v>0</v>
      </c>
      <c r="H1070" s="1">
        <f t="shared" si="17"/>
        <v>0</v>
      </c>
      <c r="I1070" s="1" t="s">
        <v>22</v>
      </c>
      <c r="J1070" s="1" t="s">
        <v>0</v>
      </c>
    </row>
    <row r="1071" spans="1:10" x14ac:dyDescent="0.25">
      <c r="A1071" s="1">
        <v>2855925</v>
      </c>
      <c r="B1071" s="1" t="s">
        <v>2087</v>
      </c>
      <c r="C1071" s="1">
        <v>6</v>
      </c>
      <c r="D1071" s="1" t="s">
        <v>211</v>
      </c>
      <c r="E1071" s="1">
        <f>ROUND(H1072+H1073+H1074+H1075,2)</f>
        <v>0</v>
      </c>
      <c r="F1071" s="1">
        <v>1</v>
      </c>
      <c r="G1071" s="1" t="s">
        <v>0</v>
      </c>
      <c r="H1071" s="1">
        <f t="shared" si="17"/>
        <v>0</v>
      </c>
      <c r="I1071" s="1" t="s">
        <v>22</v>
      </c>
      <c r="J1071" s="1" t="s">
        <v>0</v>
      </c>
    </row>
    <row r="1072" spans="1:10" ht="30" x14ac:dyDescent="0.25">
      <c r="A1072" s="1">
        <v>2855926</v>
      </c>
      <c r="B1072" s="1" t="s">
        <v>2088</v>
      </c>
      <c r="C1072" s="1" t="s">
        <v>22</v>
      </c>
      <c r="D1072" s="1" t="s">
        <v>2089</v>
      </c>
      <c r="E1072" s="2">
        <v>0</v>
      </c>
      <c r="F1072" s="1">
        <v>136</v>
      </c>
      <c r="G1072" s="1" t="s">
        <v>67</v>
      </c>
      <c r="H1072" s="1">
        <f t="shared" si="17"/>
        <v>0</v>
      </c>
      <c r="I1072" s="1" t="s">
        <v>22</v>
      </c>
      <c r="J1072" s="1" t="s">
        <v>0</v>
      </c>
    </row>
    <row r="1073" spans="1:10" ht="30" x14ac:dyDescent="0.25">
      <c r="A1073" s="1">
        <v>2855927</v>
      </c>
      <c r="B1073" s="1" t="s">
        <v>2090</v>
      </c>
      <c r="C1073" s="1" t="s">
        <v>22</v>
      </c>
      <c r="D1073" s="1" t="s">
        <v>2091</v>
      </c>
      <c r="E1073" s="2">
        <v>0</v>
      </c>
      <c r="F1073" s="1">
        <v>28.015999999999998</v>
      </c>
      <c r="G1073" s="1" t="s">
        <v>1147</v>
      </c>
      <c r="H1073" s="1">
        <f t="shared" si="17"/>
        <v>0</v>
      </c>
      <c r="I1073" s="1" t="s">
        <v>22</v>
      </c>
      <c r="J1073" s="1" t="s">
        <v>0</v>
      </c>
    </row>
    <row r="1074" spans="1:10" ht="30" x14ac:dyDescent="0.25">
      <c r="A1074" s="1">
        <v>2855928</v>
      </c>
      <c r="B1074" s="1" t="s">
        <v>2092</v>
      </c>
      <c r="C1074" s="1" t="s">
        <v>22</v>
      </c>
      <c r="D1074" s="1" t="s">
        <v>505</v>
      </c>
      <c r="E1074" s="2">
        <v>0</v>
      </c>
      <c r="F1074" s="1">
        <v>68</v>
      </c>
      <c r="G1074" s="1" t="s">
        <v>67</v>
      </c>
      <c r="H1074" s="1">
        <f t="shared" si="17"/>
        <v>0</v>
      </c>
      <c r="I1074" s="1" t="s">
        <v>22</v>
      </c>
      <c r="J1074" s="1" t="s">
        <v>0</v>
      </c>
    </row>
    <row r="1075" spans="1:10" ht="30" x14ac:dyDescent="0.25">
      <c r="A1075" s="1">
        <v>2855929</v>
      </c>
      <c r="B1075" s="1" t="s">
        <v>2093</v>
      </c>
      <c r="C1075" s="1" t="s">
        <v>22</v>
      </c>
      <c r="D1075" s="1" t="s">
        <v>2094</v>
      </c>
      <c r="E1075" s="2">
        <v>0</v>
      </c>
      <c r="F1075" s="1">
        <v>68</v>
      </c>
      <c r="G1075" s="1" t="s">
        <v>67</v>
      </c>
      <c r="H1075" s="1">
        <f t="shared" si="17"/>
        <v>0</v>
      </c>
      <c r="I1075" s="1" t="s">
        <v>22</v>
      </c>
      <c r="J1075" s="1" t="s">
        <v>0</v>
      </c>
    </row>
    <row r="1076" spans="1:10" x14ac:dyDescent="0.25">
      <c r="A1076" s="1">
        <v>2855930</v>
      </c>
      <c r="B1076" s="1" t="s">
        <v>2095</v>
      </c>
      <c r="C1076" s="1">
        <v>99</v>
      </c>
      <c r="D1076" s="1" t="s">
        <v>219</v>
      </c>
      <c r="E1076" s="1">
        <f>ROUND(H1077,2)</f>
        <v>0</v>
      </c>
      <c r="F1076" s="1">
        <v>1</v>
      </c>
      <c r="G1076" s="1" t="s">
        <v>0</v>
      </c>
      <c r="H1076" s="1">
        <f t="shared" si="17"/>
        <v>0</v>
      </c>
      <c r="I1076" s="1" t="s">
        <v>22</v>
      </c>
      <c r="J1076" s="1" t="s">
        <v>0</v>
      </c>
    </row>
    <row r="1077" spans="1:10" ht="30" x14ac:dyDescent="0.25">
      <c r="A1077" s="1">
        <v>2855931</v>
      </c>
      <c r="B1077" s="1" t="s">
        <v>2096</v>
      </c>
      <c r="C1077" s="1" t="s">
        <v>22</v>
      </c>
      <c r="D1077" s="1" t="s">
        <v>221</v>
      </c>
      <c r="E1077" s="2">
        <v>0</v>
      </c>
      <c r="F1077" s="1">
        <v>3.706</v>
      </c>
      <c r="G1077" s="1" t="s">
        <v>62</v>
      </c>
      <c r="H1077" s="1">
        <f t="shared" si="17"/>
        <v>0</v>
      </c>
      <c r="I1077" s="1" t="s">
        <v>22</v>
      </c>
      <c r="J1077" s="1" t="s">
        <v>0</v>
      </c>
    </row>
    <row r="1078" spans="1:10" x14ac:dyDescent="0.25">
      <c r="A1078" s="1">
        <v>2855932</v>
      </c>
      <c r="B1078" s="1" t="s">
        <v>2097</v>
      </c>
      <c r="C1078" s="1" t="s">
        <v>223</v>
      </c>
      <c r="D1078" s="1" t="s">
        <v>224</v>
      </c>
      <c r="E1078" s="1">
        <f>ROUND(H1079+H1082,2)</f>
        <v>0</v>
      </c>
      <c r="F1078" s="1">
        <v>1</v>
      </c>
      <c r="G1078" s="1" t="s">
        <v>0</v>
      </c>
      <c r="H1078" s="1">
        <f t="shared" si="17"/>
        <v>0</v>
      </c>
      <c r="I1078" s="1" t="s">
        <v>22</v>
      </c>
      <c r="J1078" s="1" t="s">
        <v>0</v>
      </c>
    </row>
    <row r="1079" spans="1:10" x14ac:dyDescent="0.25">
      <c r="A1079" s="1">
        <v>2855933</v>
      </c>
      <c r="B1079" s="1" t="s">
        <v>2098</v>
      </c>
      <c r="C1079" s="1">
        <v>711</v>
      </c>
      <c r="D1079" s="1" t="s">
        <v>226</v>
      </c>
      <c r="E1079" s="1">
        <f>ROUND(H1080+H1081,2)</f>
        <v>0</v>
      </c>
      <c r="F1079" s="1">
        <v>1</v>
      </c>
      <c r="G1079" s="1" t="s">
        <v>0</v>
      </c>
      <c r="H1079" s="1">
        <f t="shared" si="17"/>
        <v>0</v>
      </c>
      <c r="I1079" s="1" t="s">
        <v>22</v>
      </c>
      <c r="J1079" s="1" t="s">
        <v>0</v>
      </c>
    </row>
    <row r="1080" spans="1:10" ht="45" x14ac:dyDescent="0.25">
      <c r="A1080" s="1">
        <v>2855934</v>
      </c>
      <c r="B1080" s="1" t="s">
        <v>2099</v>
      </c>
      <c r="C1080" s="1" t="s">
        <v>22</v>
      </c>
      <c r="D1080" s="1" t="s">
        <v>2100</v>
      </c>
      <c r="E1080" s="2">
        <v>0</v>
      </c>
      <c r="F1080" s="1">
        <v>68</v>
      </c>
      <c r="G1080" s="1" t="s">
        <v>67</v>
      </c>
      <c r="H1080" s="1">
        <f t="shared" si="17"/>
        <v>0</v>
      </c>
      <c r="I1080" s="1" t="s">
        <v>22</v>
      </c>
      <c r="J1080" s="1" t="s">
        <v>0</v>
      </c>
    </row>
    <row r="1081" spans="1:10" ht="30" x14ac:dyDescent="0.25">
      <c r="A1081" s="1">
        <v>2855935</v>
      </c>
      <c r="B1081" s="1" t="s">
        <v>2101</v>
      </c>
      <c r="C1081" s="1" t="s">
        <v>22</v>
      </c>
      <c r="D1081" s="1" t="s">
        <v>245</v>
      </c>
      <c r="E1081" s="2">
        <v>0</v>
      </c>
      <c r="F1081" s="1">
        <v>0.23799999999999999</v>
      </c>
      <c r="G1081" s="1" t="s">
        <v>62</v>
      </c>
      <c r="H1081" s="1">
        <f t="shared" si="17"/>
        <v>0</v>
      </c>
      <c r="I1081" s="1" t="s">
        <v>22</v>
      </c>
      <c r="J1081" s="1" t="s">
        <v>0</v>
      </c>
    </row>
    <row r="1082" spans="1:10" x14ac:dyDescent="0.25">
      <c r="A1082" s="1">
        <v>2855936</v>
      </c>
      <c r="B1082" s="1" t="s">
        <v>2102</v>
      </c>
      <c r="C1082" s="1">
        <v>777</v>
      </c>
      <c r="D1082" s="1" t="s">
        <v>520</v>
      </c>
      <c r="E1082" s="1">
        <f>ROUND(H1083+H1084,2)</f>
        <v>0</v>
      </c>
      <c r="F1082" s="1">
        <v>1</v>
      </c>
      <c r="G1082" s="1" t="s">
        <v>0</v>
      </c>
      <c r="H1082" s="1">
        <f t="shared" si="17"/>
        <v>0</v>
      </c>
      <c r="I1082" s="1" t="s">
        <v>22</v>
      </c>
      <c r="J1082" s="1" t="s">
        <v>0</v>
      </c>
    </row>
    <row r="1083" spans="1:10" ht="45" x14ac:dyDescent="0.25">
      <c r="A1083" s="1">
        <v>2855937</v>
      </c>
      <c r="B1083" s="1" t="s">
        <v>2103</v>
      </c>
      <c r="C1083" s="1" t="s">
        <v>22</v>
      </c>
      <c r="D1083" s="1" t="s">
        <v>2104</v>
      </c>
      <c r="E1083" s="2">
        <v>0</v>
      </c>
      <c r="F1083" s="1">
        <v>68</v>
      </c>
      <c r="G1083" s="1" t="s">
        <v>67</v>
      </c>
      <c r="H1083" s="1">
        <f t="shared" si="17"/>
        <v>0</v>
      </c>
      <c r="I1083" s="1" t="s">
        <v>22</v>
      </c>
      <c r="J1083" s="1" t="s">
        <v>0</v>
      </c>
    </row>
    <row r="1084" spans="1:10" ht="30" x14ac:dyDescent="0.25">
      <c r="A1084" s="1">
        <v>2855938</v>
      </c>
      <c r="B1084" s="1" t="s">
        <v>2105</v>
      </c>
      <c r="C1084" s="1" t="s">
        <v>22</v>
      </c>
      <c r="D1084" s="1" t="s">
        <v>524</v>
      </c>
      <c r="E1084" s="2">
        <v>0</v>
      </c>
      <c r="F1084" s="1">
        <v>0.89600000000000002</v>
      </c>
      <c r="G1084" s="1" t="s">
        <v>62</v>
      </c>
      <c r="H1084" s="1">
        <f t="shared" si="17"/>
        <v>0</v>
      </c>
      <c r="I1084" s="1" t="s">
        <v>22</v>
      </c>
      <c r="J1084" s="1" t="s">
        <v>0</v>
      </c>
    </row>
    <row r="1085" spans="1:10" x14ac:dyDescent="0.25">
      <c r="A1085" s="1">
        <v>2855939</v>
      </c>
      <c r="B1085" s="1" t="s">
        <v>2106</v>
      </c>
      <c r="C1085" s="1" t="s">
        <v>22</v>
      </c>
      <c r="D1085" s="1" t="s">
        <v>2107</v>
      </c>
      <c r="E1085" s="1">
        <f>ROUND(H1086,2)</f>
        <v>0</v>
      </c>
      <c r="F1085" s="1">
        <v>1</v>
      </c>
      <c r="G1085" s="1" t="s">
        <v>0</v>
      </c>
      <c r="H1085" s="1">
        <f t="shared" si="17"/>
        <v>0</v>
      </c>
      <c r="I1085" s="1" t="s">
        <v>22</v>
      </c>
      <c r="J1085" s="1" t="s">
        <v>0</v>
      </c>
    </row>
    <row r="1086" spans="1:10" x14ac:dyDescent="0.25">
      <c r="A1086" s="1">
        <v>2855940</v>
      </c>
      <c r="B1086" s="1" t="s">
        <v>2108</v>
      </c>
      <c r="C1086" s="1" t="s">
        <v>223</v>
      </c>
      <c r="D1086" s="1" t="s">
        <v>224</v>
      </c>
      <c r="E1086" s="1">
        <f>ROUND(H1087,2)</f>
        <v>0</v>
      </c>
      <c r="F1086" s="1">
        <v>1</v>
      </c>
      <c r="G1086" s="1" t="s">
        <v>0</v>
      </c>
      <c r="H1086" s="1">
        <f t="shared" si="17"/>
        <v>0</v>
      </c>
      <c r="I1086" s="1" t="s">
        <v>22</v>
      </c>
      <c r="J1086" s="1" t="s">
        <v>0</v>
      </c>
    </row>
    <row r="1087" spans="1:10" x14ac:dyDescent="0.25">
      <c r="A1087" s="1">
        <v>2855941</v>
      </c>
      <c r="B1087" s="1" t="s">
        <v>2109</v>
      </c>
      <c r="C1087" s="1">
        <v>763</v>
      </c>
      <c r="D1087" s="1" t="s">
        <v>2110</v>
      </c>
      <c r="E1087" s="1">
        <f>ROUND(H1088+H1089,2)</f>
        <v>0</v>
      </c>
      <c r="F1087" s="1">
        <v>1</v>
      </c>
      <c r="G1087" s="1" t="s">
        <v>0</v>
      </c>
      <c r="H1087" s="1">
        <f t="shared" si="17"/>
        <v>0</v>
      </c>
      <c r="I1087" s="1" t="s">
        <v>22</v>
      </c>
      <c r="J1087" s="1" t="s">
        <v>0</v>
      </c>
    </row>
    <row r="1088" spans="1:10" ht="45" x14ac:dyDescent="0.25">
      <c r="A1088" s="1">
        <v>2855942</v>
      </c>
      <c r="B1088" s="1" t="s">
        <v>2111</v>
      </c>
      <c r="C1088" s="1" t="s">
        <v>22</v>
      </c>
      <c r="D1088" s="1" t="s">
        <v>2112</v>
      </c>
      <c r="E1088" s="2">
        <v>0</v>
      </c>
      <c r="F1088" s="1">
        <v>68</v>
      </c>
      <c r="G1088" s="1" t="s">
        <v>67</v>
      </c>
      <c r="H1088" s="1">
        <f t="shared" si="17"/>
        <v>0</v>
      </c>
      <c r="I1088" s="1" t="s">
        <v>22</v>
      </c>
      <c r="J1088" s="1" t="s">
        <v>0</v>
      </c>
    </row>
    <row r="1089" spans="1:10" ht="30" x14ac:dyDescent="0.25">
      <c r="A1089" s="1">
        <v>2855943</v>
      </c>
      <c r="B1089" s="1" t="s">
        <v>2113</v>
      </c>
      <c r="C1089" s="1" t="s">
        <v>22</v>
      </c>
      <c r="D1089" s="1" t="s">
        <v>2114</v>
      </c>
      <c r="E1089" s="2">
        <v>0</v>
      </c>
      <c r="F1089" s="1">
        <v>0.55300000000000005</v>
      </c>
      <c r="G1089" s="1" t="s">
        <v>62</v>
      </c>
      <c r="H1089" s="1">
        <f t="shared" si="17"/>
        <v>0</v>
      </c>
      <c r="I1089" s="1" t="s">
        <v>22</v>
      </c>
      <c r="J1089" s="1" t="s">
        <v>0</v>
      </c>
    </row>
    <row r="1090" spans="1:10" x14ac:dyDescent="0.25">
      <c r="A1090" s="1">
        <v>2855944</v>
      </c>
      <c r="B1090" s="1" t="s">
        <v>2115</v>
      </c>
      <c r="C1090" s="1" t="s">
        <v>22</v>
      </c>
      <c r="D1090" s="1" t="s">
        <v>2116</v>
      </c>
      <c r="E1090" s="1">
        <f>ROUND(H1091+H1099,2)</f>
        <v>0</v>
      </c>
      <c r="F1090" s="1">
        <v>1</v>
      </c>
      <c r="G1090" s="1" t="s">
        <v>0</v>
      </c>
      <c r="H1090" s="1">
        <f t="shared" si="17"/>
        <v>0</v>
      </c>
      <c r="I1090" s="1" t="s">
        <v>22</v>
      </c>
      <c r="J1090" s="1" t="s">
        <v>0</v>
      </c>
    </row>
    <row r="1091" spans="1:10" x14ac:dyDescent="0.25">
      <c r="A1091" s="1">
        <v>2855945</v>
      </c>
      <c r="B1091" s="1" t="s">
        <v>2117</v>
      </c>
      <c r="C1091" s="1" t="s">
        <v>35</v>
      </c>
      <c r="D1091" s="1" t="s">
        <v>36</v>
      </c>
      <c r="E1091" s="1">
        <f>ROUND(H1092+H1095+H1097,2)</f>
        <v>0</v>
      </c>
      <c r="F1091" s="1">
        <v>1</v>
      </c>
      <c r="G1091" s="1" t="s">
        <v>0</v>
      </c>
      <c r="H1091" s="1">
        <f t="shared" si="17"/>
        <v>0</v>
      </c>
      <c r="I1091" s="1" t="s">
        <v>22</v>
      </c>
      <c r="J1091" s="1" t="s">
        <v>0</v>
      </c>
    </row>
    <row r="1092" spans="1:10" x14ac:dyDescent="0.25">
      <c r="A1092" s="1">
        <v>2855946</v>
      </c>
      <c r="B1092" s="1" t="s">
        <v>2118</v>
      </c>
      <c r="C1092" s="1">
        <v>6</v>
      </c>
      <c r="D1092" s="1" t="s">
        <v>211</v>
      </c>
      <c r="E1092" s="1">
        <f>ROUND(H1093+H1094,2)</f>
        <v>0</v>
      </c>
      <c r="F1092" s="1">
        <v>1</v>
      </c>
      <c r="G1092" s="1" t="s">
        <v>0</v>
      </c>
      <c r="H1092" s="1">
        <f t="shared" si="17"/>
        <v>0</v>
      </c>
      <c r="I1092" s="1" t="s">
        <v>22</v>
      </c>
      <c r="J1092" s="1" t="s">
        <v>0</v>
      </c>
    </row>
    <row r="1093" spans="1:10" ht="30" x14ac:dyDescent="0.25">
      <c r="A1093" s="1">
        <v>2855947</v>
      </c>
      <c r="B1093" s="1" t="s">
        <v>2119</v>
      </c>
      <c r="C1093" s="1" t="s">
        <v>22</v>
      </c>
      <c r="D1093" s="1" t="s">
        <v>546</v>
      </c>
      <c r="E1093" s="2">
        <v>0</v>
      </c>
      <c r="F1093" s="1">
        <v>68</v>
      </c>
      <c r="G1093" s="1" t="s">
        <v>67</v>
      </c>
      <c r="H1093" s="1">
        <f t="shared" si="17"/>
        <v>0</v>
      </c>
      <c r="I1093" s="1" t="s">
        <v>22</v>
      </c>
      <c r="J1093" s="1" t="s">
        <v>0</v>
      </c>
    </row>
    <row r="1094" spans="1:10" x14ac:dyDescent="0.25">
      <c r="A1094" s="1">
        <v>2855948</v>
      </c>
      <c r="B1094" s="1" t="s">
        <v>2120</v>
      </c>
      <c r="C1094" s="1" t="s">
        <v>22</v>
      </c>
      <c r="D1094" s="1" t="s">
        <v>2121</v>
      </c>
      <c r="E1094" s="2">
        <v>0</v>
      </c>
      <c r="F1094" s="1">
        <v>129.767</v>
      </c>
      <c r="G1094" s="1" t="s">
        <v>67</v>
      </c>
      <c r="H1094" s="1">
        <f t="shared" si="17"/>
        <v>0</v>
      </c>
      <c r="I1094" s="1" t="s">
        <v>22</v>
      </c>
      <c r="J1094" s="1" t="s">
        <v>0</v>
      </c>
    </row>
    <row r="1095" spans="1:10" x14ac:dyDescent="0.25">
      <c r="A1095" s="1">
        <v>2855949</v>
      </c>
      <c r="B1095" s="1" t="s">
        <v>2122</v>
      </c>
      <c r="C1095" s="1">
        <v>9</v>
      </c>
      <c r="D1095" s="1" t="s">
        <v>407</v>
      </c>
      <c r="E1095" s="1">
        <f>ROUND(H1096,2)</f>
        <v>0</v>
      </c>
      <c r="F1095" s="1">
        <v>1</v>
      </c>
      <c r="G1095" s="1" t="s">
        <v>0</v>
      </c>
      <c r="H1095" s="1">
        <f t="shared" si="17"/>
        <v>0</v>
      </c>
      <c r="I1095" s="1" t="s">
        <v>22</v>
      </c>
      <c r="J1095" s="1" t="s">
        <v>0</v>
      </c>
    </row>
    <row r="1096" spans="1:10" ht="30" x14ac:dyDescent="0.25">
      <c r="A1096" s="1">
        <v>2855950</v>
      </c>
      <c r="B1096" s="1" t="s">
        <v>2123</v>
      </c>
      <c r="C1096" s="1" t="s">
        <v>22</v>
      </c>
      <c r="D1096" s="1" t="s">
        <v>576</v>
      </c>
      <c r="E1096" s="2">
        <v>0</v>
      </c>
      <c r="F1096" s="1">
        <v>100</v>
      </c>
      <c r="G1096" s="1" t="s">
        <v>67</v>
      </c>
      <c r="H1096" s="1">
        <f t="shared" si="17"/>
        <v>0</v>
      </c>
      <c r="I1096" s="1" t="s">
        <v>22</v>
      </c>
      <c r="J1096" s="1" t="s">
        <v>0</v>
      </c>
    </row>
    <row r="1097" spans="1:10" x14ac:dyDescent="0.25">
      <c r="A1097" s="1">
        <v>2855951</v>
      </c>
      <c r="B1097" s="1" t="s">
        <v>2124</v>
      </c>
      <c r="C1097" s="1">
        <v>99</v>
      </c>
      <c r="D1097" s="1" t="s">
        <v>219</v>
      </c>
      <c r="E1097" s="1">
        <f>ROUND(H1098,2)</f>
        <v>0</v>
      </c>
      <c r="F1097" s="1">
        <v>1</v>
      </c>
      <c r="G1097" s="1" t="s">
        <v>0</v>
      </c>
      <c r="H1097" s="1">
        <f t="shared" si="17"/>
        <v>0</v>
      </c>
      <c r="I1097" s="1" t="s">
        <v>22</v>
      </c>
      <c r="J1097" s="1" t="s">
        <v>0</v>
      </c>
    </row>
    <row r="1098" spans="1:10" ht="30" x14ac:dyDescent="0.25">
      <c r="A1098" s="1">
        <v>2855952</v>
      </c>
      <c r="B1098" s="1" t="s">
        <v>2125</v>
      </c>
      <c r="C1098" s="1" t="s">
        <v>22</v>
      </c>
      <c r="D1098" s="1" t="s">
        <v>570</v>
      </c>
      <c r="E1098" s="2">
        <v>0</v>
      </c>
      <c r="F1098" s="1">
        <v>1.79</v>
      </c>
      <c r="G1098" s="1" t="s">
        <v>62</v>
      </c>
      <c r="H1098" s="1">
        <f t="shared" si="17"/>
        <v>0</v>
      </c>
      <c r="I1098" s="1" t="s">
        <v>22</v>
      </c>
      <c r="J1098" s="1" t="s">
        <v>0</v>
      </c>
    </row>
    <row r="1099" spans="1:10" x14ac:dyDescent="0.25">
      <c r="A1099" s="1">
        <v>2855953</v>
      </c>
      <c r="B1099" s="1" t="s">
        <v>2126</v>
      </c>
      <c r="C1099" s="1" t="s">
        <v>223</v>
      </c>
      <c r="D1099" s="1" t="s">
        <v>224</v>
      </c>
      <c r="E1099" s="1">
        <f>ROUND(H1100,2)</f>
        <v>0</v>
      </c>
      <c r="F1099" s="1">
        <v>1</v>
      </c>
      <c r="G1099" s="1" t="s">
        <v>0</v>
      </c>
      <c r="H1099" s="1">
        <f t="shared" si="17"/>
        <v>0</v>
      </c>
      <c r="I1099" s="1" t="s">
        <v>22</v>
      </c>
      <c r="J1099" s="1" t="s">
        <v>0</v>
      </c>
    </row>
    <row r="1100" spans="1:10" x14ac:dyDescent="0.25">
      <c r="A1100" s="1">
        <v>2855954</v>
      </c>
      <c r="B1100" s="1" t="s">
        <v>2127</v>
      </c>
      <c r="C1100" s="1">
        <v>784</v>
      </c>
      <c r="D1100" s="1" t="s">
        <v>2128</v>
      </c>
      <c r="E1100" s="1">
        <f>ROUND(H1101+H1102+H1103+H1104,2)</f>
        <v>0</v>
      </c>
      <c r="F1100" s="1">
        <v>1</v>
      </c>
      <c r="G1100" s="1" t="s">
        <v>0</v>
      </c>
      <c r="H1100" s="1">
        <f t="shared" si="17"/>
        <v>0</v>
      </c>
      <c r="I1100" s="1" t="s">
        <v>22</v>
      </c>
      <c r="J1100" s="1" t="s">
        <v>0</v>
      </c>
    </row>
    <row r="1101" spans="1:10" ht="30" x14ac:dyDescent="0.25">
      <c r="A1101" s="1">
        <v>2855955</v>
      </c>
      <c r="B1101" s="1" t="s">
        <v>2129</v>
      </c>
      <c r="C1101" s="1" t="s">
        <v>22</v>
      </c>
      <c r="D1101" s="1" t="s">
        <v>2130</v>
      </c>
      <c r="E1101" s="2">
        <v>0</v>
      </c>
      <c r="F1101" s="1">
        <v>129.767</v>
      </c>
      <c r="G1101" s="1" t="s">
        <v>67</v>
      </c>
      <c r="H1101" s="1">
        <f t="shared" si="17"/>
        <v>0</v>
      </c>
      <c r="I1101" s="1" t="s">
        <v>22</v>
      </c>
      <c r="J1101" s="1" t="s">
        <v>0</v>
      </c>
    </row>
    <row r="1102" spans="1:10" x14ac:dyDescent="0.25">
      <c r="A1102" s="1">
        <v>2855956</v>
      </c>
      <c r="B1102" s="1" t="s">
        <v>2131</v>
      </c>
      <c r="C1102" s="1" t="s">
        <v>22</v>
      </c>
      <c r="D1102" s="1" t="s">
        <v>2132</v>
      </c>
      <c r="E1102" s="2">
        <v>0</v>
      </c>
      <c r="F1102" s="1">
        <v>2</v>
      </c>
      <c r="G1102" s="1" t="s">
        <v>97</v>
      </c>
      <c r="H1102" s="1">
        <f t="shared" si="17"/>
        <v>0</v>
      </c>
      <c r="I1102" s="1" t="s">
        <v>22</v>
      </c>
      <c r="J1102" s="1" t="s">
        <v>0</v>
      </c>
    </row>
    <row r="1103" spans="1:10" ht="30" x14ac:dyDescent="0.25">
      <c r="A1103" s="1">
        <v>2855957</v>
      </c>
      <c r="B1103" s="1" t="s">
        <v>2133</v>
      </c>
      <c r="C1103" s="1" t="s">
        <v>22</v>
      </c>
      <c r="D1103" s="1" t="s">
        <v>2134</v>
      </c>
      <c r="E1103" s="2">
        <v>0</v>
      </c>
      <c r="F1103" s="1">
        <v>218.24199999999999</v>
      </c>
      <c r="G1103" s="1" t="s">
        <v>67</v>
      </c>
      <c r="H1103" s="1">
        <f t="shared" si="17"/>
        <v>0</v>
      </c>
      <c r="I1103" s="1" t="s">
        <v>22</v>
      </c>
      <c r="J1103" s="1" t="s">
        <v>0</v>
      </c>
    </row>
    <row r="1104" spans="1:10" ht="30" x14ac:dyDescent="0.25">
      <c r="A1104" s="1">
        <v>2855958</v>
      </c>
      <c r="B1104" s="1" t="s">
        <v>2135</v>
      </c>
      <c r="C1104" s="1" t="s">
        <v>22</v>
      </c>
      <c r="D1104" s="1" t="s">
        <v>2136</v>
      </c>
      <c r="E1104" s="2">
        <v>0</v>
      </c>
      <c r="F1104" s="1">
        <v>218.24199999999999</v>
      </c>
      <c r="G1104" s="1" t="s">
        <v>67</v>
      </c>
      <c r="H1104" s="1">
        <f t="shared" si="17"/>
        <v>0</v>
      </c>
      <c r="I1104" s="1" t="s">
        <v>22</v>
      </c>
      <c r="J1104" s="1" t="s">
        <v>0</v>
      </c>
    </row>
    <row r="1105" spans="1:10" x14ac:dyDescent="0.25">
      <c r="A1105" s="1">
        <v>2855959</v>
      </c>
      <c r="B1105" s="1" t="s">
        <v>2137</v>
      </c>
      <c r="C1105" s="1" t="s">
        <v>22</v>
      </c>
      <c r="D1105" s="1" t="s">
        <v>2138</v>
      </c>
      <c r="E1105" s="1">
        <f>ROUND(H1106,2)</f>
        <v>0</v>
      </c>
      <c r="F1105" s="1">
        <v>1</v>
      </c>
      <c r="G1105" s="1" t="s">
        <v>0</v>
      </c>
      <c r="H1105" s="1">
        <f t="shared" si="17"/>
        <v>0</v>
      </c>
      <c r="I1105" s="1" t="s">
        <v>22</v>
      </c>
      <c r="J1105" s="1" t="s">
        <v>0</v>
      </c>
    </row>
    <row r="1106" spans="1:10" x14ac:dyDescent="0.25">
      <c r="A1106" s="1">
        <v>2855960</v>
      </c>
      <c r="B1106" s="1" t="s">
        <v>2139</v>
      </c>
      <c r="C1106" s="1" t="s">
        <v>223</v>
      </c>
      <c r="D1106" s="1" t="s">
        <v>224</v>
      </c>
      <c r="E1106" s="1">
        <f>ROUND(H1107,2)</f>
        <v>0</v>
      </c>
      <c r="F1106" s="1">
        <v>1</v>
      </c>
      <c r="G1106" s="1" t="s">
        <v>0</v>
      </c>
      <c r="H1106" s="1">
        <f t="shared" si="17"/>
        <v>0</v>
      </c>
      <c r="I1106" s="1" t="s">
        <v>22</v>
      </c>
      <c r="J1106" s="1" t="s">
        <v>0</v>
      </c>
    </row>
    <row r="1107" spans="1:10" x14ac:dyDescent="0.25">
      <c r="A1107" s="1">
        <v>2855961</v>
      </c>
      <c r="B1107" s="1" t="s">
        <v>2140</v>
      </c>
      <c r="C1107" s="1">
        <v>722</v>
      </c>
      <c r="D1107" s="1" t="s">
        <v>592</v>
      </c>
      <c r="E1107" s="1">
        <f>ROUND(H1108+H1109,2)</f>
        <v>0</v>
      </c>
      <c r="F1107" s="1">
        <v>1</v>
      </c>
      <c r="G1107" s="1" t="s">
        <v>0</v>
      </c>
      <c r="H1107" s="1">
        <f t="shared" si="17"/>
        <v>0</v>
      </c>
      <c r="I1107" s="1" t="s">
        <v>22</v>
      </c>
      <c r="J1107" s="1" t="s">
        <v>0</v>
      </c>
    </row>
    <row r="1108" spans="1:10" x14ac:dyDescent="0.25">
      <c r="A1108" s="1">
        <v>2855962</v>
      </c>
      <c r="B1108" s="1" t="s">
        <v>2141</v>
      </c>
      <c r="C1108" s="1" t="s">
        <v>22</v>
      </c>
      <c r="D1108" s="1" t="s">
        <v>594</v>
      </c>
      <c r="E1108" s="2">
        <v>0</v>
      </c>
      <c r="F1108" s="1">
        <v>8</v>
      </c>
      <c r="G1108" s="1" t="s">
        <v>97</v>
      </c>
      <c r="H1108" s="1">
        <f t="shared" si="17"/>
        <v>0</v>
      </c>
      <c r="I1108" s="1" t="s">
        <v>22</v>
      </c>
      <c r="J1108" s="1" t="s">
        <v>0</v>
      </c>
    </row>
    <row r="1109" spans="1:10" x14ac:dyDescent="0.25">
      <c r="A1109" s="1">
        <v>2855963</v>
      </c>
      <c r="B1109" s="1" t="s">
        <v>2142</v>
      </c>
      <c r="C1109" s="1" t="s">
        <v>22</v>
      </c>
      <c r="D1109" s="1" t="s">
        <v>596</v>
      </c>
      <c r="E1109" s="2">
        <v>0</v>
      </c>
      <c r="F1109" s="1">
        <v>8</v>
      </c>
      <c r="G1109" s="1" t="s">
        <v>97</v>
      </c>
      <c r="H1109" s="1">
        <f t="shared" si="17"/>
        <v>0</v>
      </c>
      <c r="I1109" s="1" t="s">
        <v>22</v>
      </c>
      <c r="J1109" s="1" t="s">
        <v>0</v>
      </c>
    </row>
    <row r="1110" spans="1:10" x14ac:dyDescent="0.25">
      <c r="A1110" s="1">
        <v>2855964</v>
      </c>
      <c r="B1110" s="1" t="s">
        <v>2143</v>
      </c>
      <c r="C1110" s="1" t="s">
        <v>22</v>
      </c>
      <c r="D1110" s="1" t="s">
        <v>2144</v>
      </c>
      <c r="E1110" s="1">
        <f>ROUND(H1111+H1122+H1154+H1160+H1188,2)</f>
        <v>0</v>
      </c>
      <c r="F1110" s="1">
        <v>1</v>
      </c>
      <c r="G1110" s="1" t="s">
        <v>0</v>
      </c>
      <c r="H1110" s="1">
        <f t="shared" si="17"/>
        <v>0</v>
      </c>
      <c r="I1110" s="1" t="s">
        <v>22</v>
      </c>
      <c r="J1110" s="1" t="s">
        <v>0</v>
      </c>
    </row>
    <row r="1111" spans="1:10" x14ac:dyDescent="0.25">
      <c r="A1111" s="1">
        <v>2855965</v>
      </c>
      <c r="B1111" s="1" t="s">
        <v>2145</v>
      </c>
      <c r="C1111" s="1" t="s">
        <v>22</v>
      </c>
      <c r="D1111" s="1" t="s">
        <v>2146</v>
      </c>
      <c r="E1111" s="1">
        <f>ROUND(H1112,2)</f>
        <v>0</v>
      </c>
      <c r="F1111" s="1">
        <v>1</v>
      </c>
      <c r="G1111" s="1" t="s">
        <v>0</v>
      </c>
      <c r="H1111" s="1">
        <f t="shared" si="17"/>
        <v>0</v>
      </c>
      <c r="I1111" s="1" t="s">
        <v>22</v>
      </c>
      <c r="J1111" s="1" t="s">
        <v>0</v>
      </c>
    </row>
    <row r="1112" spans="1:10" x14ac:dyDescent="0.25">
      <c r="A1112" s="1">
        <v>2855966</v>
      </c>
      <c r="B1112" s="1" t="s">
        <v>2147</v>
      </c>
      <c r="C1112" s="1" t="s">
        <v>22</v>
      </c>
      <c r="D1112" s="1" t="s">
        <v>952</v>
      </c>
      <c r="E1112" s="1">
        <f>ROUND(H1113+H1114+H1115+H1116+H1117+H1118+H1119+H1120+H1121,2)</f>
        <v>0</v>
      </c>
      <c r="F1112" s="1">
        <v>1</v>
      </c>
      <c r="G1112" s="1" t="s">
        <v>0</v>
      </c>
      <c r="H1112" s="1">
        <f t="shared" si="17"/>
        <v>0</v>
      </c>
      <c r="I1112" s="1" t="s">
        <v>22</v>
      </c>
      <c r="J1112" s="1" t="s">
        <v>0</v>
      </c>
    </row>
    <row r="1113" spans="1:10" x14ac:dyDescent="0.25">
      <c r="A1113" s="1">
        <v>2855967</v>
      </c>
      <c r="B1113" s="1" t="s">
        <v>2148</v>
      </c>
      <c r="C1113" s="1" t="s">
        <v>22</v>
      </c>
      <c r="D1113" s="1" t="s">
        <v>805</v>
      </c>
      <c r="E1113" s="2">
        <v>0</v>
      </c>
      <c r="F1113" s="1">
        <v>1</v>
      </c>
      <c r="G1113" s="1" t="s">
        <v>776</v>
      </c>
      <c r="H1113" s="1">
        <f t="shared" si="17"/>
        <v>0</v>
      </c>
      <c r="I1113" s="1" t="s">
        <v>22</v>
      </c>
      <c r="J1113" s="1" t="s">
        <v>0</v>
      </c>
    </row>
    <row r="1114" spans="1:10" x14ac:dyDescent="0.25">
      <c r="A1114" s="1">
        <v>2855968</v>
      </c>
      <c r="B1114" s="1" t="s">
        <v>2149</v>
      </c>
      <c r="C1114" s="1" t="s">
        <v>22</v>
      </c>
      <c r="D1114" s="1" t="s">
        <v>807</v>
      </c>
      <c r="E1114" s="2">
        <v>0</v>
      </c>
      <c r="F1114" s="1">
        <v>1</v>
      </c>
      <c r="G1114" s="1" t="s">
        <v>776</v>
      </c>
      <c r="H1114" s="1">
        <f t="shared" si="17"/>
        <v>0</v>
      </c>
      <c r="I1114" s="1" t="s">
        <v>22</v>
      </c>
      <c r="J1114" s="1" t="s">
        <v>0</v>
      </c>
    </row>
    <row r="1115" spans="1:10" ht="45" x14ac:dyDescent="0.25">
      <c r="A1115" s="1">
        <v>2855969</v>
      </c>
      <c r="B1115" s="1" t="s">
        <v>2150</v>
      </c>
      <c r="C1115" s="1" t="s">
        <v>22</v>
      </c>
      <c r="D1115" s="1" t="s">
        <v>809</v>
      </c>
      <c r="E1115" s="2">
        <v>0</v>
      </c>
      <c r="F1115" s="1">
        <v>1</v>
      </c>
      <c r="G1115" s="1" t="s">
        <v>776</v>
      </c>
      <c r="H1115" s="1">
        <f t="shared" si="17"/>
        <v>0</v>
      </c>
      <c r="I1115" s="1" t="s">
        <v>22</v>
      </c>
      <c r="J1115" s="1" t="s">
        <v>0</v>
      </c>
    </row>
    <row r="1116" spans="1:10" x14ac:dyDescent="0.25">
      <c r="A1116" s="1">
        <v>2855970</v>
      </c>
      <c r="B1116" s="1" t="s">
        <v>2151</v>
      </c>
      <c r="C1116" s="1" t="s">
        <v>22</v>
      </c>
      <c r="D1116" s="1" t="s">
        <v>811</v>
      </c>
      <c r="E1116" s="2">
        <v>0</v>
      </c>
      <c r="F1116" s="1">
        <v>1</v>
      </c>
      <c r="G1116" s="1" t="s">
        <v>776</v>
      </c>
      <c r="H1116" s="1">
        <f t="shared" si="17"/>
        <v>0</v>
      </c>
      <c r="I1116" s="1" t="s">
        <v>22</v>
      </c>
      <c r="J1116" s="1" t="s">
        <v>0</v>
      </c>
    </row>
    <row r="1117" spans="1:10" x14ac:dyDescent="0.25">
      <c r="A1117" s="1">
        <v>2855971</v>
      </c>
      <c r="B1117" s="1" t="s">
        <v>2152</v>
      </c>
      <c r="C1117" s="1" t="s">
        <v>22</v>
      </c>
      <c r="D1117" s="1" t="s">
        <v>813</v>
      </c>
      <c r="E1117" s="2">
        <v>0</v>
      </c>
      <c r="F1117" s="1">
        <v>1</v>
      </c>
      <c r="G1117" s="1" t="s">
        <v>776</v>
      </c>
      <c r="H1117" s="1">
        <f t="shared" si="17"/>
        <v>0</v>
      </c>
      <c r="I1117" s="1" t="s">
        <v>22</v>
      </c>
      <c r="J1117" s="1" t="s">
        <v>0</v>
      </c>
    </row>
    <row r="1118" spans="1:10" x14ac:dyDescent="0.25">
      <c r="A1118" s="1">
        <v>2855972</v>
      </c>
      <c r="B1118" s="1" t="s">
        <v>2153</v>
      </c>
      <c r="C1118" s="1" t="s">
        <v>22</v>
      </c>
      <c r="D1118" s="1" t="s">
        <v>815</v>
      </c>
      <c r="E1118" s="2">
        <v>0</v>
      </c>
      <c r="F1118" s="1">
        <v>1</v>
      </c>
      <c r="G1118" s="1" t="s">
        <v>776</v>
      </c>
      <c r="H1118" s="1">
        <f t="shared" si="17"/>
        <v>0</v>
      </c>
      <c r="I1118" s="1" t="s">
        <v>22</v>
      </c>
      <c r="J1118" s="1" t="s">
        <v>0</v>
      </c>
    </row>
    <row r="1119" spans="1:10" x14ac:dyDescent="0.25">
      <c r="A1119" s="1">
        <v>2855973</v>
      </c>
      <c r="B1119" s="1" t="s">
        <v>2154</v>
      </c>
      <c r="C1119" s="1" t="s">
        <v>22</v>
      </c>
      <c r="D1119" s="1" t="s">
        <v>817</v>
      </c>
      <c r="E1119" s="2">
        <v>0</v>
      </c>
      <c r="F1119" s="1">
        <v>1</v>
      </c>
      <c r="G1119" s="1" t="s">
        <v>776</v>
      </c>
      <c r="H1119" s="1">
        <f t="shared" si="17"/>
        <v>0</v>
      </c>
      <c r="I1119" s="1" t="s">
        <v>22</v>
      </c>
      <c r="J1119" s="1" t="s">
        <v>0</v>
      </c>
    </row>
    <row r="1120" spans="1:10" ht="30" x14ac:dyDescent="0.25">
      <c r="A1120" s="1">
        <v>2855974</v>
      </c>
      <c r="B1120" s="1" t="s">
        <v>2155</v>
      </c>
      <c r="C1120" s="1" t="s">
        <v>22</v>
      </c>
      <c r="D1120" s="1" t="s">
        <v>819</v>
      </c>
      <c r="E1120" s="2">
        <v>0</v>
      </c>
      <c r="F1120" s="1">
        <v>10</v>
      </c>
      <c r="G1120" s="1" t="s">
        <v>776</v>
      </c>
      <c r="H1120" s="1">
        <f t="shared" si="17"/>
        <v>0</v>
      </c>
      <c r="I1120" s="1" t="s">
        <v>22</v>
      </c>
      <c r="J1120" s="1" t="s">
        <v>0</v>
      </c>
    </row>
    <row r="1121" spans="1:10" x14ac:dyDescent="0.25">
      <c r="A1121" s="1">
        <v>2855975</v>
      </c>
      <c r="B1121" s="1" t="s">
        <v>2156</v>
      </c>
      <c r="C1121" s="1" t="s">
        <v>22</v>
      </c>
      <c r="D1121" s="1" t="s">
        <v>821</v>
      </c>
      <c r="E1121" s="2">
        <v>0</v>
      </c>
      <c r="F1121" s="1">
        <v>1</v>
      </c>
      <c r="G1121" s="1" t="s">
        <v>776</v>
      </c>
      <c r="H1121" s="1">
        <f t="shared" si="17"/>
        <v>0</v>
      </c>
      <c r="I1121" s="1" t="s">
        <v>22</v>
      </c>
      <c r="J1121" s="1" t="s">
        <v>0</v>
      </c>
    </row>
    <row r="1122" spans="1:10" x14ac:dyDescent="0.25">
      <c r="A1122" s="1">
        <v>2855976</v>
      </c>
      <c r="B1122" s="1" t="s">
        <v>2157</v>
      </c>
      <c r="C1122" s="1" t="s">
        <v>22</v>
      </c>
      <c r="D1122" s="1" t="s">
        <v>2158</v>
      </c>
      <c r="E1122" s="1">
        <f>ROUND(H1123+H1129+H1140+H1144+H1149+H1151,2)</f>
        <v>0</v>
      </c>
      <c r="F1122" s="1">
        <v>1</v>
      </c>
      <c r="G1122" s="1" t="s">
        <v>0</v>
      </c>
      <c r="H1122" s="1">
        <f t="shared" si="17"/>
        <v>0</v>
      </c>
      <c r="I1122" s="1" t="s">
        <v>22</v>
      </c>
      <c r="J1122" s="1" t="s">
        <v>0</v>
      </c>
    </row>
    <row r="1123" spans="1:10" x14ac:dyDescent="0.25">
      <c r="A1123" s="1">
        <v>2855977</v>
      </c>
      <c r="B1123" s="1" t="s">
        <v>2159</v>
      </c>
      <c r="C1123" s="1" t="s">
        <v>604</v>
      </c>
      <c r="D1123" s="1" t="s">
        <v>605</v>
      </c>
      <c r="E1123" s="1">
        <f>ROUND(H1124+H1125+H1126+H1127+H1128,2)</f>
        <v>0</v>
      </c>
      <c r="F1123" s="1">
        <v>1</v>
      </c>
      <c r="G1123" s="1" t="s">
        <v>0</v>
      </c>
      <c r="H1123" s="1">
        <f t="shared" si="17"/>
        <v>0</v>
      </c>
      <c r="I1123" s="1" t="s">
        <v>22</v>
      </c>
      <c r="J1123" s="1" t="s">
        <v>0</v>
      </c>
    </row>
    <row r="1124" spans="1:10" ht="30" x14ac:dyDescent="0.25">
      <c r="A1124" s="1">
        <v>2855978</v>
      </c>
      <c r="B1124" s="1" t="s">
        <v>2160</v>
      </c>
      <c r="C1124" s="1" t="s">
        <v>22</v>
      </c>
      <c r="D1124" s="1" t="s">
        <v>607</v>
      </c>
      <c r="E1124" s="2">
        <v>0</v>
      </c>
      <c r="F1124" s="1">
        <v>40</v>
      </c>
      <c r="G1124" s="1" t="s">
        <v>40</v>
      </c>
      <c r="H1124" s="1">
        <f t="shared" si="17"/>
        <v>0</v>
      </c>
      <c r="I1124" s="1" t="s">
        <v>22</v>
      </c>
      <c r="J1124" s="1" t="s">
        <v>0</v>
      </c>
    </row>
    <row r="1125" spans="1:10" x14ac:dyDescent="0.25">
      <c r="A1125" s="1">
        <v>2855979</v>
      </c>
      <c r="B1125" s="1" t="s">
        <v>2161</v>
      </c>
      <c r="C1125" s="1" t="s">
        <v>22</v>
      </c>
      <c r="D1125" s="1" t="s">
        <v>609</v>
      </c>
      <c r="E1125" s="2">
        <v>0</v>
      </c>
      <c r="F1125" s="1">
        <v>2</v>
      </c>
      <c r="G1125" s="1" t="s">
        <v>97</v>
      </c>
      <c r="H1125" s="1">
        <f t="shared" si="17"/>
        <v>0</v>
      </c>
      <c r="I1125" s="1" t="s">
        <v>22</v>
      </c>
      <c r="J1125" s="1" t="s">
        <v>0</v>
      </c>
    </row>
    <row r="1126" spans="1:10" x14ac:dyDescent="0.25">
      <c r="A1126" s="1">
        <v>2855980</v>
      </c>
      <c r="B1126" s="1" t="s">
        <v>2162</v>
      </c>
      <c r="C1126" s="1" t="s">
        <v>22</v>
      </c>
      <c r="D1126" s="1" t="s">
        <v>615</v>
      </c>
      <c r="E1126" s="2">
        <v>0</v>
      </c>
      <c r="F1126" s="1">
        <v>1</v>
      </c>
      <c r="G1126" s="1" t="s">
        <v>97</v>
      </c>
      <c r="H1126" s="1">
        <f t="shared" si="17"/>
        <v>0</v>
      </c>
      <c r="I1126" s="1" t="s">
        <v>22</v>
      </c>
      <c r="J1126" s="1" t="s">
        <v>0</v>
      </c>
    </row>
    <row r="1127" spans="1:10" x14ac:dyDescent="0.25">
      <c r="A1127" s="1">
        <v>2855981</v>
      </c>
      <c r="B1127" s="1" t="s">
        <v>2163</v>
      </c>
      <c r="C1127" s="1" t="s">
        <v>22</v>
      </c>
      <c r="D1127" s="1" t="s">
        <v>617</v>
      </c>
      <c r="E1127" s="2">
        <v>0</v>
      </c>
      <c r="F1127" s="1">
        <v>2</v>
      </c>
      <c r="G1127" s="1" t="s">
        <v>97</v>
      </c>
      <c r="H1127" s="1">
        <f t="shared" si="17"/>
        <v>0</v>
      </c>
      <c r="I1127" s="1" t="s">
        <v>22</v>
      </c>
      <c r="J1127" s="1" t="s">
        <v>0</v>
      </c>
    </row>
    <row r="1128" spans="1:10" x14ac:dyDescent="0.25">
      <c r="A1128" s="1">
        <v>2855982</v>
      </c>
      <c r="B1128" s="1" t="s">
        <v>2164</v>
      </c>
      <c r="C1128" s="1" t="s">
        <v>22</v>
      </c>
      <c r="D1128" s="1" t="s">
        <v>619</v>
      </c>
      <c r="E1128" s="2">
        <v>0</v>
      </c>
      <c r="F1128" s="1">
        <v>0.5</v>
      </c>
      <c r="G1128" s="1" t="s">
        <v>97</v>
      </c>
      <c r="H1128" s="1">
        <f t="shared" si="17"/>
        <v>0</v>
      </c>
      <c r="I1128" s="1" t="s">
        <v>22</v>
      </c>
      <c r="J1128" s="1" t="s">
        <v>0</v>
      </c>
    </row>
    <row r="1129" spans="1:10" x14ac:dyDescent="0.25">
      <c r="A1129" s="1">
        <v>2855983</v>
      </c>
      <c r="B1129" s="1" t="s">
        <v>2165</v>
      </c>
      <c r="C1129" s="1" t="s">
        <v>627</v>
      </c>
      <c r="D1129" s="1" t="s">
        <v>628</v>
      </c>
      <c r="E1129" s="1">
        <f>ROUND(H1130+H1131+H1132+H1133+H1134+H1135+H1136+H1137+H1138+H1139,2)</f>
        <v>0</v>
      </c>
      <c r="F1129" s="1">
        <v>1</v>
      </c>
      <c r="G1129" s="1" t="s">
        <v>0</v>
      </c>
      <c r="H1129" s="1">
        <f t="shared" si="17"/>
        <v>0</v>
      </c>
      <c r="I1129" s="1" t="s">
        <v>22</v>
      </c>
      <c r="J1129" s="1" t="s">
        <v>0</v>
      </c>
    </row>
    <row r="1130" spans="1:10" ht="30" x14ac:dyDescent="0.25">
      <c r="A1130" s="1">
        <v>2855984</v>
      </c>
      <c r="B1130" s="1" t="s">
        <v>2166</v>
      </c>
      <c r="C1130" s="1" t="s">
        <v>22</v>
      </c>
      <c r="D1130" s="1" t="s">
        <v>632</v>
      </c>
      <c r="E1130" s="2">
        <v>0</v>
      </c>
      <c r="F1130" s="1">
        <v>2</v>
      </c>
      <c r="G1130" s="1" t="s">
        <v>97</v>
      </c>
      <c r="H1130" s="1">
        <f t="shared" si="17"/>
        <v>0</v>
      </c>
      <c r="I1130" s="1" t="s">
        <v>22</v>
      </c>
      <c r="J1130" s="1" t="s">
        <v>0</v>
      </c>
    </row>
    <row r="1131" spans="1:10" ht="30" x14ac:dyDescent="0.25">
      <c r="A1131" s="1">
        <v>2855985</v>
      </c>
      <c r="B1131" s="1" t="s">
        <v>2167</v>
      </c>
      <c r="C1131" s="1" t="s">
        <v>22</v>
      </c>
      <c r="D1131" s="1" t="s">
        <v>638</v>
      </c>
      <c r="E1131" s="2">
        <v>0</v>
      </c>
      <c r="F1131" s="1">
        <v>8</v>
      </c>
      <c r="G1131" s="1" t="s">
        <v>97</v>
      </c>
      <c r="H1131" s="1">
        <f t="shared" si="17"/>
        <v>0</v>
      </c>
      <c r="I1131" s="1" t="s">
        <v>22</v>
      </c>
      <c r="J1131" s="1" t="s">
        <v>0</v>
      </c>
    </row>
    <row r="1132" spans="1:10" ht="30" x14ac:dyDescent="0.25">
      <c r="A1132" s="1">
        <v>2855986</v>
      </c>
      <c r="B1132" s="1" t="s">
        <v>2168</v>
      </c>
      <c r="C1132" s="1" t="s">
        <v>22</v>
      </c>
      <c r="D1132" s="1" t="s">
        <v>646</v>
      </c>
      <c r="E1132" s="2">
        <v>0</v>
      </c>
      <c r="F1132" s="1">
        <v>10</v>
      </c>
      <c r="G1132" s="1" t="s">
        <v>97</v>
      </c>
      <c r="H1132" s="1">
        <f t="shared" ref="H1132:H1195" si="18">IF(ISNUMBER(VALUE(E1132)),ROUND(SUM(ROUND(E1132,2)*F1132),2),"N")</f>
        <v>0</v>
      </c>
      <c r="I1132" s="1" t="s">
        <v>22</v>
      </c>
      <c r="J1132" s="1" t="s">
        <v>0</v>
      </c>
    </row>
    <row r="1133" spans="1:10" x14ac:dyDescent="0.25">
      <c r="A1133" s="1">
        <v>2855987</v>
      </c>
      <c r="B1133" s="1" t="s">
        <v>2169</v>
      </c>
      <c r="C1133" s="1" t="s">
        <v>22</v>
      </c>
      <c r="D1133" s="1" t="s">
        <v>648</v>
      </c>
      <c r="E1133" s="2">
        <v>0</v>
      </c>
      <c r="F1133" s="1">
        <v>10</v>
      </c>
      <c r="G1133" s="1" t="s">
        <v>97</v>
      </c>
      <c r="H1133" s="1">
        <f t="shared" si="18"/>
        <v>0</v>
      </c>
      <c r="I1133" s="1" t="s">
        <v>22</v>
      </c>
      <c r="J1133" s="1" t="s">
        <v>0</v>
      </c>
    </row>
    <row r="1134" spans="1:10" x14ac:dyDescent="0.25">
      <c r="A1134" s="1">
        <v>2855988</v>
      </c>
      <c r="B1134" s="1" t="s">
        <v>2170</v>
      </c>
      <c r="C1134" s="1" t="s">
        <v>22</v>
      </c>
      <c r="D1134" s="1" t="s">
        <v>2171</v>
      </c>
      <c r="E1134" s="2">
        <v>0</v>
      </c>
      <c r="F1134" s="1">
        <v>5</v>
      </c>
      <c r="G1134" s="1" t="s">
        <v>97</v>
      </c>
      <c r="H1134" s="1">
        <f t="shared" si="18"/>
        <v>0</v>
      </c>
      <c r="I1134" s="1" t="s">
        <v>22</v>
      </c>
      <c r="J1134" s="1" t="s">
        <v>0</v>
      </c>
    </row>
    <row r="1135" spans="1:10" ht="30" x14ac:dyDescent="0.25">
      <c r="A1135" s="1">
        <v>2855989</v>
      </c>
      <c r="B1135" s="1" t="s">
        <v>2172</v>
      </c>
      <c r="C1135" s="1" t="s">
        <v>22</v>
      </c>
      <c r="D1135" s="1" t="s">
        <v>652</v>
      </c>
      <c r="E1135" s="2">
        <v>0</v>
      </c>
      <c r="F1135" s="1">
        <v>60</v>
      </c>
      <c r="G1135" s="1" t="s">
        <v>97</v>
      </c>
      <c r="H1135" s="1">
        <f t="shared" si="18"/>
        <v>0</v>
      </c>
      <c r="I1135" s="1" t="s">
        <v>22</v>
      </c>
      <c r="J1135" s="1" t="s">
        <v>0</v>
      </c>
    </row>
    <row r="1136" spans="1:10" x14ac:dyDescent="0.25">
      <c r="A1136" s="1">
        <v>2855990</v>
      </c>
      <c r="B1136" s="1" t="s">
        <v>2173</v>
      </c>
      <c r="C1136" s="1" t="s">
        <v>22</v>
      </c>
      <c r="D1136" s="1" t="s">
        <v>2174</v>
      </c>
      <c r="E1136" s="2">
        <v>0</v>
      </c>
      <c r="F1136" s="1">
        <v>2</v>
      </c>
      <c r="G1136" s="1" t="s">
        <v>660</v>
      </c>
      <c r="H1136" s="1">
        <f t="shared" si="18"/>
        <v>0</v>
      </c>
      <c r="I1136" s="1" t="s">
        <v>22</v>
      </c>
      <c r="J1136" s="1" t="s">
        <v>0</v>
      </c>
    </row>
    <row r="1137" spans="1:10" ht="30" x14ac:dyDescent="0.25">
      <c r="A1137" s="1">
        <v>2855991</v>
      </c>
      <c r="B1137" s="1" t="s">
        <v>2175</v>
      </c>
      <c r="C1137" s="1" t="s">
        <v>22</v>
      </c>
      <c r="D1137" s="1" t="s">
        <v>2176</v>
      </c>
      <c r="E1137" s="2">
        <v>0</v>
      </c>
      <c r="F1137" s="1">
        <v>3</v>
      </c>
      <c r="G1137" s="1" t="s">
        <v>97</v>
      </c>
      <c r="H1137" s="1">
        <f t="shared" si="18"/>
        <v>0</v>
      </c>
      <c r="I1137" s="1" t="s">
        <v>22</v>
      </c>
      <c r="J1137" s="1" t="s">
        <v>0</v>
      </c>
    </row>
    <row r="1138" spans="1:10" x14ac:dyDescent="0.25">
      <c r="A1138" s="1">
        <v>2855992</v>
      </c>
      <c r="B1138" s="1" t="s">
        <v>2177</v>
      </c>
      <c r="C1138" s="1" t="s">
        <v>22</v>
      </c>
      <c r="D1138" s="1" t="s">
        <v>665</v>
      </c>
      <c r="E1138" s="2">
        <v>0</v>
      </c>
      <c r="F1138" s="1">
        <v>1</v>
      </c>
      <c r="G1138" s="1" t="s">
        <v>97</v>
      </c>
      <c r="H1138" s="1">
        <f t="shared" si="18"/>
        <v>0</v>
      </c>
      <c r="I1138" s="1" t="s">
        <v>22</v>
      </c>
      <c r="J1138" s="1" t="s">
        <v>0</v>
      </c>
    </row>
    <row r="1139" spans="1:10" x14ac:dyDescent="0.25">
      <c r="A1139" s="1">
        <v>2855993</v>
      </c>
      <c r="B1139" s="1" t="s">
        <v>2178</v>
      </c>
      <c r="C1139" s="1" t="s">
        <v>22</v>
      </c>
      <c r="D1139" s="1" t="s">
        <v>667</v>
      </c>
      <c r="E1139" s="2">
        <v>0</v>
      </c>
      <c r="F1139" s="1">
        <v>10</v>
      </c>
      <c r="G1139" s="1" t="s">
        <v>97</v>
      </c>
      <c r="H1139" s="1">
        <f t="shared" si="18"/>
        <v>0</v>
      </c>
      <c r="I1139" s="1" t="s">
        <v>22</v>
      </c>
      <c r="J1139" s="1" t="s">
        <v>0</v>
      </c>
    </row>
    <row r="1140" spans="1:10" x14ac:dyDescent="0.25">
      <c r="A1140" s="1">
        <v>2855994</v>
      </c>
      <c r="B1140" s="1" t="s">
        <v>2179</v>
      </c>
      <c r="C1140" s="1" t="s">
        <v>669</v>
      </c>
      <c r="D1140" s="1" t="s">
        <v>670</v>
      </c>
      <c r="E1140" s="1">
        <f>ROUND(H1141+H1142+H1143,2)</f>
        <v>0</v>
      </c>
      <c r="F1140" s="1">
        <v>1</v>
      </c>
      <c r="G1140" s="1" t="s">
        <v>0</v>
      </c>
      <c r="H1140" s="1">
        <f t="shared" si="18"/>
        <v>0</v>
      </c>
      <c r="I1140" s="1" t="s">
        <v>22</v>
      </c>
      <c r="J1140" s="1" t="s">
        <v>0</v>
      </c>
    </row>
    <row r="1141" spans="1:10" x14ac:dyDescent="0.25">
      <c r="A1141" s="1">
        <v>2855995</v>
      </c>
      <c r="B1141" s="1" t="s">
        <v>2180</v>
      </c>
      <c r="C1141" s="1" t="s">
        <v>22</v>
      </c>
      <c r="D1141" s="1" t="s">
        <v>672</v>
      </c>
      <c r="E1141" s="2">
        <v>0</v>
      </c>
      <c r="F1141" s="1">
        <v>35</v>
      </c>
      <c r="G1141" s="1" t="s">
        <v>40</v>
      </c>
      <c r="H1141" s="1">
        <f t="shared" si="18"/>
        <v>0</v>
      </c>
      <c r="I1141" s="1" t="s">
        <v>22</v>
      </c>
      <c r="J1141" s="1" t="s">
        <v>0</v>
      </c>
    </row>
    <row r="1142" spans="1:10" x14ac:dyDescent="0.25">
      <c r="A1142" s="1">
        <v>2855996</v>
      </c>
      <c r="B1142" s="1" t="s">
        <v>2181</v>
      </c>
      <c r="C1142" s="1" t="s">
        <v>22</v>
      </c>
      <c r="D1142" s="1" t="s">
        <v>688</v>
      </c>
      <c r="E1142" s="2">
        <v>0</v>
      </c>
      <c r="F1142" s="1">
        <v>30</v>
      </c>
      <c r="G1142" s="1" t="s">
        <v>40</v>
      </c>
      <c r="H1142" s="1">
        <f t="shared" si="18"/>
        <v>0</v>
      </c>
      <c r="I1142" s="1" t="s">
        <v>22</v>
      </c>
      <c r="J1142" s="1" t="s">
        <v>0</v>
      </c>
    </row>
    <row r="1143" spans="1:10" x14ac:dyDescent="0.25">
      <c r="A1143" s="1">
        <v>2855997</v>
      </c>
      <c r="B1143" s="1" t="s">
        <v>2182</v>
      </c>
      <c r="C1143" s="1" t="s">
        <v>22</v>
      </c>
      <c r="D1143" s="1" t="s">
        <v>690</v>
      </c>
      <c r="E1143" s="2">
        <v>0</v>
      </c>
      <c r="F1143" s="1">
        <v>115</v>
      </c>
      <c r="G1143" s="1" t="s">
        <v>40</v>
      </c>
      <c r="H1143" s="1">
        <f t="shared" si="18"/>
        <v>0</v>
      </c>
      <c r="I1143" s="1" t="s">
        <v>22</v>
      </c>
      <c r="J1143" s="1" t="s">
        <v>0</v>
      </c>
    </row>
    <row r="1144" spans="1:10" x14ac:dyDescent="0.25">
      <c r="A1144" s="1">
        <v>2855998</v>
      </c>
      <c r="B1144" s="1" t="s">
        <v>2183</v>
      </c>
      <c r="C1144" s="1" t="s">
        <v>704</v>
      </c>
      <c r="D1144" s="1" t="s">
        <v>2184</v>
      </c>
      <c r="E1144" s="1">
        <f>ROUND(H1145+H1146+H1147+H1148,2)</f>
        <v>0</v>
      </c>
      <c r="F1144" s="1">
        <v>1</v>
      </c>
      <c r="G1144" s="1" t="s">
        <v>0</v>
      </c>
      <c r="H1144" s="1">
        <f t="shared" si="18"/>
        <v>0</v>
      </c>
      <c r="I1144" s="1" t="s">
        <v>22</v>
      </c>
      <c r="J1144" s="1" t="s">
        <v>0</v>
      </c>
    </row>
    <row r="1145" spans="1:10" ht="30" x14ac:dyDescent="0.25">
      <c r="A1145" s="1">
        <v>2855999</v>
      </c>
      <c r="B1145" s="1" t="s">
        <v>2185</v>
      </c>
      <c r="C1145" s="1" t="s">
        <v>22</v>
      </c>
      <c r="D1145" s="1" t="s">
        <v>2186</v>
      </c>
      <c r="E1145" s="2">
        <v>0</v>
      </c>
      <c r="F1145" s="1">
        <v>20</v>
      </c>
      <c r="G1145" s="1" t="s">
        <v>97</v>
      </c>
      <c r="H1145" s="1">
        <f t="shared" si="18"/>
        <v>0</v>
      </c>
      <c r="I1145" s="1" t="s">
        <v>22</v>
      </c>
      <c r="J1145" s="1" t="s">
        <v>0</v>
      </c>
    </row>
    <row r="1146" spans="1:10" ht="285" x14ac:dyDescent="0.25">
      <c r="A1146" s="1">
        <v>2856000</v>
      </c>
      <c r="B1146" s="1" t="s">
        <v>2187</v>
      </c>
      <c r="C1146" s="1" t="s">
        <v>22</v>
      </c>
      <c r="D1146" s="1" t="s">
        <v>2188</v>
      </c>
      <c r="E1146" s="2">
        <v>0</v>
      </c>
      <c r="F1146" s="1">
        <v>15</v>
      </c>
      <c r="G1146" s="1" t="s">
        <v>97</v>
      </c>
      <c r="H1146" s="1">
        <f t="shared" si="18"/>
        <v>0</v>
      </c>
      <c r="I1146" s="1" t="s">
        <v>22</v>
      </c>
      <c r="J1146" s="1" t="s">
        <v>2189</v>
      </c>
    </row>
    <row r="1147" spans="1:10" x14ac:dyDescent="0.25">
      <c r="A1147" s="1">
        <v>2856001</v>
      </c>
      <c r="B1147" s="1" t="s">
        <v>2190</v>
      </c>
      <c r="C1147" s="1" t="s">
        <v>22</v>
      </c>
      <c r="D1147" s="1" t="s">
        <v>761</v>
      </c>
      <c r="E1147" s="2">
        <v>0</v>
      </c>
      <c r="F1147" s="1">
        <v>30</v>
      </c>
      <c r="G1147" s="1" t="s">
        <v>40</v>
      </c>
      <c r="H1147" s="1">
        <f t="shared" si="18"/>
        <v>0</v>
      </c>
      <c r="I1147" s="1" t="s">
        <v>22</v>
      </c>
      <c r="J1147" s="1" t="s">
        <v>0</v>
      </c>
    </row>
    <row r="1148" spans="1:10" x14ac:dyDescent="0.25">
      <c r="A1148" s="1">
        <v>2856002</v>
      </c>
      <c r="B1148" s="1" t="s">
        <v>2191</v>
      </c>
      <c r="C1148" s="1" t="s">
        <v>22</v>
      </c>
      <c r="D1148" s="1" t="s">
        <v>765</v>
      </c>
      <c r="E1148" s="2">
        <v>0</v>
      </c>
      <c r="F1148" s="1">
        <v>115</v>
      </c>
      <c r="G1148" s="1" t="s">
        <v>40</v>
      </c>
      <c r="H1148" s="1">
        <f t="shared" si="18"/>
        <v>0</v>
      </c>
      <c r="I1148" s="1" t="s">
        <v>22</v>
      </c>
      <c r="J1148" s="1" t="s">
        <v>0</v>
      </c>
    </row>
    <row r="1149" spans="1:10" x14ac:dyDescent="0.25">
      <c r="A1149" s="1">
        <v>2856003</v>
      </c>
      <c r="B1149" s="1" t="s">
        <v>2192</v>
      </c>
      <c r="C1149" s="1" t="s">
        <v>719</v>
      </c>
      <c r="D1149" s="1" t="s">
        <v>774</v>
      </c>
      <c r="E1149" s="1">
        <f>ROUND(H1150,2)</f>
        <v>0</v>
      </c>
      <c r="F1149" s="1">
        <v>1</v>
      </c>
      <c r="G1149" s="1" t="s">
        <v>0</v>
      </c>
      <c r="H1149" s="1">
        <f t="shared" si="18"/>
        <v>0</v>
      </c>
      <c r="I1149" s="1" t="s">
        <v>22</v>
      </c>
      <c r="J1149" s="1" t="s">
        <v>0</v>
      </c>
    </row>
    <row r="1150" spans="1:10" ht="330" x14ac:dyDescent="0.25">
      <c r="A1150" s="1">
        <v>2856004</v>
      </c>
      <c r="B1150" s="1" t="s">
        <v>2193</v>
      </c>
      <c r="C1150" s="1" t="s">
        <v>22</v>
      </c>
      <c r="D1150" s="1" t="s">
        <v>789</v>
      </c>
      <c r="E1150" s="2">
        <v>0</v>
      </c>
      <c r="F1150" s="1">
        <v>1</v>
      </c>
      <c r="G1150" s="1" t="s">
        <v>776</v>
      </c>
      <c r="H1150" s="1">
        <f t="shared" si="18"/>
        <v>0</v>
      </c>
      <c r="I1150" s="1" t="s">
        <v>22</v>
      </c>
      <c r="J1150" s="1" t="s">
        <v>2194</v>
      </c>
    </row>
    <row r="1151" spans="1:10" x14ac:dyDescent="0.25">
      <c r="A1151" s="1">
        <v>2856005</v>
      </c>
      <c r="B1151" s="1" t="s">
        <v>2195</v>
      </c>
      <c r="C1151" s="1" t="s">
        <v>773</v>
      </c>
      <c r="D1151" s="1" t="s">
        <v>798</v>
      </c>
      <c r="E1151" s="1">
        <f>ROUND(H1152+H1153,2)</f>
        <v>0</v>
      </c>
      <c r="F1151" s="1">
        <v>1</v>
      </c>
      <c r="G1151" s="1" t="s">
        <v>0</v>
      </c>
      <c r="H1151" s="1">
        <f t="shared" si="18"/>
        <v>0</v>
      </c>
      <c r="I1151" s="1" t="s">
        <v>22</v>
      </c>
      <c r="J1151" s="1" t="s">
        <v>0</v>
      </c>
    </row>
    <row r="1152" spans="1:10" x14ac:dyDescent="0.25">
      <c r="A1152" s="1">
        <v>2856006</v>
      </c>
      <c r="B1152" s="1" t="s">
        <v>2196</v>
      </c>
      <c r="C1152" s="1" t="s">
        <v>22</v>
      </c>
      <c r="D1152" s="1" t="s">
        <v>801</v>
      </c>
      <c r="E1152" s="2">
        <v>0</v>
      </c>
      <c r="F1152" s="1">
        <v>1</v>
      </c>
      <c r="G1152" s="1" t="s">
        <v>800</v>
      </c>
      <c r="H1152" s="1">
        <f t="shared" si="18"/>
        <v>0</v>
      </c>
      <c r="I1152" s="1" t="s">
        <v>22</v>
      </c>
      <c r="J1152" s="1" t="s">
        <v>0</v>
      </c>
    </row>
    <row r="1153" spans="1:10" x14ac:dyDescent="0.25">
      <c r="A1153" s="1">
        <v>2856007</v>
      </c>
      <c r="B1153" s="1" t="s">
        <v>2197</v>
      </c>
      <c r="C1153" s="1" t="s">
        <v>22</v>
      </c>
      <c r="D1153" s="1" t="s">
        <v>803</v>
      </c>
      <c r="E1153" s="2">
        <v>0</v>
      </c>
      <c r="F1153" s="1">
        <v>1</v>
      </c>
      <c r="G1153" s="1" t="s">
        <v>800</v>
      </c>
      <c r="H1153" s="1">
        <f t="shared" si="18"/>
        <v>0</v>
      </c>
      <c r="I1153" s="1" t="s">
        <v>22</v>
      </c>
      <c r="J1153" s="1" t="s">
        <v>0</v>
      </c>
    </row>
    <row r="1154" spans="1:10" x14ac:dyDescent="0.25">
      <c r="A1154" s="1">
        <v>2856008</v>
      </c>
      <c r="B1154" s="1" t="s">
        <v>2198</v>
      </c>
      <c r="C1154" s="1" t="s">
        <v>22</v>
      </c>
      <c r="D1154" s="1" t="s">
        <v>2199</v>
      </c>
      <c r="E1154" s="1">
        <f>ROUND(H1155+H1157,2)</f>
        <v>0</v>
      </c>
      <c r="F1154" s="1">
        <v>1</v>
      </c>
      <c r="G1154" s="1" t="s">
        <v>0</v>
      </c>
      <c r="H1154" s="1">
        <f t="shared" si="18"/>
        <v>0</v>
      </c>
      <c r="I1154" s="1" t="s">
        <v>22</v>
      </c>
      <c r="J1154" s="1" t="s">
        <v>0</v>
      </c>
    </row>
    <row r="1155" spans="1:10" x14ac:dyDescent="0.25">
      <c r="A1155" s="1">
        <v>2856009</v>
      </c>
      <c r="B1155" s="1" t="s">
        <v>2200</v>
      </c>
      <c r="C1155" s="1" t="s">
        <v>604</v>
      </c>
      <c r="D1155" s="1" t="s">
        <v>825</v>
      </c>
      <c r="E1155" s="1">
        <f>ROUND(H1156,2)</f>
        <v>0</v>
      </c>
      <c r="F1155" s="1">
        <v>1</v>
      </c>
      <c r="G1155" s="1" t="s">
        <v>0</v>
      </c>
      <c r="H1155" s="1">
        <f t="shared" si="18"/>
        <v>0</v>
      </c>
      <c r="I1155" s="1" t="s">
        <v>22</v>
      </c>
      <c r="J1155" s="1" t="s">
        <v>0</v>
      </c>
    </row>
    <row r="1156" spans="1:10" ht="45" x14ac:dyDescent="0.25">
      <c r="A1156" s="1">
        <v>2856010</v>
      </c>
      <c r="B1156" s="1" t="s">
        <v>2201</v>
      </c>
      <c r="C1156" s="1" t="s">
        <v>22</v>
      </c>
      <c r="D1156" s="1" t="s">
        <v>2202</v>
      </c>
      <c r="E1156" s="2">
        <v>0</v>
      </c>
      <c r="F1156" s="1">
        <v>10</v>
      </c>
      <c r="G1156" s="1" t="s">
        <v>97</v>
      </c>
      <c r="H1156" s="1">
        <f t="shared" si="18"/>
        <v>0</v>
      </c>
      <c r="I1156" s="1" t="s">
        <v>22</v>
      </c>
      <c r="J1156" s="1" t="s">
        <v>0</v>
      </c>
    </row>
    <row r="1157" spans="1:10" x14ac:dyDescent="0.25">
      <c r="A1157" s="1">
        <v>2856011</v>
      </c>
      <c r="B1157" s="1" t="s">
        <v>2203</v>
      </c>
      <c r="C1157" s="1" t="s">
        <v>627</v>
      </c>
      <c r="D1157" s="1" t="s">
        <v>798</v>
      </c>
      <c r="E1157" s="1">
        <f>ROUND(H1158+H1159,2)</f>
        <v>0</v>
      </c>
      <c r="F1157" s="1">
        <v>1</v>
      </c>
      <c r="G1157" s="1" t="s">
        <v>0</v>
      </c>
      <c r="H1157" s="1">
        <f t="shared" si="18"/>
        <v>0</v>
      </c>
      <c r="I1157" s="1" t="s">
        <v>22</v>
      </c>
      <c r="J1157" s="1" t="s">
        <v>0</v>
      </c>
    </row>
    <row r="1158" spans="1:10" x14ac:dyDescent="0.25">
      <c r="A1158" s="1">
        <v>2856012</v>
      </c>
      <c r="B1158" s="1" t="s">
        <v>2204</v>
      </c>
      <c r="C1158" s="1" t="s">
        <v>22</v>
      </c>
      <c r="D1158" s="1" t="s">
        <v>801</v>
      </c>
      <c r="E1158" s="2">
        <v>0</v>
      </c>
      <c r="F1158" s="1">
        <v>1</v>
      </c>
      <c r="G1158" s="1" t="s">
        <v>800</v>
      </c>
      <c r="H1158" s="1">
        <f t="shared" si="18"/>
        <v>0</v>
      </c>
      <c r="I1158" s="1" t="s">
        <v>22</v>
      </c>
      <c r="J1158" s="1" t="s">
        <v>0</v>
      </c>
    </row>
    <row r="1159" spans="1:10" x14ac:dyDescent="0.25">
      <c r="A1159" s="1">
        <v>2856013</v>
      </c>
      <c r="B1159" s="1" t="s">
        <v>2205</v>
      </c>
      <c r="C1159" s="1" t="s">
        <v>22</v>
      </c>
      <c r="D1159" s="1" t="s">
        <v>803</v>
      </c>
      <c r="E1159" s="2">
        <v>0</v>
      </c>
      <c r="F1159" s="1">
        <v>1</v>
      </c>
      <c r="G1159" s="1" t="s">
        <v>800</v>
      </c>
      <c r="H1159" s="1">
        <f t="shared" si="18"/>
        <v>0</v>
      </c>
      <c r="I1159" s="1" t="s">
        <v>22</v>
      </c>
      <c r="J1159" s="1" t="s">
        <v>0</v>
      </c>
    </row>
    <row r="1160" spans="1:10" x14ac:dyDescent="0.25">
      <c r="A1160" s="1">
        <v>2856014</v>
      </c>
      <c r="B1160" s="1" t="s">
        <v>2206</v>
      </c>
      <c r="C1160" s="1" t="s">
        <v>22</v>
      </c>
      <c r="D1160" s="1" t="s">
        <v>2207</v>
      </c>
      <c r="E1160" s="1">
        <f>ROUND(H1161+H1181+H1185,2)</f>
        <v>0</v>
      </c>
      <c r="F1160" s="1">
        <v>1</v>
      </c>
      <c r="G1160" s="1" t="s">
        <v>0</v>
      </c>
      <c r="H1160" s="1">
        <f t="shared" si="18"/>
        <v>0</v>
      </c>
      <c r="I1160" s="1" t="s">
        <v>22</v>
      </c>
      <c r="J1160" s="1" t="s">
        <v>0</v>
      </c>
    </row>
    <row r="1161" spans="1:10" x14ac:dyDescent="0.25">
      <c r="A1161" s="1">
        <v>2856015</v>
      </c>
      <c r="B1161" s="1" t="s">
        <v>2208</v>
      </c>
      <c r="C1161" s="1" t="s">
        <v>604</v>
      </c>
      <c r="D1161" s="1" t="s">
        <v>850</v>
      </c>
      <c r="E1161" s="1">
        <f>ROUND(H1162+H1163+H1164+H1165+H1166+H1167+H1168+H1169+H1170+H1171+H1172+H1173+H1174+H1175+H1176+H1177+H1178+H1179+H1180,2)</f>
        <v>0</v>
      </c>
      <c r="F1161" s="1">
        <v>1</v>
      </c>
      <c r="G1161" s="1" t="s">
        <v>0</v>
      </c>
      <c r="H1161" s="1">
        <f t="shared" si="18"/>
        <v>0</v>
      </c>
      <c r="I1161" s="1" t="s">
        <v>22</v>
      </c>
      <c r="J1161" s="1" t="s">
        <v>0</v>
      </c>
    </row>
    <row r="1162" spans="1:10" x14ac:dyDescent="0.25">
      <c r="A1162" s="1">
        <v>2856016</v>
      </c>
      <c r="B1162" s="1" t="s">
        <v>2209</v>
      </c>
      <c r="C1162" s="1" t="s">
        <v>22</v>
      </c>
      <c r="D1162" s="1" t="s">
        <v>852</v>
      </c>
      <c r="E1162" s="2">
        <v>0</v>
      </c>
      <c r="F1162" s="1">
        <v>300</v>
      </c>
      <c r="G1162" s="1" t="s">
        <v>40</v>
      </c>
      <c r="H1162" s="1">
        <f t="shared" si="18"/>
        <v>0</v>
      </c>
      <c r="I1162" s="1" t="s">
        <v>22</v>
      </c>
      <c r="J1162" s="1" t="s">
        <v>0</v>
      </c>
    </row>
    <row r="1163" spans="1:10" x14ac:dyDescent="0.25">
      <c r="A1163" s="1">
        <v>2856017</v>
      </c>
      <c r="B1163" s="1" t="s">
        <v>2210</v>
      </c>
      <c r="C1163" s="1" t="s">
        <v>22</v>
      </c>
      <c r="D1163" s="1" t="s">
        <v>854</v>
      </c>
      <c r="E1163" s="2">
        <v>0</v>
      </c>
      <c r="F1163" s="1">
        <v>30</v>
      </c>
      <c r="G1163" s="1" t="s">
        <v>40</v>
      </c>
      <c r="H1163" s="1">
        <f t="shared" si="18"/>
        <v>0</v>
      </c>
      <c r="I1163" s="1" t="s">
        <v>22</v>
      </c>
      <c r="J1163" s="1" t="s">
        <v>0</v>
      </c>
    </row>
    <row r="1164" spans="1:10" x14ac:dyDescent="0.25">
      <c r="A1164" s="1">
        <v>2856018</v>
      </c>
      <c r="B1164" s="1" t="s">
        <v>2211</v>
      </c>
      <c r="C1164" s="1" t="s">
        <v>22</v>
      </c>
      <c r="D1164" s="1" t="s">
        <v>856</v>
      </c>
      <c r="E1164" s="2">
        <v>0</v>
      </c>
      <c r="F1164" s="1">
        <v>100</v>
      </c>
      <c r="G1164" s="1" t="s">
        <v>40</v>
      </c>
      <c r="H1164" s="1">
        <f t="shared" si="18"/>
        <v>0</v>
      </c>
      <c r="I1164" s="1" t="s">
        <v>22</v>
      </c>
      <c r="J1164" s="1" t="s">
        <v>0</v>
      </c>
    </row>
    <row r="1165" spans="1:10" x14ac:dyDescent="0.25">
      <c r="A1165" s="1">
        <v>2856019</v>
      </c>
      <c r="B1165" s="1" t="s">
        <v>2212</v>
      </c>
      <c r="C1165" s="1" t="s">
        <v>22</v>
      </c>
      <c r="D1165" s="1" t="s">
        <v>2213</v>
      </c>
      <c r="E1165" s="2">
        <v>0</v>
      </c>
      <c r="F1165" s="1">
        <v>15</v>
      </c>
      <c r="G1165" s="1" t="s">
        <v>97</v>
      </c>
      <c r="H1165" s="1">
        <f t="shared" si="18"/>
        <v>0</v>
      </c>
      <c r="I1165" s="1" t="s">
        <v>22</v>
      </c>
      <c r="J1165" s="1" t="s">
        <v>0</v>
      </c>
    </row>
    <row r="1166" spans="1:10" x14ac:dyDescent="0.25">
      <c r="A1166" s="1">
        <v>2856020</v>
      </c>
      <c r="B1166" s="1" t="s">
        <v>2214</v>
      </c>
      <c r="C1166" s="1" t="s">
        <v>22</v>
      </c>
      <c r="D1166" s="1" t="s">
        <v>2215</v>
      </c>
      <c r="E1166" s="2">
        <v>0</v>
      </c>
      <c r="F1166" s="1">
        <v>8</v>
      </c>
      <c r="G1166" s="1" t="s">
        <v>97</v>
      </c>
      <c r="H1166" s="1">
        <f t="shared" si="18"/>
        <v>0</v>
      </c>
      <c r="I1166" s="1" t="s">
        <v>22</v>
      </c>
      <c r="J1166" s="1" t="s">
        <v>0</v>
      </c>
    </row>
    <row r="1167" spans="1:10" x14ac:dyDescent="0.25">
      <c r="A1167" s="1">
        <v>2856021</v>
      </c>
      <c r="B1167" s="1" t="s">
        <v>2216</v>
      </c>
      <c r="C1167" s="1" t="s">
        <v>22</v>
      </c>
      <c r="D1167" s="1" t="s">
        <v>2217</v>
      </c>
      <c r="E1167" s="2">
        <v>0</v>
      </c>
      <c r="F1167" s="1">
        <v>24</v>
      </c>
      <c r="G1167" s="1" t="s">
        <v>97</v>
      </c>
      <c r="H1167" s="1">
        <f t="shared" si="18"/>
        <v>0</v>
      </c>
      <c r="I1167" s="1" t="s">
        <v>22</v>
      </c>
      <c r="J1167" s="1" t="s">
        <v>0</v>
      </c>
    </row>
    <row r="1168" spans="1:10" x14ac:dyDescent="0.25">
      <c r="A1168" s="1">
        <v>2856022</v>
      </c>
      <c r="B1168" s="1" t="s">
        <v>2218</v>
      </c>
      <c r="C1168" s="1" t="s">
        <v>22</v>
      </c>
      <c r="D1168" s="1" t="s">
        <v>2219</v>
      </c>
      <c r="E1168" s="2">
        <v>0</v>
      </c>
      <c r="F1168" s="1">
        <v>16</v>
      </c>
      <c r="G1168" s="1" t="s">
        <v>97</v>
      </c>
      <c r="H1168" s="1">
        <f t="shared" si="18"/>
        <v>0</v>
      </c>
      <c r="I1168" s="1" t="s">
        <v>22</v>
      </c>
      <c r="J1168" s="1" t="s">
        <v>0</v>
      </c>
    </row>
    <row r="1169" spans="1:10" x14ac:dyDescent="0.25">
      <c r="A1169" s="1">
        <v>2856023</v>
      </c>
      <c r="B1169" s="1" t="s">
        <v>2220</v>
      </c>
      <c r="C1169" s="1" t="s">
        <v>22</v>
      </c>
      <c r="D1169" s="1" t="s">
        <v>2221</v>
      </c>
      <c r="E1169" s="2">
        <v>0</v>
      </c>
      <c r="F1169" s="1">
        <v>40</v>
      </c>
      <c r="G1169" s="1" t="s">
        <v>97</v>
      </c>
      <c r="H1169" s="1">
        <f t="shared" si="18"/>
        <v>0</v>
      </c>
      <c r="I1169" s="1" t="s">
        <v>22</v>
      </c>
      <c r="J1169" s="1" t="s">
        <v>0</v>
      </c>
    </row>
    <row r="1170" spans="1:10" x14ac:dyDescent="0.25">
      <c r="A1170" s="1">
        <v>2856024</v>
      </c>
      <c r="B1170" s="1" t="s">
        <v>2222</v>
      </c>
      <c r="C1170" s="1" t="s">
        <v>22</v>
      </c>
      <c r="D1170" s="1" t="s">
        <v>2223</v>
      </c>
      <c r="E1170" s="2">
        <v>0</v>
      </c>
      <c r="F1170" s="1">
        <v>16</v>
      </c>
      <c r="G1170" s="1" t="s">
        <v>97</v>
      </c>
      <c r="H1170" s="1">
        <f t="shared" si="18"/>
        <v>0</v>
      </c>
      <c r="I1170" s="1" t="s">
        <v>22</v>
      </c>
      <c r="J1170" s="1" t="s">
        <v>0</v>
      </c>
    </row>
    <row r="1171" spans="1:10" x14ac:dyDescent="0.25">
      <c r="A1171" s="1">
        <v>2856025</v>
      </c>
      <c r="B1171" s="1" t="s">
        <v>2224</v>
      </c>
      <c r="C1171" s="1" t="s">
        <v>22</v>
      </c>
      <c r="D1171" s="1" t="s">
        <v>2225</v>
      </c>
      <c r="E1171" s="2">
        <v>0</v>
      </c>
      <c r="F1171" s="1">
        <v>24</v>
      </c>
      <c r="G1171" s="1" t="s">
        <v>97</v>
      </c>
      <c r="H1171" s="1">
        <f t="shared" si="18"/>
        <v>0</v>
      </c>
      <c r="I1171" s="1" t="s">
        <v>22</v>
      </c>
      <c r="J1171" s="1" t="s">
        <v>0</v>
      </c>
    </row>
    <row r="1172" spans="1:10" x14ac:dyDescent="0.25">
      <c r="A1172" s="1">
        <v>2856026</v>
      </c>
      <c r="B1172" s="1" t="s">
        <v>2226</v>
      </c>
      <c r="C1172" s="1" t="s">
        <v>22</v>
      </c>
      <c r="D1172" s="1" t="s">
        <v>2227</v>
      </c>
      <c r="E1172" s="2">
        <v>0</v>
      </c>
      <c r="F1172" s="1">
        <v>16</v>
      </c>
      <c r="G1172" s="1" t="s">
        <v>97</v>
      </c>
      <c r="H1172" s="1">
        <f t="shared" si="18"/>
        <v>0</v>
      </c>
      <c r="I1172" s="1" t="s">
        <v>22</v>
      </c>
      <c r="J1172" s="1" t="s">
        <v>0</v>
      </c>
    </row>
    <row r="1173" spans="1:10" x14ac:dyDescent="0.25">
      <c r="A1173" s="1">
        <v>2856027</v>
      </c>
      <c r="B1173" s="1" t="s">
        <v>2228</v>
      </c>
      <c r="C1173" s="1" t="s">
        <v>22</v>
      </c>
      <c r="D1173" s="1" t="s">
        <v>2229</v>
      </c>
      <c r="E1173" s="2">
        <v>0</v>
      </c>
      <c r="F1173" s="1">
        <v>8</v>
      </c>
      <c r="G1173" s="1" t="s">
        <v>97</v>
      </c>
      <c r="H1173" s="1">
        <f t="shared" si="18"/>
        <v>0</v>
      </c>
      <c r="I1173" s="1" t="s">
        <v>22</v>
      </c>
      <c r="J1173" s="1" t="s">
        <v>0</v>
      </c>
    </row>
    <row r="1174" spans="1:10" x14ac:dyDescent="0.25">
      <c r="A1174" s="1">
        <v>2856028</v>
      </c>
      <c r="B1174" s="1" t="s">
        <v>2230</v>
      </c>
      <c r="C1174" s="1" t="s">
        <v>22</v>
      </c>
      <c r="D1174" s="1" t="s">
        <v>2231</v>
      </c>
      <c r="E1174" s="2">
        <v>0</v>
      </c>
      <c r="F1174" s="1">
        <v>8</v>
      </c>
      <c r="G1174" s="1" t="s">
        <v>97</v>
      </c>
      <c r="H1174" s="1">
        <f t="shared" si="18"/>
        <v>0</v>
      </c>
      <c r="I1174" s="1" t="s">
        <v>22</v>
      </c>
      <c r="J1174" s="1" t="s">
        <v>0</v>
      </c>
    </row>
    <row r="1175" spans="1:10" x14ac:dyDescent="0.25">
      <c r="A1175" s="1">
        <v>2856029</v>
      </c>
      <c r="B1175" s="1" t="s">
        <v>2232</v>
      </c>
      <c r="C1175" s="1" t="s">
        <v>22</v>
      </c>
      <c r="D1175" s="1" t="s">
        <v>2233</v>
      </c>
      <c r="E1175" s="2">
        <v>0</v>
      </c>
      <c r="F1175" s="1">
        <v>16</v>
      </c>
      <c r="G1175" s="1" t="s">
        <v>97</v>
      </c>
      <c r="H1175" s="1">
        <f t="shared" si="18"/>
        <v>0</v>
      </c>
      <c r="I1175" s="1" t="s">
        <v>22</v>
      </c>
      <c r="J1175" s="1" t="s">
        <v>0</v>
      </c>
    </row>
    <row r="1176" spans="1:10" x14ac:dyDescent="0.25">
      <c r="A1176" s="1">
        <v>2856030</v>
      </c>
      <c r="B1176" s="1" t="s">
        <v>2234</v>
      </c>
      <c r="C1176" s="1" t="s">
        <v>22</v>
      </c>
      <c r="D1176" s="1" t="s">
        <v>2235</v>
      </c>
      <c r="E1176" s="2">
        <v>0</v>
      </c>
      <c r="F1176" s="1">
        <v>8</v>
      </c>
      <c r="G1176" s="1" t="s">
        <v>97</v>
      </c>
      <c r="H1176" s="1">
        <f t="shared" si="18"/>
        <v>0</v>
      </c>
      <c r="I1176" s="1" t="s">
        <v>22</v>
      </c>
      <c r="J1176" s="1" t="s">
        <v>0</v>
      </c>
    </row>
    <row r="1177" spans="1:10" x14ac:dyDescent="0.25">
      <c r="A1177" s="1">
        <v>2856031</v>
      </c>
      <c r="B1177" s="1" t="s">
        <v>2236</v>
      </c>
      <c r="C1177" s="1" t="s">
        <v>22</v>
      </c>
      <c r="D1177" s="1" t="s">
        <v>2237</v>
      </c>
      <c r="E1177" s="2">
        <v>0</v>
      </c>
      <c r="F1177" s="1">
        <v>16</v>
      </c>
      <c r="G1177" s="1" t="s">
        <v>97</v>
      </c>
      <c r="H1177" s="1">
        <f t="shared" si="18"/>
        <v>0</v>
      </c>
      <c r="I1177" s="1" t="s">
        <v>22</v>
      </c>
      <c r="J1177" s="1" t="s">
        <v>0</v>
      </c>
    </row>
    <row r="1178" spans="1:10" ht="30" x14ac:dyDescent="0.25">
      <c r="A1178" s="1">
        <v>2856032</v>
      </c>
      <c r="B1178" s="1" t="s">
        <v>2238</v>
      </c>
      <c r="C1178" s="1" t="s">
        <v>22</v>
      </c>
      <c r="D1178" s="1" t="s">
        <v>884</v>
      </c>
      <c r="E1178" s="2">
        <v>0</v>
      </c>
      <c r="F1178" s="1">
        <v>8</v>
      </c>
      <c r="G1178" s="1" t="s">
        <v>97</v>
      </c>
      <c r="H1178" s="1">
        <f t="shared" si="18"/>
        <v>0</v>
      </c>
      <c r="I1178" s="1" t="s">
        <v>22</v>
      </c>
      <c r="J1178" s="1" t="s">
        <v>0</v>
      </c>
    </row>
    <row r="1179" spans="1:10" x14ac:dyDescent="0.25">
      <c r="A1179" s="1">
        <v>2856033</v>
      </c>
      <c r="B1179" s="1" t="s">
        <v>2239</v>
      </c>
      <c r="C1179" s="1" t="s">
        <v>22</v>
      </c>
      <c r="D1179" s="1" t="s">
        <v>886</v>
      </c>
      <c r="E1179" s="2">
        <v>0</v>
      </c>
      <c r="F1179" s="1">
        <v>8</v>
      </c>
      <c r="G1179" s="1" t="s">
        <v>97</v>
      </c>
      <c r="H1179" s="1">
        <f t="shared" si="18"/>
        <v>0</v>
      </c>
      <c r="I1179" s="1" t="s">
        <v>22</v>
      </c>
      <c r="J1179" s="1" t="s">
        <v>0</v>
      </c>
    </row>
    <row r="1180" spans="1:10" x14ac:dyDescent="0.25">
      <c r="A1180" s="1">
        <v>2856034</v>
      </c>
      <c r="B1180" s="1" t="s">
        <v>2240</v>
      </c>
      <c r="C1180" s="1" t="s">
        <v>22</v>
      </c>
      <c r="D1180" s="1" t="s">
        <v>888</v>
      </c>
      <c r="E1180" s="2">
        <v>0</v>
      </c>
      <c r="F1180" s="1">
        <v>1</v>
      </c>
      <c r="G1180" s="1" t="s">
        <v>776</v>
      </c>
      <c r="H1180" s="1">
        <f t="shared" si="18"/>
        <v>0</v>
      </c>
      <c r="I1180" s="1" t="s">
        <v>22</v>
      </c>
      <c r="J1180" s="1" t="s">
        <v>0</v>
      </c>
    </row>
    <row r="1181" spans="1:10" x14ac:dyDescent="0.25">
      <c r="A1181" s="1">
        <v>2856035</v>
      </c>
      <c r="B1181" s="1" t="s">
        <v>2241</v>
      </c>
      <c r="C1181" s="1" t="s">
        <v>627</v>
      </c>
      <c r="D1181" s="1" t="s">
        <v>890</v>
      </c>
      <c r="E1181" s="1">
        <f>ROUND(H1182+H1183+H1184,2)</f>
        <v>0</v>
      </c>
      <c r="F1181" s="1">
        <v>1</v>
      </c>
      <c r="G1181" s="1" t="s">
        <v>0</v>
      </c>
      <c r="H1181" s="1">
        <f t="shared" si="18"/>
        <v>0</v>
      </c>
      <c r="I1181" s="1" t="s">
        <v>22</v>
      </c>
      <c r="J1181" s="1" t="s">
        <v>0</v>
      </c>
    </row>
    <row r="1182" spans="1:10" ht="30" x14ac:dyDescent="0.25">
      <c r="A1182" s="1">
        <v>2856036</v>
      </c>
      <c r="B1182" s="1" t="s">
        <v>2242</v>
      </c>
      <c r="C1182" s="1" t="s">
        <v>22</v>
      </c>
      <c r="D1182" s="1" t="s">
        <v>892</v>
      </c>
      <c r="E1182" s="2">
        <v>0</v>
      </c>
      <c r="F1182" s="1">
        <v>25</v>
      </c>
      <c r="G1182" s="1" t="s">
        <v>40</v>
      </c>
      <c r="H1182" s="1">
        <f t="shared" si="18"/>
        <v>0</v>
      </c>
      <c r="I1182" s="1" t="s">
        <v>22</v>
      </c>
      <c r="J1182" s="1" t="s">
        <v>0</v>
      </c>
    </row>
    <row r="1183" spans="1:10" x14ac:dyDescent="0.25">
      <c r="A1183" s="1">
        <v>2856037</v>
      </c>
      <c r="B1183" s="1" t="s">
        <v>2243</v>
      </c>
      <c r="C1183" s="1" t="s">
        <v>22</v>
      </c>
      <c r="D1183" s="1" t="s">
        <v>894</v>
      </c>
      <c r="E1183" s="2">
        <v>0</v>
      </c>
      <c r="F1183" s="1">
        <v>105</v>
      </c>
      <c r="G1183" s="1" t="s">
        <v>40</v>
      </c>
      <c r="H1183" s="1">
        <f t="shared" si="18"/>
        <v>0</v>
      </c>
      <c r="I1183" s="1" t="s">
        <v>22</v>
      </c>
      <c r="J1183" s="1" t="s">
        <v>0</v>
      </c>
    </row>
    <row r="1184" spans="1:10" x14ac:dyDescent="0.25">
      <c r="A1184" s="1">
        <v>2856038</v>
      </c>
      <c r="B1184" s="1" t="s">
        <v>2244</v>
      </c>
      <c r="C1184" s="1" t="s">
        <v>22</v>
      </c>
      <c r="D1184" s="1" t="s">
        <v>896</v>
      </c>
      <c r="E1184" s="2">
        <v>0</v>
      </c>
      <c r="F1184" s="1">
        <v>105</v>
      </c>
      <c r="G1184" s="1" t="s">
        <v>40</v>
      </c>
      <c r="H1184" s="1">
        <f t="shared" si="18"/>
        <v>0</v>
      </c>
      <c r="I1184" s="1" t="s">
        <v>22</v>
      </c>
      <c r="J1184" s="1" t="s">
        <v>0</v>
      </c>
    </row>
    <row r="1185" spans="1:10" x14ac:dyDescent="0.25">
      <c r="A1185" s="1">
        <v>2856039</v>
      </c>
      <c r="B1185" s="1" t="s">
        <v>2245</v>
      </c>
      <c r="C1185" s="1" t="s">
        <v>669</v>
      </c>
      <c r="D1185" s="1" t="s">
        <v>798</v>
      </c>
      <c r="E1185" s="1">
        <f>ROUND(H1186+H1187,2)</f>
        <v>0</v>
      </c>
      <c r="F1185" s="1">
        <v>1</v>
      </c>
      <c r="G1185" s="1" t="s">
        <v>0</v>
      </c>
      <c r="H1185" s="1">
        <f t="shared" si="18"/>
        <v>0</v>
      </c>
      <c r="I1185" s="1" t="s">
        <v>22</v>
      </c>
      <c r="J1185" s="1" t="s">
        <v>0</v>
      </c>
    </row>
    <row r="1186" spans="1:10" x14ac:dyDescent="0.25">
      <c r="A1186" s="1">
        <v>2856040</v>
      </c>
      <c r="B1186" s="1" t="s">
        <v>2246</v>
      </c>
      <c r="C1186" s="1" t="s">
        <v>22</v>
      </c>
      <c r="D1186" s="1" t="s">
        <v>801</v>
      </c>
      <c r="E1186" s="2">
        <v>0</v>
      </c>
      <c r="F1186" s="1">
        <v>1</v>
      </c>
      <c r="G1186" s="1" t="s">
        <v>800</v>
      </c>
      <c r="H1186" s="1">
        <f t="shared" si="18"/>
        <v>0</v>
      </c>
      <c r="I1186" s="1" t="s">
        <v>22</v>
      </c>
      <c r="J1186" s="1" t="s">
        <v>0</v>
      </c>
    </row>
    <row r="1187" spans="1:10" x14ac:dyDescent="0.25">
      <c r="A1187" s="1">
        <v>2856041</v>
      </c>
      <c r="B1187" s="1" t="s">
        <v>2247</v>
      </c>
      <c r="C1187" s="1" t="s">
        <v>22</v>
      </c>
      <c r="D1187" s="1" t="s">
        <v>803</v>
      </c>
      <c r="E1187" s="2">
        <v>0</v>
      </c>
      <c r="F1187" s="1">
        <v>1</v>
      </c>
      <c r="G1187" s="1" t="s">
        <v>800</v>
      </c>
      <c r="H1187" s="1">
        <f t="shared" si="18"/>
        <v>0</v>
      </c>
      <c r="I1187" s="1" t="s">
        <v>22</v>
      </c>
      <c r="J1187" s="1" t="s">
        <v>0</v>
      </c>
    </row>
    <row r="1188" spans="1:10" ht="30" x14ac:dyDescent="0.25">
      <c r="A1188" s="1">
        <v>2856042</v>
      </c>
      <c r="B1188" s="1" t="s">
        <v>2248</v>
      </c>
      <c r="C1188" s="1" t="s">
        <v>22</v>
      </c>
      <c r="D1188" s="1" t="s">
        <v>2249</v>
      </c>
      <c r="E1188" s="1">
        <f>ROUND(H1189+H1202,2)</f>
        <v>0</v>
      </c>
      <c r="F1188" s="1">
        <v>1</v>
      </c>
      <c r="G1188" s="1" t="s">
        <v>0</v>
      </c>
      <c r="H1188" s="1">
        <f t="shared" si="18"/>
        <v>0</v>
      </c>
      <c r="I1188" s="1" t="s">
        <v>22</v>
      </c>
      <c r="J1188" s="1" t="s">
        <v>0</v>
      </c>
    </row>
    <row r="1189" spans="1:10" x14ac:dyDescent="0.25">
      <c r="A1189" s="1">
        <v>2856043</v>
      </c>
      <c r="B1189" s="1" t="s">
        <v>2250</v>
      </c>
      <c r="C1189" s="1" t="s">
        <v>604</v>
      </c>
      <c r="D1189" s="1" t="s">
        <v>2251</v>
      </c>
      <c r="E1189" s="1">
        <f>ROUND(H1190+H1191+H1192+H1193+H1194+H1195+H1196+H1197+H1198+H1199+H1200+H1201,2)</f>
        <v>0</v>
      </c>
      <c r="F1189" s="1">
        <v>1</v>
      </c>
      <c r="G1189" s="1" t="s">
        <v>0</v>
      </c>
      <c r="H1189" s="1">
        <f t="shared" si="18"/>
        <v>0</v>
      </c>
      <c r="I1189" s="1" t="s">
        <v>22</v>
      </c>
      <c r="J1189" s="1" t="s">
        <v>0</v>
      </c>
    </row>
    <row r="1190" spans="1:10" ht="75" x14ac:dyDescent="0.25">
      <c r="A1190" s="1">
        <v>2856044</v>
      </c>
      <c r="B1190" s="1" t="s">
        <v>2252</v>
      </c>
      <c r="C1190" s="1" t="s">
        <v>22</v>
      </c>
      <c r="D1190" s="1" t="s">
        <v>2253</v>
      </c>
      <c r="E1190" s="2">
        <v>0</v>
      </c>
      <c r="F1190" s="1">
        <v>1</v>
      </c>
      <c r="G1190" s="1" t="s">
        <v>97</v>
      </c>
      <c r="H1190" s="1">
        <f t="shared" si="18"/>
        <v>0</v>
      </c>
      <c r="I1190" s="1" t="s">
        <v>22</v>
      </c>
      <c r="J1190" s="1" t="s">
        <v>0</v>
      </c>
    </row>
    <row r="1191" spans="1:10" x14ac:dyDescent="0.25">
      <c r="A1191" s="1">
        <v>2856045</v>
      </c>
      <c r="B1191" s="1" t="s">
        <v>2254</v>
      </c>
      <c r="C1191" s="1" t="s">
        <v>22</v>
      </c>
      <c r="D1191" s="1" t="s">
        <v>2255</v>
      </c>
      <c r="E1191" s="2">
        <v>0</v>
      </c>
      <c r="F1191" s="1">
        <v>65</v>
      </c>
      <c r="G1191" s="1" t="s">
        <v>40</v>
      </c>
      <c r="H1191" s="1">
        <f t="shared" si="18"/>
        <v>0</v>
      </c>
      <c r="I1191" s="1" t="s">
        <v>22</v>
      </c>
      <c r="J1191" s="1" t="s">
        <v>0</v>
      </c>
    </row>
    <row r="1192" spans="1:10" x14ac:dyDescent="0.25">
      <c r="A1192" s="1">
        <v>2856046</v>
      </c>
      <c r="B1192" s="1" t="s">
        <v>2256</v>
      </c>
      <c r="C1192" s="1" t="s">
        <v>22</v>
      </c>
      <c r="D1192" s="1" t="s">
        <v>2257</v>
      </c>
      <c r="E1192" s="2">
        <v>0</v>
      </c>
      <c r="F1192" s="1">
        <v>65</v>
      </c>
      <c r="G1192" s="1" t="s">
        <v>40</v>
      </c>
      <c r="H1192" s="1">
        <f t="shared" si="18"/>
        <v>0</v>
      </c>
      <c r="I1192" s="1" t="s">
        <v>22</v>
      </c>
      <c r="J1192" s="1" t="s">
        <v>0</v>
      </c>
    </row>
    <row r="1193" spans="1:10" x14ac:dyDescent="0.25">
      <c r="A1193" s="1">
        <v>2856047</v>
      </c>
      <c r="B1193" s="1" t="s">
        <v>2258</v>
      </c>
      <c r="C1193" s="1" t="s">
        <v>22</v>
      </c>
      <c r="D1193" s="1" t="s">
        <v>2259</v>
      </c>
      <c r="E1193" s="2">
        <v>0</v>
      </c>
      <c r="F1193" s="1">
        <v>65</v>
      </c>
      <c r="G1193" s="1" t="s">
        <v>40</v>
      </c>
      <c r="H1193" s="1">
        <f t="shared" si="18"/>
        <v>0</v>
      </c>
      <c r="I1193" s="1" t="s">
        <v>22</v>
      </c>
      <c r="J1193" s="1" t="s">
        <v>0</v>
      </c>
    </row>
    <row r="1194" spans="1:10" x14ac:dyDescent="0.25">
      <c r="A1194" s="1">
        <v>2856048</v>
      </c>
      <c r="B1194" s="1" t="s">
        <v>2260</v>
      </c>
      <c r="C1194" s="1" t="s">
        <v>22</v>
      </c>
      <c r="D1194" s="1" t="s">
        <v>974</v>
      </c>
      <c r="E1194" s="2">
        <v>0</v>
      </c>
      <c r="F1194" s="1">
        <v>400</v>
      </c>
      <c r="G1194" s="1" t="s">
        <v>40</v>
      </c>
      <c r="H1194" s="1">
        <f t="shared" si="18"/>
        <v>0</v>
      </c>
      <c r="I1194" s="1" t="s">
        <v>22</v>
      </c>
      <c r="J1194" s="1" t="s">
        <v>0</v>
      </c>
    </row>
    <row r="1195" spans="1:10" x14ac:dyDescent="0.25">
      <c r="A1195" s="1">
        <v>2856049</v>
      </c>
      <c r="B1195" s="1" t="s">
        <v>2261</v>
      </c>
      <c r="C1195" s="1" t="s">
        <v>22</v>
      </c>
      <c r="D1195" s="1" t="s">
        <v>2262</v>
      </c>
      <c r="E1195" s="2">
        <v>0</v>
      </c>
      <c r="F1195" s="1">
        <v>320</v>
      </c>
      <c r="G1195" s="1" t="s">
        <v>40</v>
      </c>
      <c r="H1195" s="1">
        <f t="shared" si="18"/>
        <v>0</v>
      </c>
      <c r="I1195" s="1" t="s">
        <v>22</v>
      </c>
      <c r="J1195" s="1" t="s">
        <v>0</v>
      </c>
    </row>
    <row r="1196" spans="1:10" ht="30" x14ac:dyDescent="0.25">
      <c r="A1196" s="1">
        <v>2856050</v>
      </c>
      <c r="B1196" s="1" t="s">
        <v>2263</v>
      </c>
      <c r="C1196" s="1" t="s">
        <v>22</v>
      </c>
      <c r="D1196" s="1" t="s">
        <v>640</v>
      </c>
      <c r="E1196" s="2">
        <v>0</v>
      </c>
      <c r="F1196" s="1">
        <v>23</v>
      </c>
      <c r="G1196" s="1" t="s">
        <v>97</v>
      </c>
      <c r="H1196" s="1">
        <f t="shared" ref="H1196:H1259" si="19">IF(ISNUMBER(VALUE(E1196)),ROUND(SUM(ROUND(E1196,2)*F1196),2),"N")</f>
        <v>0</v>
      </c>
      <c r="I1196" s="1" t="s">
        <v>22</v>
      </c>
      <c r="J1196" s="1" t="s">
        <v>0</v>
      </c>
    </row>
    <row r="1197" spans="1:10" x14ac:dyDescent="0.25">
      <c r="A1197" s="1">
        <v>2856051</v>
      </c>
      <c r="B1197" s="1" t="s">
        <v>2264</v>
      </c>
      <c r="C1197" s="1" t="s">
        <v>22</v>
      </c>
      <c r="D1197" s="1" t="s">
        <v>2265</v>
      </c>
      <c r="E1197" s="2">
        <v>0</v>
      </c>
      <c r="F1197" s="1">
        <v>23</v>
      </c>
      <c r="G1197" s="1" t="s">
        <v>40</v>
      </c>
      <c r="H1197" s="1">
        <f t="shared" si="19"/>
        <v>0</v>
      </c>
      <c r="I1197" s="1" t="s">
        <v>22</v>
      </c>
      <c r="J1197" s="1" t="s">
        <v>0</v>
      </c>
    </row>
    <row r="1198" spans="1:10" x14ac:dyDescent="0.25">
      <c r="A1198" s="1">
        <v>2856052</v>
      </c>
      <c r="B1198" s="1" t="s">
        <v>2266</v>
      </c>
      <c r="C1198" s="1" t="s">
        <v>22</v>
      </c>
      <c r="D1198" s="1" t="s">
        <v>2267</v>
      </c>
      <c r="E1198" s="2">
        <v>0</v>
      </c>
      <c r="F1198" s="1">
        <v>23</v>
      </c>
      <c r="G1198" s="1" t="s">
        <v>97</v>
      </c>
      <c r="H1198" s="1">
        <f t="shared" si="19"/>
        <v>0</v>
      </c>
      <c r="I1198" s="1" t="s">
        <v>22</v>
      </c>
      <c r="J1198" s="1" t="s">
        <v>0</v>
      </c>
    </row>
    <row r="1199" spans="1:10" x14ac:dyDescent="0.25">
      <c r="A1199" s="1">
        <v>2856053</v>
      </c>
      <c r="B1199" s="1" t="s">
        <v>2268</v>
      </c>
      <c r="C1199" s="1" t="s">
        <v>22</v>
      </c>
      <c r="D1199" s="1" t="s">
        <v>2269</v>
      </c>
      <c r="E1199" s="2">
        <v>0</v>
      </c>
      <c r="F1199" s="1">
        <v>20</v>
      </c>
      <c r="G1199" s="1" t="s">
        <v>40</v>
      </c>
      <c r="H1199" s="1">
        <f t="shared" si="19"/>
        <v>0</v>
      </c>
      <c r="I1199" s="1" t="s">
        <v>22</v>
      </c>
      <c r="J1199" s="1" t="s">
        <v>0</v>
      </c>
    </row>
    <row r="1200" spans="1:10" x14ac:dyDescent="0.25">
      <c r="A1200" s="1">
        <v>2856054</v>
      </c>
      <c r="B1200" s="1" t="s">
        <v>2270</v>
      </c>
      <c r="C1200" s="1" t="s">
        <v>22</v>
      </c>
      <c r="D1200" s="1" t="s">
        <v>711</v>
      </c>
      <c r="E1200" s="2">
        <v>0</v>
      </c>
      <c r="F1200" s="1">
        <v>2</v>
      </c>
      <c r="G1200" s="1" t="s">
        <v>97</v>
      </c>
      <c r="H1200" s="1">
        <f t="shared" si="19"/>
        <v>0</v>
      </c>
      <c r="I1200" s="1" t="s">
        <v>22</v>
      </c>
      <c r="J1200" s="1" t="s">
        <v>0</v>
      </c>
    </row>
    <row r="1201" spans="1:10" x14ac:dyDescent="0.25">
      <c r="A1201" s="1">
        <v>2856055</v>
      </c>
      <c r="B1201" s="1" t="s">
        <v>2271</v>
      </c>
      <c r="C1201" s="1" t="s">
        <v>22</v>
      </c>
      <c r="D1201" s="1" t="s">
        <v>717</v>
      </c>
      <c r="E1201" s="2">
        <v>0</v>
      </c>
      <c r="F1201" s="1">
        <v>20</v>
      </c>
      <c r="G1201" s="1" t="s">
        <v>40</v>
      </c>
      <c r="H1201" s="1">
        <f t="shared" si="19"/>
        <v>0</v>
      </c>
      <c r="I1201" s="1" t="s">
        <v>22</v>
      </c>
      <c r="J1201" s="1" t="s">
        <v>0</v>
      </c>
    </row>
    <row r="1202" spans="1:10" x14ac:dyDescent="0.25">
      <c r="A1202" s="1">
        <v>2856056</v>
      </c>
      <c r="B1202" s="1" t="s">
        <v>2272</v>
      </c>
      <c r="C1202" s="1" t="s">
        <v>627</v>
      </c>
      <c r="D1202" s="1" t="s">
        <v>952</v>
      </c>
      <c r="E1202" s="1">
        <f>ROUND(H1203+H1204+H1205+H1206+H1207+H1208+H1209,2)</f>
        <v>0</v>
      </c>
      <c r="F1202" s="1">
        <v>1</v>
      </c>
      <c r="G1202" s="1" t="s">
        <v>0</v>
      </c>
      <c r="H1202" s="1">
        <f t="shared" si="19"/>
        <v>0</v>
      </c>
      <c r="I1202" s="1" t="s">
        <v>22</v>
      </c>
      <c r="J1202" s="1" t="s">
        <v>0</v>
      </c>
    </row>
    <row r="1203" spans="1:10" x14ac:dyDescent="0.25">
      <c r="A1203" s="1">
        <v>2856057</v>
      </c>
      <c r="B1203" s="1" t="s">
        <v>2273</v>
      </c>
      <c r="C1203" s="1" t="s">
        <v>22</v>
      </c>
      <c r="D1203" s="1" t="s">
        <v>801</v>
      </c>
      <c r="E1203" s="2">
        <v>0</v>
      </c>
      <c r="F1203" s="1">
        <v>1</v>
      </c>
      <c r="G1203" s="1" t="s">
        <v>800</v>
      </c>
      <c r="H1203" s="1">
        <f t="shared" si="19"/>
        <v>0</v>
      </c>
      <c r="I1203" s="1" t="s">
        <v>22</v>
      </c>
      <c r="J1203" s="1" t="s">
        <v>0</v>
      </c>
    </row>
    <row r="1204" spans="1:10" x14ac:dyDescent="0.25">
      <c r="A1204" s="1">
        <v>2856058</v>
      </c>
      <c r="B1204" s="1" t="s">
        <v>2274</v>
      </c>
      <c r="C1204" s="1" t="s">
        <v>22</v>
      </c>
      <c r="D1204" s="1" t="s">
        <v>803</v>
      </c>
      <c r="E1204" s="2">
        <v>0</v>
      </c>
      <c r="F1204" s="1">
        <v>1</v>
      </c>
      <c r="G1204" s="1" t="s">
        <v>800</v>
      </c>
      <c r="H1204" s="1">
        <f t="shared" si="19"/>
        <v>0</v>
      </c>
      <c r="I1204" s="1" t="s">
        <v>22</v>
      </c>
      <c r="J1204" s="1" t="s">
        <v>0</v>
      </c>
    </row>
    <row r="1205" spans="1:10" x14ac:dyDescent="0.25">
      <c r="A1205" s="1">
        <v>2856059</v>
      </c>
      <c r="B1205" s="1" t="s">
        <v>2275</v>
      </c>
      <c r="C1205" s="1" t="s">
        <v>22</v>
      </c>
      <c r="D1205" s="1" t="s">
        <v>2276</v>
      </c>
      <c r="E1205" s="2">
        <v>0</v>
      </c>
      <c r="F1205" s="1">
        <v>0.1</v>
      </c>
      <c r="G1205" s="1" t="s">
        <v>776</v>
      </c>
      <c r="H1205" s="1">
        <f t="shared" si="19"/>
        <v>0</v>
      </c>
      <c r="I1205" s="1" t="s">
        <v>22</v>
      </c>
      <c r="J1205" s="1" t="s">
        <v>0</v>
      </c>
    </row>
    <row r="1206" spans="1:10" x14ac:dyDescent="0.25">
      <c r="A1206" s="1">
        <v>2856060</v>
      </c>
      <c r="B1206" s="1" t="s">
        <v>2277</v>
      </c>
      <c r="C1206" s="1" t="s">
        <v>22</v>
      </c>
      <c r="D1206" s="1" t="s">
        <v>805</v>
      </c>
      <c r="E1206" s="2">
        <v>0</v>
      </c>
      <c r="F1206" s="1">
        <v>0.1</v>
      </c>
      <c r="G1206" s="1" t="s">
        <v>776</v>
      </c>
      <c r="H1206" s="1">
        <f t="shared" si="19"/>
        <v>0</v>
      </c>
      <c r="I1206" s="1" t="s">
        <v>22</v>
      </c>
      <c r="J1206" s="1" t="s">
        <v>0</v>
      </c>
    </row>
    <row r="1207" spans="1:10" x14ac:dyDescent="0.25">
      <c r="A1207" s="1">
        <v>2856061</v>
      </c>
      <c r="B1207" s="1" t="s">
        <v>2278</v>
      </c>
      <c r="C1207" s="1" t="s">
        <v>22</v>
      </c>
      <c r="D1207" s="1" t="s">
        <v>2279</v>
      </c>
      <c r="E1207" s="2">
        <v>0</v>
      </c>
      <c r="F1207" s="1">
        <v>0.1</v>
      </c>
      <c r="G1207" s="1" t="s">
        <v>776</v>
      </c>
      <c r="H1207" s="1">
        <f t="shared" si="19"/>
        <v>0</v>
      </c>
      <c r="I1207" s="1" t="s">
        <v>22</v>
      </c>
      <c r="J1207" s="1" t="s">
        <v>0</v>
      </c>
    </row>
    <row r="1208" spans="1:10" x14ac:dyDescent="0.25">
      <c r="A1208" s="1">
        <v>2856062</v>
      </c>
      <c r="B1208" s="1" t="s">
        <v>2280</v>
      </c>
      <c r="C1208" s="1" t="s">
        <v>22</v>
      </c>
      <c r="D1208" s="1" t="s">
        <v>815</v>
      </c>
      <c r="E1208" s="2">
        <v>0</v>
      </c>
      <c r="F1208" s="1">
        <v>0.1</v>
      </c>
      <c r="G1208" s="1" t="s">
        <v>776</v>
      </c>
      <c r="H1208" s="1">
        <f t="shared" si="19"/>
        <v>0</v>
      </c>
      <c r="I1208" s="1" t="s">
        <v>22</v>
      </c>
      <c r="J1208" s="1" t="s">
        <v>0</v>
      </c>
    </row>
    <row r="1209" spans="1:10" x14ac:dyDescent="0.25">
      <c r="A1209" s="1">
        <v>2856063</v>
      </c>
      <c r="B1209" s="1" t="s">
        <v>2281</v>
      </c>
      <c r="C1209" s="1" t="s">
        <v>22</v>
      </c>
      <c r="D1209" s="1" t="s">
        <v>817</v>
      </c>
      <c r="E1209" s="2">
        <v>0</v>
      </c>
      <c r="F1209" s="1">
        <v>0.1</v>
      </c>
      <c r="G1209" s="1" t="s">
        <v>776</v>
      </c>
      <c r="H1209" s="1">
        <f t="shared" si="19"/>
        <v>0</v>
      </c>
      <c r="I1209" s="1" t="s">
        <v>22</v>
      </c>
      <c r="J1209" s="1" t="s">
        <v>0</v>
      </c>
    </row>
    <row r="1210" spans="1:10" x14ac:dyDescent="0.25">
      <c r="A1210" s="1">
        <v>2856064</v>
      </c>
      <c r="B1210" s="1" t="s">
        <v>2282</v>
      </c>
      <c r="C1210" s="1" t="s">
        <v>22</v>
      </c>
      <c r="D1210" s="1" t="s">
        <v>2283</v>
      </c>
      <c r="E1210" s="1">
        <f>ROUND(H1211+H1238,2)</f>
        <v>0</v>
      </c>
      <c r="F1210" s="1">
        <v>1</v>
      </c>
      <c r="G1210" s="1" t="s">
        <v>0</v>
      </c>
      <c r="H1210" s="1">
        <f t="shared" si="19"/>
        <v>0</v>
      </c>
      <c r="I1210" s="1" t="s">
        <v>22</v>
      </c>
      <c r="J1210" s="1" t="s">
        <v>0</v>
      </c>
    </row>
    <row r="1211" spans="1:10" x14ac:dyDescent="0.25">
      <c r="A1211" s="1">
        <v>2856065</v>
      </c>
      <c r="B1211" s="1" t="s">
        <v>2284</v>
      </c>
      <c r="C1211" s="1" t="s">
        <v>35</v>
      </c>
      <c r="D1211" s="1" t="s">
        <v>36</v>
      </c>
      <c r="E1211" s="1">
        <f>ROUND(H1212+H1224+H1226+H1236,2)</f>
        <v>0</v>
      </c>
      <c r="F1211" s="1">
        <v>1</v>
      </c>
      <c r="G1211" s="1" t="s">
        <v>0</v>
      </c>
      <c r="H1211" s="1">
        <f t="shared" si="19"/>
        <v>0</v>
      </c>
      <c r="I1211" s="1" t="s">
        <v>22</v>
      </c>
      <c r="J1211" s="1" t="s">
        <v>0</v>
      </c>
    </row>
    <row r="1212" spans="1:10" x14ac:dyDescent="0.25">
      <c r="A1212" s="1">
        <v>2856066</v>
      </c>
      <c r="B1212" s="1" t="s">
        <v>2285</v>
      </c>
      <c r="C1212" s="1">
        <v>1</v>
      </c>
      <c r="D1212" s="1" t="s">
        <v>38</v>
      </c>
      <c r="E1212" s="1">
        <f>ROUND(H1213+H1214+H1215+H1216+H1217+H1218+H1219+H1220+H1221+H1222+H1223,2)</f>
        <v>0</v>
      </c>
      <c r="F1212" s="1">
        <v>1</v>
      </c>
      <c r="G1212" s="1" t="s">
        <v>0</v>
      </c>
      <c r="H1212" s="1">
        <f t="shared" si="19"/>
        <v>0</v>
      </c>
      <c r="I1212" s="1" t="s">
        <v>22</v>
      </c>
      <c r="J1212" s="1" t="s">
        <v>0</v>
      </c>
    </row>
    <row r="1213" spans="1:10" x14ac:dyDescent="0.25">
      <c r="A1213" s="1">
        <v>2856067</v>
      </c>
      <c r="B1213" s="1" t="s">
        <v>2286</v>
      </c>
      <c r="C1213" s="1" t="s">
        <v>22</v>
      </c>
      <c r="D1213" s="1" t="s">
        <v>2287</v>
      </c>
      <c r="E1213" s="2">
        <v>0</v>
      </c>
      <c r="F1213" s="1">
        <v>21</v>
      </c>
      <c r="G1213" s="1" t="s">
        <v>49</v>
      </c>
      <c r="H1213" s="1">
        <f t="shared" si="19"/>
        <v>0</v>
      </c>
      <c r="I1213" s="1" t="s">
        <v>22</v>
      </c>
      <c r="J1213" s="1" t="s">
        <v>0</v>
      </c>
    </row>
    <row r="1214" spans="1:10" ht="30" x14ac:dyDescent="0.25">
      <c r="A1214" s="1">
        <v>2856068</v>
      </c>
      <c r="B1214" s="1" t="s">
        <v>2288</v>
      </c>
      <c r="C1214" s="1" t="s">
        <v>22</v>
      </c>
      <c r="D1214" s="1" t="s">
        <v>1727</v>
      </c>
      <c r="E1214" s="2">
        <v>0</v>
      </c>
      <c r="F1214" s="1">
        <v>10</v>
      </c>
      <c r="G1214" s="1" t="s">
        <v>67</v>
      </c>
      <c r="H1214" s="1">
        <f t="shared" si="19"/>
        <v>0</v>
      </c>
      <c r="I1214" s="1" t="s">
        <v>22</v>
      </c>
      <c r="J1214" s="1" t="s">
        <v>0</v>
      </c>
    </row>
    <row r="1215" spans="1:10" ht="30" x14ac:dyDescent="0.25">
      <c r="A1215" s="1">
        <v>2856069</v>
      </c>
      <c r="B1215" s="1" t="s">
        <v>2289</v>
      </c>
      <c r="C1215" s="1" t="s">
        <v>22</v>
      </c>
      <c r="D1215" s="1" t="s">
        <v>1729</v>
      </c>
      <c r="E1215" s="2">
        <v>0</v>
      </c>
      <c r="F1215" s="1">
        <v>10</v>
      </c>
      <c r="G1215" s="1" t="s">
        <v>67</v>
      </c>
      <c r="H1215" s="1">
        <f t="shared" si="19"/>
        <v>0</v>
      </c>
      <c r="I1215" s="1" t="s">
        <v>22</v>
      </c>
      <c r="J1215" s="1" t="s">
        <v>0</v>
      </c>
    </row>
    <row r="1216" spans="1:10" ht="30" x14ac:dyDescent="0.25">
      <c r="A1216" s="1">
        <v>2856070</v>
      </c>
      <c r="B1216" s="1" t="s">
        <v>2290</v>
      </c>
      <c r="C1216" s="1" t="s">
        <v>22</v>
      </c>
      <c r="D1216" s="1" t="s">
        <v>2291</v>
      </c>
      <c r="E1216" s="2">
        <v>0</v>
      </c>
      <c r="F1216" s="1">
        <v>10.5</v>
      </c>
      <c r="G1216" s="1" t="s">
        <v>49</v>
      </c>
      <c r="H1216" s="1">
        <f t="shared" si="19"/>
        <v>0</v>
      </c>
      <c r="I1216" s="1" t="s">
        <v>22</v>
      </c>
      <c r="J1216" s="1" t="s">
        <v>0</v>
      </c>
    </row>
    <row r="1217" spans="1:10" ht="45" x14ac:dyDescent="0.25">
      <c r="A1217" s="1">
        <v>2856071</v>
      </c>
      <c r="B1217" s="1" t="s">
        <v>2292</v>
      </c>
      <c r="C1217" s="1" t="s">
        <v>22</v>
      </c>
      <c r="D1217" s="1" t="s">
        <v>2293</v>
      </c>
      <c r="E1217" s="2">
        <v>0</v>
      </c>
      <c r="F1217" s="1">
        <v>73.5</v>
      </c>
      <c r="G1217" s="1" t="s">
        <v>49</v>
      </c>
      <c r="H1217" s="1">
        <f t="shared" si="19"/>
        <v>0</v>
      </c>
      <c r="I1217" s="1" t="s">
        <v>22</v>
      </c>
      <c r="J1217" s="1" t="s">
        <v>0</v>
      </c>
    </row>
    <row r="1218" spans="1:10" x14ac:dyDescent="0.25">
      <c r="A1218" s="1">
        <v>2856072</v>
      </c>
      <c r="B1218" s="1" t="s">
        <v>2294</v>
      </c>
      <c r="C1218" s="1" t="s">
        <v>22</v>
      </c>
      <c r="D1218" s="1" t="s">
        <v>1736</v>
      </c>
      <c r="E1218" s="2">
        <v>0</v>
      </c>
      <c r="F1218" s="1">
        <v>10.5</v>
      </c>
      <c r="G1218" s="1" t="s">
        <v>1735</v>
      </c>
      <c r="H1218" s="1">
        <f t="shared" si="19"/>
        <v>0</v>
      </c>
      <c r="I1218" s="1" t="s">
        <v>22</v>
      </c>
      <c r="J1218" s="1" t="s">
        <v>0</v>
      </c>
    </row>
    <row r="1219" spans="1:10" ht="30" x14ac:dyDescent="0.25">
      <c r="A1219" s="1">
        <v>2856073</v>
      </c>
      <c r="B1219" s="1" t="s">
        <v>2295</v>
      </c>
      <c r="C1219" s="1" t="s">
        <v>22</v>
      </c>
      <c r="D1219" s="1" t="s">
        <v>1738</v>
      </c>
      <c r="E1219" s="2">
        <v>0</v>
      </c>
      <c r="F1219" s="1">
        <v>16.8</v>
      </c>
      <c r="G1219" s="1" t="s">
        <v>62</v>
      </c>
      <c r="H1219" s="1">
        <f t="shared" si="19"/>
        <v>0</v>
      </c>
      <c r="I1219" s="1" t="s">
        <v>22</v>
      </c>
      <c r="J1219" s="1" t="s">
        <v>0</v>
      </c>
    </row>
    <row r="1220" spans="1:10" ht="30" x14ac:dyDescent="0.25">
      <c r="A1220" s="1">
        <v>2856074</v>
      </c>
      <c r="B1220" s="1" t="s">
        <v>2296</v>
      </c>
      <c r="C1220" s="1" t="s">
        <v>22</v>
      </c>
      <c r="D1220" s="1" t="s">
        <v>65</v>
      </c>
      <c r="E1220" s="2">
        <v>0</v>
      </c>
      <c r="F1220" s="1">
        <v>18.5</v>
      </c>
      <c r="G1220" s="1" t="s">
        <v>49</v>
      </c>
      <c r="H1220" s="1">
        <f t="shared" si="19"/>
        <v>0</v>
      </c>
      <c r="I1220" s="1" t="s">
        <v>22</v>
      </c>
      <c r="J1220" s="1" t="s">
        <v>0</v>
      </c>
    </row>
    <row r="1221" spans="1:10" ht="30" x14ac:dyDescent="0.25">
      <c r="A1221" s="1">
        <v>2856075</v>
      </c>
      <c r="B1221" s="1" t="s">
        <v>2297</v>
      </c>
      <c r="C1221" s="1" t="s">
        <v>22</v>
      </c>
      <c r="D1221" s="1" t="s">
        <v>1742</v>
      </c>
      <c r="E1221" s="2">
        <v>0</v>
      </c>
      <c r="F1221" s="1">
        <v>2.5</v>
      </c>
      <c r="G1221" s="1" t="s">
        <v>1735</v>
      </c>
      <c r="H1221" s="1">
        <f t="shared" si="19"/>
        <v>0</v>
      </c>
      <c r="I1221" s="1" t="s">
        <v>22</v>
      </c>
      <c r="J1221" s="1" t="s">
        <v>0</v>
      </c>
    </row>
    <row r="1222" spans="1:10" x14ac:dyDescent="0.25">
      <c r="A1222" s="1">
        <v>2856076</v>
      </c>
      <c r="B1222" s="1" t="s">
        <v>2298</v>
      </c>
      <c r="C1222" s="1" t="s">
        <v>22</v>
      </c>
      <c r="D1222" s="1" t="s">
        <v>1744</v>
      </c>
      <c r="E1222" s="2">
        <v>0</v>
      </c>
      <c r="F1222" s="1">
        <v>12</v>
      </c>
      <c r="G1222" s="1" t="s">
        <v>62</v>
      </c>
      <c r="H1222" s="1">
        <f t="shared" si="19"/>
        <v>0</v>
      </c>
      <c r="I1222" s="1" t="s">
        <v>22</v>
      </c>
      <c r="J1222" s="1" t="s">
        <v>0</v>
      </c>
    </row>
    <row r="1223" spans="1:10" x14ac:dyDescent="0.25">
      <c r="A1223" s="1">
        <v>2856077</v>
      </c>
      <c r="B1223" s="1" t="s">
        <v>2299</v>
      </c>
      <c r="C1223" s="1" t="s">
        <v>22</v>
      </c>
      <c r="D1223" s="1" t="s">
        <v>1746</v>
      </c>
      <c r="E1223" s="2">
        <v>0</v>
      </c>
      <c r="F1223" s="1">
        <v>4.8</v>
      </c>
      <c r="G1223" s="1" t="s">
        <v>62</v>
      </c>
      <c r="H1223" s="1">
        <f t="shared" si="19"/>
        <v>0</v>
      </c>
      <c r="I1223" s="1" t="s">
        <v>22</v>
      </c>
      <c r="J1223" s="1" t="s">
        <v>0</v>
      </c>
    </row>
    <row r="1224" spans="1:10" x14ac:dyDescent="0.25">
      <c r="A1224" s="1">
        <v>2856078</v>
      </c>
      <c r="B1224" s="1" t="s">
        <v>2300</v>
      </c>
      <c r="C1224" s="1">
        <v>4</v>
      </c>
      <c r="D1224" s="1" t="s">
        <v>150</v>
      </c>
      <c r="E1224" s="1">
        <f>ROUND(H1225,2)</f>
        <v>0</v>
      </c>
      <c r="F1224" s="1">
        <v>1</v>
      </c>
      <c r="G1224" s="1" t="s">
        <v>0</v>
      </c>
      <c r="H1224" s="1">
        <f t="shared" si="19"/>
        <v>0</v>
      </c>
      <c r="I1224" s="1" t="s">
        <v>22</v>
      </c>
      <c r="J1224" s="1" t="s">
        <v>0</v>
      </c>
    </row>
    <row r="1225" spans="1:10" ht="45" x14ac:dyDescent="0.25">
      <c r="A1225" s="1">
        <v>2856079</v>
      </c>
      <c r="B1225" s="1" t="s">
        <v>2301</v>
      </c>
      <c r="C1225" s="1" t="s">
        <v>22</v>
      </c>
      <c r="D1225" s="1" t="s">
        <v>1749</v>
      </c>
      <c r="E1225" s="2">
        <v>0</v>
      </c>
      <c r="F1225" s="1">
        <v>0.5</v>
      </c>
      <c r="G1225" s="1" t="s">
        <v>1735</v>
      </c>
      <c r="H1225" s="1">
        <f t="shared" si="19"/>
        <v>0</v>
      </c>
      <c r="I1225" s="1" t="s">
        <v>22</v>
      </c>
      <c r="J1225" s="1" t="s">
        <v>0</v>
      </c>
    </row>
    <row r="1226" spans="1:10" x14ac:dyDescent="0.25">
      <c r="A1226" s="1">
        <v>2856080</v>
      </c>
      <c r="B1226" s="1" t="s">
        <v>2302</v>
      </c>
      <c r="C1226" s="1">
        <v>8</v>
      </c>
      <c r="D1226" s="1" t="s">
        <v>1755</v>
      </c>
      <c r="E1226" s="1">
        <f>ROUND(H1227+H1228+H1229+H1230+H1231+H1232+H1233+H1234+H1235,2)</f>
        <v>0</v>
      </c>
      <c r="F1226" s="1">
        <v>1</v>
      </c>
      <c r="G1226" s="1" t="s">
        <v>0</v>
      </c>
      <c r="H1226" s="1">
        <f t="shared" si="19"/>
        <v>0</v>
      </c>
      <c r="I1226" s="1" t="s">
        <v>22</v>
      </c>
      <c r="J1226" s="1" t="s">
        <v>0</v>
      </c>
    </row>
    <row r="1227" spans="1:10" ht="45" x14ac:dyDescent="0.25">
      <c r="A1227" s="1">
        <v>2856081</v>
      </c>
      <c r="B1227" s="1" t="s">
        <v>2303</v>
      </c>
      <c r="C1227" s="1" t="s">
        <v>22</v>
      </c>
      <c r="D1227" s="1" t="s">
        <v>2304</v>
      </c>
      <c r="E1227" s="2">
        <v>0</v>
      </c>
      <c r="F1227" s="1">
        <v>13</v>
      </c>
      <c r="G1227" s="1" t="s">
        <v>40</v>
      </c>
      <c r="H1227" s="1">
        <f t="shared" si="19"/>
        <v>0</v>
      </c>
      <c r="I1227" s="1" t="s">
        <v>22</v>
      </c>
      <c r="J1227" s="1" t="s">
        <v>0</v>
      </c>
    </row>
    <row r="1228" spans="1:10" ht="30" x14ac:dyDescent="0.25">
      <c r="A1228" s="1">
        <v>2856082</v>
      </c>
      <c r="B1228" s="1" t="s">
        <v>2305</v>
      </c>
      <c r="C1228" s="1" t="s">
        <v>22</v>
      </c>
      <c r="D1228" s="1" t="s">
        <v>2306</v>
      </c>
      <c r="E1228" s="2">
        <v>0</v>
      </c>
      <c r="F1228" s="1">
        <v>13</v>
      </c>
      <c r="G1228" s="1" t="s">
        <v>40</v>
      </c>
      <c r="H1228" s="1">
        <f t="shared" si="19"/>
        <v>0</v>
      </c>
      <c r="I1228" s="1" t="s">
        <v>22</v>
      </c>
      <c r="J1228" s="1" t="s">
        <v>0</v>
      </c>
    </row>
    <row r="1229" spans="1:10" ht="30" x14ac:dyDescent="0.25">
      <c r="A1229" s="1">
        <v>2856083</v>
      </c>
      <c r="B1229" s="1" t="s">
        <v>2307</v>
      </c>
      <c r="C1229" s="1" t="s">
        <v>22</v>
      </c>
      <c r="D1229" s="1" t="s">
        <v>2308</v>
      </c>
      <c r="E1229" s="2">
        <v>0</v>
      </c>
      <c r="F1229" s="1">
        <v>4</v>
      </c>
      <c r="G1229" s="1" t="s">
        <v>97</v>
      </c>
      <c r="H1229" s="1">
        <f t="shared" si="19"/>
        <v>0</v>
      </c>
      <c r="I1229" s="1" t="s">
        <v>22</v>
      </c>
      <c r="J1229" s="1" t="s">
        <v>0</v>
      </c>
    </row>
    <row r="1230" spans="1:10" ht="30" x14ac:dyDescent="0.25">
      <c r="A1230" s="1">
        <v>2856084</v>
      </c>
      <c r="B1230" s="1" t="s">
        <v>2309</v>
      </c>
      <c r="C1230" s="1" t="s">
        <v>22</v>
      </c>
      <c r="D1230" s="1" t="s">
        <v>1773</v>
      </c>
      <c r="E1230" s="2">
        <v>0</v>
      </c>
      <c r="F1230" s="1">
        <v>4</v>
      </c>
      <c r="G1230" s="1" t="s">
        <v>40</v>
      </c>
      <c r="H1230" s="1">
        <f t="shared" si="19"/>
        <v>0</v>
      </c>
      <c r="I1230" s="1" t="s">
        <v>22</v>
      </c>
      <c r="J1230" s="1" t="s">
        <v>0</v>
      </c>
    </row>
    <row r="1231" spans="1:10" ht="45" x14ac:dyDescent="0.25">
      <c r="A1231" s="1">
        <v>2856085</v>
      </c>
      <c r="B1231" s="1" t="s">
        <v>2310</v>
      </c>
      <c r="C1231" s="1" t="s">
        <v>22</v>
      </c>
      <c r="D1231" s="1" t="s">
        <v>1775</v>
      </c>
      <c r="E1231" s="2">
        <v>0</v>
      </c>
      <c r="F1231" s="1">
        <v>1</v>
      </c>
      <c r="G1231" s="1" t="s">
        <v>97</v>
      </c>
      <c r="H1231" s="1">
        <f t="shared" si="19"/>
        <v>0</v>
      </c>
      <c r="I1231" s="1" t="s">
        <v>22</v>
      </c>
      <c r="J1231" s="1" t="s">
        <v>0</v>
      </c>
    </row>
    <row r="1232" spans="1:10" ht="30" x14ac:dyDescent="0.25">
      <c r="A1232" s="1">
        <v>2856086</v>
      </c>
      <c r="B1232" s="1" t="s">
        <v>2311</v>
      </c>
      <c r="C1232" s="1" t="s">
        <v>22</v>
      </c>
      <c r="D1232" s="1" t="s">
        <v>1777</v>
      </c>
      <c r="E1232" s="2">
        <v>0</v>
      </c>
      <c r="F1232" s="1">
        <v>13</v>
      </c>
      <c r="G1232" s="1" t="s">
        <v>40</v>
      </c>
      <c r="H1232" s="1">
        <f t="shared" si="19"/>
        <v>0</v>
      </c>
      <c r="I1232" s="1" t="s">
        <v>22</v>
      </c>
      <c r="J1232" s="1" t="s">
        <v>0</v>
      </c>
    </row>
    <row r="1233" spans="1:10" ht="30" x14ac:dyDescent="0.25">
      <c r="A1233" s="1">
        <v>2856087</v>
      </c>
      <c r="B1233" s="1" t="s">
        <v>2312</v>
      </c>
      <c r="C1233" s="1" t="s">
        <v>22</v>
      </c>
      <c r="D1233" s="1" t="s">
        <v>1779</v>
      </c>
      <c r="E1233" s="2">
        <v>0</v>
      </c>
      <c r="F1233" s="1">
        <v>13</v>
      </c>
      <c r="G1233" s="1" t="s">
        <v>40</v>
      </c>
      <c r="H1233" s="1">
        <f t="shared" si="19"/>
        <v>0</v>
      </c>
      <c r="I1233" s="1" t="s">
        <v>22</v>
      </c>
      <c r="J1233" s="1" t="s">
        <v>0</v>
      </c>
    </row>
    <row r="1234" spans="1:10" x14ac:dyDescent="0.25">
      <c r="A1234" s="1">
        <v>2856088</v>
      </c>
      <c r="B1234" s="1" t="s">
        <v>2313</v>
      </c>
      <c r="C1234" s="1" t="s">
        <v>22</v>
      </c>
      <c r="D1234" s="1" t="s">
        <v>2314</v>
      </c>
      <c r="E1234" s="2">
        <v>0</v>
      </c>
      <c r="F1234" s="1">
        <v>4</v>
      </c>
      <c r="G1234" s="1" t="s">
        <v>40</v>
      </c>
      <c r="H1234" s="1">
        <f t="shared" si="19"/>
        <v>0</v>
      </c>
      <c r="I1234" s="1" t="s">
        <v>22</v>
      </c>
      <c r="J1234" s="1" t="s">
        <v>0</v>
      </c>
    </row>
    <row r="1235" spans="1:10" ht="30" x14ac:dyDescent="0.25">
      <c r="A1235" s="1">
        <v>2856089</v>
      </c>
      <c r="B1235" s="1" t="s">
        <v>2315</v>
      </c>
      <c r="C1235" s="1" t="s">
        <v>22</v>
      </c>
      <c r="D1235" s="1" t="s">
        <v>1791</v>
      </c>
      <c r="E1235" s="2">
        <v>0</v>
      </c>
      <c r="F1235" s="1">
        <v>4</v>
      </c>
      <c r="G1235" s="1" t="s">
        <v>40</v>
      </c>
      <c r="H1235" s="1">
        <f t="shared" si="19"/>
        <v>0</v>
      </c>
      <c r="I1235" s="1" t="s">
        <v>22</v>
      </c>
      <c r="J1235" s="1" t="s">
        <v>0</v>
      </c>
    </row>
    <row r="1236" spans="1:10" x14ac:dyDescent="0.25">
      <c r="A1236" s="1">
        <v>2856090</v>
      </c>
      <c r="B1236" s="1" t="s">
        <v>2316</v>
      </c>
      <c r="C1236" s="1">
        <v>99</v>
      </c>
      <c r="D1236" s="1" t="s">
        <v>219</v>
      </c>
      <c r="E1236" s="1">
        <f>ROUND(H1237,2)</f>
        <v>0</v>
      </c>
      <c r="F1236" s="1">
        <v>1</v>
      </c>
      <c r="G1236" s="1" t="s">
        <v>0</v>
      </c>
      <c r="H1236" s="1">
        <f t="shared" si="19"/>
        <v>0</v>
      </c>
      <c r="I1236" s="1" t="s">
        <v>22</v>
      </c>
      <c r="J1236" s="1" t="s">
        <v>0</v>
      </c>
    </row>
    <row r="1237" spans="1:10" ht="30" x14ac:dyDescent="0.25">
      <c r="A1237" s="1">
        <v>2856091</v>
      </c>
      <c r="B1237" s="1" t="s">
        <v>2317</v>
      </c>
      <c r="C1237" s="1" t="s">
        <v>22</v>
      </c>
      <c r="D1237" s="1" t="s">
        <v>1801</v>
      </c>
      <c r="E1237" s="2">
        <v>0</v>
      </c>
      <c r="F1237" s="1">
        <v>0.98799999999999999</v>
      </c>
      <c r="G1237" s="1" t="s">
        <v>1800</v>
      </c>
      <c r="H1237" s="1">
        <f t="shared" si="19"/>
        <v>0</v>
      </c>
      <c r="I1237" s="1" t="s">
        <v>22</v>
      </c>
      <c r="J1237" s="1" t="s">
        <v>0</v>
      </c>
    </row>
    <row r="1238" spans="1:10" x14ac:dyDescent="0.25">
      <c r="A1238" s="1">
        <v>2856092</v>
      </c>
      <c r="B1238" s="1" t="s">
        <v>2318</v>
      </c>
      <c r="C1238" s="1" t="s">
        <v>223</v>
      </c>
      <c r="D1238" s="1" t="s">
        <v>224</v>
      </c>
      <c r="E1238" s="1">
        <f>ROUND(H1239+H1243+H1251,2)</f>
        <v>0</v>
      </c>
      <c r="F1238" s="1">
        <v>1</v>
      </c>
      <c r="G1238" s="1" t="s">
        <v>0</v>
      </c>
      <c r="H1238" s="1">
        <f t="shared" si="19"/>
        <v>0</v>
      </c>
      <c r="I1238" s="1" t="s">
        <v>22</v>
      </c>
      <c r="J1238" s="1" t="s">
        <v>0</v>
      </c>
    </row>
    <row r="1239" spans="1:10" x14ac:dyDescent="0.25">
      <c r="A1239" s="1">
        <v>2856093</v>
      </c>
      <c r="B1239" s="1" t="s">
        <v>2319</v>
      </c>
      <c r="C1239" s="1">
        <v>713</v>
      </c>
      <c r="D1239" s="1" t="s">
        <v>320</v>
      </c>
      <c r="E1239" s="1">
        <f>ROUND(H1240+H1241+H1242,2)</f>
        <v>0</v>
      </c>
      <c r="F1239" s="1">
        <v>1</v>
      </c>
      <c r="G1239" s="1" t="s">
        <v>0</v>
      </c>
      <c r="H1239" s="1">
        <f t="shared" si="19"/>
        <v>0</v>
      </c>
      <c r="I1239" s="1" t="s">
        <v>22</v>
      </c>
      <c r="J1239" s="1" t="s">
        <v>0</v>
      </c>
    </row>
    <row r="1240" spans="1:10" x14ac:dyDescent="0.25">
      <c r="A1240" s="1">
        <v>2856094</v>
      </c>
      <c r="B1240" s="1" t="s">
        <v>2320</v>
      </c>
      <c r="C1240" s="1" t="s">
        <v>22</v>
      </c>
      <c r="D1240" s="1" t="s">
        <v>1805</v>
      </c>
      <c r="E1240" s="2">
        <v>0</v>
      </c>
      <c r="F1240" s="1">
        <v>11</v>
      </c>
      <c r="G1240" s="1" t="s">
        <v>40</v>
      </c>
      <c r="H1240" s="1">
        <f t="shared" si="19"/>
        <v>0</v>
      </c>
      <c r="I1240" s="1" t="s">
        <v>22</v>
      </c>
      <c r="J1240" s="1" t="s">
        <v>0</v>
      </c>
    </row>
    <row r="1241" spans="1:10" ht="30" x14ac:dyDescent="0.25">
      <c r="A1241" s="1">
        <v>2856095</v>
      </c>
      <c r="B1241" s="1" t="s">
        <v>2321</v>
      </c>
      <c r="C1241" s="1" t="s">
        <v>22</v>
      </c>
      <c r="D1241" s="1" t="s">
        <v>1813</v>
      </c>
      <c r="E1241" s="2">
        <v>0</v>
      </c>
      <c r="F1241" s="1">
        <v>11</v>
      </c>
      <c r="G1241" s="1" t="s">
        <v>40</v>
      </c>
      <c r="H1241" s="1">
        <f t="shared" si="19"/>
        <v>0</v>
      </c>
      <c r="I1241" s="1" t="s">
        <v>22</v>
      </c>
      <c r="J1241" s="1" t="s">
        <v>0</v>
      </c>
    </row>
    <row r="1242" spans="1:10" ht="30" x14ac:dyDescent="0.25">
      <c r="A1242" s="1">
        <v>2856096</v>
      </c>
      <c r="B1242" s="1" t="s">
        <v>2322</v>
      </c>
      <c r="C1242" s="1" t="s">
        <v>22</v>
      </c>
      <c r="D1242" s="1" t="s">
        <v>1827</v>
      </c>
      <c r="E1242" s="2">
        <v>0</v>
      </c>
      <c r="F1242" s="1">
        <v>1E-3</v>
      </c>
      <c r="G1242" s="1" t="s">
        <v>62</v>
      </c>
      <c r="H1242" s="1">
        <f t="shared" si="19"/>
        <v>0</v>
      </c>
      <c r="I1242" s="1" t="s">
        <v>22</v>
      </c>
      <c r="J1242" s="1" t="s">
        <v>0</v>
      </c>
    </row>
    <row r="1243" spans="1:10" x14ac:dyDescent="0.25">
      <c r="A1243" s="1">
        <v>2856097</v>
      </c>
      <c r="B1243" s="1" t="s">
        <v>2323</v>
      </c>
      <c r="C1243" s="1">
        <v>721</v>
      </c>
      <c r="D1243" s="1" t="s">
        <v>1829</v>
      </c>
      <c r="E1243" s="1">
        <f>ROUND(H1244+H1245+H1246+H1247+H1248+H1249+H1250,2)</f>
        <v>0</v>
      </c>
      <c r="F1243" s="1">
        <v>1</v>
      </c>
      <c r="G1243" s="1" t="s">
        <v>0</v>
      </c>
      <c r="H1243" s="1">
        <f t="shared" si="19"/>
        <v>0</v>
      </c>
      <c r="I1243" s="1" t="s">
        <v>22</v>
      </c>
      <c r="J1243" s="1" t="s">
        <v>0</v>
      </c>
    </row>
    <row r="1244" spans="1:10" ht="30" x14ac:dyDescent="0.25">
      <c r="A1244" s="1">
        <v>2856098</v>
      </c>
      <c r="B1244" s="1" t="s">
        <v>2324</v>
      </c>
      <c r="C1244" s="1" t="s">
        <v>22</v>
      </c>
      <c r="D1244" s="1" t="s">
        <v>2325</v>
      </c>
      <c r="E1244" s="2">
        <v>0</v>
      </c>
      <c r="F1244" s="1">
        <v>1</v>
      </c>
      <c r="G1244" s="1" t="s">
        <v>40</v>
      </c>
      <c r="H1244" s="1">
        <f t="shared" si="19"/>
        <v>0</v>
      </c>
      <c r="I1244" s="1" t="s">
        <v>22</v>
      </c>
      <c r="J1244" s="1" t="s">
        <v>0</v>
      </c>
    </row>
    <row r="1245" spans="1:10" ht="30" x14ac:dyDescent="0.25">
      <c r="A1245" s="1">
        <v>2856099</v>
      </c>
      <c r="B1245" s="1" t="s">
        <v>2326</v>
      </c>
      <c r="C1245" s="1" t="s">
        <v>22</v>
      </c>
      <c r="D1245" s="1" t="s">
        <v>1843</v>
      </c>
      <c r="E1245" s="2">
        <v>0</v>
      </c>
      <c r="F1245" s="1">
        <v>16</v>
      </c>
      <c r="G1245" s="1" t="s">
        <v>40</v>
      </c>
      <c r="H1245" s="1">
        <f t="shared" si="19"/>
        <v>0</v>
      </c>
      <c r="I1245" s="1" t="s">
        <v>22</v>
      </c>
      <c r="J1245" s="1" t="s">
        <v>0</v>
      </c>
    </row>
    <row r="1246" spans="1:10" ht="30" x14ac:dyDescent="0.25">
      <c r="A1246" s="1">
        <v>2856100</v>
      </c>
      <c r="B1246" s="1" t="s">
        <v>2327</v>
      </c>
      <c r="C1246" s="1" t="s">
        <v>22</v>
      </c>
      <c r="D1246" s="1" t="s">
        <v>1886</v>
      </c>
      <c r="E1246" s="2">
        <v>0</v>
      </c>
      <c r="F1246" s="1">
        <v>1</v>
      </c>
      <c r="G1246" s="1" t="s">
        <v>40</v>
      </c>
      <c r="H1246" s="1">
        <f t="shared" si="19"/>
        <v>0</v>
      </c>
      <c r="I1246" s="1" t="s">
        <v>22</v>
      </c>
      <c r="J1246" s="1" t="s">
        <v>0</v>
      </c>
    </row>
    <row r="1247" spans="1:10" ht="30" x14ac:dyDescent="0.25">
      <c r="A1247" s="1">
        <v>2856101</v>
      </c>
      <c r="B1247" s="1" t="s">
        <v>2328</v>
      </c>
      <c r="C1247" s="1" t="s">
        <v>22</v>
      </c>
      <c r="D1247" s="1" t="s">
        <v>1888</v>
      </c>
      <c r="E1247" s="2">
        <v>0</v>
      </c>
      <c r="F1247" s="1">
        <v>16</v>
      </c>
      <c r="G1247" s="1" t="s">
        <v>40</v>
      </c>
      <c r="H1247" s="1">
        <f t="shared" si="19"/>
        <v>0</v>
      </c>
      <c r="I1247" s="1" t="s">
        <v>22</v>
      </c>
      <c r="J1247" s="1" t="s">
        <v>0</v>
      </c>
    </row>
    <row r="1248" spans="1:10" ht="45" x14ac:dyDescent="0.25">
      <c r="A1248" s="1">
        <v>2856102</v>
      </c>
      <c r="B1248" s="1" t="s">
        <v>2329</v>
      </c>
      <c r="C1248" s="1" t="s">
        <v>22</v>
      </c>
      <c r="D1248" s="1" t="s">
        <v>2330</v>
      </c>
      <c r="E1248" s="2">
        <v>0</v>
      </c>
      <c r="F1248" s="1">
        <v>1</v>
      </c>
      <c r="G1248" s="1" t="s">
        <v>97</v>
      </c>
      <c r="H1248" s="1">
        <f t="shared" si="19"/>
        <v>0</v>
      </c>
      <c r="I1248" s="1" t="s">
        <v>22</v>
      </c>
      <c r="J1248" s="1" t="s">
        <v>0</v>
      </c>
    </row>
    <row r="1249" spans="1:10" ht="30" x14ac:dyDescent="0.25">
      <c r="A1249" s="1">
        <v>2856103</v>
      </c>
      <c r="B1249" s="1" t="s">
        <v>2331</v>
      </c>
      <c r="C1249" s="1" t="s">
        <v>22</v>
      </c>
      <c r="D1249" s="1" t="s">
        <v>1890</v>
      </c>
      <c r="E1249" s="2">
        <v>0</v>
      </c>
      <c r="F1249" s="1">
        <v>7.0000000000000007E-2</v>
      </c>
      <c r="G1249" s="1" t="s">
        <v>62</v>
      </c>
      <c r="H1249" s="1">
        <f t="shared" si="19"/>
        <v>0</v>
      </c>
      <c r="I1249" s="1" t="s">
        <v>22</v>
      </c>
      <c r="J1249" s="1" t="s">
        <v>0</v>
      </c>
    </row>
    <row r="1250" spans="1:10" x14ac:dyDescent="0.25">
      <c r="A1250" s="1">
        <v>2856104</v>
      </c>
      <c r="B1250" s="1" t="s">
        <v>2332</v>
      </c>
      <c r="C1250" s="1" t="s">
        <v>22</v>
      </c>
      <c r="D1250" s="1" t="s">
        <v>2333</v>
      </c>
      <c r="E1250" s="2">
        <v>0</v>
      </c>
      <c r="F1250" s="1">
        <v>1</v>
      </c>
      <c r="G1250" s="1" t="s">
        <v>1005</v>
      </c>
      <c r="H1250" s="1">
        <f t="shared" si="19"/>
        <v>0</v>
      </c>
      <c r="I1250" s="1" t="s">
        <v>22</v>
      </c>
      <c r="J1250" s="1" t="s">
        <v>0</v>
      </c>
    </row>
    <row r="1251" spans="1:10" x14ac:dyDescent="0.25">
      <c r="A1251" s="1">
        <v>2856105</v>
      </c>
      <c r="B1251" s="1" t="s">
        <v>2334</v>
      </c>
      <c r="C1251" s="1">
        <v>722</v>
      </c>
      <c r="D1251" s="1" t="s">
        <v>592</v>
      </c>
      <c r="E1251" s="1">
        <f>ROUND(H1252+H1253+H1254+H1255+H1256+H1257+H1258+H1259+H1260+H1261,2)</f>
        <v>0</v>
      </c>
      <c r="F1251" s="1">
        <v>1</v>
      </c>
      <c r="G1251" s="1" t="s">
        <v>0</v>
      </c>
      <c r="H1251" s="1">
        <f t="shared" si="19"/>
        <v>0</v>
      </c>
      <c r="I1251" s="1" t="s">
        <v>22</v>
      </c>
      <c r="J1251" s="1" t="s">
        <v>0</v>
      </c>
    </row>
    <row r="1252" spans="1:10" ht="45" x14ac:dyDescent="0.25">
      <c r="A1252" s="1">
        <v>2856106</v>
      </c>
      <c r="B1252" s="1" t="s">
        <v>2335</v>
      </c>
      <c r="C1252" s="1" t="s">
        <v>22</v>
      </c>
      <c r="D1252" s="1" t="s">
        <v>1897</v>
      </c>
      <c r="E1252" s="2">
        <v>0</v>
      </c>
      <c r="F1252" s="1">
        <v>11</v>
      </c>
      <c r="G1252" s="1" t="s">
        <v>40</v>
      </c>
      <c r="H1252" s="1">
        <f t="shared" si="19"/>
        <v>0</v>
      </c>
      <c r="I1252" s="1" t="s">
        <v>22</v>
      </c>
      <c r="J1252" s="1" t="s">
        <v>0</v>
      </c>
    </row>
    <row r="1253" spans="1:10" x14ac:dyDescent="0.25">
      <c r="A1253" s="1">
        <v>2856107</v>
      </c>
      <c r="B1253" s="1" t="s">
        <v>2336</v>
      </c>
      <c r="C1253" s="1" t="s">
        <v>22</v>
      </c>
      <c r="D1253" s="1" t="s">
        <v>1917</v>
      </c>
      <c r="E1253" s="2">
        <v>0</v>
      </c>
      <c r="F1253" s="1">
        <v>5</v>
      </c>
      <c r="G1253" s="1" t="s">
        <v>97</v>
      </c>
      <c r="H1253" s="1">
        <f t="shared" si="19"/>
        <v>0</v>
      </c>
      <c r="I1253" s="1" t="s">
        <v>22</v>
      </c>
      <c r="J1253" s="1" t="s">
        <v>0</v>
      </c>
    </row>
    <row r="1254" spans="1:10" x14ac:dyDescent="0.25">
      <c r="A1254" s="1">
        <v>2856108</v>
      </c>
      <c r="B1254" s="1" t="s">
        <v>2337</v>
      </c>
      <c r="C1254" s="1" t="s">
        <v>22</v>
      </c>
      <c r="D1254" s="1" t="s">
        <v>1923</v>
      </c>
      <c r="E1254" s="2">
        <v>0</v>
      </c>
      <c r="F1254" s="1">
        <v>1</v>
      </c>
      <c r="G1254" s="1" t="s">
        <v>97</v>
      </c>
      <c r="H1254" s="1">
        <f t="shared" si="19"/>
        <v>0</v>
      </c>
      <c r="I1254" s="1" t="s">
        <v>22</v>
      </c>
      <c r="J1254" s="1" t="s">
        <v>0</v>
      </c>
    </row>
    <row r="1255" spans="1:10" ht="30" x14ac:dyDescent="0.25">
      <c r="A1255" s="1">
        <v>2856109</v>
      </c>
      <c r="B1255" s="1" t="s">
        <v>2338</v>
      </c>
      <c r="C1255" s="1" t="s">
        <v>22</v>
      </c>
      <c r="D1255" s="1" t="s">
        <v>2339</v>
      </c>
      <c r="E1255" s="2">
        <v>0</v>
      </c>
      <c r="F1255" s="1">
        <v>4</v>
      </c>
      <c r="G1255" s="1" t="s">
        <v>97</v>
      </c>
      <c r="H1255" s="1">
        <f t="shared" si="19"/>
        <v>0</v>
      </c>
      <c r="I1255" s="1" t="s">
        <v>22</v>
      </c>
      <c r="J1255" s="1" t="s">
        <v>0</v>
      </c>
    </row>
    <row r="1256" spans="1:10" ht="30" x14ac:dyDescent="0.25">
      <c r="A1256" s="1">
        <v>2856110</v>
      </c>
      <c r="B1256" s="1" t="s">
        <v>2340</v>
      </c>
      <c r="C1256" s="1" t="s">
        <v>22</v>
      </c>
      <c r="D1256" s="1" t="s">
        <v>1935</v>
      </c>
      <c r="E1256" s="2">
        <v>0</v>
      </c>
      <c r="F1256" s="1">
        <v>4</v>
      </c>
      <c r="G1256" s="1" t="s">
        <v>441</v>
      </c>
      <c r="H1256" s="1">
        <f t="shared" si="19"/>
        <v>0</v>
      </c>
      <c r="I1256" s="1" t="s">
        <v>22</v>
      </c>
      <c r="J1256" s="1" t="s">
        <v>0</v>
      </c>
    </row>
    <row r="1257" spans="1:10" ht="30" x14ac:dyDescent="0.25">
      <c r="A1257" s="1">
        <v>2856111</v>
      </c>
      <c r="B1257" s="1" t="s">
        <v>2341</v>
      </c>
      <c r="C1257" s="1" t="s">
        <v>22</v>
      </c>
      <c r="D1257" s="1" t="s">
        <v>1937</v>
      </c>
      <c r="E1257" s="2">
        <v>0</v>
      </c>
      <c r="F1257" s="1">
        <v>4</v>
      </c>
      <c r="G1257" s="1" t="s">
        <v>97</v>
      </c>
      <c r="H1257" s="1">
        <f t="shared" si="19"/>
        <v>0</v>
      </c>
      <c r="I1257" s="1" t="s">
        <v>22</v>
      </c>
      <c r="J1257" s="1" t="s">
        <v>0</v>
      </c>
    </row>
    <row r="1258" spans="1:10" ht="30" x14ac:dyDescent="0.25">
      <c r="A1258" s="1">
        <v>2856112</v>
      </c>
      <c r="B1258" s="1" t="s">
        <v>2342</v>
      </c>
      <c r="C1258" s="1" t="s">
        <v>22</v>
      </c>
      <c r="D1258" s="1" t="s">
        <v>1939</v>
      </c>
      <c r="E1258" s="2">
        <v>0</v>
      </c>
      <c r="F1258" s="1">
        <v>11</v>
      </c>
      <c r="G1258" s="1" t="s">
        <v>40</v>
      </c>
      <c r="H1258" s="1">
        <f t="shared" si="19"/>
        <v>0</v>
      </c>
      <c r="I1258" s="1" t="s">
        <v>22</v>
      </c>
      <c r="J1258" s="1" t="s">
        <v>0</v>
      </c>
    </row>
    <row r="1259" spans="1:10" ht="30" x14ac:dyDescent="0.25">
      <c r="A1259" s="1">
        <v>2856113</v>
      </c>
      <c r="B1259" s="1" t="s">
        <v>2343</v>
      </c>
      <c r="C1259" s="1" t="s">
        <v>22</v>
      </c>
      <c r="D1259" s="1" t="s">
        <v>1941</v>
      </c>
      <c r="E1259" s="2">
        <v>0</v>
      </c>
      <c r="F1259" s="1">
        <v>11</v>
      </c>
      <c r="G1259" s="1" t="s">
        <v>40</v>
      </c>
      <c r="H1259" s="1">
        <f t="shared" si="19"/>
        <v>0</v>
      </c>
      <c r="I1259" s="1" t="s">
        <v>22</v>
      </c>
      <c r="J1259" s="1" t="s">
        <v>0</v>
      </c>
    </row>
    <row r="1260" spans="1:10" ht="30" x14ac:dyDescent="0.25">
      <c r="A1260" s="1">
        <v>2856114</v>
      </c>
      <c r="B1260" s="1" t="s">
        <v>2344</v>
      </c>
      <c r="C1260" s="1" t="s">
        <v>22</v>
      </c>
      <c r="D1260" s="1" t="s">
        <v>1943</v>
      </c>
      <c r="E1260" s="2">
        <v>0</v>
      </c>
      <c r="F1260" s="1">
        <v>0.63200000000000001</v>
      </c>
      <c r="G1260" s="1" t="s">
        <v>62</v>
      </c>
      <c r="H1260" s="1">
        <f t="shared" ref="H1260:H1323" si="20">IF(ISNUMBER(VALUE(E1260)),ROUND(SUM(ROUND(E1260,2)*F1260),2),"N")</f>
        <v>0</v>
      </c>
      <c r="I1260" s="1" t="s">
        <v>22</v>
      </c>
      <c r="J1260" s="1" t="s">
        <v>0</v>
      </c>
    </row>
    <row r="1261" spans="1:10" x14ac:dyDescent="0.25">
      <c r="A1261" s="1">
        <v>2856115</v>
      </c>
      <c r="B1261" s="1" t="s">
        <v>2345</v>
      </c>
      <c r="C1261" s="1" t="s">
        <v>22</v>
      </c>
      <c r="D1261" s="1" t="s">
        <v>2346</v>
      </c>
      <c r="E1261" s="2">
        <v>0</v>
      </c>
      <c r="F1261" s="1">
        <v>4</v>
      </c>
      <c r="G1261" s="1" t="s">
        <v>1005</v>
      </c>
      <c r="H1261" s="1">
        <f t="shared" si="20"/>
        <v>0</v>
      </c>
      <c r="I1261" s="1" t="s">
        <v>22</v>
      </c>
      <c r="J1261" s="1" t="s">
        <v>0</v>
      </c>
    </row>
    <row r="1262" spans="1:10" x14ac:dyDescent="0.25">
      <c r="A1262" s="1">
        <v>2856116</v>
      </c>
      <c r="B1262" s="1" t="s">
        <v>2347</v>
      </c>
      <c r="C1262" s="1" t="s">
        <v>22</v>
      </c>
      <c r="D1262" s="1" t="s">
        <v>2348</v>
      </c>
      <c r="E1262" s="1">
        <f>ROUND(H1263+H1275,2)</f>
        <v>0</v>
      </c>
      <c r="F1262" s="1">
        <v>1</v>
      </c>
      <c r="G1262" s="1" t="s">
        <v>0</v>
      </c>
      <c r="H1262" s="1">
        <f t="shared" si="20"/>
        <v>0</v>
      </c>
      <c r="I1262" s="1" t="s">
        <v>22</v>
      </c>
      <c r="J1262" s="1" t="s">
        <v>0</v>
      </c>
    </row>
    <row r="1263" spans="1:10" x14ac:dyDescent="0.25">
      <c r="A1263" s="1">
        <v>2856117</v>
      </c>
      <c r="B1263" s="1" t="s">
        <v>2349</v>
      </c>
      <c r="C1263" s="1" t="s">
        <v>22</v>
      </c>
      <c r="D1263" s="1" t="s">
        <v>1121</v>
      </c>
      <c r="E1263" s="1">
        <f>ROUND(H1264+H1265+H1266+H1267+H1268+H1269+H1270+H1271+H1272+H1273+H1274,2)</f>
        <v>0</v>
      </c>
      <c r="F1263" s="1">
        <v>1</v>
      </c>
      <c r="G1263" s="1" t="s">
        <v>0</v>
      </c>
      <c r="H1263" s="1">
        <f t="shared" si="20"/>
        <v>0</v>
      </c>
      <c r="I1263" s="1" t="s">
        <v>22</v>
      </c>
      <c r="J1263" s="1" t="s">
        <v>0</v>
      </c>
    </row>
    <row r="1264" spans="1:10" x14ac:dyDescent="0.25">
      <c r="A1264" s="1">
        <v>2856118</v>
      </c>
      <c r="B1264" s="1" t="s">
        <v>2350</v>
      </c>
      <c r="C1264" s="1" t="s">
        <v>22</v>
      </c>
      <c r="D1264" s="1" t="s">
        <v>1126</v>
      </c>
      <c r="E1264" s="2">
        <v>0</v>
      </c>
      <c r="F1264" s="1">
        <v>95</v>
      </c>
      <c r="G1264" s="1" t="s">
        <v>97</v>
      </c>
      <c r="H1264" s="1">
        <f t="shared" si="20"/>
        <v>0</v>
      </c>
      <c r="I1264" s="1" t="s">
        <v>22</v>
      </c>
      <c r="J1264" s="1" t="s">
        <v>0</v>
      </c>
    </row>
    <row r="1265" spans="1:10" x14ac:dyDescent="0.25">
      <c r="A1265" s="1">
        <v>2856119</v>
      </c>
      <c r="B1265" s="1" t="s">
        <v>2351</v>
      </c>
      <c r="C1265" s="1" t="s">
        <v>22</v>
      </c>
      <c r="D1265" s="1" t="s">
        <v>1128</v>
      </c>
      <c r="E1265" s="2">
        <v>0</v>
      </c>
      <c r="F1265" s="1">
        <v>6</v>
      </c>
      <c r="G1265" s="1" t="s">
        <v>97</v>
      </c>
      <c r="H1265" s="1">
        <f t="shared" si="20"/>
        <v>0</v>
      </c>
      <c r="I1265" s="1" t="s">
        <v>22</v>
      </c>
      <c r="J1265" s="1" t="s">
        <v>0</v>
      </c>
    </row>
    <row r="1266" spans="1:10" x14ac:dyDescent="0.25">
      <c r="A1266" s="1">
        <v>2856120</v>
      </c>
      <c r="B1266" s="1" t="s">
        <v>2352</v>
      </c>
      <c r="C1266" s="1" t="s">
        <v>22</v>
      </c>
      <c r="D1266" s="1" t="s">
        <v>1130</v>
      </c>
      <c r="E1266" s="2">
        <v>0</v>
      </c>
      <c r="F1266" s="1">
        <v>28</v>
      </c>
      <c r="G1266" s="1" t="s">
        <v>97</v>
      </c>
      <c r="H1266" s="1">
        <f t="shared" si="20"/>
        <v>0</v>
      </c>
      <c r="I1266" s="1" t="s">
        <v>22</v>
      </c>
      <c r="J1266" s="1" t="s">
        <v>0</v>
      </c>
    </row>
    <row r="1267" spans="1:10" ht="30" x14ac:dyDescent="0.25">
      <c r="A1267" s="1">
        <v>2856121</v>
      </c>
      <c r="B1267" s="1" t="s">
        <v>2353</v>
      </c>
      <c r="C1267" s="1" t="s">
        <v>22</v>
      </c>
      <c r="D1267" s="1" t="s">
        <v>1132</v>
      </c>
      <c r="E1267" s="2">
        <v>0</v>
      </c>
      <c r="F1267" s="1">
        <v>8</v>
      </c>
      <c r="G1267" s="1" t="s">
        <v>97</v>
      </c>
      <c r="H1267" s="1">
        <f t="shared" si="20"/>
        <v>0</v>
      </c>
      <c r="I1267" s="1" t="s">
        <v>22</v>
      </c>
      <c r="J1267" s="1" t="s">
        <v>0</v>
      </c>
    </row>
    <row r="1268" spans="1:10" ht="30" x14ac:dyDescent="0.25">
      <c r="A1268" s="1">
        <v>2856122</v>
      </c>
      <c r="B1268" s="1" t="s">
        <v>2354</v>
      </c>
      <c r="C1268" s="1" t="s">
        <v>22</v>
      </c>
      <c r="D1268" s="1" t="s">
        <v>1135</v>
      </c>
      <c r="E1268" s="2">
        <v>0</v>
      </c>
      <c r="F1268" s="1">
        <v>10</v>
      </c>
      <c r="G1268" s="1" t="s">
        <v>1134</v>
      </c>
      <c r="H1268" s="1">
        <f t="shared" si="20"/>
        <v>0</v>
      </c>
      <c r="I1268" s="1" t="s">
        <v>22</v>
      </c>
      <c r="J1268" s="1" t="s">
        <v>0</v>
      </c>
    </row>
    <row r="1269" spans="1:10" x14ac:dyDescent="0.25">
      <c r="A1269" s="1">
        <v>2856123</v>
      </c>
      <c r="B1269" s="1" t="s">
        <v>2355</v>
      </c>
      <c r="C1269" s="1" t="s">
        <v>22</v>
      </c>
      <c r="D1269" s="1" t="s">
        <v>1137</v>
      </c>
      <c r="E1269" s="2">
        <v>0</v>
      </c>
      <c r="F1269" s="1">
        <v>270</v>
      </c>
      <c r="G1269" s="1" t="s">
        <v>1134</v>
      </c>
      <c r="H1269" s="1">
        <f t="shared" si="20"/>
        <v>0</v>
      </c>
      <c r="I1269" s="1" t="s">
        <v>22</v>
      </c>
      <c r="J1269" s="1" t="s">
        <v>0</v>
      </c>
    </row>
    <row r="1270" spans="1:10" ht="30" x14ac:dyDescent="0.25">
      <c r="A1270" s="1">
        <v>2856124</v>
      </c>
      <c r="B1270" s="1" t="s">
        <v>2356</v>
      </c>
      <c r="C1270" s="1" t="s">
        <v>22</v>
      </c>
      <c r="D1270" s="1" t="s">
        <v>1139</v>
      </c>
      <c r="E1270" s="2">
        <v>0</v>
      </c>
      <c r="F1270" s="1">
        <v>3</v>
      </c>
      <c r="G1270" s="1" t="s">
        <v>97</v>
      </c>
      <c r="H1270" s="1">
        <f t="shared" si="20"/>
        <v>0</v>
      </c>
      <c r="I1270" s="1" t="s">
        <v>22</v>
      </c>
      <c r="J1270" s="1" t="s">
        <v>0</v>
      </c>
    </row>
    <row r="1271" spans="1:10" x14ac:dyDescent="0.25">
      <c r="A1271" s="1">
        <v>2856125</v>
      </c>
      <c r="B1271" s="1" t="s">
        <v>2357</v>
      </c>
      <c r="C1271" s="1" t="s">
        <v>22</v>
      </c>
      <c r="D1271" s="1" t="s">
        <v>1141</v>
      </c>
      <c r="E1271" s="2">
        <v>0</v>
      </c>
      <c r="F1271" s="1">
        <v>14</v>
      </c>
      <c r="G1271" s="1" t="s">
        <v>97</v>
      </c>
      <c r="H1271" s="1">
        <f t="shared" si="20"/>
        <v>0</v>
      </c>
      <c r="I1271" s="1" t="s">
        <v>22</v>
      </c>
      <c r="J1271" s="1" t="s">
        <v>0</v>
      </c>
    </row>
    <row r="1272" spans="1:10" x14ac:dyDescent="0.25">
      <c r="A1272" s="1">
        <v>2856126</v>
      </c>
      <c r="B1272" s="1" t="s">
        <v>2358</v>
      </c>
      <c r="C1272" s="1" t="s">
        <v>22</v>
      </c>
      <c r="D1272" s="1" t="s">
        <v>1143</v>
      </c>
      <c r="E1272" s="2">
        <v>0</v>
      </c>
      <c r="F1272" s="1">
        <v>14</v>
      </c>
      <c r="G1272" s="1" t="s">
        <v>97</v>
      </c>
      <c r="H1272" s="1">
        <f t="shared" si="20"/>
        <v>0</v>
      </c>
      <c r="I1272" s="1" t="s">
        <v>22</v>
      </c>
      <c r="J1272" s="1" t="s">
        <v>0</v>
      </c>
    </row>
    <row r="1273" spans="1:10" x14ac:dyDescent="0.25">
      <c r="A1273" s="1">
        <v>2856127</v>
      </c>
      <c r="B1273" s="1" t="s">
        <v>2359</v>
      </c>
      <c r="C1273" s="1" t="s">
        <v>22</v>
      </c>
      <c r="D1273" s="1" t="s">
        <v>1145</v>
      </c>
      <c r="E1273" s="2">
        <v>0</v>
      </c>
      <c r="F1273" s="1">
        <v>16</v>
      </c>
      <c r="G1273" s="1" t="s">
        <v>97</v>
      </c>
      <c r="H1273" s="1">
        <f t="shared" si="20"/>
        <v>0</v>
      </c>
      <c r="I1273" s="1" t="s">
        <v>22</v>
      </c>
      <c r="J1273" s="1" t="s">
        <v>0</v>
      </c>
    </row>
    <row r="1274" spans="1:10" x14ac:dyDescent="0.25">
      <c r="A1274" s="1">
        <v>2856128</v>
      </c>
      <c r="B1274" s="1" t="s">
        <v>2360</v>
      </c>
      <c r="C1274" s="1" t="s">
        <v>22</v>
      </c>
      <c r="D1274" s="1" t="s">
        <v>1148</v>
      </c>
      <c r="E1274" s="2">
        <v>0</v>
      </c>
      <c r="F1274" s="1">
        <v>75</v>
      </c>
      <c r="G1274" s="1" t="s">
        <v>1147</v>
      </c>
      <c r="H1274" s="1">
        <f t="shared" si="20"/>
        <v>0</v>
      </c>
      <c r="I1274" s="1" t="s">
        <v>22</v>
      </c>
      <c r="J1274" s="1" t="s">
        <v>0</v>
      </c>
    </row>
    <row r="1275" spans="1:10" x14ac:dyDescent="0.25">
      <c r="A1275" s="1">
        <v>2856129</v>
      </c>
      <c r="B1275" s="1" t="s">
        <v>2361</v>
      </c>
      <c r="C1275" s="1" t="s">
        <v>22</v>
      </c>
      <c r="D1275" s="1" t="s">
        <v>1150</v>
      </c>
      <c r="E1275" s="1">
        <f>ROUND(H1276+H1277+H1278+H1279,2)</f>
        <v>0</v>
      </c>
      <c r="F1275" s="1">
        <v>1</v>
      </c>
      <c r="G1275" s="1" t="s">
        <v>0</v>
      </c>
      <c r="H1275" s="1">
        <f t="shared" si="20"/>
        <v>0</v>
      </c>
      <c r="I1275" s="1" t="s">
        <v>22</v>
      </c>
      <c r="J1275" s="1" t="s">
        <v>0</v>
      </c>
    </row>
    <row r="1276" spans="1:10" x14ac:dyDescent="0.25">
      <c r="A1276" s="1">
        <v>2856130</v>
      </c>
      <c r="B1276" s="1" t="s">
        <v>2362</v>
      </c>
      <c r="C1276" s="1" t="s">
        <v>22</v>
      </c>
      <c r="D1276" s="1" t="s">
        <v>1152</v>
      </c>
      <c r="E1276" s="2">
        <v>0</v>
      </c>
      <c r="F1276" s="1">
        <v>1</v>
      </c>
      <c r="G1276" s="1" t="s">
        <v>800</v>
      </c>
      <c r="H1276" s="1">
        <f t="shared" si="20"/>
        <v>0</v>
      </c>
      <c r="I1276" s="1" t="s">
        <v>22</v>
      </c>
      <c r="J1276" s="1" t="s">
        <v>0</v>
      </c>
    </row>
    <row r="1277" spans="1:10" x14ac:dyDescent="0.25">
      <c r="A1277" s="1">
        <v>2856131</v>
      </c>
      <c r="B1277" s="1" t="s">
        <v>2363</v>
      </c>
      <c r="C1277" s="1" t="s">
        <v>22</v>
      </c>
      <c r="D1277" s="1" t="s">
        <v>1154</v>
      </c>
      <c r="E1277" s="2">
        <v>0</v>
      </c>
      <c r="F1277" s="1">
        <v>1</v>
      </c>
      <c r="G1277" s="1" t="s">
        <v>800</v>
      </c>
      <c r="H1277" s="1">
        <f t="shared" si="20"/>
        <v>0</v>
      </c>
      <c r="I1277" s="1" t="s">
        <v>22</v>
      </c>
      <c r="J1277" s="1" t="s">
        <v>0</v>
      </c>
    </row>
    <row r="1278" spans="1:10" x14ac:dyDescent="0.25">
      <c r="A1278" s="1">
        <v>2856132</v>
      </c>
      <c r="B1278" s="1" t="s">
        <v>2364</v>
      </c>
      <c r="C1278" s="1" t="s">
        <v>22</v>
      </c>
      <c r="D1278" s="1" t="s">
        <v>1156</v>
      </c>
      <c r="E1278" s="2">
        <v>0</v>
      </c>
      <c r="F1278" s="1">
        <v>1</v>
      </c>
      <c r="G1278" s="1" t="s">
        <v>800</v>
      </c>
      <c r="H1278" s="1">
        <f t="shared" si="20"/>
        <v>0</v>
      </c>
      <c r="I1278" s="1" t="s">
        <v>22</v>
      </c>
      <c r="J1278" s="1" t="s">
        <v>0</v>
      </c>
    </row>
    <row r="1279" spans="1:10" x14ac:dyDescent="0.25">
      <c r="A1279" s="1">
        <v>2856133</v>
      </c>
      <c r="B1279" s="1" t="s">
        <v>2365</v>
      </c>
      <c r="C1279" s="1" t="s">
        <v>22</v>
      </c>
      <c r="D1279" s="1" t="s">
        <v>1158</v>
      </c>
      <c r="E1279" s="2">
        <v>0</v>
      </c>
      <c r="F1279" s="1">
        <v>1</v>
      </c>
      <c r="G1279" s="1" t="s">
        <v>800</v>
      </c>
      <c r="H1279" s="1">
        <f t="shared" si="20"/>
        <v>0</v>
      </c>
      <c r="I1279" s="1" t="s">
        <v>22</v>
      </c>
      <c r="J1279" s="1" t="s">
        <v>0</v>
      </c>
    </row>
    <row r="1280" spans="1:10" ht="30" x14ac:dyDescent="0.25">
      <c r="A1280" s="1">
        <v>2856134</v>
      </c>
      <c r="B1280" s="1" t="s">
        <v>2366</v>
      </c>
      <c r="C1280" s="1" t="s">
        <v>22</v>
      </c>
      <c r="D1280" s="1" t="s">
        <v>2367</v>
      </c>
      <c r="E1280" s="1">
        <f>ROUND(H1281+H1305+H1316+H1359,2)</f>
        <v>0</v>
      </c>
      <c r="F1280" s="1">
        <v>1</v>
      </c>
      <c r="G1280" s="1" t="s">
        <v>0</v>
      </c>
      <c r="H1280" s="1">
        <f t="shared" si="20"/>
        <v>0</v>
      </c>
      <c r="I1280" s="1" t="s">
        <v>22</v>
      </c>
      <c r="J1280" s="1" t="s">
        <v>0</v>
      </c>
    </row>
    <row r="1281" spans="1:10" x14ac:dyDescent="0.25">
      <c r="A1281" s="1">
        <v>2856135</v>
      </c>
      <c r="B1281" s="1" t="s">
        <v>2368</v>
      </c>
      <c r="C1281" s="1" t="s">
        <v>22</v>
      </c>
      <c r="D1281" s="1" t="s">
        <v>2369</v>
      </c>
      <c r="E1281" s="1">
        <f>ROUND(H1282+H1295,2)</f>
        <v>0</v>
      </c>
      <c r="F1281" s="1">
        <v>1</v>
      </c>
      <c r="G1281" s="1" t="s">
        <v>0</v>
      </c>
      <c r="H1281" s="1">
        <f t="shared" si="20"/>
        <v>0</v>
      </c>
      <c r="I1281" s="1" t="s">
        <v>22</v>
      </c>
      <c r="J1281" s="1" t="s">
        <v>0</v>
      </c>
    </row>
    <row r="1282" spans="1:10" x14ac:dyDescent="0.25">
      <c r="A1282" s="1">
        <v>2856136</v>
      </c>
      <c r="B1282" s="1" t="s">
        <v>2370</v>
      </c>
      <c r="C1282" s="1">
        <v>9</v>
      </c>
      <c r="D1282" s="1" t="s">
        <v>407</v>
      </c>
      <c r="E1282" s="1">
        <f>ROUND(H1283+H1284+H1285+H1286+H1287+H1288+H1289+H1290+H1291+H1292+H1293+H1294,2)</f>
        <v>0</v>
      </c>
      <c r="F1282" s="1">
        <v>1</v>
      </c>
      <c r="G1282" s="1" t="s">
        <v>0</v>
      </c>
      <c r="H1282" s="1">
        <f t="shared" si="20"/>
        <v>0</v>
      </c>
      <c r="I1282" s="1" t="s">
        <v>22</v>
      </c>
      <c r="J1282" s="1" t="s">
        <v>0</v>
      </c>
    </row>
    <row r="1283" spans="1:10" ht="45" x14ac:dyDescent="0.25">
      <c r="A1283" s="1">
        <v>2856137</v>
      </c>
      <c r="B1283" s="1" t="s">
        <v>2371</v>
      </c>
      <c r="C1283" s="1" t="s">
        <v>22</v>
      </c>
      <c r="D1283" s="1" t="s">
        <v>2372</v>
      </c>
      <c r="E1283" s="2">
        <v>0</v>
      </c>
      <c r="F1283" s="1">
        <v>115.651</v>
      </c>
      <c r="G1283" s="1" t="s">
        <v>49</v>
      </c>
      <c r="H1283" s="1">
        <f t="shared" si="20"/>
        <v>0</v>
      </c>
      <c r="I1283" s="1" t="s">
        <v>22</v>
      </c>
      <c r="J1283" s="1" t="s">
        <v>0</v>
      </c>
    </row>
    <row r="1284" spans="1:10" ht="30" x14ac:dyDescent="0.25">
      <c r="A1284" s="1">
        <v>2856138</v>
      </c>
      <c r="B1284" s="1" t="s">
        <v>2373</v>
      </c>
      <c r="C1284" s="1" t="s">
        <v>22</v>
      </c>
      <c r="D1284" s="1" t="s">
        <v>2028</v>
      </c>
      <c r="E1284" s="2">
        <v>0</v>
      </c>
      <c r="F1284" s="1">
        <v>295.14100000000002</v>
      </c>
      <c r="G1284" s="1" t="s">
        <v>62</v>
      </c>
      <c r="H1284" s="1">
        <f t="shared" si="20"/>
        <v>0</v>
      </c>
      <c r="I1284" s="1" t="s">
        <v>22</v>
      </c>
      <c r="J1284" s="1" t="s">
        <v>0</v>
      </c>
    </row>
    <row r="1285" spans="1:10" x14ac:dyDescent="0.25">
      <c r="A1285" s="1">
        <v>2856139</v>
      </c>
      <c r="B1285" s="1" t="s">
        <v>2374</v>
      </c>
      <c r="C1285" s="1" t="s">
        <v>22</v>
      </c>
      <c r="D1285" s="1" t="s">
        <v>1066</v>
      </c>
      <c r="E1285" s="2">
        <v>0</v>
      </c>
      <c r="F1285" s="1">
        <v>295.14100000000002</v>
      </c>
      <c r="G1285" s="1" t="s">
        <v>62</v>
      </c>
      <c r="H1285" s="1">
        <f t="shared" si="20"/>
        <v>0</v>
      </c>
      <c r="I1285" s="1" t="s">
        <v>22</v>
      </c>
      <c r="J1285" s="1" t="s">
        <v>0</v>
      </c>
    </row>
    <row r="1286" spans="1:10" ht="30" x14ac:dyDescent="0.25">
      <c r="A1286" s="1">
        <v>2856140</v>
      </c>
      <c r="B1286" s="1" t="s">
        <v>2375</v>
      </c>
      <c r="C1286" s="1" t="s">
        <v>22</v>
      </c>
      <c r="D1286" s="1" t="s">
        <v>1068</v>
      </c>
      <c r="E1286" s="2">
        <v>0</v>
      </c>
      <c r="F1286" s="1">
        <v>14757.05</v>
      </c>
      <c r="G1286" s="1" t="s">
        <v>62</v>
      </c>
      <c r="H1286" s="1">
        <f t="shared" si="20"/>
        <v>0</v>
      </c>
      <c r="I1286" s="1" t="s">
        <v>22</v>
      </c>
      <c r="J1286" s="1" t="s">
        <v>0</v>
      </c>
    </row>
    <row r="1287" spans="1:10" ht="30" x14ac:dyDescent="0.25">
      <c r="A1287" s="1">
        <v>2856141</v>
      </c>
      <c r="B1287" s="1" t="s">
        <v>2376</v>
      </c>
      <c r="C1287" s="1" t="s">
        <v>22</v>
      </c>
      <c r="D1287" s="1" t="s">
        <v>1070</v>
      </c>
      <c r="E1287" s="2">
        <v>0</v>
      </c>
      <c r="F1287" s="1">
        <v>295.14100000000002</v>
      </c>
      <c r="G1287" s="1" t="s">
        <v>62</v>
      </c>
      <c r="H1287" s="1">
        <f t="shared" si="20"/>
        <v>0</v>
      </c>
      <c r="I1287" s="1" t="s">
        <v>22</v>
      </c>
      <c r="J1287" s="1" t="s">
        <v>0</v>
      </c>
    </row>
    <row r="1288" spans="1:10" ht="30" x14ac:dyDescent="0.25">
      <c r="A1288" s="1">
        <v>2856142</v>
      </c>
      <c r="B1288" s="1" t="s">
        <v>2377</v>
      </c>
      <c r="C1288" s="1" t="s">
        <v>22</v>
      </c>
      <c r="D1288" s="1" t="s">
        <v>1072</v>
      </c>
      <c r="E1288" s="2">
        <v>0</v>
      </c>
      <c r="F1288" s="1">
        <v>2951.41</v>
      </c>
      <c r="G1288" s="1" t="s">
        <v>62</v>
      </c>
      <c r="H1288" s="1">
        <f t="shared" si="20"/>
        <v>0</v>
      </c>
      <c r="I1288" s="1" t="s">
        <v>22</v>
      </c>
      <c r="J1288" s="1" t="s">
        <v>0</v>
      </c>
    </row>
    <row r="1289" spans="1:10" ht="30" x14ac:dyDescent="0.25">
      <c r="A1289" s="1">
        <v>2856143</v>
      </c>
      <c r="B1289" s="1" t="s">
        <v>2378</v>
      </c>
      <c r="C1289" s="1" t="s">
        <v>22</v>
      </c>
      <c r="D1289" s="1" t="s">
        <v>1074</v>
      </c>
      <c r="E1289" s="2">
        <v>0</v>
      </c>
      <c r="F1289" s="1">
        <v>254.43199999999999</v>
      </c>
      <c r="G1289" s="1" t="s">
        <v>62</v>
      </c>
      <c r="H1289" s="1">
        <f t="shared" si="20"/>
        <v>0</v>
      </c>
      <c r="I1289" s="1" t="s">
        <v>22</v>
      </c>
      <c r="J1289" s="1" t="s">
        <v>0</v>
      </c>
    </row>
    <row r="1290" spans="1:10" ht="30" x14ac:dyDescent="0.25">
      <c r="A1290" s="1">
        <v>2856144</v>
      </c>
      <c r="B1290" s="1" t="s">
        <v>2379</v>
      </c>
      <c r="C1290" s="1" t="s">
        <v>22</v>
      </c>
      <c r="D1290" s="1" t="s">
        <v>2035</v>
      </c>
      <c r="E1290" s="2">
        <v>0</v>
      </c>
      <c r="F1290" s="1">
        <v>20.239000000000001</v>
      </c>
      <c r="G1290" s="1" t="s">
        <v>62</v>
      </c>
      <c r="H1290" s="1">
        <f t="shared" si="20"/>
        <v>0</v>
      </c>
      <c r="I1290" s="1" t="s">
        <v>22</v>
      </c>
      <c r="J1290" s="1" t="s">
        <v>0</v>
      </c>
    </row>
    <row r="1291" spans="1:10" ht="30" x14ac:dyDescent="0.25">
      <c r="A1291" s="1">
        <v>2856145</v>
      </c>
      <c r="B1291" s="1" t="s">
        <v>2380</v>
      </c>
      <c r="C1291" s="1" t="s">
        <v>22</v>
      </c>
      <c r="D1291" s="1" t="s">
        <v>2381</v>
      </c>
      <c r="E1291" s="2">
        <v>0</v>
      </c>
      <c r="F1291" s="1">
        <v>11.565</v>
      </c>
      <c r="G1291" s="1" t="s">
        <v>62</v>
      </c>
      <c r="H1291" s="1">
        <f t="shared" si="20"/>
        <v>0</v>
      </c>
      <c r="I1291" s="1" t="s">
        <v>22</v>
      </c>
      <c r="J1291" s="1" t="s">
        <v>0</v>
      </c>
    </row>
    <row r="1292" spans="1:10" ht="30" x14ac:dyDescent="0.25">
      <c r="A1292" s="1">
        <v>2856146</v>
      </c>
      <c r="B1292" s="1" t="s">
        <v>2382</v>
      </c>
      <c r="C1292" s="1" t="s">
        <v>22</v>
      </c>
      <c r="D1292" s="1" t="s">
        <v>1078</v>
      </c>
      <c r="E1292" s="2">
        <v>0</v>
      </c>
      <c r="F1292" s="1">
        <v>7.0549999999999997</v>
      </c>
      <c r="G1292" s="1" t="s">
        <v>62</v>
      </c>
      <c r="H1292" s="1">
        <f t="shared" si="20"/>
        <v>0</v>
      </c>
      <c r="I1292" s="1" t="s">
        <v>22</v>
      </c>
      <c r="J1292" s="1" t="s">
        <v>0</v>
      </c>
    </row>
    <row r="1293" spans="1:10" ht="30" x14ac:dyDescent="0.25">
      <c r="A1293" s="1">
        <v>2856147</v>
      </c>
      <c r="B1293" s="1" t="s">
        <v>2383</v>
      </c>
      <c r="C1293" s="1" t="s">
        <v>22</v>
      </c>
      <c r="D1293" s="1" t="s">
        <v>2384</v>
      </c>
      <c r="E1293" s="2">
        <v>0</v>
      </c>
      <c r="F1293" s="1">
        <v>1.85</v>
      </c>
      <c r="G1293" s="1" t="s">
        <v>62</v>
      </c>
      <c r="H1293" s="1">
        <f t="shared" si="20"/>
        <v>0</v>
      </c>
      <c r="I1293" s="1" t="s">
        <v>22</v>
      </c>
      <c r="J1293" s="1" t="s">
        <v>0</v>
      </c>
    </row>
    <row r="1294" spans="1:10" x14ac:dyDescent="0.25">
      <c r="A1294" s="1">
        <v>2856148</v>
      </c>
      <c r="B1294" s="1" t="s">
        <v>2385</v>
      </c>
      <c r="C1294" s="1" t="s">
        <v>22</v>
      </c>
      <c r="D1294" s="1" t="s">
        <v>2037</v>
      </c>
      <c r="E1294" s="2">
        <v>0</v>
      </c>
      <c r="F1294" s="1">
        <v>295.14100000000002</v>
      </c>
      <c r="G1294" s="1" t="s">
        <v>97</v>
      </c>
      <c r="H1294" s="1">
        <f t="shared" si="20"/>
        <v>0</v>
      </c>
      <c r="I1294" s="1" t="s">
        <v>22</v>
      </c>
      <c r="J1294" s="1" t="s">
        <v>0</v>
      </c>
    </row>
    <row r="1295" spans="1:10" x14ac:dyDescent="0.25">
      <c r="A1295" s="1">
        <v>2856149</v>
      </c>
      <c r="B1295" s="1" t="s">
        <v>2386</v>
      </c>
      <c r="C1295" s="1" t="s">
        <v>223</v>
      </c>
      <c r="D1295" s="1" t="s">
        <v>224</v>
      </c>
      <c r="E1295" s="1">
        <f>ROUND(H1296+H1298+H1301+H1303,2)</f>
        <v>0</v>
      </c>
      <c r="F1295" s="1">
        <v>1</v>
      </c>
      <c r="G1295" s="1" t="s">
        <v>0</v>
      </c>
      <c r="H1295" s="1">
        <f t="shared" si="20"/>
        <v>0</v>
      </c>
      <c r="I1295" s="1" t="s">
        <v>22</v>
      </c>
      <c r="J1295" s="1" t="s">
        <v>0</v>
      </c>
    </row>
    <row r="1296" spans="1:10" x14ac:dyDescent="0.25">
      <c r="A1296" s="1">
        <v>2856150</v>
      </c>
      <c r="B1296" s="1" t="s">
        <v>2387</v>
      </c>
      <c r="C1296" s="1">
        <v>713</v>
      </c>
      <c r="D1296" s="1" t="s">
        <v>320</v>
      </c>
      <c r="E1296" s="1">
        <f>ROUND(H1297,2)</f>
        <v>0</v>
      </c>
      <c r="F1296" s="1">
        <v>1</v>
      </c>
      <c r="G1296" s="1" t="s">
        <v>0</v>
      </c>
      <c r="H1296" s="1">
        <f t="shared" si="20"/>
        <v>0</v>
      </c>
      <c r="I1296" s="1" t="s">
        <v>22</v>
      </c>
      <c r="J1296" s="1" t="s">
        <v>0</v>
      </c>
    </row>
    <row r="1297" spans="1:10" ht="30" x14ac:dyDescent="0.25">
      <c r="A1297" s="1">
        <v>2856151</v>
      </c>
      <c r="B1297" s="1" t="s">
        <v>2388</v>
      </c>
      <c r="C1297" s="1" t="s">
        <v>22</v>
      </c>
      <c r="D1297" s="1" t="s">
        <v>2389</v>
      </c>
      <c r="E1297" s="2">
        <v>0</v>
      </c>
      <c r="F1297" s="1">
        <v>963.755</v>
      </c>
      <c r="G1297" s="1" t="s">
        <v>67</v>
      </c>
      <c r="H1297" s="1">
        <f t="shared" si="20"/>
        <v>0</v>
      </c>
      <c r="I1297" s="1" t="s">
        <v>22</v>
      </c>
      <c r="J1297" s="1" t="s">
        <v>0</v>
      </c>
    </row>
    <row r="1298" spans="1:10" x14ac:dyDescent="0.25">
      <c r="A1298" s="1">
        <v>2856152</v>
      </c>
      <c r="B1298" s="1" t="s">
        <v>2390</v>
      </c>
      <c r="C1298" s="1">
        <v>762</v>
      </c>
      <c r="D1298" s="1" t="s">
        <v>1081</v>
      </c>
      <c r="E1298" s="1">
        <f>ROUND(H1299+H1300,2)</f>
        <v>0</v>
      </c>
      <c r="F1298" s="1">
        <v>1</v>
      </c>
      <c r="G1298" s="1" t="s">
        <v>0</v>
      </c>
      <c r="H1298" s="1">
        <f t="shared" si="20"/>
        <v>0</v>
      </c>
      <c r="I1298" s="1" t="s">
        <v>22</v>
      </c>
      <c r="J1298" s="1" t="s">
        <v>0</v>
      </c>
    </row>
    <row r="1299" spans="1:10" ht="30" x14ac:dyDescent="0.25">
      <c r="A1299" s="1">
        <v>2856153</v>
      </c>
      <c r="B1299" s="1" t="s">
        <v>2391</v>
      </c>
      <c r="C1299" s="1" t="s">
        <v>22</v>
      </c>
      <c r="D1299" s="1" t="s">
        <v>2392</v>
      </c>
      <c r="E1299" s="2">
        <v>0</v>
      </c>
      <c r="F1299" s="1">
        <v>963.755</v>
      </c>
      <c r="G1299" s="1" t="s">
        <v>67</v>
      </c>
      <c r="H1299" s="1">
        <f t="shared" si="20"/>
        <v>0</v>
      </c>
      <c r="I1299" s="1" t="s">
        <v>22</v>
      </c>
      <c r="J1299" s="1" t="s">
        <v>0</v>
      </c>
    </row>
    <row r="1300" spans="1:10" ht="30" x14ac:dyDescent="0.25">
      <c r="A1300" s="1">
        <v>2856154</v>
      </c>
      <c r="B1300" s="1" t="s">
        <v>2393</v>
      </c>
      <c r="C1300" s="1" t="s">
        <v>22</v>
      </c>
      <c r="D1300" s="1" t="s">
        <v>2394</v>
      </c>
      <c r="E1300" s="2">
        <v>0</v>
      </c>
      <c r="F1300" s="1">
        <v>963.755</v>
      </c>
      <c r="G1300" s="1" t="s">
        <v>67</v>
      </c>
      <c r="H1300" s="1">
        <f t="shared" si="20"/>
        <v>0</v>
      </c>
      <c r="I1300" s="1" t="s">
        <v>22</v>
      </c>
      <c r="J1300" s="1" t="s">
        <v>0</v>
      </c>
    </row>
    <row r="1301" spans="1:10" x14ac:dyDescent="0.25">
      <c r="A1301" s="1">
        <v>2856155</v>
      </c>
      <c r="B1301" s="1" t="s">
        <v>2395</v>
      </c>
      <c r="C1301" s="1">
        <v>764</v>
      </c>
      <c r="D1301" s="1" t="s">
        <v>379</v>
      </c>
      <c r="E1301" s="1">
        <f>ROUND(H1302,2)</f>
        <v>0</v>
      </c>
      <c r="F1301" s="1">
        <v>1</v>
      </c>
      <c r="G1301" s="1" t="s">
        <v>0</v>
      </c>
      <c r="H1301" s="1">
        <f t="shared" si="20"/>
        <v>0</v>
      </c>
      <c r="I1301" s="1" t="s">
        <v>22</v>
      </c>
      <c r="J1301" s="1" t="s">
        <v>0</v>
      </c>
    </row>
    <row r="1302" spans="1:10" ht="30" x14ac:dyDescent="0.25">
      <c r="A1302" s="1">
        <v>2856156</v>
      </c>
      <c r="B1302" s="1" t="s">
        <v>2396</v>
      </c>
      <c r="C1302" s="1" t="s">
        <v>22</v>
      </c>
      <c r="D1302" s="1" t="s">
        <v>2397</v>
      </c>
      <c r="E1302" s="2">
        <v>0</v>
      </c>
      <c r="F1302" s="1">
        <v>963.755</v>
      </c>
      <c r="G1302" s="1" t="s">
        <v>67</v>
      </c>
      <c r="H1302" s="1">
        <f t="shared" si="20"/>
        <v>0</v>
      </c>
      <c r="I1302" s="1" t="s">
        <v>22</v>
      </c>
      <c r="J1302" s="1" t="s">
        <v>0</v>
      </c>
    </row>
    <row r="1303" spans="1:10" x14ac:dyDescent="0.25">
      <c r="A1303" s="1">
        <v>2856157</v>
      </c>
      <c r="B1303" s="1" t="s">
        <v>2398</v>
      </c>
      <c r="C1303" s="1">
        <v>765</v>
      </c>
      <c r="D1303" s="1" t="s">
        <v>2399</v>
      </c>
      <c r="E1303" s="1">
        <f>ROUND(H1304,2)</f>
        <v>0</v>
      </c>
      <c r="F1303" s="1">
        <v>1</v>
      </c>
      <c r="G1303" s="1" t="s">
        <v>0</v>
      </c>
      <c r="H1303" s="1">
        <f t="shared" si="20"/>
        <v>0</v>
      </c>
      <c r="I1303" s="1" t="s">
        <v>22</v>
      </c>
      <c r="J1303" s="1" t="s">
        <v>0</v>
      </c>
    </row>
    <row r="1304" spans="1:10" ht="30" x14ac:dyDescent="0.25">
      <c r="A1304" s="1">
        <v>2856158</v>
      </c>
      <c r="B1304" s="1" t="s">
        <v>2400</v>
      </c>
      <c r="C1304" s="1" t="s">
        <v>22</v>
      </c>
      <c r="D1304" s="1" t="s">
        <v>2401</v>
      </c>
      <c r="E1304" s="2">
        <v>0</v>
      </c>
      <c r="F1304" s="1">
        <v>963.755</v>
      </c>
      <c r="G1304" s="1" t="s">
        <v>67</v>
      </c>
      <c r="H1304" s="1">
        <f t="shared" si="20"/>
        <v>0</v>
      </c>
      <c r="I1304" s="1" t="s">
        <v>22</v>
      </c>
      <c r="J1304" s="1" t="s">
        <v>0</v>
      </c>
    </row>
    <row r="1305" spans="1:10" x14ac:dyDescent="0.25">
      <c r="A1305" s="1">
        <v>2856159</v>
      </c>
      <c r="B1305" s="1" t="s">
        <v>2402</v>
      </c>
      <c r="C1305" s="1" t="s">
        <v>22</v>
      </c>
      <c r="D1305" s="1" t="s">
        <v>2403</v>
      </c>
      <c r="E1305" s="1">
        <f>ROUND(H1306,2)</f>
        <v>0</v>
      </c>
      <c r="F1305" s="1">
        <v>1</v>
      </c>
      <c r="G1305" s="1" t="s">
        <v>0</v>
      </c>
      <c r="H1305" s="1">
        <f t="shared" si="20"/>
        <v>0</v>
      </c>
      <c r="I1305" s="1" t="s">
        <v>22</v>
      </c>
      <c r="J1305" s="1" t="s">
        <v>0</v>
      </c>
    </row>
    <row r="1306" spans="1:10" x14ac:dyDescent="0.25">
      <c r="A1306" s="1">
        <v>2856160</v>
      </c>
      <c r="B1306" s="1" t="s">
        <v>2404</v>
      </c>
      <c r="C1306" s="1" t="s">
        <v>223</v>
      </c>
      <c r="D1306" s="1" t="s">
        <v>224</v>
      </c>
      <c r="E1306" s="1">
        <f>ROUND(H1307,2)</f>
        <v>0</v>
      </c>
      <c r="F1306" s="1">
        <v>1</v>
      </c>
      <c r="G1306" s="1" t="s">
        <v>0</v>
      </c>
      <c r="H1306" s="1">
        <f t="shared" si="20"/>
        <v>0</v>
      </c>
      <c r="I1306" s="1" t="s">
        <v>22</v>
      </c>
      <c r="J1306" s="1" t="s">
        <v>0</v>
      </c>
    </row>
    <row r="1307" spans="1:10" x14ac:dyDescent="0.25">
      <c r="A1307" s="1">
        <v>2856161</v>
      </c>
      <c r="B1307" s="1" t="s">
        <v>2405</v>
      </c>
      <c r="C1307" s="1">
        <v>764</v>
      </c>
      <c r="D1307" s="1" t="s">
        <v>379</v>
      </c>
      <c r="E1307" s="1">
        <f>ROUND(H1308+H1309+H1310+H1311+H1312+H1313+H1314+H1315,2)</f>
        <v>0</v>
      </c>
      <c r="F1307" s="1">
        <v>1</v>
      </c>
      <c r="G1307" s="1" t="s">
        <v>0</v>
      </c>
      <c r="H1307" s="1">
        <f t="shared" si="20"/>
        <v>0</v>
      </c>
      <c r="I1307" s="1" t="s">
        <v>22</v>
      </c>
      <c r="J1307" s="1" t="s">
        <v>0</v>
      </c>
    </row>
    <row r="1308" spans="1:10" ht="30" x14ac:dyDescent="0.25">
      <c r="A1308" s="1">
        <v>2856162</v>
      </c>
      <c r="B1308" s="1" t="s">
        <v>2406</v>
      </c>
      <c r="C1308" s="1" t="s">
        <v>22</v>
      </c>
      <c r="D1308" s="1" t="s">
        <v>2407</v>
      </c>
      <c r="E1308" s="2">
        <v>0</v>
      </c>
      <c r="F1308" s="1">
        <v>75</v>
      </c>
      <c r="G1308" s="1" t="s">
        <v>40</v>
      </c>
      <c r="H1308" s="1">
        <f t="shared" si="20"/>
        <v>0</v>
      </c>
      <c r="I1308" s="1" t="s">
        <v>22</v>
      </c>
      <c r="J1308" s="1" t="s">
        <v>0</v>
      </c>
    </row>
    <row r="1309" spans="1:10" ht="30" x14ac:dyDescent="0.25">
      <c r="A1309" s="1">
        <v>2856163</v>
      </c>
      <c r="B1309" s="1" t="s">
        <v>2408</v>
      </c>
      <c r="C1309" s="1" t="s">
        <v>22</v>
      </c>
      <c r="D1309" s="1" t="s">
        <v>2409</v>
      </c>
      <c r="E1309" s="2">
        <v>0</v>
      </c>
      <c r="F1309" s="1">
        <v>153.85</v>
      </c>
      <c r="G1309" s="1" t="s">
        <v>40</v>
      </c>
      <c r="H1309" s="1">
        <f t="shared" si="20"/>
        <v>0</v>
      </c>
      <c r="I1309" s="1" t="s">
        <v>22</v>
      </c>
      <c r="J1309" s="1" t="s">
        <v>0</v>
      </c>
    </row>
    <row r="1310" spans="1:10" ht="30" x14ac:dyDescent="0.25">
      <c r="A1310" s="1">
        <v>2856164</v>
      </c>
      <c r="B1310" s="1" t="s">
        <v>2410</v>
      </c>
      <c r="C1310" s="1" t="s">
        <v>22</v>
      </c>
      <c r="D1310" s="1" t="s">
        <v>2411</v>
      </c>
      <c r="E1310" s="2">
        <v>0</v>
      </c>
      <c r="F1310" s="1">
        <v>5.15</v>
      </c>
      <c r="G1310" s="1" t="s">
        <v>40</v>
      </c>
      <c r="H1310" s="1">
        <f t="shared" si="20"/>
        <v>0</v>
      </c>
      <c r="I1310" s="1" t="s">
        <v>22</v>
      </c>
      <c r="J1310" s="1" t="s">
        <v>0</v>
      </c>
    </row>
    <row r="1311" spans="1:10" ht="30" x14ac:dyDescent="0.25">
      <c r="A1311" s="1">
        <v>2856165</v>
      </c>
      <c r="B1311" s="1" t="s">
        <v>2412</v>
      </c>
      <c r="C1311" s="1" t="s">
        <v>22</v>
      </c>
      <c r="D1311" s="1" t="s">
        <v>2413</v>
      </c>
      <c r="E1311" s="2">
        <v>0</v>
      </c>
      <c r="F1311" s="1">
        <v>84.6</v>
      </c>
      <c r="G1311" s="1" t="s">
        <v>40</v>
      </c>
      <c r="H1311" s="1">
        <f t="shared" si="20"/>
        <v>0</v>
      </c>
      <c r="I1311" s="1" t="s">
        <v>22</v>
      </c>
      <c r="J1311" s="1" t="s">
        <v>0</v>
      </c>
    </row>
    <row r="1312" spans="1:10" ht="30" x14ac:dyDescent="0.25">
      <c r="A1312" s="1">
        <v>2856166</v>
      </c>
      <c r="B1312" s="1" t="s">
        <v>2414</v>
      </c>
      <c r="C1312" s="1" t="s">
        <v>22</v>
      </c>
      <c r="D1312" s="1" t="s">
        <v>385</v>
      </c>
      <c r="E1312" s="2">
        <v>0</v>
      </c>
      <c r="F1312" s="1">
        <v>11.07</v>
      </c>
      <c r="G1312" s="1" t="s">
        <v>67</v>
      </c>
      <c r="H1312" s="1">
        <f t="shared" si="20"/>
        <v>0</v>
      </c>
      <c r="I1312" s="1" t="s">
        <v>22</v>
      </c>
      <c r="J1312" s="1" t="s">
        <v>0</v>
      </c>
    </row>
    <row r="1313" spans="1:10" ht="30" x14ac:dyDescent="0.25">
      <c r="A1313" s="1">
        <v>2856167</v>
      </c>
      <c r="B1313" s="1" t="s">
        <v>2415</v>
      </c>
      <c r="C1313" s="1" t="s">
        <v>22</v>
      </c>
      <c r="D1313" s="1" t="s">
        <v>2416</v>
      </c>
      <c r="E1313" s="2">
        <v>0</v>
      </c>
      <c r="F1313" s="1">
        <v>2</v>
      </c>
      <c r="G1313" s="1" t="s">
        <v>97</v>
      </c>
      <c r="H1313" s="1">
        <f t="shared" si="20"/>
        <v>0</v>
      </c>
      <c r="I1313" s="1" t="s">
        <v>22</v>
      </c>
      <c r="J1313" s="1" t="s">
        <v>0</v>
      </c>
    </row>
    <row r="1314" spans="1:10" ht="30" x14ac:dyDescent="0.25">
      <c r="A1314" s="1">
        <v>2856168</v>
      </c>
      <c r="B1314" s="1" t="s">
        <v>2417</v>
      </c>
      <c r="C1314" s="1" t="s">
        <v>22</v>
      </c>
      <c r="D1314" s="1" t="s">
        <v>2418</v>
      </c>
      <c r="E1314" s="2">
        <v>0</v>
      </c>
      <c r="F1314" s="1">
        <v>33.6</v>
      </c>
      <c r="G1314" s="1" t="s">
        <v>40</v>
      </c>
      <c r="H1314" s="1">
        <f t="shared" si="20"/>
        <v>0</v>
      </c>
      <c r="I1314" s="1" t="s">
        <v>22</v>
      </c>
      <c r="J1314" s="1" t="s">
        <v>0</v>
      </c>
    </row>
    <row r="1315" spans="1:10" ht="30" x14ac:dyDescent="0.25">
      <c r="A1315" s="1">
        <v>2856169</v>
      </c>
      <c r="B1315" s="1" t="s">
        <v>2419</v>
      </c>
      <c r="C1315" s="1" t="s">
        <v>22</v>
      </c>
      <c r="D1315" s="1" t="s">
        <v>2420</v>
      </c>
      <c r="E1315" s="2">
        <v>0</v>
      </c>
      <c r="F1315" s="1">
        <v>1.456</v>
      </c>
      <c r="G1315" s="1" t="s">
        <v>62</v>
      </c>
      <c r="H1315" s="1">
        <f t="shared" si="20"/>
        <v>0</v>
      </c>
      <c r="I1315" s="1" t="s">
        <v>22</v>
      </c>
      <c r="J1315" s="1" t="s">
        <v>0</v>
      </c>
    </row>
    <row r="1316" spans="1:10" x14ac:dyDescent="0.25">
      <c r="A1316" s="1">
        <v>2856170</v>
      </c>
      <c r="B1316" s="1" t="s">
        <v>2421</v>
      </c>
      <c r="C1316" s="1" t="s">
        <v>22</v>
      </c>
      <c r="D1316" s="1" t="s">
        <v>2422</v>
      </c>
      <c r="E1316" s="1">
        <f>ROUND(H1317+H1321+H1357,2)</f>
        <v>0</v>
      </c>
      <c r="F1316" s="1">
        <v>1</v>
      </c>
      <c r="G1316" s="1" t="s">
        <v>0</v>
      </c>
      <c r="H1316" s="1">
        <f t="shared" si="20"/>
        <v>0</v>
      </c>
      <c r="I1316" s="1" t="s">
        <v>22</v>
      </c>
      <c r="J1316" s="1" t="s">
        <v>0</v>
      </c>
    </row>
    <row r="1317" spans="1:10" x14ac:dyDescent="0.25">
      <c r="A1317" s="1">
        <v>2856171</v>
      </c>
      <c r="B1317" s="1" t="s">
        <v>2423</v>
      </c>
      <c r="C1317" s="1">
        <v>713</v>
      </c>
      <c r="D1317" s="1" t="s">
        <v>320</v>
      </c>
      <c r="E1317" s="1">
        <f>ROUND(H1318+H1319+H1320,2)</f>
        <v>0</v>
      </c>
      <c r="F1317" s="1">
        <v>1</v>
      </c>
      <c r="G1317" s="1" t="s">
        <v>0</v>
      </c>
      <c r="H1317" s="1">
        <f t="shared" si="20"/>
        <v>0</v>
      </c>
      <c r="I1317" s="1" t="s">
        <v>22</v>
      </c>
      <c r="J1317" s="1" t="s">
        <v>0</v>
      </c>
    </row>
    <row r="1318" spans="1:10" ht="30" x14ac:dyDescent="0.25">
      <c r="A1318" s="1">
        <v>2856172</v>
      </c>
      <c r="B1318" s="1" t="s">
        <v>2424</v>
      </c>
      <c r="C1318" s="1" t="s">
        <v>22</v>
      </c>
      <c r="D1318" s="1" t="s">
        <v>2425</v>
      </c>
      <c r="E1318" s="2">
        <v>0</v>
      </c>
      <c r="F1318" s="1">
        <v>963.755</v>
      </c>
      <c r="G1318" s="1" t="s">
        <v>67</v>
      </c>
      <c r="H1318" s="1">
        <f t="shared" si="20"/>
        <v>0</v>
      </c>
      <c r="I1318" s="1" t="s">
        <v>22</v>
      </c>
      <c r="J1318" s="1" t="s">
        <v>0</v>
      </c>
    </row>
    <row r="1319" spans="1:10" x14ac:dyDescent="0.25">
      <c r="A1319" s="1">
        <v>2856173</v>
      </c>
      <c r="B1319" s="1" t="s">
        <v>2426</v>
      </c>
      <c r="C1319" s="1" t="s">
        <v>22</v>
      </c>
      <c r="D1319" s="1" t="s">
        <v>2427</v>
      </c>
      <c r="E1319" s="2">
        <v>0</v>
      </c>
      <c r="F1319" s="1">
        <v>983.03</v>
      </c>
      <c r="G1319" s="1" t="s">
        <v>67</v>
      </c>
      <c r="H1319" s="1">
        <f t="shared" si="20"/>
        <v>0</v>
      </c>
      <c r="I1319" s="1" t="s">
        <v>22</v>
      </c>
      <c r="J1319" s="1" t="s">
        <v>0</v>
      </c>
    </row>
    <row r="1320" spans="1:10" ht="30" x14ac:dyDescent="0.25">
      <c r="A1320" s="1">
        <v>2856174</v>
      </c>
      <c r="B1320" s="1" t="s">
        <v>2428</v>
      </c>
      <c r="C1320" s="1" t="s">
        <v>22</v>
      </c>
      <c r="D1320" s="1" t="s">
        <v>344</v>
      </c>
      <c r="E1320" s="2">
        <v>0</v>
      </c>
      <c r="F1320" s="1">
        <v>0.499</v>
      </c>
      <c r="G1320" s="1" t="s">
        <v>62</v>
      </c>
      <c r="H1320" s="1">
        <f t="shared" si="20"/>
        <v>0</v>
      </c>
      <c r="I1320" s="1" t="s">
        <v>22</v>
      </c>
      <c r="J1320" s="1" t="s">
        <v>0</v>
      </c>
    </row>
    <row r="1321" spans="1:10" x14ac:dyDescent="0.25">
      <c r="A1321" s="1">
        <v>2856175</v>
      </c>
      <c r="B1321" s="1" t="s">
        <v>2429</v>
      </c>
      <c r="C1321" s="1" t="s">
        <v>223</v>
      </c>
      <c r="D1321" s="1" t="s">
        <v>224</v>
      </c>
      <c r="E1321" s="1">
        <f>ROUND(H1322+H1327+H1347+H1352,2)</f>
        <v>0</v>
      </c>
      <c r="F1321" s="1">
        <v>1</v>
      </c>
      <c r="G1321" s="1" t="s">
        <v>0</v>
      </c>
      <c r="H1321" s="1">
        <f t="shared" si="20"/>
        <v>0</v>
      </c>
      <c r="I1321" s="1" t="s">
        <v>22</v>
      </c>
      <c r="J1321" s="1" t="s">
        <v>0</v>
      </c>
    </row>
    <row r="1322" spans="1:10" x14ac:dyDescent="0.25">
      <c r="A1322" s="1">
        <v>2856176</v>
      </c>
      <c r="B1322" s="1" t="s">
        <v>2430</v>
      </c>
      <c r="C1322" s="1">
        <v>711</v>
      </c>
      <c r="D1322" s="1" t="s">
        <v>226</v>
      </c>
      <c r="E1322" s="1">
        <f>ROUND(H1323+H1324+H1325+H1326,2)</f>
        <v>0</v>
      </c>
      <c r="F1322" s="1">
        <v>1</v>
      </c>
      <c r="G1322" s="1" t="s">
        <v>0</v>
      </c>
      <c r="H1322" s="1">
        <f t="shared" si="20"/>
        <v>0</v>
      </c>
      <c r="I1322" s="1" t="s">
        <v>22</v>
      </c>
      <c r="J1322" s="1" t="s">
        <v>0</v>
      </c>
    </row>
    <row r="1323" spans="1:10" ht="45" x14ac:dyDescent="0.25">
      <c r="A1323" s="1">
        <v>2856177</v>
      </c>
      <c r="B1323" s="1" t="s">
        <v>2431</v>
      </c>
      <c r="C1323" s="1" t="s">
        <v>22</v>
      </c>
      <c r="D1323" s="1" t="s">
        <v>2432</v>
      </c>
      <c r="E1323" s="2">
        <v>0</v>
      </c>
      <c r="F1323" s="1">
        <v>10</v>
      </c>
      <c r="G1323" s="1" t="s">
        <v>40</v>
      </c>
      <c r="H1323" s="1">
        <f t="shared" si="20"/>
        <v>0</v>
      </c>
      <c r="I1323" s="1" t="s">
        <v>22</v>
      </c>
      <c r="J1323" s="1" t="s">
        <v>0</v>
      </c>
    </row>
    <row r="1324" spans="1:10" x14ac:dyDescent="0.25">
      <c r="A1324" s="1">
        <v>2856178</v>
      </c>
      <c r="B1324" s="1" t="s">
        <v>2433</v>
      </c>
      <c r="C1324" s="1" t="s">
        <v>22</v>
      </c>
      <c r="D1324" s="1" t="s">
        <v>2434</v>
      </c>
      <c r="E1324" s="2">
        <v>0</v>
      </c>
      <c r="F1324" s="1">
        <v>80</v>
      </c>
      <c r="G1324" s="1" t="s">
        <v>97</v>
      </c>
      <c r="H1324" s="1">
        <f t="shared" ref="H1324:H1387" si="21">IF(ISNUMBER(VALUE(E1324)),ROUND(SUM(ROUND(E1324,2)*F1324),2),"N")</f>
        <v>0</v>
      </c>
      <c r="I1324" s="1" t="s">
        <v>22</v>
      </c>
      <c r="J1324" s="1" t="s">
        <v>0</v>
      </c>
    </row>
    <row r="1325" spans="1:10" ht="30" x14ac:dyDescent="0.25">
      <c r="A1325" s="1">
        <v>2856179</v>
      </c>
      <c r="B1325" s="1" t="s">
        <v>2435</v>
      </c>
      <c r="C1325" s="1" t="s">
        <v>22</v>
      </c>
      <c r="D1325" s="1" t="s">
        <v>2436</v>
      </c>
      <c r="E1325" s="2">
        <v>0</v>
      </c>
      <c r="F1325" s="1">
        <v>10</v>
      </c>
      <c r="G1325" s="1" t="s">
        <v>40</v>
      </c>
      <c r="H1325" s="1">
        <f t="shared" si="21"/>
        <v>0</v>
      </c>
      <c r="I1325" s="1" t="s">
        <v>22</v>
      </c>
      <c r="J1325" s="1" t="s">
        <v>0</v>
      </c>
    </row>
    <row r="1326" spans="1:10" ht="30" x14ac:dyDescent="0.25">
      <c r="A1326" s="1">
        <v>2856180</v>
      </c>
      <c r="B1326" s="1" t="s">
        <v>2437</v>
      </c>
      <c r="C1326" s="1" t="s">
        <v>22</v>
      </c>
      <c r="D1326" s="1" t="s">
        <v>2438</v>
      </c>
      <c r="E1326" s="2">
        <v>0</v>
      </c>
      <c r="F1326" s="1">
        <v>1.4999999999999999E-2</v>
      </c>
      <c r="G1326" s="1" t="s">
        <v>62</v>
      </c>
      <c r="H1326" s="1">
        <f t="shared" si="21"/>
        <v>0</v>
      </c>
      <c r="I1326" s="1" t="s">
        <v>22</v>
      </c>
      <c r="J1326" s="1" t="s">
        <v>0</v>
      </c>
    </row>
    <row r="1327" spans="1:10" x14ac:dyDescent="0.25">
      <c r="A1327" s="1">
        <v>2856181</v>
      </c>
      <c r="B1327" s="1" t="s">
        <v>2439</v>
      </c>
      <c r="C1327" s="1">
        <v>712</v>
      </c>
      <c r="D1327" s="1" t="s">
        <v>288</v>
      </c>
      <c r="E1327" s="1">
        <f>ROUND(H1328+H1329+H1330+H1331+H1332+H1333+H1334+H1335+H1336+H1337+H1338+H1339+H1340+H1341+H1342+H1343+H1344+H1345+H1346,2)</f>
        <v>0</v>
      </c>
      <c r="F1327" s="1">
        <v>1</v>
      </c>
      <c r="G1327" s="1" t="s">
        <v>0</v>
      </c>
      <c r="H1327" s="1">
        <f t="shared" si="21"/>
        <v>0</v>
      </c>
      <c r="I1327" s="1" t="s">
        <v>22</v>
      </c>
      <c r="J1327" s="1" t="s">
        <v>0</v>
      </c>
    </row>
    <row r="1328" spans="1:10" ht="45" x14ac:dyDescent="0.25">
      <c r="A1328" s="1">
        <v>2856182</v>
      </c>
      <c r="B1328" s="1" t="s">
        <v>2440</v>
      </c>
      <c r="C1328" s="1" t="s">
        <v>22</v>
      </c>
      <c r="D1328" s="1" t="s">
        <v>2441</v>
      </c>
      <c r="E1328" s="2">
        <v>0</v>
      </c>
      <c r="F1328" s="1">
        <v>983.35699999999997</v>
      </c>
      <c r="G1328" s="1" t="s">
        <v>67</v>
      </c>
      <c r="H1328" s="1">
        <f t="shared" si="21"/>
        <v>0</v>
      </c>
      <c r="I1328" s="1" t="s">
        <v>22</v>
      </c>
      <c r="J1328" s="1" t="s">
        <v>0</v>
      </c>
    </row>
    <row r="1329" spans="1:10" ht="45" x14ac:dyDescent="0.25">
      <c r="A1329" s="1">
        <v>2856183</v>
      </c>
      <c r="B1329" s="1" t="s">
        <v>2442</v>
      </c>
      <c r="C1329" s="1" t="s">
        <v>22</v>
      </c>
      <c r="D1329" s="1" t="s">
        <v>2443</v>
      </c>
      <c r="E1329" s="2">
        <v>0</v>
      </c>
      <c r="F1329" s="1">
        <v>1130.8610000000001</v>
      </c>
      <c r="G1329" s="1" t="s">
        <v>67</v>
      </c>
      <c r="H1329" s="1">
        <f t="shared" si="21"/>
        <v>0</v>
      </c>
      <c r="I1329" s="1" t="s">
        <v>22</v>
      </c>
      <c r="J1329" s="1" t="s">
        <v>0</v>
      </c>
    </row>
    <row r="1330" spans="1:10" x14ac:dyDescent="0.25">
      <c r="A1330" s="1">
        <v>2856184</v>
      </c>
      <c r="B1330" s="1" t="s">
        <v>2444</v>
      </c>
      <c r="C1330" s="1" t="s">
        <v>22</v>
      </c>
      <c r="D1330" s="1" t="s">
        <v>2434</v>
      </c>
      <c r="E1330" s="2">
        <v>0</v>
      </c>
      <c r="F1330" s="1">
        <v>3087.741</v>
      </c>
      <c r="G1330" s="1" t="s">
        <v>97</v>
      </c>
      <c r="H1330" s="1">
        <f t="shared" si="21"/>
        <v>0</v>
      </c>
      <c r="I1330" s="1" t="s">
        <v>22</v>
      </c>
      <c r="J1330" s="1" t="s">
        <v>0</v>
      </c>
    </row>
    <row r="1331" spans="1:10" ht="30" x14ac:dyDescent="0.25">
      <c r="A1331" s="1">
        <v>2856185</v>
      </c>
      <c r="B1331" s="1" t="s">
        <v>2445</v>
      </c>
      <c r="C1331" s="1" t="s">
        <v>22</v>
      </c>
      <c r="D1331" s="1" t="s">
        <v>2446</v>
      </c>
      <c r="E1331" s="2">
        <v>0</v>
      </c>
      <c r="F1331" s="1">
        <v>983.35699999999997</v>
      </c>
      <c r="G1331" s="1" t="s">
        <v>67</v>
      </c>
      <c r="H1331" s="1">
        <f t="shared" si="21"/>
        <v>0</v>
      </c>
      <c r="I1331" s="1" t="s">
        <v>22</v>
      </c>
      <c r="J1331" s="1" t="s">
        <v>0</v>
      </c>
    </row>
    <row r="1332" spans="1:10" x14ac:dyDescent="0.25">
      <c r="A1332" s="1">
        <v>2856186</v>
      </c>
      <c r="B1332" s="1" t="s">
        <v>2447</v>
      </c>
      <c r="C1332" s="1" t="s">
        <v>22</v>
      </c>
      <c r="D1332" s="1" t="s">
        <v>237</v>
      </c>
      <c r="E1332" s="2">
        <v>0</v>
      </c>
      <c r="F1332" s="1">
        <v>1130.8610000000001</v>
      </c>
      <c r="G1332" s="1" t="s">
        <v>67</v>
      </c>
      <c r="H1332" s="1">
        <f t="shared" si="21"/>
        <v>0</v>
      </c>
      <c r="I1332" s="1" t="s">
        <v>22</v>
      </c>
      <c r="J1332" s="1" t="s">
        <v>0</v>
      </c>
    </row>
    <row r="1333" spans="1:10" ht="30" x14ac:dyDescent="0.25">
      <c r="A1333" s="1">
        <v>2856187</v>
      </c>
      <c r="B1333" s="1" t="s">
        <v>2448</v>
      </c>
      <c r="C1333" s="1" t="s">
        <v>22</v>
      </c>
      <c r="D1333" s="1" t="s">
        <v>2449</v>
      </c>
      <c r="E1333" s="2">
        <v>0</v>
      </c>
      <c r="F1333" s="1">
        <v>983.35699999999997</v>
      </c>
      <c r="G1333" s="1" t="s">
        <v>67</v>
      </c>
      <c r="H1333" s="1">
        <f t="shared" si="21"/>
        <v>0</v>
      </c>
      <c r="I1333" s="1" t="s">
        <v>22</v>
      </c>
      <c r="J1333" s="1" t="s">
        <v>0</v>
      </c>
    </row>
    <row r="1334" spans="1:10" ht="30" x14ac:dyDescent="0.25">
      <c r="A1334" s="1">
        <v>2856188</v>
      </c>
      <c r="B1334" s="1" t="s">
        <v>2450</v>
      </c>
      <c r="C1334" s="1" t="s">
        <v>22</v>
      </c>
      <c r="D1334" s="1" t="s">
        <v>2451</v>
      </c>
      <c r="E1334" s="2">
        <v>0</v>
      </c>
      <c r="F1334" s="1">
        <v>153.85</v>
      </c>
      <c r="G1334" s="1" t="s">
        <v>40</v>
      </c>
      <c r="H1334" s="1">
        <f t="shared" si="21"/>
        <v>0</v>
      </c>
      <c r="I1334" s="1" t="s">
        <v>22</v>
      </c>
      <c r="J1334" s="1" t="s">
        <v>0</v>
      </c>
    </row>
    <row r="1335" spans="1:10" x14ac:dyDescent="0.25">
      <c r="A1335" s="1">
        <v>2856189</v>
      </c>
      <c r="B1335" s="1" t="s">
        <v>2452</v>
      </c>
      <c r="C1335" s="1" t="s">
        <v>22</v>
      </c>
      <c r="D1335" s="1" t="s">
        <v>365</v>
      </c>
      <c r="E1335" s="2">
        <v>0</v>
      </c>
      <c r="F1335" s="1">
        <v>1230.8</v>
      </c>
      <c r="G1335" s="1" t="s">
        <v>97</v>
      </c>
      <c r="H1335" s="1">
        <f t="shared" si="21"/>
        <v>0</v>
      </c>
      <c r="I1335" s="1" t="s">
        <v>22</v>
      </c>
      <c r="J1335" s="1" t="s">
        <v>0</v>
      </c>
    </row>
    <row r="1336" spans="1:10" x14ac:dyDescent="0.25">
      <c r="A1336" s="1">
        <v>2856190</v>
      </c>
      <c r="B1336" s="1" t="s">
        <v>2453</v>
      </c>
      <c r="C1336" s="1" t="s">
        <v>22</v>
      </c>
      <c r="D1336" s="1" t="s">
        <v>367</v>
      </c>
      <c r="E1336" s="2">
        <v>0</v>
      </c>
      <c r="F1336" s="1">
        <v>47.694000000000003</v>
      </c>
      <c r="G1336" s="1" t="s">
        <v>67</v>
      </c>
      <c r="H1336" s="1">
        <f t="shared" si="21"/>
        <v>0</v>
      </c>
      <c r="I1336" s="1" t="s">
        <v>22</v>
      </c>
      <c r="J1336" s="1" t="s">
        <v>0</v>
      </c>
    </row>
    <row r="1337" spans="1:10" ht="30" x14ac:dyDescent="0.25">
      <c r="A1337" s="1">
        <v>2856191</v>
      </c>
      <c r="B1337" s="1" t="s">
        <v>2454</v>
      </c>
      <c r="C1337" s="1" t="s">
        <v>22</v>
      </c>
      <c r="D1337" s="1" t="s">
        <v>369</v>
      </c>
      <c r="E1337" s="2">
        <v>0</v>
      </c>
      <c r="F1337" s="1">
        <v>5.15</v>
      </c>
      <c r="G1337" s="1" t="s">
        <v>40</v>
      </c>
      <c r="H1337" s="1">
        <f t="shared" si="21"/>
        <v>0</v>
      </c>
      <c r="I1337" s="1" t="s">
        <v>22</v>
      </c>
      <c r="J1337" s="1" t="s">
        <v>0</v>
      </c>
    </row>
    <row r="1338" spans="1:10" x14ac:dyDescent="0.25">
      <c r="A1338" s="1">
        <v>2856192</v>
      </c>
      <c r="B1338" s="1" t="s">
        <v>2455</v>
      </c>
      <c r="C1338" s="1" t="s">
        <v>22</v>
      </c>
      <c r="D1338" s="1" t="s">
        <v>365</v>
      </c>
      <c r="E1338" s="2">
        <v>0</v>
      </c>
      <c r="F1338" s="1">
        <v>41.2</v>
      </c>
      <c r="G1338" s="1" t="s">
        <v>97</v>
      </c>
      <c r="H1338" s="1">
        <f t="shared" si="21"/>
        <v>0</v>
      </c>
      <c r="I1338" s="1" t="s">
        <v>22</v>
      </c>
      <c r="J1338" s="1" t="s">
        <v>0</v>
      </c>
    </row>
    <row r="1339" spans="1:10" x14ac:dyDescent="0.25">
      <c r="A1339" s="1">
        <v>2856193</v>
      </c>
      <c r="B1339" s="1" t="s">
        <v>2456</v>
      </c>
      <c r="C1339" s="1" t="s">
        <v>22</v>
      </c>
      <c r="D1339" s="1" t="s">
        <v>367</v>
      </c>
      <c r="E1339" s="2">
        <v>0</v>
      </c>
      <c r="F1339" s="1">
        <v>3.1930000000000001</v>
      </c>
      <c r="G1339" s="1" t="s">
        <v>67</v>
      </c>
      <c r="H1339" s="1">
        <f t="shared" si="21"/>
        <v>0</v>
      </c>
      <c r="I1339" s="1" t="s">
        <v>22</v>
      </c>
      <c r="J1339" s="1" t="s">
        <v>0</v>
      </c>
    </row>
    <row r="1340" spans="1:10" ht="30" x14ac:dyDescent="0.25">
      <c r="A1340" s="1">
        <v>2856194</v>
      </c>
      <c r="B1340" s="1" t="s">
        <v>2457</v>
      </c>
      <c r="C1340" s="1" t="s">
        <v>22</v>
      </c>
      <c r="D1340" s="1" t="s">
        <v>2458</v>
      </c>
      <c r="E1340" s="2">
        <v>0</v>
      </c>
      <c r="F1340" s="1">
        <v>84.6</v>
      </c>
      <c r="G1340" s="1" t="s">
        <v>40</v>
      </c>
      <c r="H1340" s="1">
        <f t="shared" si="21"/>
        <v>0</v>
      </c>
      <c r="I1340" s="1" t="s">
        <v>22</v>
      </c>
      <c r="J1340" s="1" t="s">
        <v>0</v>
      </c>
    </row>
    <row r="1341" spans="1:10" x14ac:dyDescent="0.25">
      <c r="A1341" s="1">
        <v>2856195</v>
      </c>
      <c r="B1341" s="1" t="s">
        <v>2459</v>
      </c>
      <c r="C1341" s="1" t="s">
        <v>22</v>
      </c>
      <c r="D1341" s="1" t="s">
        <v>365</v>
      </c>
      <c r="E1341" s="2">
        <v>0</v>
      </c>
      <c r="F1341" s="1">
        <v>676.8</v>
      </c>
      <c r="G1341" s="1" t="s">
        <v>97</v>
      </c>
      <c r="H1341" s="1">
        <f t="shared" si="21"/>
        <v>0</v>
      </c>
      <c r="I1341" s="1" t="s">
        <v>22</v>
      </c>
      <c r="J1341" s="1" t="s">
        <v>0</v>
      </c>
    </row>
    <row r="1342" spans="1:10" x14ac:dyDescent="0.25">
      <c r="A1342" s="1">
        <v>2856196</v>
      </c>
      <c r="B1342" s="1" t="s">
        <v>2460</v>
      </c>
      <c r="C1342" s="1" t="s">
        <v>22</v>
      </c>
      <c r="D1342" s="1" t="s">
        <v>367</v>
      </c>
      <c r="E1342" s="2">
        <v>0</v>
      </c>
      <c r="F1342" s="1">
        <v>68.525999999999996</v>
      </c>
      <c r="G1342" s="1" t="s">
        <v>67</v>
      </c>
      <c r="H1342" s="1">
        <f t="shared" si="21"/>
        <v>0</v>
      </c>
      <c r="I1342" s="1" t="s">
        <v>22</v>
      </c>
      <c r="J1342" s="1" t="s">
        <v>0</v>
      </c>
    </row>
    <row r="1343" spans="1:10" ht="30" x14ac:dyDescent="0.25">
      <c r="A1343" s="1">
        <v>2856197</v>
      </c>
      <c r="B1343" s="1" t="s">
        <v>2461</v>
      </c>
      <c r="C1343" s="1" t="s">
        <v>22</v>
      </c>
      <c r="D1343" s="1" t="s">
        <v>374</v>
      </c>
      <c r="E1343" s="2">
        <v>0</v>
      </c>
      <c r="F1343" s="1">
        <v>12.3</v>
      </c>
      <c r="G1343" s="1" t="s">
        <v>40</v>
      </c>
      <c r="H1343" s="1">
        <f t="shared" si="21"/>
        <v>0</v>
      </c>
      <c r="I1343" s="1" t="s">
        <v>22</v>
      </c>
      <c r="J1343" s="1" t="s">
        <v>0</v>
      </c>
    </row>
    <row r="1344" spans="1:10" x14ac:dyDescent="0.25">
      <c r="A1344" s="1">
        <v>2856198</v>
      </c>
      <c r="B1344" s="1" t="s">
        <v>2462</v>
      </c>
      <c r="C1344" s="1" t="s">
        <v>22</v>
      </c>
      <c r="D1344" s="1" t="s">
        <v>365</v>
      </c>
      <c r="E1344" s="2">
        <v>0</v>
      </c>
      <c r="F1344" s="1">
        <v>98.4</v>
      </c>
      <c r="G1344" s="1" t="s">
        <v>97</v>
      </c>
      <c r="H1344" s="1">
        <f t="shared" si="21"/>
        <v>0</v>
      </c>
      <c r="I1344" s="1" t="s">
        <v>22</v>
      </c>
      <c r="J1344" s="1" t="s">
        <v>0</v>
      </c>
    </row>
    <row r="1345" spans="1:10" x14ac:dyDescent="0.25">
      <c r="A1345" s="1">
        <v>2856199</v>
      </c>
      <c r="B1345" s="1" t="s">
        <v>2463</v>
      </c>
      <c r="C1345" s="1" t="s">
        <v>22</v>
      </c>
      <c r="D1345" s="1" t="s">
        <v>367</v>
      </c>
      <c r="E1345" s="2">
        <v>0</v>
      </c>
      <c r="F1345" s="1">
        <v>12.914999999999999</v>
      </c>
      <c r="G1345" s="1" t="s">
        <v>67</v>
      </c>
      <c r="H1345" s="1">
        <f t="shared" si="21"/>
        <v>0</v>
      </c>
      <c r="I1345" s="1" t="s">
        <v>22</v>
      </c>
      <c r="J1345" s="1" t="s">
        <v>0</v>
      </c>
    </row>
    <row r="1346" spans="1:10" ht="30" x14ac:dyDescent="0.25">
      <c r="A1346" s="1">
        <v>2856200</v>
      </c>
      <c r="B1346" s="1" t="s">
        <v>2464</v>
      </c>
      <c r="C1346" s="1" t="s">
        <v>22</v>
      </c>
      <c r="D1346" s="1" t="s">
        <v>318</v>
      </c>
      <c r="E1346" s="2">
        <v>0</v>
      </c>
      <c r="F1346" s="1">
        <v>4.7240000000000002</v>
      </c>
      <c r="G1346" s="1" t="s">
        <v>62</v>
      </c>
      <c r="H1346" s="1">
        <f t="shared" si="21"/>
        <v>0</v>
      </c>
      <c r="I1346" s="1" t="s">
        <v>22</v>
      </c>
      <c r="J1346" s="1" t="s">
        <v>0</v>
      </c>
    </row>
    <row r="1347" spans="1:10" x14ac:dyDescent="0.25">
      <c r="A1347" s="1">
        <v>2856201</v>
      </c>
      <c r="B1347" s="1" t="s">
        <v>2465</v>
      </c>
      <c r="C1347" s="1">
        <v>764</v>
      </c>
      <c r="D1347" s="1" t="s">
        <v>379</v>
      </c>
      <c r="E1347" s="1">
        <f>ROUND(H1348+H1349+H1350+H1351,2)</f>
        <v>0</v>
      </c>
      <c r="F1347" s="1">
        <v>1</v>
      </c>
      <c r="G1347" s="1" t="s">
        <v>0</v>
      </c>
      <c r="H1347" s="1">
        <f t="shared" si="21"/>
        <v>0</v>
      </c>
      <c r="I1347" s="1" t="s">
        <v>22</v>
      </c>
      <c r="J1347" s="1" t="s">
        <v>0</v>
      </c>
    </row>
    <row r="1348" spans="1:10" ht="30" x14ac:dyDescent="0.25">
      <c r="A1348" s="1">
        <v>2856202</v>
      </c>
      <c r="B1348" s="1" t="s">
        <v>2466</v>
      </c>
      <c r="C1348" s="1" t="s">
        <v>22</v>
      </c>
      <c r="D1348" s="1" t="s">
        <v>2467</v>
      </c>
      <c r="E1348" s="2">
        <v>0</v>
      </c>
      <c r="F1348" s="1">
        <v>2699</v>
      </c>
      <c r="G1348" s="1" t="s">
        <v>40</v>
      </c>
      <c r="H1348" s="1">
        <f t="shared" si="21"/>
        <v>0</v>
      </c>
      <c r="I1348" s="1" t="s">
        <v>22</v>
      </c>
      <c r="J1348" s="1" t="s">
        <v>0</v>
      </c>
    </row>
    <row r="1349" spans="1:10" x14ac:dyDescent="0.25">
      <c r="A1349" s="1">
        <v>2856203</v>
      </c>
      <c r="B1349" s="1" t="s">
        <v>2468</v>
      </c>
      <c r="C1349" s="1" t="s">
        <v>22</v>
      </c>
      <c r="D1349" s="1" t="s">
        <v>2469</v>
      </c>
      <c r="E1349" s="2">
        <v>0</v>
      </c>
      <c r="F1349" s="1">
        <v>320</v>
      </c>
      <c r="G1349" s="1" t="s">
        <v>40</v>
      </c>
      <c r="H1349" s="1">
        <f t="shared" si="21"/>
        <v>0</v>
      </c>
      <c r="I1349" s="1" t="s">
        <v>22</v>
      </c>
      <c r="J1349" s="1" t="s">
        <v>0</v>
      </c>
    </row>
    <row r="1350" spans="1:10" x14ac:dyDescent="0.25">
      <c r="A1350" s="1">
        <v>2856204</v>
      </c>
      <c r="B1350" s="1" t="s">
        <v>2470</v>
      </c>
      <c r="C1350" s="1" t="s">
        <v>22</v>
      </c>
      <c r="D1350" s="1" t="s">
        <v>2471</v>
      </c>
      <c r="E1350" s="2">
        <v>0</v>
      </c>
      <c r="F1350" s="1">
        <v>1014</v>
      </c>
      <c r="G1350" s="1" t="s">
        <v>40</v>
      </c>
      <c r="H1350" s="1">
        <f t="shared" si="21"/>
        <v>0</v>
      </c>
      <c r="I1350" s="1" t="s">
        <v>22</v>
      </c>
      <c r="J1350" s="1" t="s">
        <v>0</v>
      </c>
    </row>
    <row r="1351" spans="1:10" ht="30" x14ac:dyDescent="0.25">
      <c r="A1351" s="1">
        <v>2856205</v>
      </c>
      <c r="B1351" s="1" t="s">
        <v>2472</v>
      </c>
      <c r="C1351" s="1" t="s">
        <v>22</v>
      </c>
      <c r="D1351" s="1" t="s">
        <v>2420</v>
      </c>
      <c r="E1351" s="2">
        <v>0</v>
      </c>
      <c r="F1351" s="1">
        <v>11.89</v>
      </c>
      <c r="G1351" s="1" t="s">
        <v>62</v>
      </c>
      <c r="H1351" s="1">
        <f t="shared" si="21"/>
        <v>0</v>
      </c>
      <c r="I1351" s="1" t="s">
        <v>22</v>
      </c>
      <c r="J1351" s="1" t="s">
        <v>0</v>
      </c>
    </row>
    <row r="1352" spans="1:10" x14ac:dyDescent="0.25">
      <c r="A1352" s="1">
        <v>2856206</v>
      </c>
      <c r="B1352" s="1" t="s">
        <v>2473</v>
      </c>
      <c r="C1352" s="1">
        <v>767</v>
      </c>
      <c r="D1352" s="1" t="s">
        <v>346</v>
      </c>
      <c r="E1352" s="1">
        <f>ROUND(H1353+H1354+H1355+H1356,2)</f>
        <v>0</v>
      </c>
      <c r="F1352" s="1">
        <v>1</v>
      </c>
      <c r="G1352" s="1" t="s">
        <v>0</v>
      </c>
      <c r="H1352" s="1">
        <f t="shared" si="21"/>
        <v>0</v>
      </c>
      <c r="I1352" s="1" t="s">
        <v>22</v>
      </c>
      <c r="J1352" s="1" t="s">
        <v>0</v>
      </c>
    </row>
    <row r="1353" spans="1:10" ht="30" x14ac:dyDescent="0.25">
      <c r="A1353" s="1">
        <v>2856207</v>
      </c>
      <c r="B1353" s="1" t="s">
        <v>2474</v>
      </c>
      <c r="C1353" s="1" t="s">
        <v>22</v>
      </c>
      <c r="D1353" s="1" t="s">
        <v>2475</v>
      </c>
      <c r="E1353" s="2">
        <v>0</v>
      </c>
      <c r="F1353" s="1">
        <v>1949</v>
      </c>
      <c r="G1353" s="1" t="s">
        <v>1147</v>
      </c>
      <c r="H1353" s="1">
        <f t="shared" si="21"/>
        <v>0</v>
      </c>
      <c r="I1353" s="1" t="s">
        <v>22</v>
      </c>
      <c r="J1353" s="1" t="s">
        <v>0</v>
      </c>
    </row>
    <row r="1354" spans="1:10" x14ac:dyDescent="0.25">
      <c r="A1354" s="1">
        <v>2856208</v>
      </c>
      <c r="B1354" s="1" t="s">
        <v>2476</v>
      </c>
      <c r="C1354" s="1" t="s">
        <v>22</v>
      </c>
      <c r="D1354" s="1" t="s">
        <v>2477</v>
      </c>
      <c r="E1354" s="2">
        <v>0</v>
      </c>
      <c r="F1354" s="1">
        <v>1.9490000000000001</v>
      </c>
      <c r="G1354" s="1" t="s">
        <v>62</v>
      </c>
      <c r="H1354" s="1">
        <f t="shared" si="21"/>
        <v>0</v>
      </c>
      <c r="I1354" s="1" t="s">
        <v>22</v>
      </c>
      <c r="J1354" s="1" t="s">
        <v>0</v>
      </c>
    </row>
    <row r="1355" spans="1:10" ht="30" x14ac:dyDescent="0.25">
      <c r="A1355" s="1">
        <v>2856209</v>
      </c>
      <c r="B1355" s="1" t="s">
        <v>2478</v>
      </c>
      <c r="C1355" s="1" t="s">
        <v>22</v>
      </c>
      <c r="D1355" s="1" t="s">
        <v>2479</v>
      </c>
      <c r="E1355" s="2">
        <v>0</v>
      </c>
      <c r="F1355" s="1">
        <v>1949</v>
      </c>
      <c r="G1355" s="1" t="s">
        <v>1147</v>
      </c>
      <c r="H1355" s="1">
        <f t="shared" si="21"/>
        <v>0</v>
      </c>
      <c r="I1355" s="1" t="s">
        <v>22</v>
      </c>
      <c r="J1355" s="1" t="s">
        <v>0</v>
      </c>
    </row>
    <row r="1356" spans="1:10" ht="30" x14ac:dyDescent="0.25">
      <c r="A1356" s="1">
        <v>2856210</v>
      </c>
      <c r="B1356" s="1" t="s">
        <v>2480</v>
      </c>
      <c r="C1356" s="1" t="s">
        <v>22</v>
      </c>
      <c r="D1356" s="1" t="s">
        <v>538</v>
      </c>
      <c r="E1356" s="2">
        <v>0</v>
      </c>
      <c r="F1356" s="1">
        <v>2.085</v>
      </c>
      <c r="G1356" s="1" t="s">
        <v>62</v>
      </c>
      <c r="H1356" s="1">
        <f t="shared" si="21"/>
        <v>0</v>
      </c>
      <c r="I1356" s="1" t="s">
        <v>22</v>
      </c>
      <c r="J1356" s="1" t="s">
        <v>0</v>
      </c>
    </row>
    <row r="1357" spans="1:10" x14ac:dyDescent="0.25">
      <c r="A1357" s="1">
        <v>2856211</v>
      </c>
      <c r="B1357" s="1" t="s">
        <v>2481</v>
      </c>
      <c r="C1357" s="1" t="s">
        <v>260</v>
      </c>
      <c r="D1357" s="1" t="s">
        <v>261</v>
      </c>
      <c r="E1357" s="1">
        <f>ROUND(H1358,2)</f>
        <v>0</v>
      </c>
      <c r="F1357" s="1">
        <v>1</v>
      </c>
      <c r="G1357" s="1" t="s">
        <v>0</v>
      </c>
      <c r="H1357" s="1">
        <f t="shared" si="21"/>
        <v>0</v>
      </c>
      <c r="I1357" s="1" t="s">
        <v>22</v>
      </c>
      <c r="J1357" s="1" t="s">
        <v>0</v>
      </c>
    </row>
    <row r="1358" spans="1:10" ht="45" x14ac:dyDescent="0.25">
      <c r="A1358" s="1">
        <v>2856212</v>
      </c>
      <c r="B1358" s="1" t="s">
        <v>2482</v>
      </c>
      <c r="C1358" s="1" t="s">
        <v>22</v>
      </c>
      <c r="D1358" s="1" t="s">
        <v>357</v>
      </c>
      <c r="E1358" s="2">
        <v>0</v>
      </c>
      <c r="F1358" s="1">
        <v>20</v>
      </c>
      <c r="G1358" s="1" t="s">
        <v>43</v>
      </c>
      <c r="H1358" s="1">
        <f t="shared" si="21"/>
        <v>0</v>
      </c>
      <c r="I1358" s="1" t="s">
        <v>22</v>
      </c>
      <c r="J1358" s="1" t="s">
        <v>0</v>
      </c>
    </row>
    <row r="1359" spans="1:10" x14ac:dyDescent="0.25">
      <c r="A1359" s="1">
        <v>2856213</v>
      </c>
      <c r="B1359" s="1" t="s">
        <v>2483</v>
      </c>
      <c r="C1359" s="1" t="s">
        <v>22</v>
      </c>
      <c r="D1359" s="1" t="s">
        <v>2484</v>
      </c>
      <c r="E1359" s="1">
        <f>ROUND(H1360+H1373,2)</f>
        <v>0</v>
      </c>
      <c r="F1359" s="1">
        <v>1</v>
      </c>
      <c r="G1359" s="1" t="s">
        <v>0</v>
      </c>
      <c r="H1359" s="1">
        <f t="shared" si="21"/>
        <v>0</v>
      </c>
      <c r="I1359" s="1" t="s">
        <v>22</v>
      </c>
      <c r="J1359" s="1" t="s">
        <v>0</v>
      </c>
    </row>
    <row r="1360" spans="1:10" x14ac:dyDescent="0.25">
      <c r="A1360" s="1">
        <v>2856214</v>
      </c>
      <c r="B1360" s="1" t="s">
        <v>2485</v>
      </c>
      <c r="C1360" s="1" t="s">
        <v>223</v>
      </c>
      <c r="D1360" s="1" t="s">
        <v>224</v>
      </c>
      <c r="E1360" s="1">
        <f>ROUND(H1361+H1369,2)</f>
        <v>0</v>
      </c>
      <c r="F1360" s="1">
        <v>1</v>
      </c>
      <c r="G1360" s="1" t="s">
        <v>0</v>
      </c>
      <c r="H1360" s="1">
        <f t="shared" si="21"/>
        <v>0</v>
      </c>
      <c r="I1360" s="1" t="s">
        <v>22</v>
      </c>
      <c r="J1360" s="1" t="s">
        <v>0</v>
      </c>
    </row>
    <row r="1361" spans="1:10" x14ac:dyDescent="0.25">
      <c r="A1361" s="1">
        <v>2856215</v>
      </c>
      <c r="B1361" s="1" t="s">
        <v>2486</v>
      </c>
      <c r="C1361" s="1">
        <v>712</v>
      </c>
      <c r="D1361" s="1" t="s">
        <v>288</v>
      </c>
      <c r="E1361" s="1">
        <f>ROUND(H1362+H1363+H1364+H1365+H1366+H1367+H1368,2)</f>
        <v>0</v>
      </c>
      <c r="F1361" s="1">
        <v>1</v>
      </c>
      <c r="G1361" s="1" t="s">
        <v>0</v>
      </c>
      <c r="H1361" s="1">
        <f t="shared" si="21"/>
        <v>0</v>
      </c>
      <c r="I1361" s="1" t="s">
        <v>22</v>
      </c>
      <c r="J1361" s="1" t="s">
        <v>0</v>
      </c>
    </row>
    <row r="1362" spans="1:10" ht="45" x14ac:dyDescent="0.25">
      <c r="A1362" s="1">
        <v>2856216</v>
      </c>
      <c r="B1362" s="1" t="s">
        <v>2487</v>
      </c>
      <c r="C1362" s="1" t="s">
        <v>22</v>
      </c>
      <c r="D1362" s="1" t="s">
        <v>2441</v>
      </c>
      <c r="E1362" s="2">
        <v>0</v>
      </c>
      <c r="F1362" s="1">
        <v>203.34200000000001</v>
      </c>
      <c r="G1362" s="1" t="s">
        <v>67</v>
      </c>
      <c r="H1362" s="1">
        <f t="shared" si="21"/>
        <v>0</v>
      </c>
      <c r="I1362" s="1" t="s">
        <v>22</v>
      </c>
      <c r="J1362" s="1" t="s">
        <v>0</v>
      </c>
    </row>
    <row r="1363" spans="1:10" ht="45" x14ac:dyDescent="0.25">
      <c r="A1363" s="1">
        <v>2856217</v>
      </c>
      <c r="B1363" s="1" t="s">
        <v>2488</v>
      </c>
      <c r="C1363" s="1" t="s">
        <v>22</v>
      </c>
      <c r="D1363" s="1" t="s">
        <v>2443</v>
      </c>
      <c r="E1363" s="2">
        <v>0</v>
      </c>
      <c r="F1363" s="1">
        <v>233.84299999999999</v>
      </c>
      <c r="G1363" s="1" t="s">
        <v>67</v>
      </c>
      <c r="H1363" s="1">
        <f t="shared" si="21"/>
        <v>0</v>
      </c>
      <c r="I1363" s="1" t="s">
        <v>22</v>
      </c>
      <c r="J1363" s="1" t="s">
        <v>0</v>
      </c>
    </row>
    <row r="1364" spans="1:10" x14ac:dyDescent="0.25">
      <c r="A1364" s="1">
        <v>2856218</v>
      </c>
      <c r="B1364" s="1" t="s">
        <v>2489</v>
      </c>
      <c r="C1364" s="1" t="s">
        <v>22</v>
      </c>
      <c r="D1364" s="1" t="s">
        <v>2434</v>
      </c>
      <c r="E1364" s="2">
        <v>0</v>
      </c>
      <c r="F1364" s="1">
        <v>638.49400000000003</v>
      </c>
      <c r="G1364" s="1" t="s">
        <v>97</v>
      </c>
      <c r="H1364" s="1">
        <f t="shared" si="21"/>
        <v>0</v>
      </c>
      <c r="I1364" s="1" t="s">
        <v>22</v>
      </c>
      <c r="J1364" s="1" t="s">
        <v>0</v>
      </c>
    </row>
    <row r="1365" spans="1:10" ht="30" x14ac:dyDescent="0.25">
      <c r="A1365" s="1">
        <v>2856219</v>
      </c>
      <c r="B1365" s="1" t="s">
        <v>2490</v>
      </c>
      <c r="C1365" s="1" t="s">
        <v>22</v>
      </c>
      <c r="D1365" s="1" t="s">
        <v>2446</v>
      </c>
      <c r="E1365" s="2">
        <v>0</v>
      </c>
      <c r="F1365" s="1">
        <v>203.34200000000001</v>
      </c>
      <c r="G1365" s="1" t="s">
        <v>67</v>
      </c>
      <c r="H1365" s="1">
        <f t="shared" si="21"/>
        <v>0</v>
      </c>
      <c r="I1365" s="1" t="s">
        <v>22</v>
      </c>
      <c r="J1365" s="1" t="s">
        <v>0</v>
      </c>
    </row>
    <row r="1366" spans="1:10" x14ac:dyDescent="0.25">
      <c r="A1366" s="1">
        <v>2856220</v>
      </c>
      <c r="B1366" s="1" t="s">
        <v>2491</v>
      </c>
      <c r="C1366" s="1" t="s">
        <v>22</v>
      </c>
      <c r="D1366" s="1" t="s">
        <v>237</v>
      </c>
      <c r="E1366" s="2">
        <v>0</v>
      </c>
      <c r="F1366" s="1">
        <v>233.84299999999999</v>
      </c>
      <c r="G1366" s="1" t="s">
        <v>67</v>
      </c>
      <c r="H1366" s="1">
        <f t="shared" si="21"/>
        <v>0</v>
      </c>
      <c r="I1366" s="1" t="s">
        <v>22</v>
      </c>
      <c r="J1366" s="1" t="s">
        <v>0</v>
      </c>
    </row>
    <row r="1367" spans="1:10" ht="30" x14ac:dyDescent="0.25">
      <c r="A1367" s="1">
        <v>2856221</v>
      </c>
      <c r="B1367" s="1" t="s">
        <v>2492</v>
      </c>
      <c r="C1367" s="1" t="s">
        <v>22</v>
      </c>
      <c r="D1367" s="1" t="s">
        <v>2449</v>
      </c>
      <c r="E1367" s="2">
        <v>0</v>
      </c>
      <c r="F1367" s="1">
        <v>203.34200000000001</v>
      </c>
      <c r="G1367" s="1" t="s">
        <v>67</v>
      </c>
      <c r="H1367" s="1">
        <f t="shared" si="21"/>
        <v>0</v>
      </c>
      <c r="I1367" s="1" t="s">
        <v>22</v>
      </c>
      <c r="J1367" s="1" t="s">
        <v>0</v>
      </c>
    </row>
    <row r="1368" spans="1:10" ht="30" x14ac:dyDescent="0.25">
      <c r="A1368" s="1">
        <v>2856222</v>
      </c>
      <c r="B1368" s="1" t="s">
        <v>2493</v>
      </c>
      <c r="C1368" s="1" t="s">
        <v>22</v>
      </c>
      <c r="D1368" s="1" t="s">
        <v>318</v>
      </c>
      <c r="E1368" s="2">
        <v>0</v>
      </c>
      <c r="F1368" s="1">
        <v>0.61</v>
      </c>
      <c r="G1368" s="1" t="s">
        <v>62</v>
      </c>
      <c r="H1368" s="1">
        <f t="shared" si="21"/>
        <v>0</v>
      </c>
      <c r="I1368" s="1" t="s">
        <v>22</v>
      </c>
      <c r="J1368" s="1" t="s">
        <v>0</v>
      </c>
    </row>
    <row r="1369" spans="1:10" x14ac:dyDescent="0.25">
      <c r="A1369" s="1">
        <v>2856223</v>
      </c>
      <c r="B1369" s="1" t="s">
        <v>2494</v>
      </c>
      <c r="C1369" s="1">
        <v>713</v>
      </c>
      <c r="D1369" s="1" t="s">
        <v>320</v>
      </c>
      <c r="E1369" s="1">
        <f>ROUND(H1370+H1371+H1372,2)</f>
        <v>0</v>
      </c>
      <c r="F1369" s="1">
        <v>1</v>
      </c>
      <c r="G1369" s="1" t="s">
        <v>0</v>
      </c>
      <c r="H1369" s="1">
        <f t="shared" si="21"/>
        <v>0</v>
      </c>
      <c r="I1369" s="1" t="s">
        <v>22</v>
      </c>
      <c r="J1369" s="1" t="s">
        <v>0</v>
      </c>
    </row>
    <row r="1370" spans="1:10" ht="30" x14ac:dyDescent="0.25">
      <c r="A1370" s="1">
        <v>2856224</v>
      </c>
      <c r="B1370" s="1" t="s">
        <v>2495</v>
      </c>
      <c r="C1370" s="1" t="s">
        <v>22</v>
      </c>
      <c r="D1370" s="1" t="s">
        <v>2496</v>
      </c>
      <c r="E1370" s="2">
        <v>0</v>
      </c>
      <c r="F1370" s="1">
        <v>153.59399999999999</v>
      </c>
      <c r="G1370" s="1" t="s">
        <v>67</v>
      </c>
      <c r="H1370" s="1">
        <f t="shared" si="21"/>
        <v>0</v>
      </c>
      <c r="I1370" s="1" t="s">
        <v>22</v>
      </c>
      <c r="J1370" s="1" t="s">
        <v>0</v>
      </c>
    </row>
    <row r="1371" spans="1:10" ht="30" x14ac:dyDescent="0.25">
      <c r="A1371" s="1">
        <v>2856225</v>
      </c>
      <c r="B1371" s="1" t="s">
        <v>2497</v>
      </c>
      <c r="C1371" s="1" t="s">
        <v>22</v>
      </c>
      <c r="D1371" s="1" t="s">
        <v>2498</v>
      </c>
      <c r="E1371" s="2">
        <v>0</v>
      </c>
      <c r="F1371" s="1">
        <v>156.666</v>
      </c>
      <c r="G1371" s="1" t="s">
        <v>67</v>
      </c>
      <c r="H1371" s="1">
        <f t="shared" si="21"/>
        <v>0</v>
      </c>
      <c r="I1371" s="1" t="s">
        <v>22</v>
      </c>
      <c r="J1371" s="1" t="s">
        <v>0</v>
      </c>
    </row>
    <row r="1372" spans="1:10" ht="30" x14ac:dyDescent="0.25">
      <c r="A1372" s="1">
        <v>2856226</v>
      </c>
      <c r="B1372" s="1" t="s">
        <v>2499</v>
      </c>
      <c r="C1372" s="1" t="s">
        <v>22</v>
      </c>
      <c r="D1372" s="1" t="s">
        <v>1827</v>
      </c>
      <c r="E1372" s="2">
        <v>0</v>
      </c>
      <c r="F1372" s="1">
        <v>0.79900000000000004</v>
      </c>
      <c r="G1372" s="1" t="s">
        <v>62</v>
      </c>
      <c r="H1372" s="1">
        <f t="shared" si="21"/>
        <v>0</v>
      </c>
      <c r="I1372" s="1" t="s">
        <v>22</v>
      </c>
      <c r="J1372" s="1" t="s">
        <v>0</v>
      </c>
    </row>
    <row r="1373" spans="1:10" x14ac:dyDescent="0.25">
      <c r="A1373" s="1">
        <v>2856227</v>
      </c>
      <c r="B1373" s="1" t="s">
        <v>2500</v>
      </c>
      <c r="C1373" s="1" t="s">
        <v>260</v>
      </c>
      <c r="D1373" s="1" t="s">
        <v>261</v>
      </c>
      <c r="E1373" s="1">
        <f>ROUND(H1374,2)</f>
        <v>0</v>
      </c>
      <c r="F1373" s="1">
        <v>1</v>
      </c>
      <c r="G1373" s="1" t="s">
        <v>0</v>
      </c>
      <c r="H1373" s="1">
        <f t="shared" si="21"/>
        <v>0</v>
      </c>
      <c r="I1373" s="1" t="s">
        <v>22</v>
      </c>
      <c r="J1373" s="1" t="s">
        <v>0</v>
      </c>
    </row>
    <row r="1374" spans="1:10" ht="45" x14ac:dyDescent="0.25">
      <c r="A1374" s="1">
        <v>2856228</v>
      </c>
      <c r="B1374" s="1" t="s">
        <v>2501</v>
      </c>
      <c r="C1374" s="1" t="s">
        <v>22</v>
      </c>
      <c r="D1374" s="1" t="s">
        <v>357</v>
      </c>
      <c r="E1374" s="2">
        <v>0</v>
      </c>
      <c r="F1374" s="1">
        <v>20</v>
      </c>
      <c r="G1374" s="1" t="s">
        <v>43</v>
      </c>
      <c r="H1374" s="1">
        <f t="shared" si="21"/>
        <v>0</v>
      </c>
      <c r="I1374" s="1" t="s">
        <v>22</v>
      </c>
      <c r="J1374" s="1" t="s">
        <v>0</v>
      </c>
    </row>
    <row r="1375" spans="1:10" ht="30" x14ac:dyDescent="0.25">
      <c r="A1375" s="1">
        <v>2856229</v>
      </c>
      <c r="B1375" s="1" t="s">
        <v>2502</v>
      </c>
      <c r="C1375" s="1" t="s">
        <v>22</v>
      </c>
      <c r="D1375" s="1" t="s">
        <v>2503</v>
      </c>
      <c r="E1375" s="1">
        <f>ROUND(H1376+H1393,2)</f>
        <v>0</v>
      </c>
      <c r="F1375" s="1">
        <v>1</v>
      </c>
      <c r="G1375" s="1" t="s">
        <v>0</v>
      </c>
      <c r="H1375" s="1">
        <f t="shared" si="21"/>
        <v>0</v>
      </c>
      <c r="I1375" s="1" t="s">
        <v>22</v>
      </c>
      <c r="J1375" s="1" t="s">
        <v>0</v>
      </c>
    </row>
    <row r="1376" spans="1:10" x14ac:dyDescent="0.25">
      <c r="A1376" s="1">
        <v>2856230</v>
      </c>
      <c r="B1376" s="1" t="s">
        <v>2504</v>
      </c>
      <c r="C1376" s="1" t="s">
        <v>22</v>
      </c>
      <c r="D1376" s="1" t="s">
        <v>2505</v>
      </c>
      <c r="E1376" s="1">
        <f>ROUND(H1377+H1384+H1389,2)</f>
        <v>0</v>
      </c>
      <c r="F1376" s="1">
        <v>1</v>
      </c>
      <c r="G1376" s="1" t="s">
        <v>0</v>
      </c>
      <c r="H1376" s="1">
        <f t="shared" si="21"/>
        <v>0</v>
      </c>
      <c r="I1376" s="1" t="s">
        <v>22</v>
      </c>
      <c r="J1376" s="1" t="s">
        <v>0</v>
      </c>
    </row>
    <row r="1377" spans="1:10" x14ac:dyDescent="0.25">
      <c r="A1377" s="1">
        <v>2856231</v>
      </c>
      <c r="B1377" s="1" t="s">
        <v>2506</v>
      </c>
      <c r="C1377" s="1" t="s">
        <v>604</v>
      </c>
      <c r="D1377" s="1" t="s">
        <v>960</v>
      </c>
      <c r="E1377" s="1">
        <f>ROUND(H1378+H1379+H1380+H1381+H1382+H1383,2)</f>
        <v>0</v>
      </c>
      <c r="F1377" s="1">
        <v>1</v>
      </c>
      <c r="G1377" s="1" t="s">
        <v>0</v>
      </c>
      <c r="H1377" s="1">
        <f t="shared" si="21"/>
        <v>0</v>
      </c>
      <c r="I1377" s="1" t="s">
        <v>22</v>
      </c>
      <c r="J1377" s="1" t="s">
        <v>0</v>
      </c>
    </row>
    <row r="1378" spans="1:10" x14ac:dyDescent="0.25">
      <c r="A1378" s="1">
        <v>2856232</v>
      </c>
      <c r="B1378" s="1" t="s">
        <v>2507</v>
      </c>
      <c r="C1378" s="1" t="s">
        <v>22</v>
      </c>
      <c r="D1378" s="1" t="s">
        <v>962</v>
      </c>
      <c r="E1378" s="2">
        <v>0</v>
      </c>
      <c r="F1378" s="1">
        <v>12</v>
      </c>
      <c r="G1378" s="1" t="s">
        <v>97</v>
      </c>
      <c r="H1378" s="1">
        <f t="shared" si="21"/>
        <v>0</v>
      </c>
      <c r="I1378" s="1" t="s">
        <v>22</v>
      </c>
      <c r="J1378" s="1" t="s">
        <v>0</v>
      </c>
    </row>
    <row r="1379" spans="1:10" x14ac:dyDescent="0.25">
      <c r="A1379" s="1">
        <v>2856233</v>
      </c>
      <c r="B1379" s="1" t="s">
        <v>2508</v>
      </c>
      <c r="C1379" s="1" t="s">
        <v>22</v>
      </c>
      <c r="D1379" s="1" t="s">
        <v>964</v>
      </c>
      <c r="E1379" s="2">
        <v>0</v>
      </c>
      <c r="F1379" s="1">
        <v>1</v>
      </c>
      <c r="G1379" s="1" t="s">
        <v>97</v>
      </c>
      <c r="H1379" s="1">
        <f t="shared" si="21"/>
        <v>0</v>
      </c>
      <c r="I1379" s="1" t="s">
        <v>22</v>
      </c>
      <c r="J1379" s="1" t="s">
        <v>0</v>
      </c>
    </row>
    <row r="1380" spans="1:10" x14ac:dyDescent="0.25">
      <c r="A1380" s="1">
        <v>2856234</v>
      </c>
      <c r="B1380" s="1" t="s">
        <v>2509</v>
      </c>
      <c r="C1380" s="1" t="s">
        <v>22</v>
      </c>
      <c r="D1380" s="1" t="s">
        <v>966</v>
      </c>
      <c r="E1380" s="2">
        <v>0</v>
      </c>
      <c r="F1380" s="1">
        <v>13</v>
      </c>
      <c r="G1380" s="1" t="s">
        <v>97</v>
      </c>
      <c r="H1380" s="1">
        <f t="shared" si="21"/>
        <v>0</v>
      </c>
      <c r="I1380" s="1" t="s">
        <v>22</v>
      </c>
      <c r="J1380" s="1" t="s">
        <v>0</v>
      </c>
    </row>
    <row r="1381" spans="1:10" x14ac:dyDescent="0.25">
      <c r="A1381" s="1">
        <v>2856235</v>
      </c>
      <c r="B1381" s="1" t="s">
        <v>2510</v>
      </c>
      <c r="C1381" s="1" t="s">
        <v>22</v>
      </c>
      <c r="D1381" s="1" t="s">
        <v>968</v>
      </c>
      <c r="E1381" s="2">
        <v>0</v>
      </c>
      <c r="F1381" s="1">
        <v>1</v>
      </c>
      <c r="G1381" s="1" t="s">
        <v>97</v>
      </c>
      <c r="H1381" s="1">
        <f t="shared" si="21"/>
        <v>0</v>
      </c>
      <c r="I1381" s="1" t="s">
        <v>22</v>
      </c>
      <c r="J1381" s="1" t="s">
        <v>0</v>
      </c>
    </row>
    <row r="1382" spans="1:10" x14ac:dyDescent="0.25">
      <c r="A1382" s="1">
        <v>2856236</v>
      </c>
      <c r="B1382" s="1" t="s">
        <v>2511</v>
      </c>
      <c r="C1382" s="1" t="s">
        <v>22</v>
      </c>
      <c r="D1382" s="1" t="s">
        <v>2512</v>
      </c>
      <c r="E1382" s="2">
        <v>0</v>
      </c>
      <c r="F1382" s="1">
        <v>1</v>
      </c>
      <c r="G1382" s="1" t="s">
        <v>97</v>
      </c>
      <c r="H1382" s="1">
        <f t="shared" si="21"/>
        <v>0</v>
      </c>
      <c r="I1382" s="1" t="s">
        <v>22</v>
      </c>
      <c r="J1382" s="1" t="s">
        <v>0</v>
      </c>
    </row>
    <row r="1383" spans="1:10" x14ac:dyDescent="0.25">
      <c r="A1383" s="1">
        <v>2856237</v>
      </c>
      <c r="B1383" s="1" t="s">
        <v>2513</v>
      </c>
      <c r="C1383" s="1" t="s">
        <v>22</v>
      </c>
      <c r="D1383" s="1" t="s">
        <v>2514</v>
      </c>
      <c r="E1383" s="2">
        <v>0</v>
      </c>
      <c r="F1383" s="1">
        <v>1</v>
      </c>
      <c r="G1383" s="1" t="s">
        <v>97</v>
      </c>
      <c r="H1383" s="1">
        <f t="shared" si="21"/>
        <v>0</v>
      </c>
      <c r="I1383" s="1" t="s">
        <v>22</v>
      </c>
      <c r="J1383" s="1" t="s">
        <v>0</v>
      </c>
    </row>
    <row r="1384" spans="1:10" x14ac:dyDescent="0.25">
      <c r="A1384" s="1">
        <v>2856238</v>
      </c>
      <c r="B1384" s="1" t="s">
        <v>2515</v>
      </c>
      <c r="C1384" s="1" t="s">
        <v>627</v>
      </c>
      <c r="D1384" s="1" t="s">
        <v>970</v>
      </c>
      <c r="E1384" s="1">
        <f>ROUND(H1385+H1386+H1387+H1388,2)</f>
        <v>0</v>
      </c>
      <c r="F1384" s="1">
        <v>1</v>
      </c>
      <c r="G1384" s="1" t="s">
        <v>0</v>
      </c>
      <c r="H1384" s="1">
        <f t="shared" si="21"/>
        <v>0</v>
      </c>
      <c r="I1384" s="1" t="s">
        <v>22</v>
      </c>
      <c r="J1384" s="1" t="s">
        <v>0</v>
      </c>
    </row>
    <row r="1385" spans="1:10" x14ac:dyDescent="0.25">
      <c r="A1385" s="1">
        <v>2856239</v>
      </c>
      <c r="B1385" s="1" t="s">
        <v>2516</v>
      </c>
      <c r="C1385" s="1" t="s">
        <v>22</v>
      </c>
      <c r="D1385" s="1" t="s">
        <v>972</v>
      </c>
      <c r="E1385" s="2">
        <v>0</v>
      </c>
      <c r="F1385" s="1">
        <v>200</v>
      </c>
      <c r="G1385" s="1" t="s">
        <v>40</v>
      </c>
      <c r="H1385" s="1">
        <f t="shared" si="21"/>
        <v>0</v>
      </c>
      <c r="I1385" s="1" t="s">
        <v>22</v>
      </c>
      <c r="J1385" s="1" t="s">
        <v>0</v>
      </c>
    </row>
    <row r="1386" spans="1:10" ht="30" x14ac:dyDescent="0.25">
      <c r="A1386" s="1">
        <v>2856240</v>
      </c>
      <c r="B1386" s="1" t="s">
        <v>2517</v>
      </c>
      <c r="C1386" s="1" t="s">
        <v>22</v>
      </c>
      <c r="D1386" s="1" t="s">
        <v>707</v>
      </c>
      <c r="E1386" s="2">
        <v>0</v>
      </c>
      <c r="F1386" s="1">
        <v>120</v>
      </c>
      <c r="G1386" s="1" t="s">
        <v>40</v>
      </c>
      <c r="H1386" s="1">
        <f t="shared" si="21"/>
        <v>0</v>
      </c>
      <c r="I1386" s="1" t="s">
        <v>22</v>
      </c>
      <c r="J1386" s="1" t="s">
        <v>0</v>
      </c>
    </row>
    <row r="1387" spans="1:10" x14ac:dyDescent="0.25">
      <c r="A1387" s="1">
        <v>2856241</v>
      </c>
      <c r="B1387" s="1" t="s">
        <v>2518</v>
      </c>
      <c r="C1387" s="1" t="s">
        <v>22</v>
      </c>
      <c r="D1387" s="1" t="s">
        <v>976</v>
      </c>
      <c r="E1387" s="2">
        <v>0</v>
      </c>
      <c r="F1387" s="1">
        <v>26</v>
      </c>
      <c r="G1387" s="1" t="s">
        <v>97</v>
      </c>
      <c r="H1387" s="1">
        <f t="shared" si="21"/>
        <v>0</v>
      </c>
      <c r="I1387" s="1" t="s">
        <v>22</v>
      </c>
      <c r="J1387" s="1" t="s">
        <v>0</v>
      </c>
    </row>
    <row r="1388" spans="1:10" x14ac:dyDescent="0.25">
      <c r="A1388" s="1">
        <v>2856242</v>
      </c>
      <c r="B1388" s="1" t="s">
        <v>2519</v>
      </c>
      <c r="C1388" s="1" t="s">
        <v>22</v>
      </c>
      <c r="D1388" s="1" t="s">
        <v>978</v>
      </c>
      <c r="E1388" s="2">
        <v>0</v>
      </c>
      <c r="F1388" s="1">
        <v>320</v>
      </c>
      <c r="G1388" s="1" t="s">
        <v>40</v>
      </c>
      <c r="H1388" s="1">
        <f t="shared" ref="H1388:H1454" si="22">IF(ISNUMBER(VALUE(E1388)),ROUND(SUM(ROUND(E1388,2)*F1388),2),"N")</f>
        <v>0</v>
      </c>
      <c r="I1388" s="1" t="s">
        <v>22</v>
      </c>
      <c r="J1388" s="1" t="s">
        <v>0</v>
      </c>
    </row>
    <row r="1389" spans="1:10" x14ac:dyDescent="0.25">
      <c r="A1389" s="1">
        <v>2856243</v>
      </c>
      <c r="B1389" s="1" t="s">
        <v>2520</v>
      </c>
      <c r="C1389" s="1" t="s">
        <v>669</v>
      </c>
      <c r="D1389" s="1" t="s">
        <v>798</v>
      </c>
      <c r="E1389" s="1">
        <f>ROUND(H1390+H1391+H1392,2)</f>
        <v>0</v>
      </c>
      <c r="F1389" s="1">
        <v>1</v>
      </c>
      <c r="G1389" s="1" t="s">
        <v>0</v>
      </c>
      <c r="H1389" s="1">
        <f t="shared" si="22"/>
        <v>0</v>
      </c>
      <c r="I1389" s="1" t="s">
        <v>22</v>
      </c>
      <c r="J1389" s="1" t="s">
        <v>0</v>
      </c>
    </row>
    <row r="1390" spans="1:10" x14ac:dyDescent="0.25">
      <c r="A1390" s="1">
        <v>2856244</v>
      </c>
      <c r="B1390" s="1" t="s">
        <v>2521</v>
      </c>
      <c r="C1390" s="1" t="s">
        <v>22</v>
      </c>
      <c r="D1390" s="1" t="s">
        <v>981</v>
      </c>
      <c r="E1390" s="2">
        <v>0</v>
      </c>
      <c r="F1390" s="1">
        <v>1</v>
      </c>
      <c r="G1390" s="1" t="s">
        <v>776</v>
      </c>
      <c r="H1390" s="1">
        <f t="shared" si="22"/>
        <v>0</v>
      </c>
      <c r="I1390" s="1" t="s">
        <v>22</v>
      </c>
      <c r="J1390" s="1" t="s">
        <v>0</v>
      </c>
    </row>
    <row r="1391" spans="1:10" x14ac:dyDescent="0.25">
      <c r="A1391" s="1">
        <v>2856245</v>
      </c>
      <c r="B1391" s="1" t="s">
        <v>2522</v>
      </c>
      <c r="C1391" s="1" t="s">
        <v>22</v>
      </c>
      <c r="D1391" s="1" t="s">
        <v>801</v>
      </c>
      <c r="E1391" s="2">
        <v>0</v>
      </c>
      <c r="F1391" s="1">
        <v>1</v>
      </c>
      <c r="G1391" s="1" t="s">
        <v>800</v>
      </c>
      <c r="H1391" s="1">
        <f t="shared" si="22"/>
        <v>0</v>
      </c>
      <c r="I1391" s="1" t="s">
        <v>22</v>
      </c>
      <c r="J1391" s="1" t="s">
        <v>0</v>
      </c>
    </row>
    <row r="1392" spans="1:10" x14ac:dyDescent="0.25">
      <c r="A1392" s="1">
        <v>2856246</v>
      </c>
      <c r="B1392" s="1" t="s">
        <v>2523</v>
      </c>
      <c r="C1392" s="1" t="s">
        <v>22</v>
      </c>
      <c r="D1392" s="1" t="s">
        <v>803</v>
      </c>
      <c r="E1392" s="2">
        <v>0</v>
      </c>
      <c r="F1392" s="1">
        <v>1</v>
      </c>
      <c r="G1392" s="1" t="s">
        <v>800</v>
      </c>
      <c r="H1392" s="1">
        <f t="shared" si="22"/>
        <v>0</v>
      </c>
      <c r="I1392" s="1" t="s">
        <v>22</v>
      </c>
      <c r="J1392" s="1" t="s">
        <v>0</v>
      </c>
    </row>
    <row r="1393" spans="1:10" x14ac:dyDescent="0.25">
      <c r="A1393" s="1">
        <v>2856247</v>
      </c>
      <c r="B1393" s="1" t="s">
        <v>2524</v>
      </c>
      <c r="C1393" s="1" t="s">
        <v>22</v>
      </c>
      <c r="D1393" s="1" t="s">
        <v>2525</v>
      </c>
      <c r="E1393" s="1">
        <f>ROUND(H1394,2)</f>
        <v>0</v>
      </c>
      <c r="F1393" s="1">
        <v>1</v>
      </c>
      <c r="G1393" s="1" t="s">
        <v>0</v>
      </c>
      <c r="H1393" s="1">
        <f t="shared" si="22"/>
        <v>0</v>
      </c>
      <c r="I1393" s="1" t="s">
        <v>22</v>
      </c>
      <c r="J1393" s="1" t="s">
        <v>0</v>
      </c>
    </row>
    <row r="1394" spans="1:10" x14ac:dyDescent="0.25">
      <c r="A1394" s="1">
        <v>2856248</v>
      </c>
      <c r="B1394" s="1" t="s">
        <v>2526</v>
      </c>
      <c r="C1394" s="1" t="s">
        <v>604</v>
      </c>
      <c r="D1394" s="1" t="s">
        <v>987</v>
      </c>
      <c r="E1394" s="1">
        <f>ROUND(H1395+H1396+H1397+H1398+H1399+H1400+H1401+H1402+H1403+H1404+H1405+H1406+H1407+H1408+H1409+H1410+H1411+H1412+H1413+H1414+H1415+H1416,2)</f>
        <v>0</v>
      </c>
      <c r="F1394" s="1">
        <v>1</v>
      </c>
      <c r="G1394" s="1" t="s">
        <v>0</v>
      </c>
      <c r="H1394" s="1">
        <f t="shared" si="22"/>
        <v>0</v>
      </c>
      <c r="I1394" s="1" t="s">
        <v>22</v>
      </c>
      <c r="J1394" s="1" t="s">
        <v>0</v>
      </c>
    </row>
    <row r="1395" spans="1:10" x14ac:dyDescent="0.25">
      <c r="A1395" s="1">
        <v>2856249</v>
      </c>
      <c r="B1395" s="1" t="s">
        <v>2527</v>
      </c>
      <c r="C1395" s="1" t="s">
        <v>22</v>
      </c>
      <c r="D1395" s="1" t="s">
        <v>2528</v>
      </c>
      <c r="E1395" s="2">
        <v>0</v>
      </c>
      <c r="F1395" s="1">
        <v>1</v>
      </c>
      <c r="G1395" s="1" t="s">
        <v>97</v>
      </c>
      <c r="H1395" s="1">
        <f t="shared" si="22"/>
        <v>0</v>
      </c>
      <c r="I1395" s="1" t="s">
        <v>22</v>
      </c>
      <c r="J1395" s="1" t="s">
        <v>0</v>
      </c>
    </row>
    <row r="1396" spans="1:10" x14ac:dyDescent="0.25">
      <c r="A1396" s="1">
        <v>2856250</v>
      </c>
      <c r="B1396" s="1" t="s">
        <v>2529</v>
      </c>
      <c r="C1396" s="1" t="s">
        <v>22</v>
      </c>
      <c r="D1396" s="1" t="s">
        <v>2530</v>
      </c>
      <c r="E1396" s="2">
        <v>0</v>
      </c>
      <c r="F1396" s="1">
        <v>1</v>
      </c>
      <c r="G1396" s="1" t="s">
        <v>97</v>
      </c>
      <c r="H1396" s="1">
        <f t="shared" si="22"/>
        <v>0</v>
      </c>
      <c r="I1396" s="1" t="s">
        <v>22</v>
      </c>
      <c r="J1396" s="1" t="s">
        <v>0</v>
      </c>
    </row>
    <row r="1397" spans="1:10" x14ac:dyDescent="0.25">
      <c r="A1397" s="1">
        <v>2856251</v>
      </c>
      <c r="B1397" s="1" t="s">
        <v>2531</v>
      </c>
      <c r="C1397" s="1" t="s">
        <v>22</v>
      </c>
      <c r="D1397" s="1" t="s">
        <v>2532</v>
      </c>
      <c r="E1397" s="2">
        <v>0</v>
      </c>
      <c r="F1397" s="1">
        <v>1</v>
      </c>
      <c r="G1397" s="1" t="s">
        <v>97</v>
      </c>
      <c r="H1397" s="1">
        <f t="shared" si="22"/>
        <v>0</v>
      </c>
      <c r="I1397" s="1" t="s">
        <v>22</v>
      </c>
      <c r="J1397" s="1" t="s">
        <v>0</v>
      </c>
    </row>
    <row r="1398" spans="1:10" x14ac:dyDescent="0.25">
      <c r="A1398" s="1">
        <v>2856252</v>
      </c>
      <c r="B1398" s="1" t="s">
        <v>2533</v>
      </c>
      <c r="C1398" s="1" t="s">
        <v>22</v>
      </c>
      <c r="D1398" s="1" t="s">
        <v>2534</v>
      </c>
      <c r="E1398" s="2">
        <v>0</v>
      </c>
      <c r="F1398" s="1">
        <v>1</v>
      </c>
      <c r="G1398" s="1" t="s">
        <v>97</v>
      </c>
      <c r="H1398" s="1">
        <f t="shared" si="22"/>
        <v>0</v>
      </c>
      <c r="I1398" s="1" t="s">
        <v>22</v>
      </c>
      <c r="J1398" s="1" t="s">
        <v>0</v>
      </c>
    </row>
    <row r="1399" spans="1:10" x14ac:dyDescent="0.25">
      <c r="A1399" s="1">
        <v>2856253</v>
      </c>
      <c r="B1399" s="1" t="s">
        <v>2535</v>
      </c>
      <c r="C1399" s="1" t="s">
        <v>22</v>
      </c>
      <c r="D1399" s="1" t="s">
        <v>2536</v>
      </c>
      <c r="E1399" s="2">
        <v>0</v>
      </c>
      <c r="F1399" s="1">
        <v>1</v>
      </c>
      <c r="G1399" s="1" t="s">
        <v>97</v>
      </c>
      <c r="H1399" s="1">
        <f t="shared" si="22"/>
        <v>0</v>
      </c>
      <c r="I1399" s="1" t="s">
        <v>22</v>
      </c>
      <c r="J1399" s="1" t="s">
        <v>0</v>
      </c>
    </row>
    <row r="1400" spans="1:10" x14ac:dyDescent="0.25">
      <c r="A1400" s="1">
        <v>2856254</v>
      </c>
      <c r="B1400" s="1" t="s">
        <v>2537</v>
      </c>
      <c r="C1400" s="1" t="s">
        <v>22</v>
      </c>
      <c r="D1400" s="1" t="s">
        <v>2538</v>
      </c>
      <c r="E1400" s="2">
        <v>0</v>
      </c>
      <c r="F1400" s="1">
        <v>1</v>
      </c>
      <c r="G1400" s="1" t="s">
        <v>97</v>
      </c>
      <c r="H1400" s="1">
        <f t="shared" si="22"/>
        <v>0</v>
      </c>
      <c r="I1400" s="1" t="s">
        <v>22</v>
      </c>
      <c r="J1400" s="1" t="s">
        <v>0</v>
      </c>
    </row>
    <row r="1401" spans="1:10" x14ac:dyDescent="0.25">
      <c r="A1401" s="1">
        <v>2856255</v>
      </c>
      <c r="B1401" s="1" t="s">
        <v>2539</v>
      </c>
      <c r="C1401" s="1" t="s">
        <v>22</v>
      </c>
      <c r="D1401" s="1" t="s">
        <v>2540</v>
      </c>
      <c r="E1401" s="2">
        <v>0</v>
      </c>
      <c r="F1401" s="1">
        <v>1</v>
      </c>
      <c r="G1401" s="1" t="s">
        <v>97</v>
      </c>
      <c r="H1401" s="1">
        <f t="shared" si="22"/>
        <v>0</v>
      </c>
      <c r="I1401" s="1" t="s">
        <v>22</v>
      </c>
      <c r="J1401" s="1" t="s">
        <v>0</v>
      </c>
    </row>
    <row r="1402" spans="1:10" x14ac:dyDescent="0.25">
      <c r="A1402" s="1">
        <v>2856256</v>
      </c>
      <c r="B1402" s="1" t="s">
        <v>2541</v>
      </c>
      <c r="C1402" s="1" t="s">
        <v>22</v>
      </c>
      <c r="D1402" s="1" t="s">
        <v>2542</v>
      </c>
      <c r="E1402" s="2">
        <v>0</v>
      </c>
      <c r="F1402" s="1">
        <v>1</v>
      </c>
      <c r="G1402" s="1" t="s">
        <v>97</v>
      </c>
      <c r="H1402" s="1">
        <f t="shared" si="22"/>
        <v>0</v>
      </c>
      <c r="I1402" s="1" t="s">
        <v>22</v>
      </c>
      <c r="J1402" s="1" t="s">
        <v>0</v>
      </c>
    </row>
    <row r="1403" spans="1:10" x14ac:dyDescent="0.25">
      <c r="A1403" s="1">
        <v>2856257</v>
      </c>
      <c r="B1403" s="1" t="s">
        <v>2543</v>
      </c>
      <c r="C1403" s="1" t="s">
        <v>22</v>
      </c>
      <c r="D1403" s="1" t="s">
        <v>989</v>
      </c>
      <c r="E1403" s="2">
        <v>0</v>
      </c>
      <c r="F1403" s="1">
        <v>4</v>
      </c>
      <c r="G1403" s="1" t="s">
        <v>97</v>
      </c>
      <c r="H1403" s="1">
        <f t="shared" si="22"/>
        <v>0</v>
      </c>
      <c r="I1403" s="1" t="s">
        <v>22</v>
      </c>
      <c r="J1403" s="1" t="s">
        <v>0</v>
      </c>
    </row>
    <row r="1404" spans="1:10" ht="30" x14ac:dyDescent="0.25">
      <c r="A1404" s="1">
        <v>2856258</v>
      </c>
      <c r="B1404" s="1" t="s">
        <v>2544</v>
      </c>
      <c r="C1404" s="1" t="s">
        <v>22</v>
      </c>
      <c r="D1404" s="1" t="s">
        <v>995</v>
      </c>
      <c r="E1404" s="2">
        <v>0</v>
      </c>
      <c r="F1404" s="1">
        <v>9</v>
      </c>
      <c r="G1404" s="1" t="s">
        <v>97</v>
      </c>
      <c r="H1404" s="1">
        <f t="shared" si="22"/>
        <v>0</v>
      </c>
      <c r="I1404" s="1" t="s">
        <v>22</v>
      </c>
      <c r="J1404" s="1" t="s">
        <v>0</v>
      </c>
    </row>
    <row r="1405" spans="1:10" ht="30" x14ac:dyDescent="0.25">
      <c r="A1405" s="1">
        <v>2856259</v>
      </c>
      <c r="B1405" s="1" t="s">
        <v>2545</v>
      </c>
      <c r="C1405" s="1" t="s">
        <v>22</v>
      </c>
      <c r="D1405" s="1" t="s">
        <v>2546</v>
      </c>
      <c r="E1405" s="2">
        <v>0</v>
      </c>
      <c r="F1405" s="1">
        <v>28</v>
      </c>
      <c r="G1405" s="1" t="s">
        <v>97</v>
      </c>
      <c r="H1405" s="1">
        <f t="shared" si="22"/>
        <v>0</v>
      </c>
      <c r="I1405" s="1" t="s">
        <v>22</v>
      </c>
      <c r="J1405" s="1" t="s">
        <v>0</v>
      </c>
    </row>
    <row r="1406" spans="1:10" x14ac:dyDescent="0.25">
      <c r="A1406" s="1">
        <v>2856260</v>
      </c>
      <c r="B1406" s="1" t="s">
        <v>2547</v>
      </c>
      <c r="C1406" s="1" t="s">
        <v>22</v>
      </c>
      <c r="D1406" s="1" t="s">
        <v>2548</v>
      </c>
      <c r="E1406" s="2">
        <v>0</v>
      </c>
      <c r="F1406" s="1">
        <v>190</v>
      </c>
      <c r="G1406" s="1" t="s">
        <v>40</v>
      </c>
      <c r="H1406" s="1">
        <f t="shared" si="22"/>
        <v>0</v>
      </c>
      <c r="I1406" s="1" t="s">
        <v>22</v>
      </c>
      <c r="J1406" s="1" t="s">
        <v>0</v>
      </c>
    </row>
    <row r="1407" spans="1:10" x14ac:dyDescent="0.25">
      <c r="A1407" s="1">
        <v>2856261</v>
      </c>
      <c r="B1407" s="1" t="s">
        <v>2549</v>
      </c>
      <c r="C1407" s="1" t="s">
        <v>22</v>
      </c>
      <c r="D1407" s="1" t="s">
        <v>2550</v>
      </c>
      <c r="E1407" s="2">
        <v>0</v>
      </c>
      <c r="F1407" s="1">
        <v>4</v>
      </c>
      <c r="G1407" s="1" t="s">
        <v>97</v>
      </c>
      <c r="H1407" s="1">
        <f t="shared" si="22"/>
        <v>0</v>
      </c>
      <c r="I1407" s="1" t="s">
        <v>22</v>
      </c>
      <c r="J1407" s="1" t="s">
        <v>0</v>
      </c>
    </row>
    <row r="1408" spans="1:10" ht="30" x14ac:dyDescent="0.25">
      <c r="A1408" s="1">
        <v>2856262</v>
      </c>
      <c r="B1408" s="1" t="s">
        <v>2551</v>
      </c>
      <c r="C1408" s="1" t="s">
        <v>22</v>
      </c>
      <c r="D1408" s="1" t="s">
        <v>2552</v>
      </c>
      <c r="E1408" s="2">
        <v>0</v>
      </c>
      <c r="F1408" s="1">
        <v>280</v>
      </c>
      <c r="G1408" s="1" t="s">
        <v>40</v>
      </c>
      <c r="H1408" s="1">
        <f t="shared" si="22"/>
        <v>0</v>
      </c>
      <c r="I1408" s="1" t="s">
        <v>22</v>
      </c>
      <c r="J1408" s="1" t="s">
        <v>0</v>
      </c>
    </row>
    <row r="1409" spans="1:10" x14ac:dyDescent="0.25">
      <c r="A1409" s="1">
        <v>2856263</v>
      </c>
      <c r="B1409" s="1" t="s">
        <v>2553</v>
      </c>
      <c r="C1409" s="1" t="s">
        <v>22</v>
      </c>
      <c r="D1409" s="1" t="s">
        <v>1001</v>
      </c>
      <c r="E1409" s="2">
        <v>0</v>
      </c>
      <c r="F1409" s="1">
        <v>1880</v>
      </c>
      <c r="G1409" s="1" t="s">
        <v>97</v>
      </c>
      <c r="H1409" s="1">
        <f t="shared" si="22"/>
        <v>0</v>
      </c>
      <c r="I1409" s="1" t="s">
        <v>22</v>
      </c>
      <c r="J1409" s="1" t="s">
        <v>0</v>
      </c>
    </row>
    <row r="1410" spans="1:10" ht="30" x14ac:dyDescent="0.25">
      <c r="A1410" s="1">
        <v>2856264</v>
      </c>
      <c r="B1410" s="1" t="s">
        <v>2554</v>
      </c>
      <c r="C1410" s="1" t="s">
        <v>22</v>
      </c>
      <c r="D1410" s="1" t="s">
        <v>1003</v>
      </c>
      <c r="E1410" s="2">
        <v>0</v>
      </c>
      <c r="F1410" s="1">
        <v>1</v>
      </c>
      <c r="G1410" s="1" t="s">
        <v>776</v>
      </c>
      <c r="H1410" s="1">
        <f t="shared" si="22"/>
        <v>0</v>
      </c>
      <c r="I1410" s="1" t="s">
        <v>22</v>
      </c>
      <c r="J1410" s="1" t="s">
        <v>0</v>
      </c>
    </row>
    <row r="1411" spans="1:10" ht="30" x14ac:dyDescent="0.25">
      <c r="A1411" s="1">
        <v>2856265</v>
      </c>
      <c r="B1411" s="1" t="s">
        <v>2555</v>
      </c>
      <c r="C1411" s="1" t="s">
        <v>22</v>
      </c>
      <c r="D1411" s="1" t="s">
        <v>1006</v>
      </c>
      <c r="E1411" s="2">
        <v>0</v>
      </c>
      <c r="F1411" s="1">
        <v>1</v>
      </c>
      <c r="G1411" s="1" t="s">
        <v>1005</v>
      </c>
      <c r="H1411" s="1">
        <f t="shared" si="22"/>
        <v>0</v>
      </c>
      <c r="I1411" s="1" t="s">
        <v>22</v>
      </c>
      <c r="J1411" s="1" t="s">
        <v>0</v>
      </c>
    </row>
    <row r="1412" spans="1:10" x14ac:dyDescent="0.25">
      <c r="A1412" s="1">
        <v>2856266</v>
      </c>
      <c r="B1412" s="1" t="s">
        <v>2556</v>
      </c>
      <c r="C1412" s="1" t="s">
        <v>22</v>
      </c>
      <c r="D1412" s="1" t="s">
        <v>2557</v>
      </c>
      <c r="E1412" s="2">
        <v>0</v>
      </c>
      <c r="F1412" s="1">
        <v>30</v>
      </c>
      <c r="G1412" s="1" t="s">
        <v>97</v>
      </c>
      <c r="H1412" s="1">
        <f t="shared" si="22"/>
        <v>0</v>
      </c>
      <c r="I1412" s="1" t="s">
        <v>22</v>
      </c>
      <c r="J1412" s="1" t="s">
        <v>0</v>
      </c>
    </row>
    <row r="1413" spans="1:10" x14ac:dyDescent="0.25">
      <c r="A1413" s="1">
        <v>2856267</v>
      </c>
      <c r="B1413" s="1" t="s">
        <v>2558</v>
      </c>
      <c r="C1413" s="1" t="s">
        <v>22</v>
      </c>
      <c r="D1413" s="1" t="s">
        <v>1008</v>
      </c>
      <c r="E1413" s="2">
        <v>0</v>
      </c>
      <c r="F1413" s="1">
        <v>1</v>
      </c>
      <c r="G1413" s="1" t="s">
        <v>776</v>
      </c>
      <c r="H1413" s="1">
        <f t="shared" si="22"/>
        <v>0</v>
      </c>
      <c r="I1413" s="1" t="s">
        <v>22</v>
      </c>
      <c r="J1413" s="1" t="s">
        <v>0</v>
      </c>
    </row>
    <row r="1414" spans="1:10" x14ac:dyDescent="0.25">
      <c r="A1414" s="1">
        <v>2856268</v>
      </c>
      <c r="B1414" s="1" t="s">
        <v>2559</v>
      </c>
      <c r="C1414" s="1" t="s">
        <v>22</v>
      </c>
      <c r="D1414" s="1" t="s">
        <v>1010</v>
      </c>
      <c r="E1414" s="2">
        <v>0</v>
      </c>
      <c r="F1414" s="1">
        <v>15</v>
      </c>
      <c r="G1414" s="1" t="s">
        <v>97</v>
      </c>
      <c r="H1414" s="1">
        <f t="shared" si="22"/>
        <v>0</v>
      </c>
      <c r="I1414" s="1" t="s">
        <v>22</v>
      </c>
      <c r="J1414" s="1" t="s">
        <v>0</v>
      </c>
    </row>
    <row r="1415" spans="1:10" x14ac:dyDescent="0.25">
      <c r="A1415" s="1">
        <v>2856269</v>
      </c>
      <c r="B1415" s="1" t="s">
        <v>2560</v>
      </c>
      <c r="C1415" s="1" t="s">
        <v>22</v>
      </c>
      <c r="D1415" s="1" t="s">
        <v>1012</v>
      </c>
      <c r="E1415" s="2">
        <v>0</v>
      </c>
      <c r="F1415" s="1">
        <v>6</v>
      </c>
      <c r="G1415" s="1" t="s">
        <v>43</v>
      </c>
      <c r="H1415" s="1">
        <f t="shared" si="22"/>
        <v>0</v>
      </c>
      <c r="I1415" s="1" t="s">
        <v>22</v>
      </c>
      <c r="J1415" s="1" t="s">
        <v>0</v>
      </c>
    </row>
    <row r="1416" spans="1:10" x14ac:dyDescent="0.25">
      <c r="A1416" s="1">
        <v>2856270</v>
      </c>
      <c r="B1416" s="1" t="s">
        <v>2561</v>
      </c>
      <c r="C1416" s="1" t="s">
        <v>22</v>
      </c>
      <c r="D1416" s="1" t="s">
        <v>1014</v>
      </c>
      <c r="E1416" s="2">
        <v>0</v>
      </c>
      <c r="F1416" s="1">
        <v>1</v>
      </c>
      <c r="G1416" s="1" t="s">
        <v>776</v>
      </c>
      <c r="H1416" s="1">
        <f t="shared" si="22"/>
        <v>0</v>
      </c>
      <c r="I1416" s="1" t="s">
        <v>22</v>
      </c>
      <c r="J1416" s="1" t="s">
        <v>0</v>
      </c>
    </row>
    <row r="1417" spans="1:10" ht="30" x14ac:dyDescent="0.25">
      <c r="A1417" s="1">
        <v>2856271</v>
      </c>
      <c r="B1417" s="1" t="s">
        <v>2562</v>
      </c>
      <c r="C1417" s="1" t="s">
        <v>22</v>
      </c>
      <c r="D1417" s="1" t="s">
        <v>2563</v>
      </c>
      <c r="E1417" s="1">
        <f>ROUND(H1418,2)</f>
        <v>0</v>
      </c>
      <c r="F1417" s="1">
        <v>1</v>
      </c>
      <c r="G1417" s="1" t="s">
        <v>0</v>
      </c>
      <c r="H1417" s="1">
        <f t="shared" si="22"/>
        <v>0</v>
      </c>
      <c r="I1417" s="1" t="s">
        <v>22</v>
      </c>
      <c r="J1417" s="1" t="s">
        <v>0</v>
      </c>
    </row>
    <row r="1418" spans="1:10" ht="30" x14ac:dyDescent="0.25">
      <c r="A1418" s="1">
        <v>2856272</v>
      </c>
      <c r="B1418" s="1" t="s">
        <v>2564</v>
      </c>
      <c r="C1418" s="1" t="s">
        <v>22</v>
      </c>
      <c r="D1418" s="1" t="s">
        <v>2565</v>
      </c>
      <c r="E1418" s="1">
        <f>ROUND(H1419+H1431,2)</f>
        <v>0</v>
      </c>
      <c r="F1418" s="1">
        <v>1</v>
      </c>
      <c r="G1418" s="1" t="s">
        <v>0</v>
      </c>
      <c r="H1418" s="1">
        <f t="shared" si="22"/>
        <v>0</v>
      </c>
      <c r="I1418" s="1" t="s">
        <v>22</v>
      </c>
      <c r="J1418" s="1" t="s">
        <v>0</v>
      </c>
    </row>
    <row r="1419" spans="1:10" x14ac:dyDescent="0.25">
      <c r="A1419" s="1">
        <v>2856273</v>
      </c>
      <c r="B1419" s="1" t="s">
        <v>2566</v>
      </c>
      <c r="C1419" s="1" t="s">
        <v>35</v>
      </c>
      <c r="D1419" s="1" t="s">
        <v>36</v>
      </c>
      <c r="E1419" s="1">
        <f>ROUND(H1420+H1427+H1429,2)</f>
        <v>0</v>
      </c>
      <c r="F1419" s="1">
        <v>1</v>
      </c>
      <c r="G1419" s="1" t="s">
        <v>0</v>
      </c>
      <c r="H1419" s="1">
        <f t="shared" si="22"/>
        <v>0</v>
      </c>
      <c r="I1419" s="1" t="s">
        <v>22</v>
      </c>
      <c r="J1419" s="1" t="s">
        <v>0</v>
      </c>
    </row>
    <row r="1420" spans="1:10" x14ac:dyDescent="0.25">
      <c r="A1420" s="1">
        <v>2856274</v>
      </c>
      <c r="B1420" s="1" t="s">
        <v>2567</v>
      </c>
      <c r="C1420" s="1">
        <v>6</v>
      </c>
      <c r="D1420" s="1" t="s">
        <v>211</v>
      </c>
      <c r="E1420" s="1">
        <f>ROUND(H1421+H1422+H1423+H1424+H1425+H1426,2)</f>
        <v>0</v>
      </c>
      <c r="F1420" s="1">
        <v>1</v>
      </c>
      <c r="G1420" s="1" t="s">
        <v>0</v>
      </c>
      <c r="H1420" s="1">
        <f t="shared" si="22"/>
        <v>0</v>
      </c>
      <c r="I1420" s="1" t="s">
        <v>22</v>
      </c>
      <c r="J1420" s="1" t="s">
        <v>0</v>
      </c>
    </row>
    <row r="1421" spans="1:10" ht="30" x14ac:dyDescent="0.25">
      <c r="A1421" s="1">
        <v>2856275</v>
      </c>
      <c r="B1421" s="1" t="s">
        <v>2568</v>
      </c>
      <c r="C1421" s="1" t="s">
        <v>22</v>
      </c>
      <c r="D1421" s="1" t="s">
        <v>546</v>
      </c>
      <c r="E1421" s="2">
        <v>0</v>
      </c>
      <c r="F1421" s="1">
        <v>4.0430000000000001</v>
      </c>
      <c r="G1421" s="1" t="s">
        <v>67</v>
      </c>
      <c r="H1421" s="1">
        <f t="shared" si="22"/>
        <v>0</v>
      </c>
      <c r="I1421" s="1" t="s">
        <v>22</v>
      </c>
      <c r="J1421" s="1" t="s">
        <v>0</v>
      </c>
    </row>
    <row r="1422" spans="1:10" x14ac:dyDescent="0.25">
      <c r="A1422" s="1">
        <v>2856276</v>
      </c>
      <c r="B1422" s="1" t="s">
        <v>2569</v>
      </c>
      <c r="C1422" s="1" t="s">
        <v>22</v>
      </c>
      <c r="D1422" s="1" t="s">
        <v>2121</v>
      </c>
      <c r="E1422" s="2">
        <v>0</v>
      </c>
      <c r="F1422" s="1">
        <v>129.761</v>
      </c>
      <c r="G1422" s="1" t="s">
        <v>67</v>
      </c>
      <c r="H1422" s="1">
        <f t="shared" si="22"/>
        <v>0</v>
      </c>
      <c r="I1422" s="1" t="s">
        <v>22</v>
      </c>
      <c r="J1422" s="1" t="s">
        <v>0</v>
      </c>
    </row>
    <row r="1423" spans="1:10" ht="30" x14ac:dyDescent="0.25">
      <c r="A1423" s="1">
        <v>2856277</v>
      </c>
      <c r="B1423" s="1" t="s">
        <v>2570</v>
      </c>
      <c r="C1423" s="1" t="s">
        <v>22</v>
      </c>
      <c r="D1423" s="1" t="s">
        <v>2089</v>
      </c>
      <c r="E1423" s="2">
        <v>0</v>
      </c>
      <c r="F1423" s="1">
        <v>129.761</v>
      </c>
      <c r="G1423" s="1" t="s">
        <v>67</v>
      </c>
      <c r="H1423" s="1">
        <f t="shared" si="22"/>
        <v>0</v>
      </c>
      <c r="I1423" s="1" t="s">
        <v>22</v>
      </c>
      <c r="J1423" s="1" t="s">
        <v>0</v>
      </c>
    </row>
    <row r="1424" spans="1:10" ht="30" x14ac:dyDescent="0.25">
      <c r="A1424" s="1">
        <v>2856278</v>
      </c>
      <c r="B1424" s="1" t="s">
        <v>2571</v>
      </c>
      <c r="C1424" s="1" t="s">
        <v>22</v>
      </c>
      <c r="D1424" s="1" t="s">
        <v>2091</v>
      </c>
      <c r="E1424" s="2">
        <v>0</v>
      </c>
      <c r="F1424" s="1">
        <v>26.731000000000002</v>
      </c>
      <c r="G1424" s="1" t="s">
        <v>1147</v>
      </c>
      <c r="H1424" s="1">
        <f t="shared" si="22"/>
        <v>0</v>
      </c>
      <c r="I1424" s="1" t="s">
        <v>22</v>
      </c>
      <c r="J1424" s="1" t="s">
        <v>0</v>
      </c>
    </row>
    <row r="1425" spans="1:10" ht="30" x14ac:dyDescent="0.25">
      <c r="A1425" s="1">
        <v>2856279</v>
      </c>
      <c r="B1425" s="1" t="s">
        <v>2572</v>
      </c>
      <c r="C1425" s="1" t="s">
        <v>22</v>
      </c>
      <c r="D1425" s="1" t="s">
        <v>505</v>
      </c>
      <c r="E1425" s="2">
        <v>0</v>
      </c>
      <c r="F1425" s="1">
        <v>65</v>
      </c>
      <c r="G1425" s="1" t="s">
        <v>67</v>
      </c>
      <c r="H1425" s="1">
        <f t="shared" si="22"/>
        <v>0</v>
      </c>
      <c r="I1425" s="1" t="s">
        <v>22</v>
      </c>
      <c r="J1425" s="1" t="s">
        <v>0</v>
      </c>
    </row>
    <row r="1426" spans="1:10" ht="30" x14ac:dyDescent="0.25">
      <c r="A1426" s="1">
        <v>2856280</v>
      </c>
      <c r="B1426" s="1" t="s">
        <v>2573</v>
      </c>
      <c r="C1426" s="1" t="s">
        <v>22</v>
      </c>
      <c r="D1426" s="1" t="s">
        <v>2094</v>
      </c>
      <c r="E1426" s="2">
        <v>0</v>
      </c>
      <c r="F1426" s="1">
        <v>65</v>
      </c>
      <c r="G1426" s="1" t="s">
        <v>67</v>
      </c>
      <c r="H1426" s="1">
        <f t="shared" si="22"/>
        <v>0</v>
      </c>
      <c r="I1426" s="1" t="s">
        <v>22</v>
      </c>
      <c r="J1426" s="1" t="s">
        <v>0</v>
      </c>
    </row>
    <row r="1427" spans="1:10" x14ac:dyDescent="0.25">
      <c r="A1427" s="1">
        <v>2856281</v>
      </c>
      <c r="B1427" s="1" t="s">
        <v>2574</v>
      </c>
      <c r="C1427" s="1">
        <v>9</v>
      </c>
      <c r="D1427" s="1" t="s">
        <v>407</v>
      </c>
      <c r="E1427" s="1">
        <f>ROUND(H1428,2)</f>
        <v>0</v>
      </c>
      <c r="F1427" s="1">
        <v>1</v>
      </c>
      <c r="G1427" s="1" t="s">
        <v>0</v>
      </c>
      <c r="H1427" s="1">
        <f t="shared" si="22"/>
        <v>0</v>
      </c>
      <c r="I1427" s="1" t="s">
        <v>22</v>
      </c>
      <c r="J1427" s="1" t="s">
        <v>0</v>
      </c>
    </row>
    <row r="1428" spans="1:10" ht="30" x14ac:dyDescent="0.25">
      <c r="A1428" s="1">
        <v>2856282</v>
      </c>
      <c r="B1428" s="1" t="s">
        <v>2575</v>
      </c>
      <c r="C1428" s="1" t="s">
        <v>22</v>
      </c>
      <c r="D1428" s="1" t="s">
        <v>576</v>
      </c>
      <c r="E1428" s="2">
        <v>0</v>
      </c>
      <c r="F1428" s="1">
        <v>20</v>
      </c>
      <c r="G1428" s="1" t="s">
        <v>67</v>
      </c>
      <c r="H1428" s="1">
        <f t="shared" si="22"/>
        <v>0</v>
      </c>
      <c r="I1428" s="1" t="s">
        <v>22</v>
      </c>
      <c r="J1428" s="1" t="s">
        <v>0</v>
      </c>
    </row>
    <row r="1429" spans="1:10" x14ac:dyDescent="0.25">
      <c r="A1429" s="1">
        <v>2856283</v>
      </c>
      <c r="B1429" s="1" t="s">
        <v>2576</v>
      </c>
      <c r="C1429" s="1">
        <v>99</v>
      </c>
      <c r="D1429" s="1" t="s">
        <v>219</v>
      </c>
      <c r="E1429" s="1">
        <f>ROUND(H1430,2)</f>
        <v>0</v>
      </c>
      <c r="F1429" s="1">
        <v>1</v>
      </c>
      <c r="G1429" s="1" t="s">
        <v>0</v>
      </c>
      <c r="H1429" s="1">
        <f t="shared" si="22"/>
        <v>0</v>
      </c>
      <c r="I1429" s="1" t="s">
        <v>22</v>
      </c>
      <c r="J1429" s="1" t="s">
        <v>0</v>
      </c>
    </row>
    <row r="1430" spans="1:10" ht="30" x14ac:dyDescent="0.25">
      <c r="A1430" s="1">
        <v>2856284</v>
      </c>
      <c r="B1430" s="1" t="s">
        <v>2577</v>
      </c>
      <c r="C1430" s="1" t="s">
        <v>22</v>
      </c>
      <c r="D1430" s="1" t="s">
        <v>2578</v>
      </c>
      <c r="E1430" s="2">
        <v>0</v>
      </c>
      <c r="F1430" s="1">
        <v>4.8250000000000002</v>
      </c>
      <c r="G1430" s="1" t="s">
        <v>62</v>
      </c>
      <c r="H1430" s="1">
        <f t="shared" si="22"/>
        <v>0</v>
      </c>
      <c r="I1430" s="1" t="s">
        <v>22</v>
      </c>
      <c r="J1430" s="1" t="s">
        <v>0</v>
      </c>
    </row>
    <row r="1431" spans="1:10" x14ac:dyDescent="0.25">
      <c r="A1431" s="1">
        <v>2856285</v>
      </c>
      <c r="B1431" s="1" t="s">
        <v>2579</v>
      </c>
      <c r="C1431" s="1" t="s">
        <v>223</v>
      </c>
      <c r="D1431" s="1" t="s">
        <v>224</v>
      </c>
      <c r="E1431" s="1">
        <f>ROUND(H1432+H1435+H1438+H1441+H1449+H1452,2)</f>
        <v>0</v>
      </c>
      <c r="F1431" s="1">
        <v>1</v>
      </c>
      <c r="G1431" s="1" t="s">
        <v>0</v>
      </c>
      <c r="H1431" s="1">
        <f t="shared" si="22"/>
        <v>0</v>
      </c>
      <c r="I1431" s="1" t="s">
        <v>22</v>
      </c>
      <c r="J1431" s="1" t="s">
        <v>0</v>
      </c>
    </row>
    <row r="1432" spans="1:10" x14ac:dyDescent="0.25">
      <c r="A1432" s="1">
        <v>2856286</v>
      </c>
      <c r="B1432" s="1" t="s">
        <v>2580</v>
      </c>
      <c r="C1432" s="1">
        <v>711</v>
      </c>
      <c r="D1432" s="1" t="s">
        <v>226</v>
      </c>
      <c r="E1432" s="1">
        <f>ROUND(H1433+H1434,2)</f>
        <v>0</v>
      </c>
      <c r="F1432" s="1">
        <v>1</v>
      </c>
      <c r="G1432" s="1" t="s">
        <v>0</v>
      </c>
      <c r="H1432" s="1">
        <f t="shared" si="22"/>
        <v>0</v>
      </c>
      <c r="I1432" s="1" t="s">
        <v>22</v>
      </c>
      <c r="J1432" s="1" t="s">
        <v>0</v>
      </c>
    </row>
    <row r="1433" spans="1:10" ht="45" x14ac:dyDescent="0.25">
      <c r="A1433" s="1">
        <v>2856287</v>
      </c>
      <c r="B1433" s="1" t="s">
        <v>2581</v>
      </c>
      <c r="C1433" s="1" t="s">
        <v>22</v>
      </c>
      <c r="D1433" s="1" t="s">
        <v>2100</v>
      </c>
      <c r="E1433" s="2">
        <v>0</v>
      </c>
      <c r="F1433" s="1">
        <v>65</v>
      </c>
      <c r="G1433" s="1" t="s">
        <v>67</v>
      </c>
      <c r="H1433" s="1">
        <f t="shared" si="22"/>
        <v>0</v>
      </c>
      <c r="I1433" s="1" t="s">
        <v>22</v>
      </c>
      <c r="J1433" s="1" t="s">
        <v>0</v>
      </c>
    </row>
    <row r="1434" spans="1:10" ht="30" x14ac:dyDescent="0.25">
      <c r="A1434" s="1">
        <v>2856288</v>
      </c>
      <c r="B1434" s="1" t="s">
        <v>2582</v>
      </c>
      <c r="C1434" s="1" t="s">
        <v>22</v>
      </c>
      <c r="D1434" s="1" t="s">
        <v>245</v>
      </c>
      <c r="E1434" s="2">
        <v>0</v>
      </c>
      <c r="F1434" s="1">
        <v>0.22800000000000001</v>
      </c>
      <c r="G1434" s="1" t="s">
        <v>62</v>
      </c>
      <c r="H1434" s="1">
        <f t="shared" si="22"/>
        <v>0</v>
      </c>
      <c r="I1434" s="1" t="s">
        <v>22</v>
      </c>
      <c r="J1434" s="1" t="s">
        <v>0</v>
      </c>
    </row>
    <row r="1435" spans="1:10" x14ac:dyDescent="0.25">
      <c r="A1435" s="1">
        <v>2856289</v>
      </c>
      <c r="B1435" s="1" t="s">
        <v>2583</v>
      </c>
      <c r="C1435" s="1">
        <v>763</v>
      </c>
      <c r="D1435" s="1" t="s">
        <v>2110</v>
      </c>
      <c r="E1435" s="1">
        <f>ROUND(H1436+H1437,2)</f>
        <v>0</v>
      </c>
      <c r="F1435" s="1">
        <v>1</v>
      </c>
      <c r="G1435" s="1" t="s">
        <v>0</v>
      </c>
      <c r="H1435" s="1">
        <f t="shared" si="22"/>
        <v>0</v>
      </c>
      <c r="I1435" s="1" t="s">
        <v>22</v>
      </c>
      <c r="J1435" s="1" t="s">
        <v>0</v>
      </c>
    </row>
    <row r="1436" spans="1:10" ht="45" x14ac:dyDescent="0.25">
      <c r="A1436" s="1">
        <v>2856290</v>
      </c>
      <c r="B1436" s="1" t="s">
        <v>2584</v>
      </c>
      <c r="C1436" s="1" t="s">
        <v>22</v>
      </c>
      <c r="D1436" s="1" t="s">
        <v>2112</v>
      </c>
      <c r="E1436" s="2">
        <v>0</v>
      </c>
      <c r="F1436" s="1">
        <v>65</v>
      </c>
      <c r="G1436" s="1" t="s">
        <v>67</v>
      </c>
      <c r="H1436" s="1">
        <f t="shared" si="22"/>
        <v>0</v>
      </c>
      <c r="I1436" s="1" t="s">
        <v>22</v>
      </c>
      <c r="J1436" s="1" t="s">
        <v>0</v>
      </c>
    </row>
    <row r="1437" spans="1:10" ht="30" x14ac:dyDescent="0.25">
      <c r="A1437" s="1">
        <v>2856291</v>
      </c>
      <c r="B1437" s="1" t="s">
        <v>2585</v>
      </c>
      <c r="C1437" s="1" t="s">
        <v>22</v>
      </c>
      <c r="D1437" s="1" t="s">
        <v>2114</v>
      </c>
      <c r="E1437" s="2">
        <v>0</v>
      </c>
      <c r="F1437" s="1">
        <v>0.52800000000000002</v>
      </c>
      <c r="G1437" s="1" t="s">
        <v>62</v>
      </c>
      <c r="H1437" s="1">
        <f t="shared" si="22"/>
        <v>0</v>
      </c>
      <c r="I1437" s="1" t="s">
        <v>22</v>
      </c>
      <c r="J1437" s="1" t="s">
        <v>0</v>
      </c>
    </row>
    <row r="1438" spans="1:10" x14ac:dyDescent="0.25">
      <c r="A1438" s="1">
        <v>2856292</v>
      </c>
      <c r="B1438" s="1" t="s">
        <v>2586</v>
      </c>
      <c r="C1438" s="1">
        <v>764</v>
      </c>
      <c r="D1438" s="1" t="s">
        <v>379</v>
      </c>
      <c r="E1438" s="1">
        <f>ROUND(H1439+H1440,2)</f>
        <v>0</v>
      </c>
      <c r="F1438" s="1">
        <v>1</v>
      </c>
      <c r="G1438" s="1" t="s">
        <v>0</v>
      </c>
      <c r="H1438" s="1">
        <f t="shared" si="22"/>
        <v>0</v>
      </c>
      <c r="I1438" s="1" t="s">
        <v>22</v>
      </c>
      <c r="J1438" s="1" t="s">
        <v>0</v>
      </c>
    </row>
    <row r="1439" spans="1:10" ht="30" x14ac:dyDescent="0.25">
      <c r="A1439" s="1">
        <v>2856293</v>
      </c>
      <c r="B1439" s="1" t="s">
        <v>2587</v>
      </c>
      <c r="C1439" s="1" t="s">
        <v>22</v>
      </c>
      <c r="D1439" s="1" t="s">
        <v>2055</v>
      </c>
      <c r="E1439" s="2">
        <v>0</v>
      </c>
      <c r="F1439" s="1">
        <v>2.6</v>
      </c>
      <c r="G1439" s="1" t="s">
        <v>40</v>
      </c>
      <c r="H1439" s="1">
        <f t="shared" si="22"/>
        <v>0</v>
      </c>
      <c r="I1439" s="1" t="s">
        <v>22</v>
      </c>
      <c r="J1439" s="1" t="s">
        <v>0</v>
      </c>
    </row>
    <row r="1440" spans="1:10" ht="30" x14ac:dyDescent="0.25">
      <c r="A1440" s="1">
        <v>2856294</v>
      </c>
      <c r="B1440" s="1" t="s">
        <v>2588</v>
      </c>
      <c r="C1440" s="1" t="s">
        <v>22</v>
      </c>
      <c r="D1440" s="1" t="s">
        <v>387</v>
      </c>
      <c r="E1440" s="2">
        <v>0</v>
      </c>
      <c r="F1440" s="1">
        <v>4.0000000000000001E-3</v>
      </c>
      <c r="G1440" s="1" t="s">
        <v>62</v>
      </c>
      <c r="H1440" s="1">
        <f t="shared" si="22"/>
        <v>0</v>
      </c>
      <c r="I1440" s="1" t="s">
        <v>22</v>
      </c>
      <c r="J1440" s="1" t="s">
        <v>0</v>
      </c>
    </row>
    <row r="1441" spans="1:10" x14ac:dyDescent="0.25">
      <c r="A1441" s="1">
        <v>2856295</v>
      </c>
      <c r="B1441" s="1" t="s">
        <v>2589</v>
      </c>
      <c r="C1441" s="1">
        <v>766</v>
      </c>
      <c r="D1441" s="1" t="s">
        <v>435</v>
      </c>
      <c r="E1441" s="1">
        <f>ROUND(H1442+H1443+H1444+H1445+H1446+H1447+H1448,2)</f>
        <v>0</v>
      </c>
      <c r="F1441" s="1">
        <v>1</v>
      </c>
      <c r="G1441" s="1" t="s">
        <v>0</v>
      </c>
      <c r="H1441" s="1">
        <f t="shared" si="22"/>
        <v>0</v>
      </c>
      <c r="I1441" s="1" t="s">
        <v>22</v>
      </c>
      <c r="J1441" s="1" t="s">
        <v>0</v>
      </c>
    </row>
    <row r="1442" spans="1:10" ht="45" x14ac:dyDescent="0.25">
      <c r="A1442" s="1">
        <v>2856296</v>
      </c>
      <c r="B1442" s="1" t="s">
        <v>2590</v>
      </c>
      <c r="C1442" s="1" t="s">
        <v>22</v>
      </c>
      <c r="D1442" s="1" t="s">
        <v>2591</v>
      </c>
      <c r="E1442" s="2">
        <v>0</v>
      </c>
      <c r="F1442" s="1">
        <v>8.5</v>
      </c>
      <c r="G1442" s="1" t="s">
        <v>40</v>
      </c>
      <c r="H1442" s="1">
        <f t="shared" si="22"/>
        <v>0</v>
      </c>
      <c r="I1442" s="1" t="s">
        <v>22</v>
      </c>
      <c r="J1442" s="1" t="s">
        <v>0</v>
      </c>
    </row>
    <row r="1443" spans="1:10" ht="45" x14ac:dyDescent="0.25">
      <c r="A1443" s="1">
        <v>2856297</v>
      </c>
      <c r="B1443" s="1" t="s">
        <v>2592</v>
      </c>
      <c r="C1443" s="1" t="s">
        <v>22</v>
      </c>
      <c r="D1443" s="1" t="s">
        <v>2061</v>
      </c>
      <c r="E1443" s="2">
        <v>0</v>
      </c>
      <c r="F1443" s="1">
        <v>9</v>
      </c>
      <c r="G1443" s="1" t="s">
        <v>40</v>
      </c>
      <c r="H1443" s="1">
        <f t="shared" si="22"/>
        <v>0</v>
      </c>
      <c r="I1443" s="1" t="s">
        <v>22</v>
      </c>
      <c r="J1443" s="1" t="s">
        <v>0</v>
      </c>
    </row>
    <row r="1444" spans="1:10" ht="45" x14ac:dyDescent="0.25">
      <c r="A1444" s="1">
        <v>2856298</v>
      </c>
      <c r="B1444" s="1" t="s">
        <v>2593</v>
      </c>
      <c r="C1444" s="1" t="s">
        <v>22</v>
      </c>
      <c r="D1444" s="1" t="s">
        <v>2063</v>
      </c>
      <c r="E1444" s="2">
        <v>0</v>
      </c>
      <c r="F1444" s="1">
        <v>9</v>
      </c>
      <c r="G1444" s="1" t="s">
        <v>40</v>
      </c>
      <c r="H1444" s="1">
        <f t="shared" si="22"/>
        <v>0</v>
      </c>
      <c r="I1444" s="1" t="s">
        <v>22</v>
      </c>
      <c r="J1444" s="1" t="s">
        <v>0</v>
      </c>
    </row>
    <row r="1445" spans="1:10" x14ac:dyDescent="0.25">
      <c r="A1445" s="1">
        <v>2856299</v>
      </c>
      <c r="B1445" s="1" t="s">
        <v>2594</v>
      </c>
      <c r="C1445" s="1" t="s">
        <v>22</v>
      </c>
      <c r="D1445" s="1" t="s">
        <v>2595</v>
      </c>
      <c r="E1445" s="2">
        <v>0</v>
      </c>
      <c r="F1445" s="1">
        <v>1</v>
      </c>
      <c r="G1445" s="1" t="s">
        <v>255</v>
      </c>
      <c r="H1445" s="1">
        <f t="shared" si="22"/>
        <v>0</v>
      </c>
      <c r="I1445" s="1" t="s">
        <v>22</v>
      </c>
      <c r="J1445" s="1" t="s">
        <v>0</v>
      </c>
    </row>
    <row r="1446" spans="1:10" ht="30" x14ac:dyDescent="0.25">
      <c r="A1446" s="1">
        <v>2856300</v>
      </c>
      <c r="B1446" s="1" t="s">
        <v>2596</v>
      </c>
      <c r="C1446" s="1" t="s">
        <v>22</v>
      </c>
      <c r="D1446" s="1" t="s">
        <v>2069</v>
      </c>
      <c r="E1446" s="2">
        <v>0</v>
      </c>
      <c r="F1446" s="1">
        <v>2</v>
      </c>
      <c r="G1446" s="1" t="s">
        <v>97</v>
      </c>
      <c r="H1446" s="1">
        <f t="shared" si="22"/>
        <v>0</v>
      </c>
      <c r="I1446" s="1" t="s">
        <v>22</v>
      </c>
      <c r="J1446" s="1" t="s">
        <v>0</v>
      </c>
    </row>
    <row r="1447" spans="1:10" ht="45" x14ac:dyDescent="0.25">
      <c r="A1447" s="1">
        <v>2856301</v>
      </c>
      <c r="B1447" s="1" t="s">
        <v>2597</v>
      </c>
      <c r="C1447" s="1" t="s">
        <v>22</v>
      </c>
      <c r="D1447" s="1" t="s">
        <v>2071</v>
      </c>
      <c r="E1447" s="2">
        <v>0</v>
      </c>
      <c r="F1447" s="1">
        <v>3.2</v>
      </c>
      <c r="G1447" s="1" t="s">
        <v>40</v>
      </c>
      <c r="H1447" s="1">
        <f t="shared" si="22"/>
        <v>0</v>
      </c>
      <c r="I1447" s="1" t="s">
        <v>22</v>
      </c>
      <c r="J1447" s="1" t="s">
        <v>0</v>
      </c>
    </row>
    <row r="1448" spans="1:10" ht="30" x14ac:dyDescent="0.25">
      <c r="A1448" s="1">
        <v>2856302</v>
      </c>
      <c r="B1448" s="1" t="s">
        <v>2598</v>
      </c>
      <c r="C1448" s="1" t="s">
        <v>22</v>
      </c>
      <c r="D1448" s="1" t="s">
        <v>2599</v>
      </c>
      <c r="E1448" s="2">
        <v>0</v>
      </c>
      <c r="F1448" s="1">
        <v>0.33800000000000002</v>
      </c>
      <c r="G1448" s="1" t="s">
        <v>62</v>
      </c>
      <c r="H1448" s="1">
        <f t="shared" si="22"/>
        <v>0</v>
      </c>
      <c r="I1448" s="1" t="s">
        <v>22</v>
      </c>
      <c r="J1448" s="1" t="s">
        <v>0</v>
      </c>
    </row>
    <row r="1449" spans="1:10" x14ac:dyDescent="0.25">
      <c r="A1449" s="1">
        <v>2856303</v>
      </c>
      <c r="B1449" s="1" t="s">
        <v>2600</v>
      </c>
      <c r="C1449" s="1">
        <v>767</v>
      </c>
      <c r="D1449" s="1" t="s">
        <v>346</v>
      </c>
      <c r="E1449" s="1">
        <f>ROUND(H1450+H1451,2)</f>
        <v>0</v>
      </c>
      <c r="F1449" s="1">
        <v>1</v>
      </c>
      <c r="G1449" s="1" t="s">
        <v>0</v>
      </c>
      <c r="H1449" s="1">
        <f t="shared" si="22"/>
        <v>0</v>
      </c>
      <c r="I1449" s="1" t="s">
        <v>22</v>
      </c>
      <c r="J1449" s="1" t="s">
        <v>0</v>
      </c>
    </row>
    <row r="1450" spans="1:10" ht="30" x14ac:dyDescent="0.25">
      <c r="A1450" s="1">
        <v>2856304</v>
      </c>
      <c r="B1450" s="1" t="s">
        <v>2601</v>
      </c>
      <c r="C1450" s="1" t="s">
        <v>22</v>
      </c>
      <c r="D1450" s="1" t="s">
        <v>2602</v>
      </c>
      <c r="E1450" s="2">
        <v>0</v>
      </c>
      <c r="F1450" s="1">
        <v>10.3</v>
      </c>
      <c r="G1450" s="1" t="s">
        <v>40</v>
      </c>
      <c r="H1450" s="1">
        <f t="shared" si="22"/>
        <v>0</v>
      </c>
      <c r="I1450" s="1" t="s">
        <v>22</v>
      </c>
      <c r="J1450" s="1" t="s">
        <v>0</v>
      </c>
    </row>
    <row r="1451" spans="1:10" x14ac:dyDescent="0.25">
      <c r="A1451" s="1">
        <v>2856305</v>
      </c>
      <c r="B1451" s="1" t="s">
        <v>2603</v>
      </c>
      <c r="C1451" s="1" t="s">
        <v>22</v>
      </c>
      <c r="D1451" s="1" t="s">
        <v>2604</v>
      </c>
      <c r="E1451" s="2">
        <v>0</v>
      </c>
      <c r="F1451" s="1">
        <v>1</v>
      </c>
      <c r="G1451" s="1" t="s">
        <v>255</v>
      </c>
      <c r="H1451" s="1">
        <f t="shared" si="22"/>
        <v>0</v>
      </c>
      <c r="I1451" s="1" t="s">
        <v>22</v>
      </c>
      <c r="J1451" s="1" t="s">
        <v>0</v>
      </c>
    </row>
    <row r="1452" spans="1:10" x14ac:dyDescent="0.25">
      <c r="A1452" s="1">
        <v>2856306</v>
      </c>
      <c r="B1452" s="1" t="s">
        <v>2605</v>
      </c>
      <c r="C1452" s="1">
        <v>777</v>
      </c>
      <c r="D1452" s="1" t="s">
        <v>520</v>
      </c>
      <c r="E1452" s="1">
        <f>ROUND(H1453+H1454,2)</f>
        <v>0</v>
      </c>
      <c r="F1452" s="1">
        <v>1</v>
      </c>
      <c r="G1452" s="1" t="s">
        <v>0</v>
      </c>
      <c r="H1452" s="1">
        <f t="shared" si="22"/>
        <v>0</v>
      </c>
      <c r="I1452" s="1" t="s">
        <v>22</v>
      </c>
      <c r="J1452" s="1" t="s">
        <v>0</v>
      </c>
    </row>
    <row r="1453" spans="1:10" ht="45" x14ac:dyDescent="0.25">
      <c r="A1453" s="1">
        <v>2856307</v>
      </c>
      <c r="B1453" s="1" t="s">
        <v>2606</v>
      </c>
      <c r="C1453" s="1" t="s">
        <v>22</v>
      </c>
      <c r="D1453" s="1" t="s">
        <v>2104</v>
      </c>
      <c r="E1453" s="2">
        <v>0</v>
      </c>
      <c r="F1453" s="1">
        <v>65</v>
      </c>
      <c r="G1453" s="1" t="s">
        <v>67</v>
      </c>
      <c r="H1453" s="1">
        <f t="shared" si="22"/>
        <v>0</v>
      </c>
      <c r="I1453" s="1" t="s">
        <v>22</v>
      </c>
      <c r="J1453" s="1" t="s">
        <v>0</v>
      </c>
    </row>
    <row r="1454" spans="1:10" ht="30" x14ac:dyDescent="0.25">
      <c r="A1454" s="1">
        <v>2856308</v>
      </c>
      <c r="B1454" s="1" t="s">
        <v>2607</v>
      </c>
      <c r="C1454" s="1" t="s">
        <v>22</v>
      </c>
      <c r="D1454" s="1" t="s">
        <v>524</v>
      </c>
      <c r="E1454" s="2">
        <v>0</v>
      </c>
      <c r="F1454" s="1">
        <v>0.85699999999999998</v>
      </c>
      <c r="G1454" s="1" t="s">
        <v>62</v>
      </c>
      <c r="H1454" s="1">
        <f t="shared" si="22"/>
        <v>0</v>
      </c>
      <c r="I1454" s="1" t="s">
        <v>22</v>
      </c>
      <c r="J1454" s="1" t="s">
        <v>0</v>
      </c>
    </row>
    <row r="1455" spans="1:10" hidden="1" x14ac:dyDescent="0.25">
      <c r="A1455" s="1">
        <v>2854858</v>
      </c>
      <c r="B1455" s="1" t="s">
        <v>2608</v>
      </c>
      <c r="C1455" s="1" t="s">
        <v>22</v>
      </c>
      <c r="D1455" s="1" t="s">
        <v>2610</v>
      </c>
      <c r="E1455" s="2">
        <v>0</v>
      </c>
      <c r="F1455" s="1">
        <v>1</v>
      </c>
      <c r="G1455" s="1" t="s">
        <v>2609</v>
      </c>
      <c r="H1455" s="1">
        <f>IF(ISNUMBER(VALUE(E1455)),ROUND(SUM(ROUND(E1455,0)*F1455),0),"N")</f>
        <v>0</v>
      </c>
      <c r="I1455" s="1" t="s">
        <v>22</v>
      </c>
      <c r="J1455" s="1" t="s">
        <v>0</v>
      </c>
    </row>
  </sheetData>
  <sheetProtection algorithmName="SHA-512" hashValue="WAM16w/20la6Y2/DYW8Kr3SNrlTqBzv4hh2vNtT5JZSCpFDRaDYTpi3YHqdICSj8qozEH5S2TAjrHnhJXd+jqg==" saltValue="dYSGSMHHfJHKEt3X94HZ9g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86D9615E-39F9-425C-ACB4-E4F3E208640F}"/>
</file>

<file path=customXml/itemProps2.xml><?xml version="1.0" encoding="utf-8"?>
<ds:datastoreItem xmlns:ds="http://schemas.openxmlformats.org/officeDocument/2006/customXml" ds:itemID="{D1CD413B-E414-4933-B540-80522707F67D}"/>
</file>

<file path=customXml/itemProps3.xml><?xml version="1.0" encoding="utf-8"?>
<ds:datastoreItem xmlns:ds="http://schemas.openxmlformats.org/officeDocument/2006/customXml" ds:itemID="{DE469055-8478-43F6-9EDE-D3C6667EE8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2026-04-13T09:08:58Z</dcterms:created>
  <dcterms:modified xsi:type="dcterms:W3CDTF">2026-04-13T09:10:16Z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