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Tepelne hospodarstvo KE/Tobogán pre NOC Košice/Prilohy/"/>
    </mc:Choice>
  </mc:AlternateContent>
  <xr:revisionPtr revIDLastSave="6" documentId="11_D36014216B911304C404833D114E8F29129BC3DE" xr6:coauthVersionLast="47" xr6:coauthVersionMax="47" xr10:uidLastSave="{34CD0399-057A-46E9-B339-C09B2DCC133D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08" i="1" l="1"/>
  <c r="H407" i="1"/>
  <c r="H406" i="1"/>
  <c r="E405" i="1"/>
  <c r="H405" i="1" s="1"/>
  <c r="H404" i="1"/>
  <c r="H403" i="1"/>
  <c r="H402" i="1"/>
  <c r="H401" i="1"/>
  <c r="H400" i="1"/>
  <c r="H399" i="1"/>
  <c r="H398" i="1"/>
  <c r="E395" i="1" s="1"/>
  <c r="H395" i="1" s="1"/>
  <c r="E394" i="1" s="1"/>
  <c r="H394" i="1" s="1"/>
  <c r="H397" i="1"/>
  <c r="H396" i="1"/>
  <c r="H393" i="1"/>
  <c r="E392" i="1" s="1"/>
  <c r="H392" i="1" s="1"/>
  <c r="H391" i="1"/>
  <c r="H390" i="1"/>
  <c r="H389" i="1"/>
  <c r="H388" i="1"/>
  <c r="H387" i="1"/>
  <c r="H386" i="1"/>
  <c r="H385" i="1"/>
  <c r="H384" i="1"/>
  <c r="H383" i="1"/>
  <c r="E382" i="1" s="1"/>
  <c r="H382" i="1" s="1"/>
  <c r="H381" i="1"/>
  <c r="H380" i="1"/>
  <c r="H379" i="1"/>
  <c r="H378" i="1"/>
  <c r="E374" i="1" s="1"/>
  <c r="H374" i="1" s="1"/>
  <c r="H377" i="1"/>
  <c r="H376" i="1"/>
  <c r="H375" i="1"/>
  <c r="H373" i="1"/>
  <c r="E372" i="1" s="1"/>
  <c r="H372" i="1" s="1"/>
  <c r="H371" i="1"/>
  <c r="H370" i="1"/>
  <c r="H369" i="1"/>
  <c r="E368" i="1" s="1"/>
  <c r="H368" i="1" s="1"/>
  <c r="H367" i="1"/>
  <c r="H366" i="1"/>
  <c r="E365" i="1"/>
  <c r="H365" i="1" s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E349" i="1" s="1"/>
  <c r="H349" i="1" s="1"/>
  <c r="H350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E320" i="1" s="1"/>
  <c r="H320" i="1" s="1"/>
  <c r="E319" i="1" s="1"/>
  <c r="H319" i="1" s="1"/>
  <c r="H324" i="1"/>
  <c r="H323" i="1"/>
  <c r="H322" i="1"/>
  <c r="H321" i="1"/>
  <c r="H318" i="1"/>
  <c r="H317" i="1"/>
  <c r="E316" i="1"/>
  <c r="H316" i="1" s="1"/>
  <c r="H315" i="1"/>
  <c r="E314" i="1"/>
  <c r="H314" i="1" s="1"/>
  <c r="H313" i="1"/>
  <c r="H312" i="1"/>
  <c r="H311" i="1"/>
  <c r="H310" i="1"/>
  <c r="H309" i="1"/>
  <c r="H308" i="1"/>
  <c r="H307" i="1"/>
  <c r="H306" i="1"/>
  <c r="H305" i="1"/>
  <c r="E302" i="1" s="1"/>
  <c r="H302" i="1" s="1"/>
  <c r="H304" i="1"/>
  <c r="H303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E267" i="1" s="1"/>
  <c r="H267" i="1" s="1"/>
  <c r="H269" i="1"/>
  <c r="H268" i="1"/>
  <c r="H265" i="1"/>
  <c r="E263" i="1" s="1"/>
  <c r="H263" i="1" s="1"/>
  <c r="H264" i="1"/>
  <c r="H262" i="1"/>
  <c r="E261" i="1" s="1"/>
  <c r="H261" i="1" s="1"/>
  <c r="H260" i="1"/>
  <c r="H259" i="1"/>
  <c r="H258" i="1"/>
  <c r="H257" i="1"/>
  <c r="H256" i="1"/>
  <c r="H255" i="1"/>
  <c r="H254" i="1"/>
  <c r="H253" i="1"/>
  <c r="H252" i="1"/>
  <c r="H251" i="1"/>
  <c r="H250" i="1"/>
  <c r="E247" i="1" s="1"/>
  <c r="H247" i="1" s="1"/>
  <c r="H249" i="1"/>
  <c r="H248" i="1"/>
  <c r="H246" i="1"/>
  <c r="H245" i="1"/>
  <c r="H244" i="1"/>
  <c r="H243" i="1"/>
  <c r="H242" i="1"/>
  <c r="H241" i="1"/>
  <c r="H240" i="1"/>
  <c r="H239" i="1"/>
  <c r="E233" i="1" s="1"/>
  <c r="H233" i="1" s="1"/>
  <c r="H238" i="1"/>
  <c r="H237" i="1"/>
  <c r="H236" i="1"/>
  <c r="H235" i="1"/>
  <c r="H234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E219" i="1" s="1"/>
  <c r="H219" i="1" s="1"/>
  <c r="H220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E206" i="1"/>
  <c r="H206" i="1" s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E187" i="1" s="1"/>
  <c r="H187" i="1" s="1"/>
  <c r="H184" i="1"/>
  <c r="E183" i="1"/>
  <c r="H183" i="1" s="1"/>
  <c r="H182" i="1"/>
  <c r="H181" i="1"/>
  <c r="H180" i="1"/>
  <c r="E179" i="1" s="1"/>
  <c r="H179" i="1" s="1"/>
  <c r="H178" i="1"/>
  <c r="H177" i="1"/>
  <c r="H176" i="1"/>
  <c r="H175" i="1"/>
  <c r="H174" i="1"/>
  <c r="H173" i="1"/>
  <c r="H172" i="1"/>
  <c r="H171" i="1"/>
  <c r="H170" i="1"/>
  <c r="H169" i="1"/>
  <c r="H168" i="1"/>
  <c r="E167" i="1" s="1"/>
  <c r="H167" i="1" s="1"/>
  <c r="H166" i="1"/>
  <c r="H165" i="1"/>
  <c r="H164" i="1"/>
  <c r="E158" i="1" s="1"/>
  <c r="H158" i="1" s="1"/>
  <c r="H163" i="1"/>
  <c r="H162" i="1"/>
  <c r="H161" i="1"/>
  <c r="H160" i="1"/>
  <c r="H159" i="1"/>
  <c r="H157" i="1"/>
  <c r="H156" i="1"/>
  <c r="E155" i="1"/>
  <c r="H155" i="1" s="1"/>
  <c r="E154" i="1" s="1"/>
  <c r="H154" i="1" s="1"/>
  <c r="H153" i="1"/>
  <c r="H152" i="1"/>
  <c r="H151" i="1"/>
  <c r="H150" i="1"/>
  <c r="E149" i="1" s="1"/>
  <c r="H149" i="1" s="1"/>
  <c r="E150" i="1"/>
  <c r="H147" i="1"/>
  <c r="E146" i="1" s="1"/>
  <c r="H146" i="1" s="1"/>
  <c r="H145" i="1"/>
  <c r="E144" i="1"/>
  <c r="H144" i="1" s="1"/>
  <c r="H143" i="1"/>
  <c r="H142" i="1"/>
  <c r="E141" i="1" s="1"/>
  <c r="H141" i="1" s="1"/>
  <c r="H140" i="1"/>
  <c r="H139" i="1"/>
  <c r="H138" i="1"/>
  <c r="H137" i="1"/>
  <c r="E127" i="1" s="1"/>
  <c r="H127" i="1" s="1"/>
  <c r="H136" i="1"/>
  <c r="H135" i="1"/>
  <c r="H134" i="1"/>
  <c r="H133" i="1"/>
  <c r="H132" i="1"/>
  <c r="H131" i="1"/>
  <c r="H130" i="1"/>
  <c r="H129" i="1"/>
  <c r="H128" i="1"/>
  <c r="H126" i="1"/>
  <c r="E125" i="1" s="1"/>
  <c r="H125" i="1" s="1"/>
  <c r="E124" i="1" s="1"/>
  <c r="H124" i="1" s="1"/>
  <c r="H123" i="1"/>
  <c r="H122" i="1"/>
  <c r="H121" i="1"/>
  <c r="H120" i="1"/>
  <c r="H119" i="1"/>
  <c r="H118" i="1"/>
  <c r="E117" i="1"/>
  <c r="H117" i="1" s="1"/>
  <c r="H116" i="1"/>
  <c r="H115" i="1"/>
  <c r="E114" i="1"/>
  <c r="H114" i="1" s="1"/>
  <c r="E113" i="1" s="1"/>
  <c r="H113" i="1" s="1"/>
  <c r="H112" i="1"/>
  <c r="H111" i="1"/>
  <c r="H110" i="1"/>
  <c r="H109" i="1"/>
  <c r="E108" i="1"/>
  <c r="H108" i="1" s="1"/>
  <c r="E107" i="1" s="1"/>
  <c r="H107" i="1" s="1"/>
  <c r="E106" i="1" s="1"/>
  <c r="H106" i="1" s="1"/>
  <c r="H105" i="1"/>
  <c r="H104" i="1"/>
  <c r="H103" i="1"/>
  <c r="H102" i="1"/>
  <c r="H101" i="1"/>
  <c r="H100" i="1"/>
  <c r="H99" i="1"/>
  <c r="H98" i="1"/>
  <c r="E96" i="1" s="1"/>
  <c r="H96" i="1" s="1"/>
  <c r="H97" i="1"/>
  <c r="H95" i="1"/>
  <c r="H94" i="1"/>
  <c r="H93" i="1"/>
  <c r="H92" i="1"/>
  <c r="H91" i="1"/>
  <c r="H90" i="1"/>
  <c r="H89" i="1"/>
  <c r="H88" i="1"/>
  <c r="H87" i="1"/>
  <c r="E83" i="1" s="1"/>
  <c r="H83" i="1" s="1"/>
  <c r="H86" i="1"/>
  <c r="H85" i="1"/>
  <c r="H84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E69" i="1" s="1"/>
  <c r="H69" i="1" s="1"/>
  <c r="H66" i="1"/>
  <c r="H65" i="1"/>
  <c r="H64" i="1"/>
  <c r="E63" i="1"/>
  <c r="H63" i="1" s="1"/>
  <c r="E62" i="1" s="1"/>
  <c r="H62" i="1" s="1"/>
  <c r="H61" i="1"/>
  <c r="H60" i="1"/>
  <c r="E60" i="1"/>
  <c r="H59" i="1"/>
  <c r="H58" i="1"/>
  <c r="H57" i="1"/>
  <c r="H56" i="1"/>
  <c r="H55" i="1"/>
  <c r="H54" i="1"/>
  <c r="H53" i="1"/>
  <c r="H52" i="1"/>
  <c r="H51" i="1"/>
  <c r="E50" i="1" s="1"/>
  <c r="H50" i="1" s="1"/>
  <c r="H49" i="1"/>
  <c r="H48" i="1"/>
  <c r="H47" i="1"/>
  <c r="E37" i="1" s="1"/>
  <c r="H37" i="1" s="1"/>
  <c r="H46" i="1"/>
  <c r="H45" i="1"/>
  <c r="H44" i="1"/>
  <c r="H43" i="1"/>
  <c r="H42" i="1"/>
  <c r="H41" i="1"/>
  <c r="H40" i="1"/>
  <c r="H39" i="1"/>
  <c r="H38" i="1"/>
  <c r="H36" i="1"/>
  <c r="H35" i="1"/>
  <c r="H34" i="1"/>
  <c r="H33" i="1"/>
  <c r="H32" i="1"/>
  <c r="H31" i="1"/>
  <c r="H30" i="1"/>
  <c r="H29" i="1"/>
  <c r="E27" i="1" s="1"/>
  <c r="H27" i="1" s="1"/>
  <c r="H28" i="1"/>
  <c r="H23" i="1"/>
  <c r="H22" i="1"/>
  <c r="E21" i="1" s="1"/>
  <c r="H21" i="1" s="1"/>
  <c r="H20" i="1"/>
  <c r="E19" i="1"/>
  <c r="H19" i="1" s="1"/>
  <c r="H17" i="1"/>
  <c r="H16" i="1"/>
  <c r="H15" i="1"/>
  <c r="H14" i="1"/>
  <c r="H13" i="1"/>
  <c r="E12" i="1" s="1"/>
  <c r="H12" i="1" s="1"/>
  <c r="H11" i="1"/>
  <c r="H10" i="1"/>
  <c r="H9" i="1"/>
  <c r="E8" i="1" s="1"/>
  <c r="H8" i="1" s="1"/>
  <c r="H3" i="1"/>
  <c r="E186" i="1" l="1"/>
  <c r="H186" i="1" s="1"/>
  <c r="E185" i="1" s="1"/>
  <c r="H185" i="1" s="1"/>
  <c r="E18" i="1"/>
  <c r="H18" i="1" s="1"/>
  <c r="E266" i="1"/>
  <c r="H266" i="1" s="1"/>
  <c r="E148" i="1"/>
  <c r="H148" i="1" s="1"/>
  <c r="E348" i="1"/>
  <c r="H348" i="1" s="1"/>
  <c r="E347" i="1" s="1"/>
  <c r="H347" i="1" s="1"/>
  <c r="E7" i="1"/>
  <c r="H7" i="1" s="1"/>
  <c r="E6" i="1" s="1"/>
  <c r="H6" i="1" s="1"/>
  <c r="E26" i="1"/>
  <c r="H26" i="1" s="1"/>
  <c r="E25" i="1" s="1"/>
  <c r="H25" i="1" s="1"/>
  <c r="E68" i="1"/>
  <c r="H68" i="1" s="1"/>
  <c r="E67" i="1" s="1"/>
  <c r="H67" i="1" s="1"/>
  <c r="E24" i="1" l="1"/>
  <c r="H24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<sst xmlns="http://schemas.openxmlformats.org/spreadsheetml/2006/main" count="2425" uniqueCount="802">
  <si>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</si>
  <si>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</si>
  <si>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</si>
  <si>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</si>
  <si>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</si>
  <si>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</si>
  <si>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</si>
  <si>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</si>
  <si>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</si>
  <si>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</si>
  <si>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</si>
  <si>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</si>
  <si>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</si>
  <si>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</si>
  <si>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</si>
  <si>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</si>
  <si>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</si>
  <si>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</si>
  <si>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</si>
  <si>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</si>
  <si>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</si>
  <si>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</si>
  <si>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</si>
  <si>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</si>
  <si>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</si>
  <si>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</si>
  <si>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</si>
  <si>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Tobogán pre NOC Košice</t>
  </si>
  <si>
    <t>1.1.1.1. </t>
  </si>
  <si>
    <t>SO 01 - Odstránenie oplotenia. búracie práce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</si>
  <si>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</si>
  <si>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</si>
  <si>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</si>
  <si>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</si>
  <si>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</si>
  <si>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</si>
  <si>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m2</t>
  </si>
  <si>
    <t>Odstránenie krytu v ploche do 200 m2 z betónu prostého. hr. vrstvy 150 do 300 mm.  -0.50000t</t>
  </si>
  <si>
    <t>1.1.1.1.1.1.2. </t>
  </si>
  <si>
    <t>Odstránenie krytu v ploche nad 200 m2 z kameniva ťaženého. hr. vrstvy 200 do 300 mm.  -0.50000t</t>
  </si>
  <si>
    <t>1.1.1.1.1.1.3. </t>
  </si>
  <si>
    <t>Odstránenie podkladu v ploche nad 200 m2 z kameniva hrubého drveného. hr.100 do 200 mm.  -0.23500t</t>
  </si>
  <si>
    <t>1.1.1.1.1.2. </t>
  </si>
  <si>
    <t>Ostatné konštrukcie a práce-búranie</t>
  </si>
  <si>
    <t>1.1.1.1.1.2.1. </t>
  </si>
  <si>
    <t>m3</t>
  </si>
  <si>
    <t>Búranie základov z betónu prostého.  -2.20000t - podmurovka oplotenia</t>
  </si>
  <si>
    <t>1.1.1.1.1.2.2. </t>
  </si>
  <si>
    <t>t</t>
  </si>
  <si>
    <t>Vodorovná doprava vybúraných hmôt po suchu s naložením a so zložením na vzdialenosť do 50 m</t>
  </si>
  <si>
    <t>1.1.1.1.1.2.3. </t>
  </si>
  <si>
    <t>Vodorovná doprava vybúraných hmôt po suchu bez naloženia. ale so zložením na vzdialenosť do 5 km</t>
  </si>
  <si>
    <t>1.1.1.1.1.2.4. </t>
  </si>
  <si>
    <t>Nakladanie na dopravné prostriedky pre vodorovnú dopravu vybúraných hmôt</t>
  </si>
  <si>
    <t>1.1.1.1.1.2.5. </t>
  </si>
  <si>
    <t>Poplatok za uloženie stavebného odpadu na recykláciu - betón bez armovania. veľkosť do 50 x 50 cm (17 01 01)</t>
  </si>
  <si>
    <t>1.1.1.1.2. </t>
  </si>
  <si>
    <t xml:space="preserve">PSV </t>
  </si>
  <si>
    <t>Práce a dodávky PSV</t>
  </si>
  <si>
    <t>1.1.1.1.2.1. </t>
  </si>
  <si>
    <t>Konštrukcie tesárske</t>
  </si>
  <si>
    <t>1.1.1.1.2.1.1. </t>
  </si>
  <si>
    <t>m</t>
  </si>
  <si>
    <t>Demontáž priestorových viazaných konštrukcií z reziva hraneného plochy 120 - 224 cm2. -0.01000 t</t>
  </si>
  <si>
    <t>1.1.1.1.2.2. </t>
  </si>
  <si>
    <t>Konštrukcie doplnkové kovové</t>
  </si>
  <si>
    <t>1.1.1.1.2.2.1. </t>
  </si>
  <si>
    <t>Demontáž oplotenia rámového na oceľové stĺpiky. výšky do 2.3 m.  -0.00900t</t>
  </si>
  <si>
    <t>1.1.1.1.2.2.2. </t>
  </si>
  <si>
    <t>ks</t>
  </si>
  <si>
    <t>Demontáž vrát a vrátok na oplotenie s plochou jednotlivo nad 10 do 20 m2.  -0.40000t</t>
  </si>
  <si>
    <t>1.1.1.2. </t>
  </si>
  <si>
    <t>SO 02 - Tobogán</t>
  </si>
  <si>
    <t>1.1.1.2.1. </t>
  </si>
  <si>
    <t>E1.1 - Stavebná pripravenosť</t>
  </si>
  <si>
    <t>1.1.1.2.1.1. </t>
  </si>
  <si>
    <t>1.1.1.2.1.1.1. </t>
  </si>
  <si>
    <t>1.1.1.2.1.1.1.1. </t>
  </si>
  <si>
    <t>Výkop nezapaženej jamy v hornine 3. do 100 m3</t>
  </si>
  <si>
    <t>1.1.1.2.1.1.1.2. </t>
  </si>
  <si>
    <t>Hĺbenie nezapažených jám a zárezov. Príplatok za lepivosť horniny 3</t>
  </si>
  <si>
    <t>1.1.1.2.1.1.1.3. </t>
  </si>
  <si>
    <t>Výkop šachty zapaženej. hornina 3 do 100 m3</t>
  </si>
  <si>
    <t>1.1.1.2.1.1.1.4. </t>
  </si>
  <si>
    <t>Príplatok k cenám za lepivosť pri hĺbení šachiet zapažených i nezapažených v hornine 3</t>
  </si>
  <si>
    <t>1.1.1.2.1.1.1.5. </t>
  </si>
  <si>
    <t>Vodorovné premiestnenie výkopku po spevnenej ceste z horniny tr.1-4. do 100 m3 na vzdialenosť do 3000 m</t>
  </si>
  <si>
    <t>1.1.1.2.1.1.1.6. </t>
  </si>
  <si>
    <t>Vodorovné premiestnenie výkopku po spevnenej ceste z horniny tr.1-4. do 100 m3. príplatok k cene za každých ďalšich a začatých 1000 m</t>
  </si>
  <si>
    <t>1.1.1.2.1.1.1.7. </t>
  </si>
  <si>
    <t>Nakladanie neuľahnutého výkopku z hornín tr.1-4 do 100 m3</t>
  </si>
  <si>
    <t>1.1.1.2.1.1.1.8. </t>
  </si>
  <si>
    <t>Uloženie sypaniny do násypov s rozprestretím sypaniny vo vrstvách a s hrubým urovnaním nezhutnených</t>
  </si>
  <si>
    <t>1.1.1.2.1.1.1.9. </t>
  </si>
  <si>
    <t>Poplatok za skládku - zemina a kamenivo (17 05). ostatné</t>
  </si>
  <si>
    <t>1.1.1.2.1.1.2. </t>
  </si>
  <si>
    <t>Zakladanie</t>
  </si>
  <si>
    <t>1.1.1.2.1.1.2.1. </t>
  </si>
  <si>
    <t>Betón základových dosiek. železový (bez výstuže). tr. C 25/30</t>
  </si>
  <si>
    <t>1.1.1.2.1.1.2.2. </t>
  </si>
  <si>
    <t>Debnenie stien základových dosiek. zhotovenie-dielce</t>
  </si>
  <si>
    <t>1.1.1.2.1.1.2.3. </t>
  </si>
  <si>
    <t>Debnenie stien základových dosiek. odstránenie-dielce</t>
  </si>
  <si>
    <t>1.1.1.2.1.1.2.4. </t>
  </si>
  <si>
    <t>Výstuž základových dosiek z ocele B500 (10505)</t>
  </si>
  <si>
    <t>1.1.1.2.1.1.2.5. </t>
  </si>
  <si>
    <t>Betón základových pätiek. železový (bez výstuže). tr. C 25/30 - viď. PD</t>
  </si>
  <si>
    <t>1.1.1.2.1.1.2.6. </t>
  </si>
  <si>
    <t>Debnenie stien základových pätiek. zhotovenie-dielce</t>
  </si>
  <si>
    <t>1.1.1.2.1.1.2.7. </t>
  </si>
  <si>
    <t>Debnenie stien základovýcb pätiek. odstránenie-dielce</t>
  </si>
  <si>
    <t>1.1.1.2.1.1.2.8. </t>
  </si>
  <si>
    <t>Výstuž základových pätiek z ocele B500 (10505)</t>
  </si>
  <si>
    <t>1.1.1.2.1.1.2.9. </t>
  </si>
  <si>
    <t>Betón základových múrov. železový (bez výstuže). tr. C 25/30</t>
  </si>
  <si>
    <t>1.1.1.2.1.1.2.10. </t>
  </si>
  <si>
    <t>Debnenie základových múrov obojstranné zhotovenie-dielce</t>
  </si>
  <si>
    <t>1.1.1.2.1.1.2.11. </t>
  </si>
  <si>
    <t>Debnenie základových múrov obojstranné odstránenie-dielce</t>
  </si>
  <si>
    <t>1.1.1.2.1.1.2.12. </t>
  </si>
  <si>
    <t>Výstuž základových múrov nosných z ocele B500 (10505)</t>
  </si>
  <si>
    <t>1.1.1.2.1.1.3. </t>
  </si>
  <si>
    <t>1.1.1.2.1.1.3.1. </t>
  </si>
  <si>
    <t>cm</t>
  </si>
  <si>
    <t>Jadrové vrty diamantovými korunkami do D 300 mm do stien - železobetónových -0.00170t</t>
  </si>
  <si>
    <t>1.1.1.2.1.1.3.2. </t>
  </si>
  <si>
    <t>Jadrové vrty diamantovými korunkami do D 350 mm do stien - železobetónových -0.00175t</t>
  </si>
  <si>
    <t>1.1.1.2.1.1.3.3. </t>
  </si>
  <si>
    <t>Odvoz sutiny a vybúraných hmôt na skládku do 1 km</t>
  </si>
  <si>
    <t>1.1.1.2.1.1.3.4. </t>
  </si>
  <si>
    <t>Odvoz sutiny a vybúraných hmôt na skládku za každý ďalší 1 km</t>
  </si>
  <si>
    <t>1.1.1.2.1.1.3.5. </t>
  </si>
  <si>
    <t>Vnútrostavenisková doprava sutiny a vybúraných hmôt do 10 m</t>
  </si>
  <si>
    <t>1.1.1.2.1.1.3.6. </t>
  </si>
  <si>
    <t>Vnútrostavenisková doprava sutiny a vybúraných hmôt za každých ďalších 5 m</t>
  </si>
  <si>
    <t>1.1.1.2.1.1.3.7. </t>
  </si>
  <si>
    <t>Nakladanie na dopravný prostriedok pre vodorovnú dopravu sutiny</t>
  </si>
  <si>
    <t>1.1.1.2.1.1.3.8. </t>
  </si>
  <si>
    <t>Poplatok za skládku - betón. tehly. dlaždice. obkladačky a keramika  (17 01). ostatné</t>
  </si>
  <si>
    <t>1.1.1.2.1.1.3.9. </t>
  </si>
  <si>
    <t>Prenájom kontajneru 2 m3</t>
  </si>
  <si>
    <t>1.1.1.2.1.1.4. </t>
  </si>
  <si>
    <t>Presun hmôt HSV</t>
  </si>
  <si>
    <t>1.1.1.2.1.1.4.1. </t>
  </si>
  <si>
    <t>Presun hmôt pre budovy (801. 803. 812). zvislá konštr. z tehál. tvárnic. z kovu výšky do 6 m</t>
  </si>
  <si>
    <t>1.1.1.2.1.2. </t>
  </si>
  <si>
    <t>1.1.1.2.1.2.1. </t>
  </si>
  <si>
    <t>Záchytná nádoba</t>
  </si>
  <si>
    <t>1.1.1.2.1.2.1.1. </t>
  </si>
  <si>
    <t>Montáž záchytnej nádoby</t>
  </si>
  <si>
    <t>1.1.1.2.1.2.1.2. </t>
  </si>
  <si>
    <t>Nádrž nerezová - záchytná. 2000x2000x1250 mm</t>
  </si>
  <si>
    <t>1.1.1.2.1.2.1.3. </t>
  </si>
  <si>
    <t>KPL</t>
  </si>
  <si>
    <t>Presun hmôt pre záchytnú nádrž</t>
  </si>
  <si>
    <t>1.1.1.2.2. </t>
  </si>
  <si>
    <t>E1.2 - Tobogany</t>
  </si>
  <si>
    <t>1.1.1.2.2.1. </t>
  </si>
  <si>
    <t xml:space="preserve">D1 </t>
  </si>
  <si>
    <t>Tobogany - Národné plavecké centrum Košice</t>
  </si>
  <si>
    <t>1.1.1.2.2.1.1. </t>
  </si>
  <si>
    <t>Tobogan uzaveretý RR1200 - dĺžka 79.9 m + 10 m vlastný dojazd = 89.6 m</t>
  </si>
  <si>
    <t>1.1.1.2.2.1.1.1. </t>
  </si>
  <si>
    <t>súbor</t>
  </si>
  <si>
    <t>Výkresy a statika</t>
  </si>
  <si>
    <t>1.1.1.2.2.1.1.2. </t>
  </si>
  <si>
    <t>Zariadenie staveniska</t>
  </si>
  <si>
    <t>1.1.1.2.2.1.1.3. </t>
  </si>
  <si>
    <t>GFK elementy šmýkačky RR 1200</t>
  </si>
  <si>
    <t>Poznámka k položke:
L = 79,9 m, štartovací diel, farebné prevedienie podľa RAL, kotviaci materiál</t>
  </si>
  <si>
    <t>1.1.1.2.2.1.1.4. </t>
  </si>
  <si>
    <t>Elementy bez pozdĺžnych prírub</t>
  </si>
  <si>
    <t>1.1.1.2.2.1.1.5. </t>
  </si>
  <si>
    <t>Bezúdržbové prešpárovanie</t>
  </si>
  <si>
    <t>1.1.1.2.2.1.1.6. </t>
  </si>
  <si>
    <t>GFK dojazdový diele FLAWA 700. L 10 m</t>
  </si>
  <si>
    <t>1.1.1.2.2.1.1.7. </t>
  </si>
  <si>
    <t>Oceľová konštrukcia z pozinku</t>
  </si>
  <si>
    <t>1.1.1.2.2.1.1.8. </t>
  </si>
  <si>
    <t>Popisné tabuľky</t>
  </si>
  <si>
    <t>1.1.1.2.2.1.1.9. </t>
  </si>
  <si>
    <t>Transport GFK dielov. oceľovej konštrukcie</t>
  </si>
  <si>
    <t>1.1.1.2.2.1.1.10. </t>
  </si>
  <si>
    <t>Montáž</t>
  </si>
  <si>
    <t>1.1.1.2.2.1.1.11. </t>
  </si>
  <si>
    <t>TUV Certifikát</t>
  </si>
  <si>
    <t>1.1.1.2.2.1.1.12. </t>
  </si>
  <si>
    <t>Semafor so senzorickým riadením</t>
  </si>
  <si>
    <t>1.1.1.2.2.1.1.13. </t>
  </si>
  <si>
    <t>Stripe efekt 20 m</t>
  </si>
  <si>
    <t>1.1.1.2.2.1.2. </t>
  </si>
  <si>
    <t>Tobogan uzatvretý RR825  - dĺžka 44.9 m + 10 m vlastný dojazd = 54.9</t>
  </si>
  <si>
    <t>1.1.1.2.2.1.2.1. </t>
  </si>
  <si>
    <t>1.1.1.2.2.1.2.2. </t>
  </si>
  <si>
    <t>1.1.1.2.2.1.2.3. </t>
  </si>
  <si>
    <t>GFK elementy šmýkačky RR 825</t>
  </si>
  <si>
    <t>Poznámka k položke:
L = 44,90 m, štartovací diel, farebné prevedienie podľa RAL, kotviaci materiál</t>
  </si>
  <si>
    <t>1.1.1.2.2.1.2.4. </t>
  </si>
  <si>
    <t>1.1.1.2.2.1.2.5. </t>
  </si>
  <si>
    <t>1.1.1.2.2.1.2.6. </t>
  </si>
  <si>
    <t>1.1.1.2.2.1.2.7. </t>
  </si>
  <si>
    <t>1.1.1.2.2.1.2.8. </t>
  </si>
  <si>
    <t>1.1.1.2.2.1.2.9. </t>
  </si>
  <si>
    <t>1.1.1.2.2.1.2.10. </t>
  </si>
  <si>
    <t>1.1.1.2.2.1.2.11. </t>
  </si>
  <si>
    <t>1.1.1.2.2.1.2.12. </t>
  </si>
  <si>
    <t>1.1.1.2.2.1.3. </t>
  </si>
  <si>
    <t>Štartovacia veža vrátane podesty vo výška 8.96 m. priechodzia výška 120 cm</t>
  </si>
  <si>
    <t>1.1.1.2.2.1.3.1. </t>
  </si>
  <si>
    <t>1.1.1.2.2.1.3.2. </t>
  </si>
  <si>
    <t>Štartovacia veža ako točité schodisko. D = 3.2 m. H 8.695</t>
  </si>
  <si>
    <t>1.1.1.2.2.1.3.3. </t>
  </si>
  <si>
    <t>Štartovacia podesta vrátane zábradlia</t>
  </si>
  <si>
    <t>1.1.1.2.2.1.3.4. </t>
  </si>
  <si>
    <t>Stupne a podesta z polymerbetonu</t>
  </si>
  <si>
    <t>1.1.1.2.2.1.3.5. </t>
  </si>
  <si>
    <t>Potrubie v pylone</t>
  </si>
  <si>
    <t>1.1.1.2.2.1.3.6. </t>
  </si>
  <si>
    <t>Náter oceľovej konštrukcie</t>
  </si>
  <si>
    <t>1.1.1.2.2.1.3.7. </t>
  </si>
  <si>
    <t>Ohradenie nedostatočnej podchodzej výšky pod schodiskom</t>
  </si>
  <si>
    <t>1.1.1.2.2.1.3.8. </t>
  </si>
  <si>
    <t>Transport</t>
  </si>
  <si>
    <t>1.1.1.2.2.1.3.9. </t>
  </si>
  <si>
    <t>1.1.1.2.3. </t>
  </si>
  <si>
    <t>E1.3 - Prístrešky pre skrinky</t>
  </si>
  <si>
    <t>1.1.1.2.3.1. </t>
  </si>
  <si>
    <t>1.1.1.2.3.1.1. </t>
  </si>
  <si>
    <t>1.1.1.2.3.1.1.1. </t>
  </si>
  <si>
    <t>Osadenie prístreškov pre skrinky</t>
  </si>
  <si>
    <t>1.1.1.2.3.1.1.2. </t>
  </si>
  <si>
    <t>Prístrešok PR1</t>
  </si>
  <si>
    <t>1.1.1.2.3.1.1.3. </t>
  </si>
  <si>
    <t>Prístrešok PR2</t>
  </si>
  <si>
    <t>1.1.1.2.3.1.1.4. </t>
  </si>
  <si>
    <t>Presun hmôt pre kovové stavebné doplnkové konštrukcie v objektoch výšky do 6 m</t>
  </si>
  <si>
    <t>1.1.1.2.4. </t>
  </si>
  <si>
    <t>E1.4 - Mobiliár</t>
  </si>
  <si>
    <t>1.1.1.2.4.1. </t>
  </si>
  <si>
    <t xml:space="preserve">OST </t>
  </si>
  <si>
    <t>Mobiliár</t>
  </si>
  <si>
    <t>1.1.1.2.4.1.1. </t>
  </si>
  <si>
    <t>Šatňové strinky 400x500x600mm (rozmer zostavy). 18 (6x3) ks v zostave.  rozmer boxu 2400x500x1800mm. HPL 8-12mm. AL eloxovaný rám. viď. PD</t>
  </si>
  <si>
    <t>1.1.1.2.4.1.2. </t>
  </si>
  <si>
    <t>Prezliekacie kabínky. samostatne stojaca konštrukcia z ocele. látkový záves. špirálový/oblúkový dizajn. prenosná inśtalácia. viď. PD</t>
  </si>
  <si>
    <t>1.1.1.2.4.2. </t>
  </si>
  <si>
    <t xml:space="preserve">OST - 01 </t>
  </si>
  <si>
    <t>Vybavenie volejbalového ihriska</t>
  </si>
  <si>
    <t>1.1.1.2.4.2.1. </t>
  </si>
  <si>
    <t>Volejbalové hliníkové turnajové stĺpiky. profil 120x100 mm. napínanie siete typu SLIM (pár)</t>
  </si>
  <si>
    <t>1.1.1.2.4.2.2. </t>
  </si>
  <si>
    <t>Puzdro na hliníkový stĺp - verzia na plážový volejbal</t>
  </si>
  <si>
    <t>1.1.1.2.4.2.3. </t>
  </si>
  <si>
    <t>Rozhodcovské stanovište na plážový volejbal</t>
  </si>
  <si>
    <t>1.1.1.2.4.2.4. </t>
  </si>
  <si>
    <t>Páska vyznačujúca pole hry na plážový volejbal</t>
  </si>
  <si>
    <t>1.1.1.2.4.2.5. </t>
  </si>
  <si>
    <t>Ochranná sieť z polyetylénu (PE). veľkosť ôk 100x100 mm. hrúbka väzby 4 mm. farebné. prevedenia: modrá. zelená. tmavozelená. žltá. červená. biela. čierna. rozmer: 112.4 x 3 m</t>
  </si>
  <si>
    <t>1.1.1.2.4.2.6. </t>
  </si>
  <si>
    <t>kpl</t>
  </si>
  <si>
    <t>Sada vodiacich lán (do 100 m2)</t>
  </si>
  <si>
    <t>1.1.1.2.5. </t>
  </si>
  <si>
    <t>E3 - Technológia úpravy vody</t>
  </si>
  <si>
    <t>1.1.1.2.5.1. </t>
  </si>
  <si>
    <t>Záchytná nádrž:</t>
  </si>
  <si>
    <t>1.1.1.2.5.1.1. </t>
  </si>
  <si>
    <t>samonosná krytá nádrž z PP panelov s vystužením. rozmery 4x2x1.5 m</t>
  </si>
  <si>
    <t>1.1.1.2.5.2. </t>
  </si>
  <si>
    <t xml:space="preserve">D2 </t>
  </si>
  <si>
    <t>Úpravňa vody:</t>
  </si>
  <si>
    <t>1.1.1.2.5.2.1. </t>
  </si>
  <si>
    <t>ventil s automatickým ovládaním na prepínanie filtrácia/pranie. DN 65</t>
  </si>
  <si>
    <t>1.1.1.2.5.2.2. </t>
  </si>
  <si>
    <t>pripojovacia sada k Besgo ventilu - na vodu</t>
  </si>
  <si>
    <t>1.1.1.2.5.2.3. </t>
  </si>
  <si>
    <t>Filter laminátový. VB. pieskový. 1050 mm. bez 6 CV 3"</t>
  </si>
  <si>
    <t>1.1.1.2.5.2.4. </t>
  </si>
  <si>
    <t>Čerpadlo BADU Prime 40. - 34 m3 / 12m. 2.2 kW 400 V</t>
  </si>
  <si>
    <t>1.1.1.2.5.2.5. </t>
  </si>
  <si>
    <t>Čerpadlo BADU Resort 110. - 98m3 / 12m. 5.5 kW 400 V</t>
  </si>
  <si>
    <t>1.1.1.2.5.2.6. </t>
  </si>
  <si>
    <t>Frekvenčný menič 400V s krytím IP65 do 3 kW</t>
  </si>
  <si>
    <t>1.1.1.2.5.2.7. </t>
  </si>
  <si>
    <t>Frekvenčný menič 400V s krytím IP65 do 7.5 kW</t>
  </si>
  <si>
    <t>1.1.1.2.5.2.8. </t>
  </si>
  <si>
    <t>kg</t>
  </si>
  <si>
    <t>Filtračný materiál zeolit</t>
  </si>
  <si>
    <t>1.1.1.2.5.2.9. </t>
  </si>
  <si>
    <t>zostava</t>
  </si>
  <si>
    <t>AL Profi Plus - regulácia dezinfekčného prostriedku (meranie pH. ORP. voľný Cl. celkový CL) a regulácia hodnoty pH. dávkovanie koagulantu</t>
  </si>
  <si>
    <t>1.1.1.2.5.2.10. </t>
  </si>
  <si>
    <t>Sonda na meranie celkového chlóru ClT</t>
  </si>
  <si>
    <t>1.1.1.2.5.2.11. </t>
  </si>
  <si>
    <t>Membranové čerpadlo DDE 5 l/h Grundfos</t>
  </si>
  <si>
    <t>1.1.1.2.5.2.12. </t>
  </si>
  <si>
    <t>Tlakový hladinomer k dávkovaciemu zariadeniu Ase</t>
  </si>
  <si>
    <t>1.1.1.2.5.2.13. </t>
  </si>
  <si>
    <t>dezinfekcia vody UV. Top UVM 0130-27-AW-AEP-DN150</t>
  </si>
  <si>
    <t>1.1.1.2.5.3. </t>
  </si>
  <si>
    <t xml:space="preserve">D3 </t>
  </si>
  <si>
    <t>Meranie a regulácia :</t>
  </si>
  <si>
    <t>1.1.1.2.5.3.1. </t>
  </si>
  <si>
    <t>snímanie prietoku bazénovej vody. ochrana technológie pred chodom na prázdno</t>
  </si>
  <si>
    <t>1.1.1.2.5.3.2. </t>
  </si>
  <si>
    <t>autom. regulácia hlad. vody - filter. vodomer. ventil O32 s vratnou pružinou</t>
  </si>
  <si>
    <t>1.1.1.2.5.4. </t>
  </si>
  <si>
    <t>Montážny materiál:</t>
  </si>
  <si>
    <t>1.1.1.2.5.4.1. </t>
  </si>
  <si>
    <t>PVC potrubie. PVC tvarovky. PVC armatúry</t>
  </si>
  <si>
    <t>1.1.1.2.5.5. </t>
  </si>
  <si>
    <t xml:space="preserve">D5 </t>
  </si>
  <si>
    <t>Montáž :</t>
  </si>
  <si>
    <t>1.1.1.2.5.5.1. </t>
  </si>
  <si>
    <t>hod</t>
  </si>
  <si>
    <t>montáž technológie</t>
  </si>
  <si>
    <t>1.1.1.2.6. </t>
  </si>
  <si>
    <t>E4 - Vypúštanie vody z prania filtrov toboganovej technológie - Napojenie prania filtrov</t>
  </si>
  <si>
    <t>1.1.1.2.6.1. </t>
  </si>
  <si>
    <t>1.1.1.2.6.1.1. </t>
  </si>
  <si>
    <t>Rúrové vedenie</t>
  </si>
  <si>
    <t>1.1.1.2.6.1.1.1. </t>
  </si>
  <si>
    <t>Montáž vodovodného potrubia z dvojvsrtvového PE 100 SDR11. SDR17 zváraných elektrotvarovkami D 125x11.4 mm</t>
  </si>
  <si>
    <t>1.1.1.2.6.1.1.2. </t>
  </si>
  <si>
    <t>Rúra HDPE na vodu PE100 PN16 SDR11 125x11.4x12 m vrátane - tvarovky(kolená. spojky. redukcie...)</t>
  </si>
  <si>
    <t>1.1.1.2.6.1.1.3. </t>
  </si>
  <si>
    <t>Presun hmôt pre rúrové vedenie hĺbené z rúr z plast.. hmôt alebo sklolamin. v otvorenom výkope</t>
  </si>
  <si>
    <t>1.1.1.2.6.2. </t>
  </si>
  <si>
    <t>1.1.1.2.6.2.1. </t>
  </si>
  <si>
    <t>Zdravotechnika - vnútorná kanalizácia</t>
  </si>
  <si>
    <t>1.1.1.2.6.2.1.1. </t>
  </si>
  <si>
    <t>Montáž odpadového HT potrubia vodorovného DN 100</t>
  </si>
  <si>
    <t>1.1.1.2.6.2.1.2. </t>
  </si>
  <si>
    <t>Potrubie odpadové HT z PP. vodorovné DN 110 vrátane - tvarovky(kolená. spojky. redukcie. T-kusy...)</t>
  </si>
  <si>
    <t>1.1.1.2.6.2.2. </t>
  </si>
  <si>
    <t>Zdravotechnika - vnútorný vodovod</t>
  </si>
  <si>
    <t>1.1.1.2.6.2.2.1. </t>
  </si>
  <si>
    <t>Montáž vodovodného potrubia z nerezových rúrok spájaných lisovaním D 42 mm</t>
  </si>
  <si>
    <t>1.1.1.2.6.2.2.2. </t>
  </si>
  <si>
    <t>Vodovodné potrubie z ušlachtilej ocele 42x1.5 (vrátane - tvarovky(kolená. spojky. redukcie. T-kusy...)</t>
  </si>
  <si>
    <t>1.1.1.2.6.2.2.3. </t>
  </si>
  <si>
    <t>Redukovaný T-kus ušľachtilá oceľ: d=88.9mm. d1=42mm. d2=88.9mm</t>
  </si>
  <si>
    <t>1.1.1.2.6.2.2.4. </t>
  </si>
  <si>
    <t>Montáž guľového kohúta závitového priameho pre vodu G 6/4</t>
  </si>
  <si>
    <t>1.1.1.2.6.2.2.5. </t>
  </si>
  <si>
    <t>Guľový uzáver pre vodu 6/4". niklovaná mosadz</t>
  </si>
  <si>
    <t>1.1.1.2.6.2.2.6. </t>
  </si>
  <si>
    <t>Presun hmôt pre vnútorný vodovod v objektoch výšky do 6 m</t>
  </si>
  <si>
    <t>1.1.1.2.6.2.2.7. </t>
  </si>
  <si>
    <t>Vodovod. prípl.za presun nad vymedz. najväčšiu dopravnú vzdialenosť do 1000m</t>
  </si>
  <si>
    <t>1.1.1.2.6.2.2.8. </t>
  </si>
  <si>
    <t>Vodovod. Prípl.za presun za každých ďalších aj začatých 1000 m nad 1000 m</t>
  </si>
  <si>
    <t>1.1.1.2.6.2.3. </t>
  </si>
  <si>
    <t>Zdravotechnika - strojné vybavenie</t>
  </si>
  <si>
    <t>1.1.1.2.6.2.3.1. </t>
  </si>
  <si>
    <t>Montáž čerpadla vodovodného ponorného</t>
  </si>
  <si>
    <t>1.1.1.2.6.2.3.2. </t>
  </si>
  <si>
    <t>Ponorné kalové čerpadlo s max. priechodnosťou 80mm. inštalácia v mokrej jímke so systémom automatickej spojky bez čidla priesaku upchávkou a vyhodnocovacej jednotky. Čerpadlo SL1.80.100.22.4.50D.C</t>
  </si>
  <si>
    <t>1.1.1.2.6.2.3.3. </t>
  </si>
  <si>
    <t>Riadiaca jednotka pre dve čerpadlá LC 231 2x 1-9 DOL 3x460 PI CE</t>
  </si>
  <si>
    <t>1.1.1.2.6.2.3.4. </t>
  </si>
  <si>
    <t>Spojka automatická. souprava. DN100</t>
  </si>
  <si>
    <t>1.1.1.2.6.2.3.5. </t>
  </si>
  <si>
    <t>Analogový hladinový snímač LH100 0-3m</t>
  </si>
  <si>
    <t>1.1.1.2.6.2.3.6. </t>
  </si>
  <si>
    <t>Držiak kábla LH100</t>
  </si>
  <si>
    <t>1.1.1.2.6.2.3.7. </t>
  </si>
  <si>
    <t>Závažie LH100</t>
  </si>
  <si>
    <t>1.1.1.2.6.2.3.8. </t>
  </si>
  <si>
    <t>Uvedenie do prevádzky</t>
  </si>
  <si>
    <t>1.1.1.2.6.2.3.9. </t>
  </si>
  <si>
    <t>Presun hmôt pre strojné vybavenie v objektoch výšky do 6 m</t>
  </si>
  <si>
    <t>1.1.1.2.6.2.3.10. </t>
  </si>
  <si>
    <t>Strojné vybavenie. prípl.za presun nad vymedz. najväčšiu dopr. vzdial. do 1000 m</t>
  </si>
  <si>
    <t>1.1.1.2.6.2.3.11. </t>
  </si>
  <si>
    <t>Strojné vybavenie. prípl.za každých ďalších aj začatých 1000 m nad 1000 m</t>
  </si>
  <si>
    <t>1.1.1.2.6.2.4. </t>
  </si>
  <si>
    <t>1.1.1.2.6.2.4.1. </t>
  </si>
  <si>
    <t>Montáž objímky pre montáž potrubia do steny alebo stropu D 120-128 mm</t>
  </si>
  <si>
    <t>1.1.1.2.6.2.4.2. </t>
  </si>
  <si>
    <t>Potrubná objímka pozinkovaná. rozsah upínania D 120-128 mm. M8/M10. EPDM izolant</t>
  </si>
  <si>
    <t>1.1.1.2.6.2.4.3. </t>
  </si>
  <si>
    <t>1.1.1.2.6.3. </t>
  </si>
  <si>
    <t xml:space="preserve">HZS </t>
  </si>
  <si>
    <t>Hodinové zúčtovacie sadzby</t>
  </si>
  <si>
    <t>1.1.1.2.6.3.1. </t>
  </si>
  <si>
    <t>Stavebno montážne práce náročnejšie. ucelené. obtiažne. rutinné (Tr. 2) v rozsahu viac ako 8 hodín náročnejšie</t>
  </si>
  <si>
    <t>1.1.1.2.7. </t>
  </si>
  <si>
    <t>E5.1 - ELEKTOINSTALACIA - SILNOPRÚD</t>
  </si>
  <si>
    <t>1.1.1.2.7.1. </t>
  </si>
  <si>
    <t xml:space="preserve">E.4 </t>
  </si>
  <si>
    <t>Elektroinštalácia</t>
  </si>
  <si>
    <t>1.1.1.2.7.1.1. </t>
  </si>
  <si>
    <t>Návrh osvetlenia ihriska</t>
  </si>
  <si>
    <t>1.1.1.2.7.1.1.1. </t>
  </si>
  <si>
    <t>Zapojenie svietidla 1x svetelný zdroj. parkového a záhradného na stĺp LED</t>
  </si>
  <si>
    <t>1.1.1.2.7.1.1.2. </t>
  </si>
  <si>
    <t>LRF150 150W/18750lm/4000K/Ra80 IP66/Sym</t>
  </si>
  <si>
    <t>1.1.1.2.7.1.1.3. </t>
  </si>
  <si>
    <t>Montáž stožiara oceľového výšky 6 m s prírubou pre uličné svietidlá</t>
  </si>
  <si>
    <t>1.1.1.2.7.1.1.4. </t>
  </si>
  <si>
    <t>Ulič.stĺp kužeľ. s prírubou; H=6m. S-60PC/3 AUR 134/60</t>
  </si>
  <si>
    <t>1.1.1.2.7.1.1.5. </t>
  </si>
  <si>
    <t>Stožiarová pätka betónová</t>
  </si>
  <si>
    <t>1.1.1.2.7.1.1.6. </t>
  </si>
  <si>
    <t>Základ pre oceľ.stĺpy 3÷6m. -100/30 -V TZN_HOT GALVA BOLTS</t>
  </si>
  <si>
    <t>1.1.1.2.7.1.1.7. </t>
  </si>
  <si>
    <t>Príplatok k stožiarovej pätke.</t>
  </si>
  <si>
    <t>1.1.1.2.7.1.1.8. </t>
  </si>
  <si>
    <t>Elektrovýstroj stožiara pre 1 okruh</t>
  </si>
  <si>
    <t>1.1.1.2.7.1.1.9. </t>
  </si>
  <si>
    <t>Strožiarový rozvádzač ROSA TB1. 1xE14 D01 4x10-35</t>
  </si>
  <si>
    <t>1.1.1.2.7.1.1.10. </t>
  </si>
  <si>
    <t>Poistka patrónová D01 E14 2211004 10A 400V gG/gL</t>
  </si>
  <si>
    <t>1.1.1.2.7.1.1.11. </t>
  </si>
  <si>
    <t>Kábel medený uložený voľne CYKY 450/750 V 3x2.5</t>
  </si>
  <si>
    <t>1.1.1.2.7.1.1.12. </t>
  </si>
  <si>
    <t>Kábel medený CYKY-J 3x2.5 mm2</t>
  </si>
  <si>
    <t>1.1.1.2.7.1.1.13. </t>
  </si>
  <si>
    <t>Kábel medený uložený voľne CYKY 450/750 V 5x10</t>
  </si>
  <si>
    <t>1.1.1.2.7.1.1.14. </t>
  </si>
  <si>
    <t>Kábel medený CYKY-J 5x10 mm2</t>
  </si>
  <si>
    <t>1.1.1.2.7.1.1.15. </t>
  </si>
  <si>
    <t>Rúrka ohybná elektroinštalačná z HDPE. D 63 uložená pevne</t>
  </si>
  <si>
    <t>1.1.1.2.7.1.1.16. </t>
  </si>
  <si>
    <t>Rúrka ohybná dvojplášťová HDPE. KOPOFLEX BA KF 09063 BA. D 63. KOPOS</t>
  </si>
  <si>
    <t>1.1.1.2.7.1.1.17. </t>
  </si>
  <si>
    <t>Podružný materiál</t>
  </si>
  <si>
    <t>1.1.1.2.7.1.1.18. </t>
  </si>
  <si>
    <t>Podiel pridružených výkonov</t>
  </si>
  <si>
    <t>1.1.1.2.7.1.2. </t>
  </si>
  <si>
    <t>Napojenie brán. turniketov a závor</t>
  </si>
  <si>
    <t>1.1.1.2.7.1.2.1. </t>
  </si>
  <si>
    <t>Rúrka ohybná elektroinštalačná z HDPE. D 40 uložená pevne</t>
  </si>
  <si>
    <t>1.1.1.2.7.1.2.2. </t>
  </si>
  <si>
    <t>Rúrka ohybná dvojplášťová HDPE. KOPOFLEX BA KF 09040 BA. D 40. KOPOS</t>
  </si>
  <si>
    <t>1.1.1.2.7.1.2.3. </t>
  </si>
  <si>
    <t>1.1.1.2.7.1.2.4. </t>
  </si>
  <si>
    <t>1.1.1.2.7.1.2.5. </t>
  </si>
  <si>
    <t>Kábel medený uložený voľne CYKY 450/750 V 3x4</t>
  </si>
  <si>
    <t>1.1.1.2.7.1.2.6. </t>
  </si>
  <si>
    <t>Kábel medený CYKY-J 3x4 mm2</t>
  </si>
  <si>
    <t>1.1.1.2.7.1.2.7. </t>
  </si>
  <si>
    <t>Kábel medený uložený voľne CYKY 450/750 V 5x2.5</t>
  </si>
  <si>
    <t>1.1.1.2.7.1.2.8. </t>
  </si>
  <si>
    <t>Kábel medený CYKY-J 5x2.5 mm2</t>
  </si>
  <si>
    <t>1.1.1.2.7.1.2.9. </t>
  </si>
  <si>
    <t>Kábel medený uložený voľne CYKY 450/750 V 5x4</t>
  </si>
  <si>
    <t>1.1.1.2.7.1.2.10. </t>
  </si>
  <si>
    <t>Kábel medený CYKY-J 5x4 mm2</t>
  </si>
  <si>
    <t>1.1.1.2.7.1.2.11. </t>
  </si>
  <si>
    <t>1.1.1.2.7.1.2.12. </t>
  </si>
  <si>
    <t>1.1.1.2.7.1.3. </t>
  </si>
  <si>
    <t>Rozvadzač R-TG</t>
  </si>
  <si>
    <t>1.1.1.2.7.1.3.1. </t>
  </si>
  <si>
    <t>Násuvná skriňa vývodová</t>
  </si>
  <si>
    <t>1.1.1.2.7.1.3.2. </t>
  </si>
  <si>
    <t>Skriňa KNB50SF4 vývodová 50A poistková KNB50SF4. výrobcu prispôsobiť skutkovému stavu</t>
  </si>
  <si>
    <t>1.1.1.2.7.1.3.3. </t>
  </si>
  <si>
    <t>Kábel medený uložený voľne CYKY 450/750 V 5x16</t>
  </si>
  <si>
    <t>1.1.1.2.7.1.3.4. </t>
  </si>
  <si>
    <t>Kábel medený CYKY-J 5x16 mm2</t>
  </si>
  <si>
    <t>1.1.1.2.7.1.3.5. </t>
  </si>
  <si>
    <t>Montáž rozvodnice R-TG + ukončenia vodičov</t>
  </si>
  <si>
    <t>1.1.1.2.7.1.3.6. </t>
  </si>
  <si>
    <t>kpl.</t>
  </si>
  <si>
    <t>Nový ihriskový rozvádzač R-TG. miest. technológie tobogánov. v zmysle PD</t>
  </si>
  <si>
    <t>1.1.1.2.7.1.3.7. </t>
  </si>
  <si>
    <t>Vodič medený uložený voľne H07V-K (CYA)  450/750 V 25</t>
  </si>
  <si>
    <t>1.1.1.2.7.1.3.8. </t>
  </si>
  <si>
    <t>Vodič medený flexibilný H07V-K 25 mm2</t>
  </si>
  <si>
    <t>1.1.1.2.7.1.3.9. </t>
  </si>
  <si>
    <t>Osadenie gripu združenej trasy</t>
  </si>
  <si>
    <t>1.1.1.2.7.1.3.10. </t>
  </si>
  <si>
    <t>X-P B4 MX klince</t>
  </si>
  <si>
    <t>1.1.1.2.7.1.3.11. </t>
  </si>
  <si>
    <t>Grip na uloženie združenej káblovej trasy M70</t>
  </si>
  <si>
    <t>1.1.1.2.7.1.3.12. </t>
  </si>
  <si>
    <t>1.1.1.2.7.1.3.13. </t>
  </si>
  <si>
    <t>1.1.1.2.7.1.4. </t>
  </si>
  <si>
    <t>Uzemnenie</t>
  </si>
  <si>
    <t>1.1.1.2.7.1.4.1. </t>
  </si>
  <si>
    <t>Uzemňovacie vedenie v zemi nerez drôt zvodový d 8-10 mm</t>
  </si>
  <si>
    <t>1.1.1.2.7.1.4.2. </t>
  </si>
  <si>
    <t>Drôt bleskozvodový nerez akosť 1.4301. d 8 mm. A2</t>
  </si>
  <si>
    <t>1.1.1.2.7.1.4.3. </t>
  </si>
  <si>
    <t>Svorka nerez 1.4301 spojovacia SS</t>
  </si>
  <si>
    <t>1.1.1.2.7.1.4.4. </t>
  </si>
  <si>
    <t>Svorka spojovacia nerez akosť 1.4301 označenie SS 2 skrutky s príložkou A2</t>
  </si>
  <si>
    <t>1.1.1.2.7.1.4.5. </t>
  </si>
  <si>
    <t>Svorka nerez 1.4301 pripojovacia SP</t>
  </si>
  <si>
    <t>1.1.1.2.7.1.4.6. </t>
  </si>
  <si>
    <t>Svorka pripojovacia nerez akosť 1.4301 označenie SP 1 A2</t>
  </si>
  <si>
    <t>1.1.1.2.7.1.4.7. </t>
  </si>
  <si>
    <t>Náter zemniaceho pásku do 120 mm2 (1x náter vrátane svoriek a vyznač. žlt. pruhov)</t>
  </si>
  <si>
    <t>1.1.1.2.7.1.4.8. </t>
  </si>
  <si>
    <t>Email syntetický vonkajší</t>
  </si>
  <si>
    <t>1.1.1.2.7.1.4.9. </t>
  </si>
  <si>
    <t>Riedidlo S-6006 do syntetických a olejových látok</t>
  </si>
  <si>
    <t>1.1.1.2.7.1.4.10. </t>
  </si>
  <si>
    <t>Páska protikorózna</t>
  </si>
  <si>
    <t>1.1.1.2.7.1.4.11. </t>
  </si>
  <si>
    <t>Páska protikorózna 556125 50mm UV odolná na ochranu spojov</t>
  </si>
  <si>
    <t>1.1.1.2.7.1.4.12. </t>
  </si>
  <si>
    <t>1.1.1.2.7.1.4.13. </t>
  </si>
  <si>
    <t>1.1.1.2.7.1.5. </t>
  </si>
  <si>
    <t xml:space="preserve">46-M </t>
  </si>
  <si>
    <t>Zemné práce vykonávané pri externých montážnych prácach</t>
  </si>
  <si>
    <t>1.1.1.2.7.1.5.1. </t>
  </si>
  <si>
    <t>Betón základových pásov. prostý tr. C 20/25</t>
  </si>
  <si>
    <t>1.1.1.2.7.1.5.2. </t>
  </si>
  <si>
    <t>Násyp pod základové konštrukcie so zhutnením z  kameniva hrubého drveného fr.32-63 mm</t>
  </si>
  <si>
    <t>1.1.1.2.7.1.5.3. </t>
  </si>
  <si>
    <t>Výkop jamy pre stožiar verejného osvetlenia do 2 m3 vrátane. strojový výkop v zemina triedy 3</t>
  </si>
  <si>
    <t>1.1.1.2.7.1.5.4. </t>
  </si>
  <si>
    <t>Hĺbenie káblovej ryhy ručne 35 cm širokej a 80 cm hlbokej. v zemine triedy 3</t>
  </si>
  <si>
    <t>1.1.1.2.7.1.5.5. </t>
  </si>
  <si>
    <t>Zriad. káblového lôžka z piesku vrstvy 10 cm. tehlami naprieč kábla na šírku 50 cm</t>
  </si>
  <si>
    <t>1.1.1.2.7.1.5.6. </t>
  </si>
  <si>
    <t>Kamenivo ťažené drobné frakcia 0-1 mm</t>
  </si>
  <si>
    <t>1.1.1.2.7.1.5.7. </t>
  </si>
  <si>
    <t>Rozvinutie a uloženie výstražnej fólie z PE do ryhy. šírka do 33 cm</t>
  </si>
  <si>
    <t>1.1.1.2.7.1.5.8. </t>
  </si>
  <si>
    <t>Výstražná fóla PE. šxhr 300x0.08 mm. dĺ. 250 m. farba červená. HAGARD</t>
  </si>
  <si>
    <t>1.1.1.2.7.1.5.9. </t>
  </si>
  <si>
    <t>Ručný zásyp nezap. káblovej ryhy bez zhutn. zeminy. 35 cm širokej. 80 cm hlbokej v zemine tr. 3</t>
  </si>
  <si>
    <t>1.1.1.2.7.1.5.10. </t>
  </si>
  <si>
    <t>Proviz. úprava terénu v zemine tr. 3. aby nerovnosti terénu neboli väčšie ako 2 cm od vodor.hladiny</t>
  </si>
  <si>
    <t>1.1.1.2.7.1.5.11. </t>
  </si>
  <si>
    <t>Mimostavenisková doprava</t>
  </si>
  <si>
    <t>1.1.1.2.7.1.5.12. </t>
  </si>
  <si>
    <t>Presun dodávok</t>
  </si>
  <si>
    <t>1.1.1.2.7.1.5.13. </t>
  </si>
  <si>
    <t>1.1.1.2.7.2. </t>
  </si>
  <si>
    <t>1.1.1.2.7.2.1. </t>
  </si>
  <si>
    <t>eur</t>
  </si>
  <si>
    <t>Stavebno montážne práce najnáročnejšie na odbornosť - prehliadky pracoviska a revízie (Tr. 4) v rozsahu viac ako 8 hodín</t>
  </si>
  <si>
    <t>1.1.1.2.7.3. </t>
  </si>
  <si>
    <t xml:space="preserve">VRN </t>
  </si>
  <si>
    <t>Investičné náklady neobsiahnuté v cenách</t>
  </si>
  <si>
    <t>1.1.1.2.7.3.1. </t>
  </si>
  <si>
    <t>Geodetické práce - vykonávané po výstavbe zameranie skutočného vyhotovenia stavby</t>
  </si>
  <si>
    <t>1.1.1.2.7.3.2. </t>
  </si>
  <si>
    <t>Projektové práce. náklady na dokumentáciu skutočného zhotovenia stavby</t>
  </si>
  <si>
    <t>1.1.1.2.8. </t>
  </si>
  <si>
    <t>E5-2 - ELEKTROINSTALACIA - SLABOPRUD</t>
  </si>
  <si>
    <t>1.1.1.2.8.1. </t>
  </si>
  <si>
    <t xml:space="preserve">E.5 </t>
  </si>
  <si>
    <t>Slaboprúdové rozvody</t>
  </si>
  <si>
    <t>1.1.1.2.8.1.1. </t>
  </si>
  <si>
    <t>Osadenie a vystrojenie rozvádzača</t>
  </si>
  <si>
    <t>1.1.1.2.8.1.2. </t>
  </si>
  <si>
    <t>Rozvádzač R-SLP-EXT (nástenná rozvodnica)</t>
  </si>
  <si>
    <t>1.1.1.2.8.1.3. </t>
  </si>
  <si>
    <t>Kábel v rúrkach</t>
  </si>
  <si>
    <t>1.1.1.2.8.1.4. </t>
  </si>
  <si>
    <t>Kábel FTP Cat6A B2ca s1.d1.a1 (bezhalogén)</t>
  </si>
  <si>
    <t>1.1.1.2.8.1.5. </t>
  </si>
  <si>
    <t>Montáž Gateway a pripojenie do LAN</t>
  </si>
  <si>
    <t>1.1.1.2.8.1.6. </t>
  </si>
  <si>
    <t>Gantner Gateway (Koncentrátor pre zámky)</t>
  </si>
  <si>
    <t>1.1.1.2.8.1.7. </t>
  </si>
  <si>
    <t>Montáž a konfigurácia terminálu</t>
  </si>
  <si>
    <t>1.1.1.2.8.1.8. </t>
  </si>
  <si>
    <t>Info Terminál Gantner GT7 (RFIDTE) - dotykový</t>
  </si>
  <si>
    <t>1.1.1.2.8.1.9. </t>
  </si>
  <si>
    <t>Montáž čítačky na turniket/stenu a zapojenie</t>
  </si>
  <si>
    <t>1.1.1.2.8.1.10. </t>
  </si>
  <si>
    <t>Čítačka kariet Salto WRDB (Mifare/Desire/BLE)</t>
  </si>
  <si>
    <t>1.1.1.2.8.1.11. </t>
  </si>
  <si>
    <t>Montáž zámku do skrinky (vŕtanie. osadenie. nastavenie). položka závisí na počte skriniek podľa požiadavky investora</t>
  </si>
  <si>
    <t>1.1.1.2.8.1.12. </t>
  </si>
  <si>
    <t>Zámok Gantner ECO.Lock 7100 (Batériový). položka závisí na počte skriniek podľa požiadavky investora</t>
  </si>
  <si>
    <t>1.1.1.2.8.1.13. </t>
  </si>
  <si>
    <t>Osadenie a prepojenie slave jednotky (RS485)</t>
  </si>
  <si>
    <t>1.1.1.2.8.1.14. </t>
  </si>
  <si>
    <t>Rozširujúca jednotka Salto CU4200 (Slave)</t>
  </si>
  <si>
    <t>1.1.1.2.8.1.15. </t>
  </si>
  <si>
    <t>Osadenie a zapojenie riadiacej jednotky do rozvádzača</t>
  </si>
  <si>
    <t>1.1.1.2.8.1.16. </t>
  </si>
  <si>
    <t>Riadiaca jednotka Salto CU42E</t>
  </si>
  <si>
    <t>1.1.1.2.8.1.17. </t>
  </si>
  <si>
    <t>Napájací zdroj 12V DC na DIN lištu</t>
  </si>
  <si>
    <t>1.1.1.2.8.1.18. </t>
  </si>
  <si>
    <t>Rúrka ohybná elektroinštalačná z PVC typ FXP 32. uložená pevne</t>
  </si>
  <si>
    <t>1.1.1.2.8.1.19. </t>
  </si>
  <si>
    <t>Rúrka ohybná vlnitá pancierová so strednou mechanickou odolnosťou z PVC-U. D 32</t>
  </si>
  <si>
    <t>1.1.1.2.8.1.20. </t>
  </si>
  <si>
    <t>Príchytka pre rúrku z PVC CL 32</t>
  </si>
  <si>
    <t>1.1.1.2.8.1.21. </t>
  </si>
  <si>
    <t>1.1.1.2.8.1.22. </t>
  </si>
  <si>
    <t>1.1.1.2.8.1.23. </t>
  </si>
  <si>
    <t>1.1.1.2.8.1.24. </t>
  </si>
  <si>
    <t>Optický kábel 4xOM1</t>
  </si>
  <si>
    <t>1.1.1.2.8.1.25. </t>
  </si>
  <si>
    <t>Montáž optickej vane. Osadenie ODF do Racku. príprava kazety a pigtailov (2 konce).</t>
  </si>
  <si>
    <t>1.1.1.2.8.1.26. </t>
  </si>
  <si>
    <t>Optická vaňa 19" vybavená (kazeta. hrebene. čelo)</t>
  </si>
  <si>
    <t>1.1.1.2.8.1.27. </t>
  </si>
  <si>
    <t>Zváranie vlákien (8x). ochrana zvarov. príprava</t>
  </si>
  <si>
    <t>1.1.1.2.8.1.28. </t>
  </si>
  <si>
    <t>Certifikačné meranie trasy (OTDR) + Protokol</t>
  </si>
  <si>
    <t>1.1.1.2.8.1.29. </t>
  </si>
  <si>
    <t>Programátor kariet (Encoder) USB</t>
  </si>
  <si>
    <t>1.1.1.2.8.1.30. </t>
  </si>
  <si>
    <t>SW Salto Space (Základná licencia + body)</t>
  </si>
  <si>
    <t>1.1.1.2.8.1.31. </t>
  </si>
  <si>
    <t>Konfigurácia systému (HW. SW. Prístupové práva)</t>
  </si>
  <si>
    <t>1.1.1.2.8.1.32. </t>
  </si>
  <si>
    <t>Zaškolenie obsluhy a správcu systému</t>
  </si>
  <si>
    <t>1.1.1.2.8.1.33. </t>
  </si>
  <si>
    <t>1.1.1.2.8.1.34. </t>
  </si>
  <si>
    <t>1.1.1.2.8.2. </t>
  </si>
  <si>
    <t>1.1.1.2.8.2.1. </t>
  </si>
  <si>
    <t>1.1.1.2.8.2.2. </t>
  </si>
  <si>
    <t>1.1.1.2.8.2.3. </t>
  </si>
  <si>
    <t>1.1.1.2.8.2.4. </t>
  </si>
  <si>
    <t>1.1.1.2.8.2.5. </t>
  </si>
  <si>
    <t>1.1.1.2.8.2.6. </t>
  </si>
  <si>
    <t>1.1.1.2.8.2.7. </t>
  </si>
  <si>
    <t>1.1.1.2.8.2.8. </t>
  </si>
  <si>
    <t>1.1.1.2.8.2.9. </t>
  </si>
  <si>
    <t>1.1.1.2.8.2.10. </t>
  </si>
  <si>
    <t>1.1.1.2.8.2.11. </t>
  </si>
  <si>
    <t>1.1.1.2.8.3. </t>
  </si>
  <si>
    <t>1.1.1.2.8.3.1. </t>
  </si>
  <si>
    <t>1.1.1.2.8.4. </t>
  </si>
  <si>
    <t>1.1.1.2.8.4.1. </t>
  </si>
  <si>
    <t>1.1.1.2.8.4.2. </t>
  </si>
  <si>
    <t>1.1.1.2.9. </t>
  </si>
  <si>
    <t>E6 - Technológia tobogánov- ELI</t>
  </si>
  <si>
    <t>1.1.1.2.9.1. </t>
  </si>
  <si>
    <t>Technológia tobogánov - ELI</t>
  </si>
  <si>
    <t>1.1.1.2.9.1.1. </t>
  </si>
  <si>
    <t>PRAFlaSafe X-J 5x4 mm2 RE B2ca s1d1a1</t>
  </si>
  <si>
    <t>1.1.1.2.9.1.2. </t>
  </si>
  <si>
    <t>PRAFlaSafe X-J 5x2.5 mm2 RE B2ca s1d1a1</t>
  </si>
  <si>
    <t>1.1.1.2.9.1.3. </t>
  </si>
  <si>
    <t>PRAFlaSafe X-J 3x2.5 mm2 RE B2ca s1d1a1</t>
  </si>
  <si>
    <t>1.1.1.2.9.1.4. </t>
  </si>
  <si>
    <t>PRAFlaSafe X-J 3x1.5 mm2 RE B2ca s1d1a1</t>
  </si>
  <si>
    <t>1.1.1.2.9.1.5. </t>
  </si>
  <si>
    <t>H05RR-F 4Gx4</t>
  </si>
  <si>
    <t>1.1.1.2.9.1.6. </t>
  </si>
  <si>
    <t>H05RR-F 4Gx2.5</t>
  </si>
  <si>
    <t>1.1.1.2.9.1.7. </t>
  </si>
  <si>
    <t>H05RR-F 3Gx2.5</t>
  </si>
  <si>
    <t>1.1.1.2.9.1.8. </t>
  </si>
  <si>
    <t>H05RR-F 3Gx1.5</t>
  </si>
  <si>
    <t>1.1.1.2.9.1.9. </t>
  </si>
  <si>
    <t>PRAFlaCom F 1x2x0.8</t>
  </si>
  <si>
    <t>1.1.1.2.9.1.10. </t>
  </si>
  <si>
    <t>PRAFlaCom F 2x2x0.8</t>
  </si>
  <si>
    <t>1.1.1.2.9.1.11. </t>
  </si>
  <si>
    <t>Vodič CYA-16 žltozelený</t>
  </si>
  <si>
    <t>1.1.1.2.9.1.12. </t>
  </si>
  <si>
    <t>Vodič CYA-6 žltozelený</t>
  </si>
  <si>
    <t>1.1.1.2.9.1.13. </t>
  </si>
  <si>
    <t>Chránička FXP25</t>
  </si>
  <si>
    <t>1.1.1.2.9.1.14. </t>
  </si>
  <si>
    <t>Trubka pevná PVC UPRM25</t>
  </si>
  <si>
    <t>1.1.1.2.9.1.15. </t>
  </si>
  <si>
    <t>Žlab káblový MARS 125x50 mm</t>
  </si>
  <si>
    <t>1.1.1.2.9.1.16. </t>
  </si>
  <si>
    <t>Nosník pre káblový žľab šírky 125 mm. z pozinkovanej ocele</t>
  </si>
  <si>
    <t>1.1.1.2.9.1.17. </t>
  </si>
  <si>
    <t>cel</t>
  </si>
  <si>
    <t>Podružný materiál (spojovací materiál)- žľab</t>
  </si>
  <si>
    <t>1.1.1.2.9.1.18. </t>
  </si>
  <si>
    <t>Rozvádzač RM-T vrátane výzbroje a riad. systému. motáž</t>
  </si>
  <si>
    <t>1.1.1.2.9.1.19. </t>
  </si>
  <si>
    <t>Frekvenčný menič 7.5kW/400V. IP65</t>
  </si>
  <si>
    <t>1.1.1.2.9.1.20. </t>
  </si>
  <si>
    <t>Frekvenčný menič 3kW/400V. IP65</t>
  </si>
  <si>
    <t>1.1.1.2.9.1.21. </t>
  </si>
  <si>
    <t>Zásuvka 16A. 230V. IP44</t>
  </si>
  <si>
    <t>1.1.1.2.9.1.22. </t>
  </si>
  <si>
    <t>Ekvipotenciálna svorkovnica</t>
  </si>
  <si>
    <t>1.1.1.2.9.1.23. </t>
  </si>
  <si>
    <t>Podružný materiál (spojovací materiál)- elektroinštalácia</t>
  </si>
  <si>
    <t>1.1.1.2.9.1.24. </t>
  </si>
  <si>
    <t>1.1.1.2.9.1.25. </t>
  </si>
  <si>
    <t>Projektová dokumentácia -skutkového stavu</t>
  </si>
  <si>
    <t>1.1.1.2.9.1.26. </t>
  </si>
  <si>
    <t>Správa o odbornej prehliadke a odbornej skúške</t>
  </si>
  <si>
    <t>1.1.1.3. </t>
  </si>
  <si>
    <t>SO 03 - Spevnené plochy. oplotenie a sadové úpravy</t>
  </si>
  <si>
    <t>1.1.1.3.1. </t>
  </si>
  <si>
    <t>1.1.1.3.1.1. </t>
  </si>
  <si>
    <t>1.1.1.3.1.1.1. </t>
  </si>
  <si>
    <t>Odkopávka a prekopávka nezapažená v hornine 3. nad 100 do 1000 m3</t>
  </si>
  <si>
    <t>1.1.1.3.1.1.2. </t>
  </si>
  <si>
    <t>Odkopávky a prekopávky nezapažené. Príplatok k cenám za lepivosť horniny 3 - 50%</t>
  </si>
  <si>
    <t>1.1.1.3.1.1.3. </t>
  </si>
  <si>
    <t>Výkop ryhy do šírky 600 mm v horn.3 do 100 m3</t>
  </si>
  <si>
    <t>1.1.1.3.1.1.4. </t>
  </si>
  <si>
    <t>Príplatok k cene za lepivosť pri hĺbení rýh šírky do 600 mm zapažených i nezapažených s urovnaním dna v hornine 3 - 50%</t>
  </si>
  <si>
    <t>1.1.1.3.1.1.5. </t>
  </si>
  <si>
    <t>Výkop šachty nezapaženej. hornina 3 do 100 m3 - stĺpy pre siete</t>
  </si>
  <si>
    <t>1.1.1.3.1.1.6. </t>
  </si>
  <si>
    <t>Príplatok k cenám za lepivosť horniny tr.3 - 50%</t>
  </si>
  <si>
    <t>1.1.1.3.1.1.7. </t>
  </si>
  <si>
    <t>Vodorovné premiestnenie výkopku po spevnenej ceste z horniny tr.1-4. nad 100 do 1000 m3 na vzdialenosť do 3000 m</t>
  </si>
  <si>
    <t>1.1.1.3.1.1.8. </t>
  </si>
  <si>
    <t>Vodorovné premiestnenie výkopku po spevnenej ceste z horniny tr.1-4. nad 100 do 1000 m3. príplatok k cene za každých ďalšich a začatých 1000 m - ďalších 7 km</t>
  </si>
  <si>
    <t>1.1.1.3.1.1.9. </t>
  </si>
  <si>
    <t>Nakladanie neuľahnutého výkopku z hornín tr.1-4 nad 100 do 1000 m3</t>
  </si>
  <si>
    <t>1.1.1.3.1.1.10. </t>
  </si>
  <si>
    <t>Uloženie sypaniny na skládky nad 100 do 1000 m3</t>
  </si>
  <si>
    <t>1.1.1.3.1.1.11. </t>
  </si>
  <si>
    <t>Poplatok za skladovanie - zemina a kamenivo (17 05) ostatné</t>
  </si>
  <si>
    <t>1.1.1.3.1.1.12. </t>
  </si>
  <si>
    <t>Založenie trávnika vo vegetačných prefabrikátoch výsevom semena v rovine alebo vo svahu do 1:5</t>
  </si>
  <si>
    <t>1.1.1.3.1.1.13. </t>
  </si>
  <si>
    <t>Osivá tráv - trávové semeno</t>
  </si>
  <si>
    <t>1.1.1.3.1.1.14. </t>
  </si>
  <si>
    <t>Úprava pláne v zárezoch v hornine 1-4 so zhutnením</t>
  </si>
  <si>
    <t>1.1.1.3.1.1.15. </t>
  </si>
  <si>
    <t>Rozprestretie ornice v rovine . plocha do 500 m2. hr.do 200 mm</t>
  </si>
  <si>
    <t>1.1.1.3.1.2. </t>
  </si>
  <si>
    <t>1.1.1.3.1.2.1. </t>
  </si>
  <si>
    <t>Zhotovenie vrstvy z geotextílie na upravenom povrchu sklon do 1 : 5 . šírky od 0 do 3 m</t>
  </si>
  <si>
    <t>1.1.1.3.1.2.2. </t>
  </si>
  <si>
    <t>Geotextília polypropylénová netkaná 200 g/m2</t>
  </si>
  <si>
    <t>1.1.1.3.1.3. </t>
  </si>
  <si>
    <t>Zvislé a kompletné konštrukcie</t>
  </si>
  <si>
    <t>1.1.1.3.1.3.1. </t>
  </si>
  <si>
    <t>Betón nadzákladových múrov prostý tr. C 30/37</t>
  </si>
  <si>
    <t>1.1.1.3.1.3.2. </t>
  </si>
  <si>
    <t>Debnenie nadzákladových múrov obojstranné zhotovenie-dielce</t>
  </si>
  <si>
    <t>1.1.1.3.1.3.3. </t>
  </si>
  <si>
    <t>Debnenie nadzákladových múrov obojstranné odstránenie-dielce</t>
  </si>
  <si>
    <t>1.1.1.3.1.4. </t>
  </si>
  <si>
    <t>Vodorovné konštrukcie</t>
  </si>
  <si>
    <t>1.1.1.3.1.4.1. </t>
  </si>
  <si>
    <t>Lôžko pod potrubie. stoky a drobné objekty. v otvorenom výkope z piesku a štrkopiesku do 63 mm - ochranná vrstva múrikov</t>
  </si>
  <si>
    <t>1.1.1.3.1.5. </t>
  </si>
  <si>
    <t>Komunikácie</t>
  </si>
  <si>
    <t>1.1.1.3.1.5.1. </t>
  </si>
  <si>
    <t>Podklad zo štrkodrviny s rozprestretím a zhutnením. po zhutnení hr. 150 mm - ochranná vrstva spevnených plôch</t>
  </si>
  <si>
    <t>1.1.1.3.1.5.2. </t>
  </si>
  <si>
    <t>Podklad zo štrkodrviny s rozprestretím a zhutnením. po zhutnení hr. 200 mm - ochranná vrstva ihriska</t>
  </si>
  <si>
    <t>1.1.1.3.1.5.3. </t>
  </si>
  <si>
    <t>Podklad z kameniva stmeleného cementom. s rozprestretím a zhutnením CBGM C 8/10 22. po zhutnení hr. 120 mm - podkladná vrtsva spevnených plôch</t>
  </si>
  <si>
    <t>1.1.1.3.1.5.4. </t>
  </si>
  <si>
    <t>Kryt plôch pre telovýchovu pieskových hr. 300 mm</t>
  </si>
  <si>
    <t>1.1.1.3.1.5.5. </t>
  </si>
  <si>
    <t>Kamenivo ťažené drobné frakcia 0-2 mm</t>
  </si>
  <si>
    <t>1.1.1.3.1.5.6. </t>
  </si>
  <si>
    <t>Kladenie dlažby z mozaiky pre peších do lôžka z kameniva ťaženého</t>
  </si>
  <si>
    <t>1.1.1.3.1.5.7. </t>
  </si>
  <si>
    <t>Dlažobná kocka - andezit. rozmer 50/50/50 mm</t>
  </si>
  <si>
    <t>1.1.1.3.1.6. </t>
  </si>
  <si>
    <t>1.1.1.3.1.6.1. </t>
  </si>
  <si>
    <t>Osadenie chodníkového obrubníka betónového. do lôžka z bet. pros. tr. C 12/15 s bočnou oporou</t>
  </si>
  <si>
    <t>1.1.1.3.1.6.2. </t>
  </si>
  <si>
    <t>Obrubník chodníkový. lxšxv 1000x50x200 mm. sivá</t>
  </si>
  <si>
    <t>1.1.1.3.1.6.3. </t>
  </si>
  <si>
    <t>Lôžko pod obrubníky z betónu prostého tr. C 12/15</t>
  </si>
  <si>
    <t>1.1.1.3.1.6.4. </t>
  </si>
  <si>
    <t>Lôžko pod systémový žľab z betónu prostého tr. C 20/25</t>
  </si>
  <si>
    <t>1.1.1.3.1.6.5. </t>
  </si>
  <si>
    <t>Osadenie odvodňovacieho betónového žľabu univerzálneho s ochrannou hranou svetlej šírky 150 mm a s roštom triedy D 400</t>
  </si>
  <si>
    <t>1.1.1.3.1.6.6. </t>
  </si>
  <si>
    <t>Čelná koncová stena. pre žľaby betónové s ochrannou hranou svetlej šírky 150 mm</t>
  </si>
  <si>
    <t>1.1.1.3.1.6.7. </t>
  </si>
  <si>
    <t>Liatinový rošt. štrbiny 18x170 mm. dĺ. 0.5 m. D 400. s rýchlouzáverom. pre žľaby betónové s ochrannou hranou svetlej šírky 150 mm</t>
  </si>
  <si>
    <t>1.1.1.3.1.6.8. </t>
  </si>
  <si>
    <t>Odvodňovací žľab betónový univerzálny s ochrannou hranou. svetlá šírka 150 mm. dĺžky 1 m. bez spádu</t>
  </si>
  <si>
    <t>1.1.1.3.1.6.9. </t>
  </si>
  <si>
    <t>Vpust betónový. lxšxv 500x270x570 mm. pre štandarné betónové žľaby svetlej šírky 150 mm</t>
  </si>
  <si>
    <t>1.1.1.3.1.7. </t>
  </si>
  <si>
    <t>1.1.1.3.1.7.1. </t>
  </si>
  <si>
    <t>Presun hmôt pre pozemné komunikácie s krytom dláždeným (822 2.3. 822 5.3) akejkoľvek dĺžky objektu</t>
  </si>
  <si>
    <t>1.1.1.3.2. </t>
  </si>
  <si>
    <t>1.1.1.3.2.1. </t>
  </si>
  <si>
    <t>1.1.1.3.2.1.1. </t>
  </si>
  <si>
    <t>Montáž oplotenia priebežného z profilovej ocele s hmotnosťou 1 m oplotenia do 70 kg</t>
  </si>
  <si>
    <t>1.1.1.3.2.1.2. </t>
  </si>
  <si>
    <t>Profil oceľový 40x20x3 mm zváraný tenkostenný uzavretý obdĺžnikový</t>
  </si>
  <si>
    <t>1.1.1.3.2.1.3. </t>
  </si>
  <si>
    <t>Profil oceľový 60x40x3 mm zváraný tenkostenný uzavretý obdĺžnikový</t>
  </si>
  <si>
    <t>1.1.1.3.2.1.4. </t>
  </si>
  <si>
    <t>Montáž vrát a vrátok k oploteniu osadzovaných na stĺpiky oceľové. s plochou jednotl. nad 10 do 15m2</t>
  </si>
  <si>
    <t>1.1.1.3.2.1.5. </t>
  </si>
  <si>
    <t>Vráta oceľové z profilovývh prvkov 5000 x 2300 mm zasúvateľné s pohonom</t>
  </si>
  <si>
    <t>1.1.1.3.2.1.6. </t>
  </si>
  <si>
    <t>sada</t>
  </si>
  <si>
    <t>Sada pre výrobu koľajovej brány do šírky prejazdu 6.5 m s elektrickým pohonom a príslušenstvom</t>
  </si>
  <si>
    <t>1.1.1.3.2.1.7. </t>
  </si>
  <si>
    <t>Montáž ostatných atypických kovových stavebných doplnkových konštrukcií nad 250 do 500 kg - turnikety</t>
  </si>
  <si>
    <t>1.1.1.3.2.1.8. </t>
  </si>
  <si>
    <t>Turniket TC 01 s bráničkou pre vozičkárov - farba RAL 7016</t>
  </si>
  <si>
    <t>1.1.1.3.2.1.9. </t>
  </si>
  <si>
    <t>1.1.1.3.2.2. </t>
  </si>
  <si>
    <t>Nátery</t>
  </si>
  <si>
    <t>1.1.1.3.2.2.1. </t>
  </si>
  <si>
    <t>Nátery kov.stav.doplnk.konštr. syntet. na vzduchu schnúce dvojnás.1x email a tmelením - 105µm ... RAL 7016</t>
  </si>
  <si>
    <t>1.1.1.3.2.2.2. </t>
  </si>
  <si>
    <t>Nátery kov.stav.doplnk.konštr. syntetické na vzduchu schnúce základný - 35µm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</si>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</sst>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8"/>
  <sheetViews>
    <sheetView tabSelected="1" topLeftCell="B2" workbookViewId="0">
      <selection activeCell="C7" sqref="C7"/>
    </sheetView>
  </sheetViews>
  <sheetFormatPr defaultRowHeight="15" x14ac:dyDescent="0.25"/>
  <cols>
    <col min="1" max="1" width="0" hidden="1" bestFit="1" customWidth="1"/>
    <col min="2" max="2" width="16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x14ac:dyDescent="0.25">
      <c r="A3">
        <v>2765508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2765509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x14ac:dyDescent="0.25">
      <c r="A5" s="1">
        <v>2765511</v>
      </c>
      <c r="B5" s="1" t="s">
        <v>26</v>
      </c>
      <c r="C5" s="1" t="s">
        <v>22</v>
      </c>
      <c r="D5" s="1" t="s">
        <v>27</v>
      </c>
      <c r="E5" s="1">
        <f>ROUND(H6+H24+H347,2)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2765512</v>
      </c>
      <c r="B6" s="1" t="s">
        <v>28</v>
      </c>
      <c r="C6" s="1" t="s">
        <v>22</v>
      </c>
      <c r="D6" s="1" t="s">
        <v>29</v>
      </c>
      <c r="E6" s="1">
        <f>ROUND(H7+H18,2)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2765513</v>
      </c>
      <c r="B7" s="1" t="s">
        <v>30</v>
      </c>
      <c r="C7" s="1" t="s">
        <v>31</v>
      </c>
      <c r="D7" s="1" t="s">
        <v>32</v>
      </c>
      <c r="E7" s="1">
        <f>ROUND(H8+H12,2)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2765514</v>
      </c>
      <c r="B8" s="1" t="s">
        <v>33</v>
      </c>
      <c r="C8" s="1">
        <v>1</v>
      </c>
      <c r="D8" s="1" t="s">
        <v>34</v>
      </c>
      <c r="E8" s="1">
        <f>ROUND(H9+H10+H11,2)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ht="30" x14ac:dyDescent="0.25">
      <c r="A9" s="1">
        <v>2765515</v>
      </c>
      <c r="B9" s="1" t="s">
        <v>35</v>
      </c>
      <c r="C9" s="1" t="s">
        <v>22</v>
      </c>
      <c r="D9" s="1" t="s">
        <v>37</v>
      </c>
      <c r="E9" s="2">
        <v>0</v>
      </c>
      <c r="F9" s="1">
        <v>8.6999999999999993</v>
      </c>
      <c r="G9" s="1" t="s">
        <v>36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2765516</v>
      </c>
      <c r="B10" s="1" t="s">
        <v>38</v>
      </c>
      <c r="C10" s="1" t="s">
        <v>22</v>
      </c>
      <c r="D10" s="1" t="s">
        <v>39</v>
      </c>
      <c r="E10" s="2">
        <v>0</v>
      </c>
      <c r="F10" s="1">
        <v>1320.6</v>
      </c>
      <c r="G10" s="1" t="s">
        <v>36</v>
      </c>
      <c r="H10" s="1">
        <f t="shared" si="0"/>
        <v>0</v>
      </c>
      <c r="I10" s="1" t="s">
        <v>22</v>
      </c>
      <c r="J10" s="1" t="s">
        <v>0</v>
      </c>
    </row>
    <row r="11" spans="1:10" ht="45" x14ac:dyDescent="0.25">
      <c r="A11" s="1">
        <v>2765517</v>
      </c>
      <c r="B11" s="1" t="s">
        <v>40</v>
      </c>
      <c r="C11" s="1" t="s">
        <v>22</v>
      </c>
      <c r="D11" s="1" t="s">
        <v>41</v>
      </c>
      <c r="E11" s="2">
        <v>0</v>
      </c>
      <c r="F11" s="1">
        <v>1329.3</v>
      </c>
      <c r="G11" s="1" t="s">
        <v>36</v>
      </c>
      <c r="H11" s="1">
        <f t="shared" si="0"/>
        <v>0</v>
      </c>
      <c r="I11" s="1" t="s">
        <v>22</v>
      </c>
      <c r="J11" s="1" t="s">
        <v>0</v>
      </c>
    </row>
    <row r="12" spans="1:10" x14ac:dyDescent="0.25">
      <c r="A12" s="1">
        <v>2765518</v>
      </c>
      <c r="B12" s="1" t="s">
        <v>42</v>
      </c>
      <c r="C12" s="1">
        <v>9</v>
      </c>
      <c r="D12" s="1" t="s">
        <v>43</v>
      </c>
      <c r="E12" s="1">
        <f>ROUND(H13+H14+H15+H16+H17,2)</f>
        <v>0</v>
      </c>
      <c r="F12" s="1">
        <v>1</v>
      </c>
      <c r="G12" s="1" t="s">
        <v>0</v>
      </c>
      <c r="H12" s="1">
        <f t="shared" si="0"/>
        <v>0</v>
      </c>
      <c r="I12" s="1" t="s">
        <v>22</v>
      </c>
      <c r="J12" s="1" t="s">
        <v>0</v>
      </c>
    </row>
    <row r="13" spans="1:10" ht="30" x14ac:dyDescent="0.25">
      <c r="A13" s="1">
        <v>2765519</v>
      </c>
      <c r="B13" s="1" t="s">
        <v>44</v>
      </c>
      <c r="C13" s="1" t="s">
        <v>22</v>
      </c>
      <c r="D13" s="1" t="s">
        <v>46</v>
      </c>
      <c r="E13" s="2">
        <v>0</v>
      </c>
      <c r="F13" s="1">
        <v>24.35</v>
      </c>
      <c r="G13" s="1" t="s">
        <v>45</v>
      </c>
      <c r="H13" s="1">
        <f t="shared" si="0"/>
        <v>0</v>
      </c>
      <c r="I13" s="1" t="s">
        <v>22</v>
      </c>
      <c r="J13" s="1" t="s">
        <v>0</v>
      </c>
    </row>
    <row r="14" spans="1:10" ht="30" x14ac:dyDescent="0.25">
      <c r="A14" s="1">
        <v>2765520</v>
      </c>
      <c r="B14" s="1" t="s">
        <v>47</v>
      </c>
      <c r="C14" s="1" t="s">
        <v>22</v>
      </c>
      <c r="D14" s="1" t="s">
        <v>49</v>
      </c>
      <c r="E14" s="2">
        <v>0</v>
      </c>
      <c r="F14" s="1">
        <v>53.57</v>
      </c>
      <c r="G14" s="1" t="s">
        <v>48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2765521</v>
      </c>
      <c r="B15" s="1" t="s">
        <v>50</v>
      </c>
      <c r="C15" s="1" t="s">
        <v>22</v>
      </c>
      <c r="D15" s="1" t="s">
        <v>51</v>
      </c>
      <c r="E15" s="2">
        <v>0</v>
      </c>
      <c r="F15" s="1">
        <v>978.31200000000001</v>
      </c>
      <c r="G15" s="1" t="s">
        <v>48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2765522</v>
      </c>
      <c r="B16" s="1" t="s">
        <v>52</v>
      </c>
      <c r="C16" s="1" t="s">
        <v>22</v>
      </c>
      <c r="D16" s="1" t="s">
        <v>53</v>
      </c>
      <c r="E16" s="2">
        <v>0</v>
      </c>
      <c r="F16" s="1">
        <v>978.31200000000001</v>
      </c>
      <c r="G16" s="1" t="s">
        <v>48</v>
      </c>
      <c r="H16" s="1">
        <f t="shared" si="0"/>
        <v>0</v>
      </c>
      <c r="I16" s="1" t="s">
        <v>22</v>
      </c>
      <c r="J16" s="1" t="s">
        <v>0</v>
      </c>
    </row>
    <row r="17" spans="1:10" ht="45" x14ac:dyDescent="0.25">
      <c r="A17" s="1">
        <v>2765523</v>
      </c>
      <c r="B17" s="1" t="s">
        <v>54</v>
      </c>
      <c r="C17" s="1" t="s">
        <v>22</v>
      </c>
      <c r="D17" s="1" t="s">
        <v>55</v>
      </c>
      <c r="E17" s="2">
        <v>0</v>
      </c>
      <c r="F17" s="1">
        <v>53.57</v>
      </c>
      <c r="G17" s="1" t="s">
        <v>48</v>
      </c>
      <c r="H17" s="1">
        <f t="shared" si="0"/>
        <v>0</v>
      </c>
      <c r="I17" s="1" t="s">
        <v>22</v>
      </c>
      <c r="J17" s="1" t="s">
        <v>0</v>
      </c>
    </row>
    <row r="18" spans="1:10" x14ac:dyDescent="0.25">
      <c r="A18" s="1">
        <v>2765524</v>
      </c>
      <c r="B18" s="1" t="s">
        <v>56</v>
      </c>
      <c r="C18" s="1" t="s">
        <v>57</v>
      </c>
      <c r="D18" s="1" t="s">
        <v>58</v>
      </c>
      <c r="E18" s="1">
        <f>ROUND(H19+H21,2)</f>
        <v>0</v>
      </c>
      <c r="F18" s="1">
        <v>1</v>
      </c>
      <c r="G18" s="1" t="s">
        <v>0</v>
      </c>
      <c r="H18" s="1">
        <f t="shared" si="0"/>
        <v>0</v>
      </c>
      <c r="I18" s="1" t="s">
        <v>22</v>
      </c>
      <c r="J18" s="1" t="s">
        <v>0</v>
      </c>
    </row>
    <row r="19" spans="1:10" x14ac:dyDescent="0.25">
      <c r="A19" s="1">
        <v>2765525</v>
      </c>
      <c r="B19" s="1" t="s">
        <v>59</v>
      </c>
      <c r="C19" s="1">
        <v>762</v>
      </c>
      <c r="D19" s="1" t="s">
        <v>60</v>
      </c>
      <c r="E19" s="1">
        <f>ROUND(H20,2)</f>
        <v>0</v>
      </c>
      <c r="F19" s="1">
        <v>1</v>
      </c>
      <c r="G19" s="1" t="s">
        <v>0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2765526</v>
      </c>
      <c r="B20" s="1" t="s">
        <v>61</v>
      </c>
      <c r="C20" s="1" t="s">
        <v>22</v>
      </c>
      <c r="D20" s="1" t="s">
        <v>63</v>
      </c>
      <c r="E20" s="2">
        <v>0</v>
      </c>
      <c r="F20" s="1">
        <v>38.9</v>
      </c>
      <c r="G20" s="1" t="s">
        <v>62</v>
      </c>
      <c r="H20" s="1">
        <f t="shared" si="0"/>
        <v>0</v>
      </c>
      <c r="I20" s="1" t="s">
        <v>22</v>
      </c>
      <c r="J20" s="1" t="s">
        <v>0</v>
      </c>
    </row>
    <row r="21" spans="1:10" x14ac:dyDescent="0.25">
      <c r="A21" s="1">
        <v>2765527</v>
      </c>
      <c r="B21" s="1" t="s">
        <v>64</v>
      </c>
      <c r="C21" s="1">
        <v>767</v>
      </c>
      <c r="D21" s="1" t="s">
        <v>65</v>
      </c>
      <c r="E21" s="1">
        <f>ROUND(H22+H23,2)</f>
        <v>0</v>
      </c>
      <c r="F21" s="1">
        <v>1</v>
      </c>
      <c r="G21" s="1" t="s">
        <v>0</v>
      </c>
      <c r="H21" s="1">
        <f t="shared" si="0"/>
        <v>0</v>
      </c>
      <c r="I21" s="1" t="s">
        <v>22</v>
      </c>
      <c r="J21" s="1" t="s">
        <v>0</v>
      </c>
    </row>
    <row r="22" spans="1:10" ht="30" x14ac:dyDescent="0.25">
      <c r="A22" s="1">
        <v>2765528</v>
      </c>
      <c r="B22" s="1" t="s">
        <v>66</v>
      </c>
      <c r="C22" s="1" t="s">
        <v>22</v>
      </c>
      <c r="D22" s="1" t="s">
        <v>67</v>
      </c>
      <c r="E22" s="2">
        <v>0</v>
      </c>
      <c r="F22" s="1">
        <v>97.4</v>
      </c>
      <c r="G22" s="1" t="s">
        <v>62</v>
      </c>
      <c r="H22" s="1">
        <f t="shared" si="0"/>
        <v>0</v>
      </c>
      <c r="I22" s="1" t="s">
        <v>22</v>
      </c>
      <c r="J22" s="1" t="s">
        <v>0</v>
      </c>
    </row>
    <row r="23" spans="1:10" ht="30" x14ac:dyDescent="0.25">
      <c r="A23" s="1">
        <v>2765529</v>
      </c>
      <c r="B23" s="1" t="s">
        <v>68</v>
      </c>
      <c r="C23" s="1" t="s">
        <v>22</v>
      </c>
      <c r="D23" s="1" t="s">
        <v>70</v>
      </c>
      <c r="E23" s="2">
        <v>0</v>
      </c>
      <c r="F23" s="1">
        <v>1</v>
      </c>
      <c r="G23" s="1" t="s">
        <v>69</v>
      </c>
      <c r="H23" s="1">
        <f t="shared" si="0"/>
        <v>0</v>
      </c>
      <c r="I23" s="1" t="s">
        <v>22</v>
      </c>
      <c r="J23" s="1" t="s">
        <v>0</v>
      </c>
    </row>
    <row r="24" spans="1:10" x14ac:dyDescent="0.25">
      <c r="A24" s="1">
        <v>2765530</v>
      </c>
      <c r="B24" s="1" t="s">
        <v>71</v>
      </c>
      <c r="C24" s="1" t="s">
        <v>22</v>
      </c>
      <c r="D24" s="1" t="s">
        <v>72</v>
      </c>
      <c r="E24" s="1">
        <f>ROUND(H25+H67+H106+H113+H124+H148+H185+H266+H319,2)</f>
        <v>0</v>
      </c>
      <c r="F24" s="1">
        <v>1</v>
      </c>
      <c r="G24" s="1" t="s">
        <v>0</v>
      </c>
      <c r="H24" s="1">
        <f t="shared" si="0"/>
        <v>0</v>
      </c>
      <c r="I24" s="1" t="s">
        <v>22</v>
      </c>
      <c r="J24" s="1" t="s">
        <v>0</v>
      </c>
    </row>
    <row r="25" spans="1:10" x14ac:dyDescent="0.25">
      <c r="A25" s="1">
        <v>2765531</v>
      </c>
      <c r="B25" s="1" t="s">
        <v>73</v>
      </c>
      <c r="C25" s="1" t="s">
        <v>22</v>
      </c>
      <c r="D25" s="1" t="s">
        <v>74</v>
      </c>
      <c r="E25" s="1">
        <f>ROUND(H26+H62,2)</f>
        <v>0</v>
      </c>
      <c r="F25" s="1">
        <v>1</v>
      </c>
      <c r="G25" s="1" t="s">
        <v>0</v>
      </c>
      <c r="H25" s="1">
        <f t="shared" si="0"/>
        <v>0</v>
      </c>
      <c r="I25" s="1" t="s">
        <v>22</v>
      </c>
      <c r="J25" s="1" t="s">
        <v>0</v>
      </c>
    </row>
    <row r="26" spans="1:10" x14ac:dyDescent="0.25">
      <c r="A26" s="1">
        <v>2765532</v>
      </c>
      <c r="B26" s="1" t="s">
        <v>75</v>
      </c>
      <c r="C26" s="1" t="s">
        <v>31</v>
      </c>
      <c r="D26" s="1" t="s">
        <v>32</v>
      </c>
      <c r="E26" s="1">
        <f>ROUND(H27+H37+H50+H60,2)</f>
        <v>0</v>
      </c>
      <c r="F26" s="1">
        <v>1</v>
      </c>
      <c r="G26" s="1" t="s">
        <v>0</v>
      </c>
      <c r="H26" s="1">
        <f t="shared" si="0"/>
        <v>0</v>
      </c>
      <c r="I26" s="1" t="s">
        <v>22</v>
      </c>
      <c r="J26" s="1" t="s">
        <v>0</v>
      </c>
    </row>
    <row r="27" spans="1:10" x14ac:dyDescent="0.25">
      <c r="A27" s="1">
        <v>2765533</v>
      </c>
      <c r="B27" s="1" t="s">
        <v>76</v>
      </c>
      <c r="C27" s="1">
        <v>1</v>
      </c>
      <c r="D27" s="1" t="s">
        <v>34</v>
      </c>
      <c r="E27" s="1">
        <f>ROUND(H28+H29+H30+H31+H32+H33+H34+H35+H36,2)</f>
        <v>0</v>
      </c>
      <c r="F27" s="1">
        <v>1</v>
      </c>
      <c r="G27" s="1" t="s">
        <v>0</v>
      </c>
      <c r="H27" s="1">
        <f t="shared" si="0"/>
        <v>0</v>
      </c>
      <c r="I27" s="1" t="s">
        <v>22</v>
      </c>
      <c r="J27" s="1" t="s">
        <v>0</v>
      </c>
    </row>
    <row r="28" spans="1:10" x14ac:dyDescent="0.25">
      <c r="A28" s="1">
        <v>2765534</v>
      </c>
      <c r="B28" s="1" t="s">
        <v>77</v>
      </c>
      <c r="C28" s="1" t="s">
        <v>22</v>
      </c>
      <c r="D28" s="1" t="s">
        <v>78</v>
      </c>
      <c r="E28" s="2">
        <v>0</v>
      </c>
      <c r="F28" s="1">
        <v>12.7</v>
      </c>
      <c r="G28" s="1" t="s">
        <v>45</v>
      </c>
      <c r="H28" s="1">
        <f t="shared" si="0"/>
        <v>0</v>
      </c>
      <c r="I28" s="1" t="s">
        <v>22</v>
      </c>
      <c r="J28" s="1" t="s">
        <v>0</v>
      </c>
    </row>
    <row r="29" spans="1:10" ht="30" x14ac:dyDescent="0.25">
      <c r="A29" s="1">
        <v>2765535</v>
      </c>
      <c r="B29" s="1" t="s">
        <v>79</v>
      </c>
      <c r="C29" s="1" t="s">
        <v>22</v>
      </c>
      <c r="D29" s="1" t="s">
        <v>80</v>
      </c>
      <c r="E29" s="2">
        <v>0</v>
      </c>
      <c r="F29" s="1">
        <v>6.35</v>
      </c>
      <c r="G29" s="1" t="s">
        <v>45</v>
      </c>
      <c r="H29" s="1">
        <f t="shared" si="0"/>
        <v>0</v>
      </c>
      <c r="I29" s="1" t="s">
        <v>22</v>
      </c>
      <c r="J29" s="1" t="s">
        <v>0</v>
      </c>
    </row>
    <row r="30" spans="1:10" x14ac:dyDescent="0.25">
      <c r="A30" s="1">
        <v>2765536</v>
      </c>
      <c r="B30" s="1" t="s">
        <v>81</v>
      </c>
      <c r="C30" s="1" t="s">
        <v>22</v>
      </c>
      <c r="D30" s="1" t="s">
        <v>82</v>
      </c>
      <c r="E30" s="2">
        <v>0</v>
      </c>
      <c r="F30" s="1">
        <v>44.45</v>
      </c>
      <c r="G30" s="1" t="s">
        <v>45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2765537</v>
      </c>
      <c r="B31" s="1" t="s">
        <v>83</v>
      </c>
      <c r="C31" s="1" t="s">
        <v>22</v>
      </c>
      <c r="D31" s="1" t="s">
        <v>84</v>
      </c>
      <c r="E31" s="2">
        <v>0</v>
      </c>
      <c r="F31" s="1">
        <v>22.225000000000001</v>
      </c>
      <c r="G31" s="1" t="s">
        <v>45</v>
      </c>
      <c r="H31" s="1">
        <f t="shared" si="0"/>
        <v>0</v>
      </c>
      <c r="I31" s="1" t="s">
        <v>22</v>
      </c>
      <c r="J31" s="1" t="s">
        <v>0</v>
      </c>
    </row>
    <row r="32" spans="1:10" ht="30" x14ac:dyDescent="0.25">
      <c r="A32" s="1">
        <v>2765538</v>
      </c>
      <c r="B32" s="1" t="s">
        <v>85</v>
      </c>
      <c r="C32" s="1" t="s">
        <v>22</v>
      </c>
      <c r="D32" s="1" t="s">
        <v>86</v>
      </c>
      <c r="E32" s="2">
        <v>0</v>
      </c>
      <c r="F32" s="1">
        <v>57.15</v>
      </c>
      <c r="G32" s="1" t="s">
        <v>45</v>
      </c>
      <c r="H32" s="1">
        <f t="shared" si="0"/>
        <v>0</v>
      </c>
      <c r="I32" s="1" t="s">
        <v>22</v>
      </c>
      <c r="J32" s="1" t="s">
        <v>0</v>
      </c>
    </row>
    <row r="33" spans="1:10" ht="45" x14ac:dyDescent="0.25">
      <c r="A33" s="1">
        <v>2765539</v>
      </c>
      <c r="B33" s="1" t="s">
        <v>87</v>
      </c>
      <c r="C33" s="1" t="s">
        <v>22</v>
      </c>
      <c r="D33" s="1" t="s">
        <v>88</v>
      </c>
      <c r="E33" s="2">
        <v>0</v>
      </c>
      <c r="F33" s="1">
        <v>400.05</v>
      </c>
      <c r="G33" s="1" t="s">
        <v>45</v>
      </c>
      <c r="H33" s="1">
        <f t="shared" si="0"/>
        <v>0</v>
      </c>
      <c r="I33" s="1" t="s">
        <v>22</v>
      </c>
      <c r="J33" s="1" t="s">
        <v>0</v>
      </c>
    </row>
    <row r="34" spans="1:10" ht="30" x14ac:dyDescent="0.25">
      <c r="A34" s="1">
        <v>2765540</v>
      </c>
      <c r="B34" s="1" t="s">
        <v>89</v>
      </c>
      <c r="C34" s="1" t="s">
        <v>22</v>
      </c>
      <c r="D34" s="1" t="s">
        <v>90</v>
      </c>
      <c r="E34" s="2">
        <v>0</v>
      </c>
      <c r="F34" s="1">
        <v>57.15</v>
      </c>
      <c r="G34" s="1" t="s">
        <v>45</v>
      </c>
      <c r="H34" s="1">
        <f t="shared" si="0"/>
        <v>0</v>
      </c>
      <c r="I34" s="1" t="s">
        <v>22</v>
      </c>
      <c r="J34" s="1" t="s">
        <v>0</v>
      </c>
    </row>
    <row r="35" spans="1:10" ht="45" x14ac:dyDescent="0.25">
      <c r="A35" s="1">
        <v>2765541</v>
      </c>
      <c r="B35" s="1" t="s">
        <v>91</v>
      </c>
      <c r="C35" s="1" t="s">
        <v>22</v>
      </c>
      <c r="D35" s="1" t="s">
        <v>92</v>
      </c>
      <c r="E35" s="2">
        <v>0</v>
      </c>
      <c r="F35" s="1">
        <v>57.15</v>
      </c>
      <c r="G35" s="1" t="s">
        <v>45</v>
      </c>
      <c r="H35" s="1">
        <f t="shared" si="0"/>
        <v>0</v>
      </c>
      <c r="I35" s="1" t="s">
        <v>22</v>
      </c>
      <c r="J35" s="1" t="s">
        <v>0</v>
      </c>
    </row>
    <row r="36" spans="1:10" ht="30" x14ac:dyDescent="0.25">
      <c r="A36" s="1">
        <v>2765542</v>
      </c>
      <c r="B36" s="1" t="s">
        <v>93</v>
      </c>
      <c r="C36" s="1" t="s">
        <v>22</v>
      </c>
      <c r="D36" s="1" t="s">
        <v>94</v>
      </c>
      <c r="E36" s="2">
        <v>0</v>
      </c>
      <c r="F36" s="1">
        <v>114.3</v>
      </c>
      <c r="G36" s="1" t="s">
        <v>48</v>
      </c>
      <c r="H36" s="1">
        <f t="shared" si="0"/>
        <v>0</v>
      </c>
      <c r="I36" s="1" t="s">
        <v>22</v>
      </c>
      <c r="J36" s="1" t="s">
        <v>0</v>
      </c>
    </row>
    <row r="37" spans="1:10" x14ac:dyDescent="0.25">
      <c r="A37" s="1">
        <v>2765543</v>
      </c>
      <c r="B37" s="1" t="s">
        <v>95</v>
      </c>
      <c r="C37" s="1">
        <v>2</v>
      </c>
      <c r="D37" s="1" t="s">
        <v>96</v>
      </c>
      <c r="E37" s="1">
        <f>ROUND(H38+H39+H40+H41+H42+H43+H44+H45+H46+H47+H48+H49,2)</f>
        <v>0</v>
      </c>
      <c r="F37" s="1">
        <v>1</v>
      </c>
      <c r="G37" s="1" t="s">
        <v>0</v>
      </c>
      <c r="H37" s="1">
        <f t="shared" si="0"/>
        <v>0</v>
      </c>
      <c r="I37" s="1" t="s">
        <v>22</v>
      </c>
      <c r="J37" s="1" t="s">
        <v>0</v>
      </c>
    </row>
    <row r="38" spans="1:10" ht="30" x14ac:dyDescent="0.25">
      <c r="A38" s="1">
        <v>2765544</v>
      </c>
      <c r="B38" s="1" t="s">
        <v>97</v>
      </c>
      <c r="C38" s="1" t="s">
        <v>22</v>
      </c>
      <c r="D38" s="1" t="s">
        <v>98</v>
      </c>
      <c r="E38" s="2">
        <v>0</v>
      </c>
      <c r="F38" s="1">
        <v>12.7</v>
      </c>
      <c r="G38" s="1" t="s">
        <v>45</v>
      </c>
      <c r="H38" s="1">
        <f t="shared" si="0"/>
        <v>0</v>
      </c>
      <c r="I38" s="1" t="s">
        <v>22</v>
      </c>
      <c r="J38" s="1" t="s">
        <v>0</v>
      </c>
    </row>
    <row r="39" spans="1:10" x14ac:dyDescent="0.25">
      <c r="A39" s="1">
        <v>2765545</v>
      </c>
      <c r="B39" s="1" t="s">
        <v>99</v>
      </c>
      <c r="C39" s="1" t="s">
        <v>22</v>
      </c>
      <c r="D39" s="1" t="s">
        <v>100</v>
      </c>
      <c r="E39" s="2">
        <v>0</v>
      </c>
      <c r="F39" s="1">
        <v>15.366</v>
      </c>
      <c r="G39" s="1" t="s">
        <v>36</v>
      </c>
      <c r="H39" s="1">
        <f t="shared" si="0"/>
        <v>0</v>
      </c>
      <c r="I39" s="1" t="s">
        <v>22</v>
      </c>
      <c r="J39" s="1" t="s">
        <v>0</v>
      </c>
    </row>
    <row r="40" spans="1:10" ht="30" x14ac:dyDescent="0.25">
      <c r="A40" s="1">
        <v>2765546</v>
      </c>
      <c r="B40" s="1" t="s">
        <v>101</v>
      </c>
      <c r="C40" s="1" t="s">
        <v>22</v>
      </c>
      <c r="D40" s="1" t="s">
        <v>102</v>
      </c>
      <c r="E40" s="2">
        <v>0</v>
      </c>
      <c r="F40" s="1">
        <v>15.366</v>
      </c>
      <c r="G40" s="1" t="s">
        <v>36</v>
      </c>
      <c r="H40" s="1">
        <f t="shared" si="0"/>
        <v>0</v>
      </c>
      <c r="I40" s="1" t="s">
        <v>22</v>
      </c>
      <c r="J40" s="1" t="s">
        <v>0</v>
      </c>
    </row>
    <row r="41" spans="1:10" x14ac:dyDescent="0.25">
      <c r="A41" s="1">
        <v>2765547</v>
      </c>
      <c r="B41" s="1" t="s">
        <v>103</v>
      </c>
      <c r="C41" s="1" t="s">
        <v>22</v>
      </c>
      <c r="D41" s="1" t="s">
        <v>104</v>
      </c>
      <c r="E41" s="2">
        <v>0</v>
      </c>
      <c r="F41" s="1">
        <v>2.54</v>
      </c>
      <c r="G41" s="1" t="s">
        <v>48</v>
      </c>
      <c r="H41" s="1">
        <f t="shared" si="0"/>
        <v>0</v>
      </c>
      <c r="I41" s="1" t="s">
        <v>22</v>
      </c>
      <c r="J41" s="1" t="s">
        <v>0</v>
      </c>
    </row>
    <row r="42" spans="1:10" ht="30" x14ac:dyDescent="0.25">
      <c r="A42" s="1">
        <v>2765548</v>
      </c>
      <c r="B42" s="1" t="s">
        <v>105</v>
      </c>
      <c r="C42" s="1" t="s">
        <v>22</v>
      </c>
      <c r="D42" s="1" t="s">
        <v>106</v>
      </c>
      <c r="E42" s="2">
        <v>0</v>
      </c>
      <c r="F42" s="1">
        <v>40.298000000000002</v>
      </c>
      <c r="G42" s="1" t="s">
        <v>45</v>
      </c>
      <c r="H42" s="1">
        <f t="shared" si="0"/>
        <v>0</v>
      </c>
      <c r="I42" s="1" t="s">
        <v>22</v>
      </c>
      <c r="J42" s="1" t="s">
        <v>0</v>
      </c>
    </row>
    <row r="43" spans="1:10" x14ac:dyDescent="0.25">
      <c r="A43" s="1">
        <v>2765549</v>
      </c>
      <c r="B43" s="1" t="s">
        <v>107</v>
      </c>
      <c r="C43" s="1" t="s">
        <v>22</v>
      </c>
      <c r="D43" s="1" t="s">
        <v>108</v>
      </c>
      <c r="E43" s="2">
        <v>0</v>
      </c>
      <c r="F43" s="1">
        <v>129.69999999999999</v>
      </c>
      <c r="G43" s="1" t="s">
        <v>36</v>
      </c>
      <c r="H43" s="1">
        <f t="shared" si="0"/>
        <v>0</v>
      </c>
      <c r="I43" s="1" t="s">
        <v>22</v>
      </c>
      <c r="J43" s="1" t="s">
        <v>0</v>
      </c>
    </row>
    <row r="44" spans="1:10" x14ac:dyDescent="0.25">
      <c r="A44" s="1">
        <v>2765550</v>
      </c>
      <c r="B44" s="1" t="s">
        <v>109</v>
      </c>
      <c r="C44" s="1" t="s">
        <v>22</v>
      </c>
      <c r="D44" s="1" t="s">
        <v>110</v>
      </c>
      <c r="E44" s="2">
        <v>0</v>
      </c>
      <c r="F44" s="1">
        <v>129.69999999999999</v>
      </c>
      <c r="G44" s="1" t="s">
        <v>36</v>
      </c>
      <c r="H44" s="1">
        <f t="shared" si="0"/>
        <v>0</v>
      </c>
      <c r="I44" s="1" t="s">
        <v>22</v>
      </c>
      <c r="J44" s="1" t="s">
        <v>0</v>
      </c>
    </row>
    <row r="45" spans="1:10" x14ac:dyDescent="0.25">
      <c r="A45" s="1">
        <v>2765551</v>
      </c>
      <c r="B45" s="1" t="s">
        <v>111</v>
      </c>
      <c r="C45" s="1" t="s">
        <v>22</v>
      </c>
      <c r="D45" s="1" t="s">
        <v>112</v>
      </c>
      <c r="E45" s="2">
        <v>0</v>
      </c>
      <c r="F45" s="1">
        <v>8.06</v>
      </c>
      <c r="G45" s="1" t="s">
        <v>48</v>
      </c>
      <c r="H45" s="1">
        <f t="shared" si="0"/>
        <v>0</v>
      </c>
      <c r="I45" s="1" t="s">
        <v>22</v>
      </c>
      <c r="J45" s="1" t="s">
        <v>0</v>
      </c>
    </row>
    <row r="46" spans="1:10" ht="30" x14ac:dyDescent="0.25">
      <c r="A46" s="1">
        <v>2765552</v>
      </c>
      <c r="B46" s="1" t="s">
        <v>113</v>
      </c>
      <c r="C46" s="1" t="s">
        <v>22</v>
      </c>
      <c r="D46" s="1" t="s">
        <v>114</v>
      </c>
      <c r="E46" s="2">
        <v>0</v>
      </c>
      <c r="F46" s="1">
        <v>3.5379999999999998</v>
      </c>
      <c r="G46" s="1" t="s">
        <v>45</v>
      </c>
      <c r="H46" s="1">
        <f t="shared" si="0"/>
        <v>0</v>
      </c>
      <c r="I46" s="1" t="s">
        <v>22</v>
      </c>
      <c r="J46" s="1" t="s">
        <v>0</v>
      </c>
    </row>
    <row r="47" spans="1:10" ht="30" x14ac:dyDescent="0.25">
      <c r="A47" s="1">
        <v>2765553</v>
      </c>
      <c r="B47" s="1" t="s">
        <v>115</v>
      </c>
      <c r="C47" s="1" t="s">
        <v>22</v>
      </c>
      <c r="D47" s="1" t="s">
        <v>116</v>
      </c>
      <c r="E47" s="2">
        <v>0</v>
      </c>
      <c r="F47" s="1">
        <v>22.57</v>
      </c>
      <c r="G47" s="1" t="s">
        <v>36</v>
      </c>
      <c r="H47" s="1">
        <f t="shared" si="0"/>
        <v>0</v>
      </c>
      <c r="I47" s="1" t="s">
        <v>22</v>
      </c>
      <c r="J47" s="1" t="s">
        <v>0</v>
      </c>
    </row>
    <row r="48" spans="1:10" ht="30" x14ac:dyDescent="0.25">
      <c r="A48" s="1">
        <v>2765554</v>
      </c>
      <c r="B48" s="1" t="s">
        <v>117</v>
      </c>
      <c r="C48" s="1" t="s">
        <v>22</v>
      </c>
      <c r="D48" s="1" t="s">
        <v>118</v>
      </c>
      <c r="E48" s="2">
        <v>0</v>
      </c>
      <c r="F48" s="1">
        <v>22.57</v>
      </c>
      <c r="G48" s="1" t="s">
        <v>36</v>
      </c>
      <c r="H48" s="1">
        <f t="shared" si="0"/>
        <v>0</v>
      </c>
      <c r="I48" s="1" t="s">
        <v>22</v>
      </c>
      <c r="J48" s="1" t="s">
        <v>0</v>
      </c>
    </row>
    <row r="49" spans="1:10" ht="30" x14ac:dyDescent="0.25">
      <c r="A49" s="1">
        <v>2765555</v>
      </c>
      <c r="B49" s="1" t="s">
        <v>119</v>
      </c>
      <c r="C49" s="1" t="s">
        <v>22</v>
      </c>
      <c r="D49" s="1" t="s">
        <v>120</v>
      </c>
      <c r="E49" s="2">
        <v>0</v>
      </c>
      <c r="F49" s="1">
        <v>0.70799999999999996</v>
      </c>
      <c r="G49" s="1" t="s">
        <v>48</v>
      </c>
      <c r="H49" s="1">
        <f t="shared" si="0"/>
        <v>0</v>
      </c>
      <c r="I49" s="1" t="s">
        <v>22</v>
      </c>
      <c r="J49" s="1" t="s">
        <v>0</v>
      </c>
    </row>
    <row r="50" spans="1:10" x14ac:dyDescent="0.25">
      <c r="A50" s="1">
        <v>2765556</v>
      </c>
      <c r="B50" s="1" t="s">
        <v>121</v>
      </c>
      <c r="C50" s="1">
        <v>9</v>
      </c>
      <c r="D50" s="1" t="s">
        <v>43</v>
      </c>
      <c r="E50" s="1">
        <f>ROUND(H51+H52+H53+H54+H55+H56+H57+H58+H59,2)</f>
        <v>0</v>
      </c>
      <c r="F50" s="1">
        <v>1</v>
      </c>
      <c r="G50" s="1" t="s">
        <v>0</v>
      </c>
      <c r="H50" s="1">
        <f t="shared" si="0"/>
        <v>0</v>
      </c>
      <c r="I50" s="1" t="s">
        <v>22</v>
      </c>
      <c r="J50" s="1" t="s">
        <v>0</v>
      </c>
    </row>
    <row r="51" spans="1:10" ht="30" x14ac:dyDescent="0.25">
      <c r="A51" s="1">
        <v>2765557</v>
      </c>
      <c r="B51" s="1" t="s">
        <v>122</v>
      </c>
      <c r="C51" s="1" t="s">
        <v>22</v>
      </c>
      <c r="D51" s="1" t="s">
        <v>124</v>
      </c>
      <c r="E51" s="2">
        <v>0</v>
      </c>
      <c r="F51" s="1">
        <v>80</v>
      </c>
      <c r="G51" s="1" t="s">
        <v>123</v>
      </c>
      <c r="H51" s="1">
        <f t="shared" si="0"/>
        <v>0</v>
      </c>
      <c r="I51" s="1" t="s">
        <v>22</v>
      </c>
      <c r="J51" s="1" t="s">
        <v>0</v>
      </c>
    </row>
    <row r="52" spans="1:10" ht="30" x14ac:dyDescent="0.25">
      <c r="A52" s="1">
        <v>2765558</v>
      </c>
      <c r="B52" s="1" t="s">
        <v>125</v>
      </c>
      <c r="C52" s="1" t="s">
        <v>22</v>
      </c>
      <c r="D52" s="1" t="s">
        <v>126</v>
      </c>
      <c r="E52" s="2">
        <v>0</v>
      </c>
      <c r="F52" s="1">
        <v>80</v>
      </c>
      <c r="G52" s="1" t="s">
        <v>123</v>
      </c>
      <c r="H52" s="1">
        <f t="shared" si="0"/>
        <v>0</v>
      </c>
      <c r="I52" s="1" t="s">
        <v>22</v>
      </c>
      <c r="J52" s="1" t="s">
        <v>0</v>
      </c>
    </row>
    <row r="53" spans="1:10" x14ac:dyDescent="0.25">
      <c r="A53" s="1">
        <v>2765559</v>
      </c>
      <c r="B53" s="1" t="s">
        <v>127</v>
      </c>
      <c r="C53" s="1" t="s">
        <v>22</v>
      </c>
      <c r="D53" s="1" t="s">
        <v>128</v>
      </c>
      <c r="E53" s="2">
        <v>0</v>
      </c>
      <c r="F53" s="1">
        <v>0.27600000000000002</v>
      </c>
      <c r="G53" s="1" t="s">
        <v>48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2765560</v>
      </c>
      <c r="B54" s="1" t="s">
        <v>129</v>
      </c>
      <c r="C54" s="1" t="s">
        <v>22</v>
      </c>
      <c r="D54" s="1" t="s">
        <v>130</v>
      </c>
      <c r="E54" s="2">
        <v>0</v>
      </c>
      <c r="F54" s="1">
        <v>5.2439999999999998</v>
      </c>
      <c r="G54" s="1" t="s">
        <v>48</v>
      </c>
      <c r="H54" s="1">
        <f t="shared" si="0"/>
        <v>0</v>
      </c>
      <c r="I54" s="1" t="s">
        <v>22</v>
      </c>
      <c r="J54" s="1" t="s">
        <v>0</v>
      </c>
    </row>
    <row r="55" spans="1:10" ht="30" x14ac:dyDescent="0.25">
      <c r="A55" s="1">
        <v>2765561</v>
      </c>
      <c r="B55" s="1" t="s">
        <v>131</v>
      </c>
      <c r="C55" s="1" t="s">
        <v>22</v>
      </c>
      <c r="D55" s="1" t="s">
        <v>132</v>
      </c>
      <c r="E55" s="2">
        <v>0</v>
      </c>
      <c r="F55" s="1">
        <v>0.27600000000000002</v>
      </c>
      <c r="G55" s="1" t="s">
        <v>48</v>
      </c>
      <c r="H55" s="1">
        <f t="shared" si="0"/>
        <v>0</v>
      </c>
      <c r="I55" s="1" t="s">
        <v>22</v>
      </c>
      <c r="J55" s="1" t="s">
        <v>0</v>
      </c>
    </row>
    <row r="56" spans="1:10" ht="30" x14ac:dyDescent="0.25">
      <c r="A56" s="1">
        <v>2765562</v>
      </c>
      <c r="B56" s="1" t="s">
        <v>133</v>
      </c>
      <c r="C56" s="1" t="s">
        <v>22</v>
      </c>
      <c r="D56" s="1" t="s">
        <v>134</v>
      </c>
      <c r="E56" s="2">
        <v>0</v>
      </c>
      <c r="F56" s="1">
        <v>0.82799999999999996</v>
      </c>
      <c r="G56" s="1" t="s">
        <v>48</v>
      </c>
      <c r="H56" s="1">
        <f t="shared" si="0"/>
        <v>0</v>
      </c>
      <c r="I56" s="1" t="s">
        <v>22</v>
      </c>
      <c r="J56" s="1" t="s">
        <v>0</v>
      </c>
    </row>
    <row r="57" spans="1:10" ht="30" x14ac:dyDescent="0.25">
      <c r="A57" s="1">
        <v>2765563</v>
      </c>
      <c r="B57" s="1" t="s">
        <v>135</v>
      </c>
      <c r="C57" s="1" t="s">
        <v>22</v>
      </c>
      <c r="D57" s="1" t="s">
        <v>136</v>
      </c>
      <c r="E57" s="2">
        <v>0</v>
      </c>
      <c r="F57" s="1">
        <v>0.27600000000000002</v>
      </c>
      <c r="G57" s="1" t="s">
        <v>48</v>
      </c>
      <c r="H57" s="1">
        <f t="shared" si="0"/>
        <v>0</v>
      </c>
      <c r="I57" s="1" t="s">
        <v>22</v>
      </c>
      <c r="J57" s="1" t="s">
        <v>0</v>
      </c>
    </row>
    <row r="58" spans="1:10" ht="30" x14ac:dyDescent="0.25">
      <c r="A58" s="1">
        <v>2765564</v>
      </c>
      <c r="B58" s="1" t="s">
        <v>137</v>
      </c>
      <c r="C58" s="1" t="s">
        <v>22</v>
      </c>
      <c r="D58" s="1" t="s">
        <v>138</v>
      </c>
      <c r="E58" s="2">
        <v>0</v>
      </c>
      <c r="F58" s="1">
        <v>0.27600000000000002</v>
      </c>
      <c r="G58" s="1" t="s">
        <v>48</v>
      </c>
      <c r="H58" s="1">
        <f t="shared" si="0"/>
        <v>0</v>
      </c>
      <c r="I58" s="1" t="s">
        <v>22</v>
      </c>
      <c r="J58" s="1" t="s">
        <v>0</v>
      </c>
    </row>
    <row r="59" spans="1:10" x14ac:dyDescent="0.25">
      <c r="A59" s="1">
        <v>2765565</v>
      </c>
      <c r="B59" s="1" t="s">
        <v>139</v>
      </c>
      <c r="C59" s="1" t="s">
        <v>22</v>
      </c>
      <c r="D59" s="1" t="s">
        <v>140</v>
      </c>
      <c r="E59" s="2">
        <v>0</v>
      </c>
      <c r="F59" s="1">
        <v>1</v>
      </c>
      <c r="G59" s="1" t="s">
        <v>69</v>
      </c>
      <c r="H59" s="1">
        <f t="shared" si="0"/>
        <v>0</v>
      </c>
      <c r="I59" s="1" t="s">
        <v>22</v>
      </c>
      <c r="J59" s="1" t="s">
        <v>0</v>
      </c>
    </row>
    <row r="60" spans="1:10" x14ac:dyDescent="0.25">
      <c r="A60" s="1">
        <v>2765566</v>
      </c>
      <c r="B60" s="1" t="s">
        <v>141</v>
      </c>
      <c r="C60" s="1">
        <v>99</v>
      </c>
      <c r="D60" s="1" t="s">
        <v>142</v>
      </c>
      <c r="E60" s="1">
        <f>ROUND(H61,2)</f>
        <v>0</v>
      </c>
      <c r="F60" s="1">
        <v>1</v>
      </c>
      <c r="G60" s="1" t="s">
        <v>0</v>
      </c>
      <c r="H60" s="1">
        <f t="shared" si="0"/>
        <v>0</v>
      </c>
      <c r="I60" s="1" t="s">
        <v>22</v>
      </c>
      <c r="J60" s="1" t="s">
        <v>0</v>
      </c>
    </row>
    <row r="61" spans="1:10" ht="30" x14ac:dyDescent="0.25">
      <c r="A61" s="1">
        <v>2765567</v>
      </c>
      <c r="B61" s="1" t="s">
        <v>143</v>
      </c>
      <c r="C61" s="1" t="s">
        <v>22</v>
      </c>
      <c r="D61" s="1" t="s">
        <v>144</v>
      </c>
      <c r="E61" s="2">
        <v>0</v>
      </c>
      <c r="F61" s="1">
        <v>151.071</v>
      </c>
      <c r="G61" s="1" t="s">
        <v>48</v>
      </c>
      <c r="H61" s="1">
        <f t="shared" si="0"/>
        <v>0</v>
      </c>
      <c r="I61" s="1" t="s">
        <v>22</v>
      </c>
      <c r="J61" s="1" t="s">
        <v>0</v>
      </c>
    </row>
    <row r="62" spans="1:10" x14ac:dyDescent="0.25">
      <c r="A62" s="1">
        <v>2765568</v>
      </c>
      <c r="B62" s="1" t="s">
        <v>145</v>
      </c>
      <c r="C62" s="1" t="s">
        <v>57</v>
      </c>
      <c r="D62" s="1" t="s">
        <v>58</v>
      </c>
      <c r="E62" s="1">
        <f>ROUND(H63,2)</f>
        <v>0</v>
      </c>
      <c r="F62" s="1">
        <v>1</v>
      </c>
      <c r="G62" s="1" t="s">
        <v>0</v>
      </c>
      <c r="H62" s="1">
        <f t="shared" si="0"/>
        <v>0</v>
      </c>
      <c r="I62" s="1" t="s">
        <v>22</v>
      </c>
      <c r="J62" s="1" t="s">
        <v>0</v>
      </c>
    </row>
    <row r="63" spans="1:10" x14ac:dyDescent="0.25">
      <c r="A63" s="1">
        <v>2765569</v>
      </c>
      <c r="B63" s="1" t="s">
        <v>146</v>
      </c>
      <c r="C63" s="1">
        <v>732</v>
      </c>
      <c r="D63" s="1" t="s">
        <v>147</v>
      </c>
      <c r="E63" s="1">
        <f>ROUND(H64+H65+H66,2)</f>
        <v>0</v>
      </c>
      <c r="F63" s="1">
        <v>1</v>
      </c>
      <c r="G63" s="1" t="s">
        <v>0</v>
      </c>
      <c r="H63" s="1">
        <f t="shared" si="0"/>
        <v>0</v>
      </c>
      <c r="I63" s="1" t="s">
        <v>22</v>
      </c>
      <c r="J63" s="1" t="s">
        <v>0</v>
      </c>
    </row>
    <row r="64" spans="1:10" x14ac:dyDescent="0.25">
      <c r="A64" s="1">
        <v>2765570</v>
      </c>
      <c r="B64" s="1" t="s">
        <v>148</v>
      </c>
      <c r="C64" s="1" t="s">
        <v>22</v>
      </c>
      <c r="D64" s="1" t="s">
        <v>149</v>
      </c>
      <c r="E64" s="2">
        <v>0</v>
      </c>
      <c r="F64" s="1">
        <v>1</v>
      </c>
      <c r="G64" s="1" t="s">
        <v>69</v>
      </c>
      <c r="H64" s="1">
        <f t="shared" si="0"/>
        <v>0</v>
      </c>
      <c r="I64" s="1" t="s">
        <v>22</v>
      </c>
      <c r="J64" s="1" t="s">
        <v>0</v>
      </c>
    </row>
    <row r="65" spans="1:10" x14ac:dyDescent="0.25">
      <c r="A65" s="1">
        <v>2765571</v>
      </c>
      <c r="B65" s="1" t="s">
        <v>150</v>
      </c>
      <c r="C65" s="1" t="s">
        <v>22</v>
      </c>
      <c r="D65" s="1" t="s">
        <v>151</v>
      </c>
      <c r="E65" s="2">
        <v>0</v>
      </c>
      <c r="F65" s="1">
        <v>1</v>
      </c>
      <c r="G65" s="1" t="s">
        <v>69</v>
      </c>
      <c r="H65" s="1">
        <f t="shared" si="0"/>
        <v>0</v>
      </c>
      <c r="I65" s="1" t="s">
        <v>22</v>
      </c>
      <c r="J65" s="1" t="s">
        <v>0</v>
      </c>
    </row>
    <row r="66" spans="1:10" x14ac:dyDescent="0.25">
      <c r="A66" s="1">
        <v>2765572</v>
      </c>
      <c r="B66" s="1" t="s">
        <v>152</v>
      </c>
      <c r="C66" s="1" t="s">
        <v>22</v>
      </c>
      <c r="D66" s="1" t="s">
        <v>154</v>
      </c>
      <c r="E66" s="2">
        <v>0</v>
      </c>
      <c r="F66" s="1">
        <v>1</v>
      </c>
      <c r="G66" s="1" t="s">
        <v>153</v>
      </c>
      <c r="H66" s="1">
        <f t="shared" si="0"/>
        <v>0</v>
      </c>
      <c r="I66" s="1" t="s">
        <v>22</v>
      </c>
      <c r="J66" s="1" t="s">
        <v>0</v>
      </c>
    </row>
    <row r="67" spans="1:10" x14ac:dyDescent="0.25">
      <c r="A67" s="1">
        <v>2765573</v>
      </c>
      <c r="B67" s="1" t="s">
        <v>155</v>
      </c>
      <c r="C67" s="1" t="s">
        <v>22</v>
      </c>
      <c r="D67" s="1" t="s">
        <v>156</v>
      </c>
      <c r="E67" s="1">
        <f>ROUND(H68,2)</f>
        <v>0</v>
      </c>
      <c r="F67" s="1">
        <v>1</v>
      </c>
      <c r="G67" s="1" t="s">
        <v>0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x14ac:dyDescent="0.25">
      <c r="A68" s="1">
        <v>2765574</v>
      </c>
      <c r="B68" s="1" t="s">
        <v>157</v>
      </c>
      <c r="C68" s="1" t="s">
        <v>158</v>
      </c>
      <c r="D68" s="1" t="s">
        <v>159</v>
      </c>
      <c r="E68" s="1">
        <f>ROUND(H69+H83+H96,2)</f>
        <v>0</v>
      </c>
      <c r="F68" s="1">
        <v>1</v>
      </c>
      <c r="G68" s="1" t="s">
        <v>0</v>
      </c>
      <c r="H68" s="1">
        <f t="shared" si="1"/>
        <v>0</v>
      </c>
      <c r="I68" s="1" t="s">
        <v>22</v>
      </c>
      <c r="J68" s="1" t="s">
        <v>0</v>
      </c>
    </row>
    <row r="69" spans="1:10" ht="30" x14ac:dyDescent="0.25">
      <c r="A69" s="1">
        <v>2765575</v>
      </c>
      <c r="B69" s="1" t="s">
        <v>160</v>
      </c>
      <c r="C69" s="1">
        <v>1</v>
      </c>
      <c r="D69" s="1" t="s">
        <v>161</v>
      </c>
      <c r="E69" s="1">
        <f>ROUND(H70+H71+H72+H73+H74+H75+H76+H77+H78+H79+H80+H81+H82,2)</f>
        <v>0</v>
      </c>
      <c r="F69" s="1">
        <v>1</v>
      </c>
      <c r="G69" s="1" t="s">
        <v>0</v>
      </c>
      <c r="H69" s="1">
        <f t="shared" si="1"/>
        <v>0</v>
      </c>
      <c r="I69" s="1" t="s">
        <v>22</v>
      </c>
      <c r="J69" s="1" t="s">
        <v>0</v>
      </c>
    </row>
    <row r="70" spans="1:10" x14ac:dyDescent="0.25">
      <c r="A70" s="1">
        <v>2765576</v>
      </c>
      <c r="B70" s="1" t="s">
        <v>162</v>
      </c>
      <c r="C70" s="1" t="s">
        <v>22</v>
      </c>
      <c r="D70" s="1" t="s">
        <v>164</v>
      </c>
      <c r="E70" s="2">
        <v>0</v>
      </c>
      <c r="F70" s="1">
        <v>1</v>
      </c>
      <c r="G70" s="1" t="s">
        <v>163</v>
      </c>
      <c r="H70" s="1">
        <f t="shared" si="1"/>
        <v>0</v>
      </c>
      <c r="I70" s="1" t="s">
        <v>22</v>
      </c>
      <c r="J70" s="1" t="s">
        <v>0</v>
      </c>
    </row>
    <row r="71" spans="1:10" x14ac:dyDescent="0.25">
      <c r="A71" s="1">
        <v>2765577</v>
      </c>
      <c r="B71" s="1" t="s">
        <v>165</v>
      </c>
      <c r="C71" s="1" t="s">
        <v>22</v>
      </c>
      <c r="D71" s="1" t="s">
        <v>166</v>
      </c>
      <c r="E71" s="2">
        <v>0</v>
      </c>
      <c r="F71" s="1">
        <v>1</v>
      </c>
      <c r="G71" s="1" t="s">
        <v>163</v>
      </c>
      <c r="H71" s="1">
        <f t="shared" si="1"/>
        <v>0</v>
      </c>
      <c r="I71" s="1" t="s">
        <v>22</v>
      </c>
      <c r="J71" s="1" t="s">
        <v>0</v>
      </c>
    </row>
    <row r="72" spans="1:10" ht="120" x14ac:dyDescent="0.25">
      <c r="A72" s="1">
        <v>2765578</v>
      </c>
      <c r="B72" s="1" t="s">
        <v>167</v>
      </c>
      <c r="C72" s="1" t="s">
        <v>22</v>
      </c>
      <c r="D72" s="1" t="s">
        <v>168</v>
      </c>
      <c r="E72" s="2">
        <v>0</v>
      </c>
      <c r="F72" s="1">
        <v>1</v>
      </c>
      <c r="G72" s="1" t="s">
        <v>163</v>
      </c>
      <c r="H72" s="1">
        <f t="shared" si="1"/>
        <v>0</v>
      </c>
      <c r="I72" s="1" t="s">
        <v>22</v>
      </c>
      <c r="J72" s="1" t="s">
        <v>169</v>
      </c>
    </row>
    <row r="73" spans="1:10" x14ac:dyDescent="0.25">
      <c r="A73" s="1">
        <v>2765579</v>
      </c>
      <c r="B73" s="1" t="s">
        <v>170</v>
      </c>
      <c r="C73" s="1" t="s">
        <v>22</v>
      </c>
      <c r="D73" s="1" t="s">
        <v>171</v>
      </c>
      <c r="E73" s="2">
        <v>0</v>
      </c>
      <c r="F73" s="1">
        <v>1</v>
      </c>
      <c r="G73" s="1" t="s">
        <v>163</v>
      </c>
      <c r="H73" s="1">
        <f t="shared" si="1"/>
        <v>0</v>
      </c>
      <c r="I73" s="1" t="s">
        <v>22</v>
      </c>
      <c r="J73" s="1" t="s">
        <v>0</v>
      </c>
    </row>
    <row r="74" spans="1:10" x14ac:dyDescent="0.25">
      <c r="A74" s="1">
        <v>2765580</v>
      </c>
      <c r="B74" s="1" t="s">
        <v>172</v>
      </c>
      <c r="C74" s="1" t="s">
        <v>22</v>
      </c>
      <c r="D74" s="1" t="s">
        <v>173</v>
      </c>
      <c r="E74" s="2">
        <v>0</v>
      </c>
      <c r="F74" s="1">
        <v>1</v>
      </c>
      <c r="G74" s="1" t="s">
        <v>163</v>
      </c>
      <c r="H74" s="1">
        <f t="shared" si="1"/>
        <v>0</v>
      </c>
      <c r="I74" s="1" t="s">
        <v>22</v>
      </c>
      <c r="J74" s="1" t="s">
        <v>0</v>
      </c>
    </row>
    <row r="75" spans="1:10" x14ac:dyDescent="0.25">
      <c r="A75" s="1">
        <v>2765581</v>
      </c>
      <c r="B75" s="1" t="s">
        <v>174</v>
      </c>
      <c r="C75" s="1" t="s">
        <v>22</v>
      </c>
      <c r="D75" s="1" t="s">
        <v>175</v>
      </c>
      <c r="E75" s="2">
        <v>0</v>
      </c>
      <c r="F75" s="1">
        <v>1</v>
      </c>
      <c r="G75" s="1" t="s">
        <v>163</v>
      </c>
      <c r="H75" s="1">
        <f t="shared" si="1"/>
        <v>0</v>
      </c>
      <c r="I75" s="1" t="s">
        <v>22</v>
      </c>
      <c r="J75" s="1" t="s">
        <v>0</v>
      </c>
    </row>
    <row r="76" spans="1:10" x14ac:dyDescent="0.25">
      <c r="A76" s="1">
        <v>2765582</v>
      </c>
      <c r="B76" s="1" t="s">
        <v>176</v>
      </c>
      <c r="C76" s="1" t="s">
        <v>22</v>
      </c>
      <c r="D76" s="1" t="s">
        <v>177</v>
      </c>
      <c r="E76" s="2">
        <v>0</v>
      </c>
      <c r="F76" s="1">
        <v>1</v>
      </c>
      <c r="G76" s="1" t="s">
        <v>163</v>
      </c>
      <c r="H76" s="1">
        <f t="shared" si="1"/>
        <v>0</v>
      </c>
      <c r="I76" s="1" t="s">
        <v>22</v>
      </c>
      <c r="J76" s="1" t="s">
        <v>0</v>
      </c>
    </row>
    <row r="77" spans="1:10" x14ac:dyDescent="0.25">
      <c r="A77" s="1">
        <v>2765583</v>
      </c>
      <c r="B77" s="1" t="s">
        <v>178</v>
      </c>
      <c r="C77" s="1" t="s">
        <v>22</v>
      </c>
      <c r="D77" s="1" t="s">
        <v>179</v>
      </c>
      <c r="E77" s="2">
        <v>0</v>
      </c>
      <c r="F77" s="1">
        <v>2</v>
      </c>
      <c r="G77" s="1" t="s">
        <v>163</v>
      </c>
      <c r="H77" s="1">
        <f t="shared" si="1"/>
        <v>0</v>
      </c>
      <c r="I77" s="1" t="s">
        <v>22</v>
      </c>
      <c r="J77" s="1" t="s">
        <v>0</v>
      </c>
    </row>
    <row r="78" spans="1:10" x14ac:dyDescent="0.25">
      <c r="A78" s="1">
        <v>2765584</v>
      </c>
      <c r="B78" s="1" t="s">
        <v>180</v>
      </c>
      <c r="C78" s="1" t="s">
        <v>22</v>
      </c>
      <c r="D78" s="1" t="s">
        <v>181</v>
      </c>
      <c r="E78" s="2">
        <v>0</v>
      </c>
      <c r="F78" s="1">
        <v>1</v>
      </c>
      <c r="G78" s="1" t="s">
        <v>163</v>
      </c>
      <c r="H78" s="1">
        <f t="shared" si="1"/>
        <v>0</v>
      </c>
      <c r="I78" s="1" t="s">
        <v>22</v>
      </c>
      <c r="J78" s="1" t="s">
        <v>0</v>
      </c>
    </row>
    <row r="79" spans="1:10" x14ac:dyDescent="0.25">
      <c r="A79" s="1">
        <v>2765585</v>
      </c>
      <c r="B79" s="1" t="s">
        <v>182</v>
      </c>
      <c r="C79" s="1" t="s">
        <v>22</v>
      </c>
      <c r="D79" s="1" t="s">
        <v>183</v>
      </c>
      <c r="E79" s="2">
        <v>0</v>
      </c>
      <c r="F79" s="1">
        <v>1</v>
      </c>
      <c r="G79" s="1" t="s">
        <v>163</v>
      </c>
      <c r="H79" s="1">
        <f t="shared" si="1"/>
        <v>0</v>
      </c>
      <c r="I79" s="1" t="s">
        <v>22</v>
      </c>
      <c r="J79" s="1" t="s">
        <v>0</v>
      </c>
    </row>
    <row r="80" spans="1:10" x14ac:dyDescent="0.25">
      <c r="A80" s="1">
        <v>2765586</v>
      </c>
      <c r="B80" s="1" t="s">
        <v>184</v>
      </c>
      <c r="C80" s="1" t="s">
        <v>22</v>
      </c>
      <c r="D80" s="1" t="s">
        <v>185</v>
      </c>
      <c r="E80" s="2">
        <v>0</v>
      </c>
      <c r="F80" s="1">
        <v>1</v>
      </c>
      <c r="G80" s="1" t="s">
        <v>163</v>
      </c>
      <c r="H80" s="1">
        <f t="shared" si="1"/>
        <v>0</v>
      </c>
      <c r="I80" s="1" t="s">
        <v>22</v>
      </c>
      <c r="J80" s="1" t="s">
        <v>0</v>
      </c>
    </row>
    <row r="81" spans="1:10" x14ac:dyDescent="0.25">
      <c r="A81" s="1">
        <v>2765587</v>
      </c>
      <c r="B81" s="1" t="s">
        <v>186</v>
      </c>
      <c r="C81" s="1" t="s">
        <v>22</v>
      </c>
      <c r="D81" s="1" t="s">
        <v>187</v>
      </c>
      <c r="E81" s="2">
        <v>0</v>
      </c>
      <c r="F81" s="1">
        <v>1</v>
      </c>
      <c r="G81" s="1" t="s">
        <v>69</v>
      </c>
      <c r="H81" s="1">
        <f t="shared" si="1"/>
        <v>0</v>
      </c>
      <c r="I81" s="1" t="s">
        <v>22</v>
      </c>
      <c r="J81" s="1" t="s">
        <v>0</v>
      </c>
    </row>
    <row r="82" spans="1:10" x14ac:dyDescent="0.25">
      <c r="A82" s="1">
        <v>2765588</v>
      </c>
      <c r="B82" s="1" t="s">
        <v>188</v>
      </c>
      <c r="C82" s="1" t="s">
        <v>22</v>
      </c>
      <c r="D82" s="1" t="s">
        <v>189</v>
      </c>
      <c r="E82" s="2">
        <v>0</v>
      </c>
      <c r="F82" s="1">
        <v>1</v>
      </c>
      <c r="G82" s="1" t="s">
        <v>69</v>
      </c>
      <c r="H82" s="1">
        <f t="shared" si="1"/>
        <v>0</v>
      </c>
      <c r="I82" s="1" t="s">
        <v>22</v>
      </c>
      <c r="J82" s="1" t="s">
        <v>0</v>
      </c>
    </row>
    <row r="83" spans="1:10" ht="30" x14ac:dyDescent="0.25">
      <c r="A83" s="1">
        <v>2765589</v>
      </c>
      <c r="B83" s="1" t="s">
        <v>190</v>
      </c>
      <c r="C83" s="1">
        <v>2</v>
      </c>
      <c r="D83" s="1" t="s">
        <v>191</v>
      </c>
      <c r="E83" s="1">
        <f>ROUND(H84+H85+H86+H87+H88+H89+H90+H91+H92+H93+H94+H95,2)</f>
        <v>0</v>
      </c>
      <c r="F83" s="1">
        <v>1</v>
      </c>
      <c r="G83" s="1" t="s">
        <v>0</v>
      </c>
      <c r="H83" s="1">
        <f t="shared" si="1"/>
        <v>0</v>
      </c>
      <c r="I83" s="1" t="s">
        <v>22</v>
      </c>
      <c r="J83" s="1" t="s">
        <v>0</v>
      </c>
    </row>
    <row r="84" spans="1:10" x14ac:dyDescent="0.25">
      <c r="A84" s="1">
        <v>2765590</v>
      </c>
      <c r="B84" s="1" t="s">
        <v>192</v>
      </c>
      <c r="C84" s="1" t="s">
        <v>22</v>
      </c>
      <c r="D84" s="1" t="s">
        <v>164</v>
      </c>
      <c r="E84" s="2">
        <v>0</v>
      </c>
      <c r="F84" s="1">
        <v>1</v>
      </c>
      <c r="G84" s="1" t="s">
        <v>163</v>
      </c>
      <c r="H84" s="1">
        <f t="shared" si="1"/>
        <v>0</v>
      </c>
      <c r="I84" s="1" t="s">
        <v>22</v>
      </c>
      <c r="J84" s="1" t="s">
        <v>0</v>
      </c>
    </row>
    <row r="85" spans="1:10" x14ac:dyDescent="0.25">
      <c r="A85" s="1">
        <v>2765591</v>
      </c>
      <c r="B85" s="1" t="s">
        <v>193</v>
      </c>
      <c r="C85" s="1" t="s">
        <v>22</v>
      </c>
      <c r="D85" s="1" t="s">
        <v>166</v>
      </c>
      <c r="E85" s="2">
        <v>0</v>
      </c>
      <c r="F85" s="1">
        <v>1</v>
      </c>
      <c r="G85" s="1" t="s">
        <v>163</v>
      </c>
      <c r="H85" s="1">
        <f t="shared" si="1"/>
        <v>0</v>
      </c>
      <c r="I85" s="1" t="s">
        <v>22</v>
      </c>
      <c r="J85" s="1" t="s">
        <v>0</v>
      </c>
    </row>
    <row r="86" spans="1:10" ht="120" x14ac:dyDescent="0.25">
      <c r="A86" s="1">
        <v>2765592</v>
      </c>
      <c r="B86" s="1" t="s">
        <v>194</v>
      </c>
      <c r="C86" s="1" t="s">
        <v>22</v>
      </c>
      <c r="D86" s="1" t="s">
        <v>195</v>
      </c>
      <c r="E86" s="2">
        <v>0</v>
      </c>
      <c r="F86" s="1">
        <v>1</v>
      </c>
      <c r="G86" s="1" t="s">
        <v>163</v>
      </c>
      <c r="H86" s="1">
        <f t="shared" si="1"/>
        <v>0</v>
      </c>
      <c r="I86" s="1" t="s">
        <v>22</v>
      </c>
      <c r="J86" s="1" t="s">
        <v>196</v>
      </c>
    </row>
    <row r="87" spans="1:10" x14ac:dyDescent="0.25">
      <c r="A87" s="1">
        <v>2765593</v>
      </c>
      <c r="B87" s="1" t="s">
        <v>197</v>
      </c>
      <c r="C87" s="1" t="s">
        <v>22</v>
      </c>
      <c r="D87" s="1" t="s">
        <v>171</v>
      </c>
      <c r="E87" s="2">
        <v>0</v>
      </c>
      <c r="F87" s="1">
        <v>1</v>
      </c>
      <c r="G87" s="1" t="s">
        <v>163</v>
      </c>
      <c r="H87" s="1">
        <f t="shared" si="1"/>
        <v>0</v>
      </c>
      <c r="I87" s="1" t="s">
        <v>22</v>
      </c>
      <c r="J87" s="1" t="s">
        <v>0</v>
      </c>
    </row>
    <row r="88" spans="1:10" x14ac:dyDescent="0.25">
      <c r="A88" s="1">
        <v>2765594</v>
      </c>
      <c r="B88" s="1" t="s">
        <v>198</v>
      </c>
      <c r="C88" s="1" t="s">
        <v>22</v>
      </c>
      <c r="D88" s="1" t="s">
        <v>173</v>
      </c>
      <c r="E88" s="2">
        <v>0</v>
      </c>
      <c r="F88" s="1">
        <v>1</v>
      </c>
      <c r="G88" s="1" t="s">
        <v>163</v>
      </c>
      <c r="H88" s="1">
        <f t="shared" si="1"/>
        <v>0</v>
      </c>
      <c r="I88" s="1" t="s">
        <v>22</v>
      </c>
      <c r="J88" s="1" t="s">
        <v>0</v>
      </c>
    </row>
    <row r="89" spans="1:10" x14ac:dyDescent="0.25">
      <c r="A89" s="1">
        <v>2765595</v>
      </c>
      <c r="B89" s="1" t="s">
        <v>199</v>
      </c>
      <c r="C89" s="1" t="s">
        <v>22</v>
      </c>
      <c r="D89" s="1" t="s">
        <v>175</v>
      </c>
      <c r="E89" s="2">
        <v>0</v>
      </c>
      <c r="F89" s="1">
        <v>1</v>
      </c>
      <c r="G89" s="1" t="s">
        <v>163</v>
      </c>
      <c r="H89" s="1">
        <f t="shared" si="1"/>
        <v>0</v>
      </c>
      <c r="I89" s="1" t="s">
        <v>22</v>
      </c>
      <c r="J89" s="1" t="s">
        <v>0</v>
      </c>
    </row>
    <row r="90" spans="1:10" x14ac:dyDescent="0.25">
      <c r="A90" s="1">
        <v>2765596</v>
      </c>
      <c r="B90" s="1" t="s">
        <v>200</v>
      </c>
      <c r="C90" s="1" t="s">
        <v>22</v>
      </c>
      <c r="D90" s="1" t="s">
        <v>177</v>
      </c>
      <c r="E90" s="2">
        <v>0</v>
      </c>
      <c r="F90" s="1">
        <v>1</v>
      </c>
      <c r="G90" s="1" t="s">
        <v>163</v>
      </c>
      <c r="H90" s="1">
        <f t="shared" si="1"/>
        <v>0</v>
      </c>
      <c r="I90" s="1" t="s">
        <v>22</v>
      </c>
      <c r="J90" s="1" t="s">
        <v>0</v>
      </c>
    </row>
    <row r="91" spans="1:10" x14ac:dyDescent="0.25">
      <c r="A91" s="1">
        <v>2765597</v>
      </c>
      <c r="B91" s="1" t="s">
        <v>201</v>
      </c>
      <c r="C91" s="1" t="s">
        <v>22</v>
      </c>
      <c r="D91" s="1" t="s">
        <v>179</v>
      </c>
      <c r="E91" s="2">
        <v>0</v>
      </c>
      <c r="F91" s="1">
        <v>2</v>
      </c>
      <c r="G91" s="1" t="s">
        <v>163</v>
      </c>
      <c r="H91" s="1">
        <f t="shared" si="1"/>
        <v>0</v>
      </c>
      <c r="I91" s="1" t="s">
        <v>22</v>
      </c>
      <c r="J91" s="1" t="s">
        <v>0</v>
      </c>
    </row>
    <row r="92" spans="1:10" x14ac:dyDescent="0.25">
      <c r="A92" s="1">
        <v>2765598</v>
      </c>
      <c r="B92" s="1" t="s">
        <v>202</v>
      </c>
      <c r="C92" s="1" t="s">
        <v>22</v>
      </c>
      <c r="D92" s="1" t="s">
        <v>181</v>
      </c>
      <c r="E92" s="2">
        <v>0</v>
      </c>
      <c r="F92" s="1">
        <v>1</v>
      </c>
      <c r="G92" s="1" t="s">
        <v>163</v>
      </c>
      <c r="H92" s="1">
        <f t="shared" si="1"/>
        <v>0</v>
      </c>
      <c r="I92" s="1" t="s">
        <v>22</v>
      </c>
      <c r="J92" s="1" t="s">
        <v>0</v>
      </c>
    </row>
    <row r="93" spans="1:10" x14ac:dyDescent="0.25">
      <c r="A93" s="1">
        <v>2765599</v>
      </c>
      <c r="B93" s="1" t="s">
        <v>203</v>
      </c>
      <c r="C93" s="1" t="s">
        <v>22</v>
      </c>
      <c r="D93" s="1" t="s">
        <v>183</v>
      </c>
      <c r="E93" s="2">
        <v>0</v>
      </c>
      <c r="F93" s="1">
        <v>1</v>
      </c>
      <c r="G93" s="1" t="s">
        <v>163</v>
      </c>
      <c r="H93" s="1">
        <f t="shared" si="1"/>
        <v>0</v>
      </c>
      <c r="I93" s="1" t="s">
        <v>22</v>
      </c>
      <c r="J93" s="1" t="s">
        <v>0</v>
      </c>
    </row>
    <row r="94" spans="1:10" x14ac:dyDescent="0.25">
      <c r="A94" s="1">
        <v>2765600</v>
      </c>
      <c r="B94" s="1" t="s">
        <v>204</v>
      </c>
      <c r="C94" s="1" t="s">
        <v>22</v>
      </c>
      <c r="D94" s="1" t="s">
        <v>185</v>
      </c>
      <c r="E94" s="2">
        <v>0</v>
      </c>
      <c r="F94" s="1">
        <v>1</v>
      </c>
      <c r="G94" s="1" t="s">
        <v>163</v>
      </c>
      <c r="H94" s="1">
        <f t="shared" si="1"/>
        <v>0</v>
      </c>
      <c r="I94" s="1" t="s">
        <v>22</v>
      </c>
      <c r="J94" s="1" t="s">
        <v>0</v>
      </c>
    </row>
    <row r="95" spans="1:10" x14ac:dyDescent="0.25">
      <c r="A95" s="1">
        <v>2765601</v>
      </c>
      <c r="B95" s="1" t="s">
        <v>205</v>
      </c>
      <c r="C95" s="1" t="s">
        <v>22</v>
      </c>
      <c r="D95" s="1" t="s">
        <v>187</v>
      </c>
      <c r="E95" s="2">
        <v>0</v>
      </c>
      <c r="F95" s="1">
        <v>1</v>
      </c>
      <c r="G95" s="1" t="s">
        <v>69</v>
      </c>
      <c r="H95" s="1">
        <f t="shared" si="1"/>
        <v>0</v>
      </c>
      <c r="I95" s="1" t="s">
        <v>22</v>
      </c>
      <c r="J95" s="1" t="s">
        <v>0</v>
      </c>
    </row>
    <row r="96" spans="1:10" ht="30" x14ac:dyDescent="0.25">
      <c r="A96" s="1">
        <v>2765602</v>
      </c>
      <c r="B96" s="1" t="s">
        <v>206</v>
      </c>
      <c r="C96" s="1">
        <v>3</v>
      </c>
      <c r="D96" s="1" t="s">
        <v>207</v>
      </c>
      <c r="E96" s="1">
        <f>ROUND(H97+H98+H99+H100+H101+H102+H103+H104+H105,2)</f>
        <v>0</v>
      </c>
      <c r="F96" s="1">
        <v>1</v>
      </c>
      <c r="G96" s="1" t="s">
        <v>0</v>
      </c>
      <c r="H96" s="1">
        <f t="shared" si="1"/>
        <v>0</v>
      </c>
      <c r="I96" s="1" t="s">
        <v>22</v>
      </c>
      <c r="J96" s="1" t="s">
        <v>0</v>
      </c>
    </row>
    <row r="97" spans="1:10" x14ac:dyDescent="0.25">
      <c r="A97" s="1">
        <v>2765603</v>
      </c>
      <c r="B97" s="1" t="s">
        <v>208</v>
      </c>
      <c r="C97" s="1" t="s">
        <v>22</v>
      </c>
      <c r="D97" s="1" t="s">
        <v>164</v>
      </c>
      <c r="E97" s="2">
        <v>0</v>
      </c>
      <c r="F97" s="1">
        <v>1</v>
      </c>
      <c r="G97" s="1" t="s">
        <v>163</v>
      </c>
      <c r="H97" s="1">
        <f t="shared" si="1"/>
        <v>0</v>
      </c>
      <c r="I97" s="1" t="s">
        <v>22</v>
      </c>
      <c r="J97" s="1" t="s">
        <v>0</v>
      </c>
    </row>
    <row r="98" spans="1:10" ht="30" x14ac:dyDescent="0.25">
      <c r="A98" s="1">
        <v>2765604</v>
      </c>
      <c r="B98" s="1" t="s">
        <v>209</v>
      </c>
      <c r="C98" s="1" t="s">
        <v>22</v>
      </c>
      <c r="D98" s="1" t="s">
        <v>210</v>
      </c>
      <c r="E98" s="2">
        <v>0</v>
      </c>
      <c r="F98" s="1">
        <v>1</v>
      </c>
      <c r="G98" s="1" t="s">
        <v>163</v>
      </c>
      <c r="H98" s="1">
        <f t="shared" si="1"/>
        <v>0</v>
      </c>
      <c r="I98" s="1" t="s">
        <v>22</v>
      </c>
      <c r="J98" s="1" t="s">
        <v>0</v>
      </c>
    </row>
    <row r="99" spans="1:10" x14ac:dyDescent="0.25">
      <c r="A99" s="1">
        <v>2765605</v>
      </c>
      <c r="B99" s="1" t="s">
        <v>211</v>
      </c>
      <c r="C99" s="1" t="s">
        <v>22</v>
      </c>
      <c r="D99" s="1" t="s">
        <v>212</v>
      </c>
      <c r="E99" s="2">
        <v>0</v>
      </c>
      <c r="F99" s="1">
        <v>1</v>
      </c>
      <c r="G99" s="1" t="s">
        <v>163</v>
      </c>
      <c r="H99" s="1">
        <f t="shared" si="1"/>
        <v>0</v>
      </c>
      <c r="I99" s="1" t="s">
        <v>22</v>
      </c>
      <c r="J99" s="1" t="s">
        <v>0</v>
      </c>
    </row>
    <row r="100" spans="1:10" x14ac:dyDescent="0.25">
      <c r="A100" s="1">
        <v>2765606</v>
      </c>
      <c r="B100" s="1" t="s">
        <v>213</v>
      </c>
      <c r="C100" s="1" t="s">
        <v>22</v>
      </c>
      <c r="D100" s="1" t="s">
        <v>214</v>
      </c>
      <c r="E100" s="2">
        <v>0</v>
      </c>
      <c r="F100" s="1">
        <v>1</v>
      </c>
      <c r="G100" s="1" t="s">
        <v>163</v>
      </c>
      <c r="H100" s="1">
        <f t="shared" si="1"/>
        <v>0</v>
      </c>
      <c r="I100" s="1" t="s">
        <v>22</v>
      </c>
      <c r="J100" s="1" t="s">
        <v>0</v>
      </c>
    </row>
    <row r="101" spans="1:10" x14ac:dyDescent="0.25">
      <c r="A101" s="1">
        <v>2765607</v>
      </c>
      <c r="B101" s="1" t="s">
        <v>215</v>
      </c>
      <c r="C101" s="1" t="s">
        <v>22</v>
      </c>
      <c r="D101" s="1" t="s">
        <v>216</v>
      </c>
      <c r="E101" s="2">
        <v>0</v>
      </c>
      <c r="F101" s="1">
        <v>1</v>
      </c>
      <c r="G101" s="1" t="s">
        <v>163</v>
      </c>
      <c r="H101" s="1">
        <f t="shared" si="1"/>
        <v>0</v>
      </c>
      <c r="I101" s="1" t="s">
        <v>22</v>
      </c>
      <c r="J101" s="1" t="s">
        <v>0</v>
      </c>
    </row>
    <row r="102" spans="1:10" x14ac:dyDescent="0.25">
      <c r="A102" s="1">
        <v>2765608</v>
      </c>
      <c r="B102" s="1" t="s">
        <v>217</v>
      </c>
      <c r="C102" s="1" t="s">
        <v>22</v>
      </c>
      <c r="D102" s="1" t="s">
        <v>218</v>
      </c>
      <c r="E102" s="2">
        <v>0</v>
      </c>
      <c r="F102" s="1">
        <v>1</v>
      </c>
      <c r="G102" s="1" t="s">
        <v>163</v>
      </c>
      <c r="H102" s="1">
        <f t="shared" si="1"/>
        <v>0</v>
      </c>
      <c r="I102" s="1" t="s">
        <v>22</v>
      </c>
      <c r="J102" s="1" t="s">
        <v>0</v>
      </c>
    </row>
    <row r="103" spans="1:10" ht="30" x14ac:dyDescent="0.25">
      <c r="A103" s="1">
        <v>2765609</v>
      </c>
      <c r="B103" s="1" t="s">
        <v>219</v>
      </c>
      <c r="C103" s="1" t="s">
        <v>22</v>
      </c>
      <c r="D103" s="1" t="s">
        <v>220</v>
      </c>
      <c r="E103" s="2">
        <v>0</v>
      </c>
      <c r="F103" s="1">
        <v>1</v>
      </c>
      <c r="G103" s="1" t="s">
        <v>163</v>
      </c>
      <c r="H103" s="1">
        <f t="shared" si="1"/>
        <v>0</v>
      </c>
      <c r="I103" s="1" t="s">
        <v>22</v>
      </c>
      <c r="J103" s="1" t="s">
        <v>0</v>
      </c>
    </row>
    <row r="104" spans="1:10" x14ac:dyDescent="0.25">
      <c r="A104" s="1">
        <v>2765610</v>
      </c>
      <c r="B104" s="1" t="s">
        <v>221</v>
      </c>
      <c r="C104" s="1" t="s">
        <v>22</v>
      </c>
      <c r="D104" s="1" t="s">
        <v>222</v>
      </c>
      <c r="E104" s="2">
        <v>0</v>
      </c>
      <c r="F104" s="1">
        <v>1</v>
      </c>
      <c r="G104" s="1" t="s">
        <v>163</v>
      </c>
      <c r="H104" s="1">
        <f t="shared" si="1"/>
        <v>0</v>
      </c>
      <c r="I104" s="1" t="s">
        <v>22</v>
      </c>
      <c r="J104" s="1" t="s">
        <v>0</v>
      </c>
    </row>
    <row r="105" spans="1:10" x14ac:dyDescent="0.25">
      <c r="A105" s="1">
        <v>2765611</v>
      </c>
      <c r="B105" s="1" t="s">
        <v>223</v>
      </c>
      <c r="C105" s="1" t="s">
        <v>22</v>
      </c>
      <c r="D105" s="1" t="s">
        <v>183</v>
      </c>
      <c r="E105" s="2">
        <v>0</v>
      </c>
      <c r="F105" s="1">
        <v>1</v>
      </c>
      <c r="G105" s="1" t="s">
        <v>163</v>
      </c>
      <c r="H105" s="1">
        <f t="shared" si="1"/>
        <v>0</v>
      </c>
      <c r="I105" s="1" t="s">
        <v>22</v>
      </c>
      <c r="J105" s="1" t="s">
        <v>0</v>
      </c>
    </row>
    <row r="106" spans="1:10" x14ac:dyDescent="0.25">
      <c r="A106" s="1">
        <v>2765612</v>
      </c>
      <c r="B106" s="1" t="s">
        <v>224</v>
      </c>
      <c r="C106" s="1" t="s">
        <v>22</v>
      </c>
      <c r="D106" s="1" t="s">
        <v>225</v>
      </c>
      <c r="E106" s="1">
        <f>ROUND(H107,2)</f>
        <v>0</v>
      </c>
      <c r="F106" s="1">
        <v>1</v>
      </c>
      <c r="G106" s="1" t="s">
        <v>0</v>
      </c>
      <c r="H106" s="1">
        <f t="shared" si="1"/>
        <v>0</v>
      </c>
      <c r="I106" s="1" t="s">
        <v>22</v>
      </c>
      <c r="J106" s="1" t="s">
        <v>0</v>
      </c>
    </row>
    <row r="107" spans="1:10" x14ac:dyDescent="0.25">
      <c r="A107" s="1">
        <v>2765613</v>
      </c>
      <c r="B107" s="1" t="s">
        <v>226</v>
      </c>
      <c r="C107" s="1" t="s">
        <v>57</v>
      </c>
      <c r="D107" s="1" t="s">
        <v>58</v>
      </c>
      <c r="E107" s="1">
        <f>ROUND(H108,2)</f>
        <v>0</v>
      </c>
      <c r="F107" s="1">
        <v>1</v>
      </c>
      <c r="G107" s="1" t="s">
        <v>0</v>
      </c>
      <c r="H107" s="1">
        <f t="shared" si="1"/>
        <v>0</v>
      </c>
      <c r="I107" s="1" t="s">
        <v>22</v>
      </c>
      <c r="J107" s="1" t="s">
        <v>0</v>
      </c>
    </row>
    <row r="108" spans="1:10" x14ac:dyDescent="0.25">
      <c r="A108" s="1">
        <v>2765614</v>
      </c>
      <c r="B108" s="1" t="s">
        <v>227</v>
      </c>
      <c r="C108" s="1">
        <v>767</v>
      </c>
      <c r="D108" s="1" t="s">
        <v>65</v>
      </c>
      <c r="E108" s="1">
        <f>ROUND(H109+H110+H111+H112,2)</f>
        <v>0</v>
      </c>
      <c r="F108" s="1">
        <v>1</v>
      </c>
      <c r="G108" s="1" t="s">
        <v>0</v>
      </c>
      <c r="H108" s="1">
        <f t="shared" si="1"/>
        <v>0</v>
      </c>
      <c r="I108" s="1" t="s">
        <v>22</v>
      </c>
      <c r="J108" s="1" t="s">
        <v>0</v>
      </c>
    </row>
    <row r="109" spans="1:10" x14ac:dyDescent="0.25">
      <c r="A109" s="1">
        <v>2765615</v>
      </c>
      <c r="B109" s="1" t="s">
        <v>228</v>
      </c>
      <c r="C109" s="1" t="s">
        <v>22</v>
      </c>
      <c r="D109" s="1" t="s">
        <v>229</v>
      </c>
      <c r="E109" s="2">
        <v>0</v>
      </c>
      <c r="F109" s="1">
        <v>2</v>
      </c>
      <c r="G109" s="1" t="s">
        <v>69</v>
      </c>
      <c r="H109" s="1">
        <f t="shared" si="1"/>
        <v>0</v>
      </c>
      <c r="I109" s="1" t="s">
        <v>22</v>
      </c>
      <c r="J109" s="1" t="s">
        <v>0</v>
      </c>
    </row>
    <row r="110" spans="1:10" x14ac:dyDescent="0.25">
      <c r="A110" s="1">
        <v>2765616</v>
      </c>
      <c r="B110" s="1" t="s">
        <v>230</v>
      </c>
      <c r="C110" s="1" t="s">
        <v>22</v>
      </c>
      <c r="D110" s="1" t="s">
        <v>231</v>
      </c>
      <c r="E110" s="2">
        <v>0</v>
      </c>
      <c r="F110" s="1">
        <v>1</v>
      </c>
      <c r="G110" s="1" t="s">
        <v>69</v>
      </c>
      <c r="H110" s="1">
        <f t="shared" si="1"/>
        <v>0</v>
      </c>
      <c r="I110" s="1" t="s">
        <v>22</v>
      </c>
      <c r="J110" s="1" t="s">
        <v>0</v>
      </c>
    </row>
    <row r="111" spans="1:10" x14ac:dyDescent="0.25">
      <c r="A111" s="1">
        <v>2765617</v>
      </c>
      <c r="B111" s="1" t="s">
        <v>232</v>
      </c>
      <c r="C111" s="1" t="s">
        <v>22</v>
      </c>
      <c r="D111" s="1" t="s">
        <v>233</v>
      </c>
      <c r="E111" s="2">
        <v>0</v>
      </c>
      <c r="F111" s="1">
        <v>1</v>
      </c>
      <c r="G111" s="1" t="s">
        <v>69</v>
      </c>
      <c r="H111" s="1">
        <f t="shared" si="1"/>
        <v>0</v>
      </c>
      <c r="I111" s="1" t="s">
        <v>22</v>
      </c>
      <c r="J111" s="1" t="s">
        <v>0</v>
      </c>
    </row>
    <row r="112" spans="1:10" ht="30" x14ac:dyDescent="0.25">
      <c r="A112" s="1">
        <v>2765618</v>
      </c>
      <c r="B112" s="1" t="s">
        <v>234</v>
      </c>
      <c r="C112" s="1" t="s">
        <v>22</v>
      </c>
      <c r="D112" s="1" t="s">
        <v>235</v>
      </c>
      <c r="E112" s="2">
        <v>0</v>
      </c>
      <c r="F112" s="1">
        <v>1</v>
      </c>
      <c r="G112" s="1" t="s">
        <v>153</v>
      </c>
      <c r="H112" s="1">
        <f t="shared" si="1"/>
        <v>0</v>
      </c>
      <c r="I112" s="1" t="s">
        <v>22</v>
      </c>
      <c r="J112" s="1" t="s">
        <v>0</v>
      </c>
    </row>
    <row r="113" spans="1:10" x14ac:dyDescent="0.25">
      <c r="A113" s="1">
        <v>2765619</v>
      </c>
      <c r="B113" s="1" t="s">
        <v>236</v>
      </c>
      <c r="C113" s="1" t="s">
        <v>22</v>
      </c>
      <c r="D113" s="1" t="s">
        <v>237</v>
      </c>
      <c r="E113" s="1">
        <f>ROUND(H114+H117,2)</f>
        <v>0</v>
      </c>
      <c r="F113" s="1">
        <v>1</v>
      </c>
      <c r="G113" s="1" t="s">
        <v>0</v>
      </c>
      <c r="H113" s="1">
        <f t="shared" si="1"/>
        <v>0</v>
      </c>
      <c r="I113" s="1" t="s">
        <v>22</v>
      </c>
      <c r="J113" s="1" t="s">
        <v>0</v>
      </c>
    </row>
    <row r="114" spans="1:10" x14ac:dyDescent="0.25">
      <c r="A114" s="1">
        <v>2765620</v>
      </c>
      <c r="B114" s="1" t="s">
        <v>238</v>
      </c>
      <c r="C114" s="1" t="s">
        <v>239</v>
      </c>
      <c r="D114" s="1" t="s">
        <v>240</v>
      </c>
      <c r="E114" s="1">
        <f>ROUND(H115+H116,2)</f>
        <v>0</v>
      </c>
      <c r="F114" s="1">
        <v>1</v>
      </c>
      <c r="G114" s="1" t="s">
        <v>0</v>
      </c>
      <c r="H114" s="1">
        <f t="shared" si="1"/>
        <v>0</v>
      </c>
      <c r="I114" s="1" t="s">
        <v>22</v>
      </c>
      <c r="J114" s="1" t="s">
        <v>0</v>
      </c>
    </row>
    <row r="115" spans="1:10" ht="45" x14ac:dyDescent="0.25">
      <c r="A115" s="1">
        <v>2765621</v>
      </c>
      <c r="B115" s="1" t="s">
        <v>241</v>
      </c>
      <c r="C115" s="1" t="s">
        <v>22</v>
      </c>
      <c r="D115" s="1" t="s">
        <v>242</v>
      </c>
      <c r="E115" s="2">
        <v>0</v>
      </c>
      <c r="F115" s="1">
        <v>93</v>
      </c>
      <c r="G115" s="1" t="s">
        <v>69</v>
      </c>
      <c r="H115" s="1">
        <f t="shared" si="1"/>
        <v>0</v>
      </c>
      <c r="I115" s="1" t="s">
        <v>22</v>
      </c>
      <c r="J115" s="1" t="s">
        <v>0</v>
      </c>
    </row>
    <row r="116" spans="1:10" ht="45" x14ac:dyDescent="0.25">
      <c r="A116" s="1">
        <v>2765622</v>
      </c>
      <c r="B116" s="1" t="s">
        <v>243</v>
      </c>
      <c r="C116" s="1" t="s">
        <v>22</v>
      </c>
      <c r="D116" s="1" t="s">
        <v>244</v>
      </c>
      <c r="E116" s="2">
        <v>0</v>
      </c>
      <c r="F116" s="1">
        <v>2</v>
      </c>
      <c r="G116" s="1" t="s">
        <v>69</v>
      </c>
      <c r="H116" s="1">
        <f t="shared" si="1"/>
        <v>0</v>
      </c>
      <c r="I116" s="1" t="s">
        <v>22</v>
      </c>
      <c r="J116" s="1" t="s">
        <v>0</v>
      </c>
    </row>
    <row r="117" spans="1:10" x14ac:dyDescent="0.25">
      <c r="A117" s="1">
        <v>2765623</v>
      </c>
      <c r="B117" s="1" t="s">
        <v>245</v>
      </c>
      <c r="C117" s="1" t="s">
        <v>246</v>
      </c>
      <c r="D117" s="1" t="s">
        <v>247</v>
      </c>
      <c r="E117" s="1">
        <f>ROUND(H118+H119+H120+H121+H122+H123,2)</f>
        <v>0</v>
      </c>
      <c r="F117" s="1">
        <v>1</v>
      </c>
      <c r="G117" s="1" t="s">
        <v>0</v>
      </c>
      <c r="H117" s="1">
        <f t="shared" si="1"/>
        <v>0</v>
      </c>
      <c r="I117" s="1" t="s">
        <v>22</v>
      </c>
      <c r="J117" s="1" t="s">
        <v>0</v>
      </c>
    </row>
    <row r="118" spans="1:10" ht="30" x14ac:dyDescent="0.25">
      <c r="A118" s="1">
        <v>2765624</v>
      </c>
      <c r="B118" s="1" t="s">
        <v>248</v>
      </c>
      <c r="C118" s="1" t="s">
        <v>22</v>
      </c>
      <c r="D118" s="1" t="s">
        <v>249</v>
      </c>
      <c r="E118" s="2">
        <v>0</v>
      </c>
      <c r="F118" s="1">
        <v>2</v>
      </c>
      <c r="G118" s="1" t="s">
        <v>69</v>
      </c>
      <c r="H118" s="1">
        <f t="shared" si="1"/>
        <v>0</v>
      </c>
      <c r="I118" s="1" t="s">
        <v>22</v>
      </c>
      <c r="J118" s="1" t="s">
        <v>0</v>
      </c>
    </row>
    <row r="119" spans="1:10" x14ac:dyDescent="0.25">
      <c r="A119" s="1">
        <v>2765625</v>
      </c>
      <c r="B119" s="1" t="s">
        <v>250</v>
      </c>
      <c r="C119" s="1" t="s">
        <v>22</v>
      </c>
      <c r="D119" s="1" t="s">
        <v>251</v>
      </c>
      <c r="E119" s="2">
        <v>0</v>
      </c>
      <c r="F119" s="1">
        <v>4</v>
      </c>
      <c r="G119" s="1" t="s">
        <v>69</v>
      </c>
      <c r="H119" s="1">
        <f t="shared" si="1"/>
        <v>0</v>
      </c>
      <c r="I119" s="1" t="s">
        <v>22</v>
      </c>
      <c r="J119" s="1" t="s">
        <v>0</v>
      </c>
    </row>
    <row r="120" spans="1:10" x14ac:dyDescent="0.25">
      <c r="A120" s="1">
        <v>2765626</v>
      </c>
      <c r="B120" s="1" t="s">
        <v>252</v>
      </c>
      <c r="C120" s="1" t="s">
        <v>22</v>
      </c>
      <c r="D120" s="1" t="s">
        <v>253</v>
      </c>
      <c r="E120" s="2">
        <v>0</v>
      </c>
      <c r="F120" s="1">
        <v>2</v>
      </c>
      <c r="G120" s="1" t="s">
        <v>69</v>
      </c>
      <c r="H120" s="1">
        <f t="shared" si="1"/>
        <v>0</v>
      </c>
      <c r="I120" s="1" t="s">
        <v>22</v>
      </c>
      <c r="J120" s="1" t="s">
        <v>0</v>
      </c>
    </row>
    <row r="121" spans="1:10" x14ac:dyDescent="0.25">
      <c r="A121" s="1">
        <v>2765627</v>
      </c>
      <c r="B121" s="1" t="s">
        <v>254</v>
      </c>
      <c r="C121" s="1" t="s">
        <v>22</v>
      </c>
      <c r="D121" s="1" t="s">
        <v>255</v>
      </c>
      <c r="E121" s="2">
        <v>0</v>
      </c>
      <c r="F121" s="1">
        <v>2</v>
      </c>
      <c r="G121" s="1" t="s">
        <v>69</v>
      </c>
      <c r="H121" s="1">
        <f t="shared" si="1"/>
        <v>0</v>
      </c>
      <c r="I121" s="1" t="s">
        <v>22</v>
      </c>
      <c r="J121" s="1" t="s">
        <v>0</v>
      </c>
    </row>
    <row r="122" spans="1:10" ht="60" x14ac:dyDescent="0.25">
      <c r="A122" s="1">
        <v>2765628</v>
      </c>
      <c r="B122" s="1" t="s">
        <v>256</v>
      </c>
      <c r="C122" s="1" t="s">
        <v>22</v>
      </c>
      <c r="D122" s="1" t="s">
        <v>257</v>
      </c>
      <c r="E122" s="2">
        <v>0</v>
      </c>
      <c r="F122" s="1">
        <v>337.2</v>
      </c>
      <c r="G122" s="1" t="s">
        <v>36</v>
      </c>
      <c r="H122" s="1">
        <f t="shared" si="1"/>
        <v>0</v>
      </c>
      <c r="I122" s="1" t="s">
        <v>22</v>
      </c>
      <c r="J122" s="1" t="s">
        <v>0</v>
      </c>
    </row>
    <row r="123" spans="1:10" x14ac:dyDescent="0.25">
      <c r="A123" s="1">
        <v>2765629</v>
      </c>
      <c r="B123" s="1" t="s">
        <v>258</v>
      </c>
      <c r="C123" s="1" t="s">
        <v>22</v>
      </c>
      <c r="D123" s="1" t="s">
        <v>260</v>
      </c>
      <c r="E123" s="2">
        <v>0</v>
      </c>
      <c r="F123" s="1">
        <v>4</v>
      </c>
      <c r="G123" s="1" t="s">
        <v>259</v>
      </c>
      <c r="H123" s="1">
        <f t="shared" si="1"/>
        <v>0</v>
      </c>
      <c r="I123" s="1" t="s">
        <v>22</v>
      </c>
      <c r="J123" s="1" t="s">
        <v>0</v>
      </c>
    </row>
    <row r="124" spans="1:10" x14ac:dyDescent="0.25">
      <c r="A124" s="1">
        <v>2765630</v>
      </c>
      <c r="B124" s="1" t="s">
        <v>261</v>
      </c>
      <c r="C124" s="1" t="s">
        <v>22</v>
      </c>
      <c r="D124" s="1" t="s">
        <v>262</v>
      </c>
      <c r="E124" s="1">
        <f>ROUND(H125+H127+H141+H144+H146,2)</f>
        <v>0</v>
      </c>
      <c r="F124" s="1">
        <v>1</v>
      </c>
      <c r="G124" s="1" t="s">
        <v>0</v>
      </c>
      <c r="H124" s="1">
        <f t="shared" si="1"/>
        <v>0</v>
      </c>
      <c r="I124" s="1" t="s">
        <v>22</v>
      </c>
      <c r="J124" s="1" t="s">
        <v>0</v>
      </c>
    </row>
    <row r="125" spans="1:10" x14ac:dyDescent="0.25">
      <c r="A125" s="1">
        <v>2765631</v>
      </c>
      <c r="B125" s="1" t="s">
        <v>263</v>
      </c>
      <c r="C125" s="1" t="s">
        <v>158</v>
      </c>
      <c r="D125" s="1" t="s">
        <v>264</v>
      </c>
      <c r="E125" s="1">
        <f>ROUND(H126,2)</f>
        <v>0</v>
      </c>
      <c r="F125" s="1">
        <v>1</v>
      </c>
      <c r="G125" s="1" t="s">
        <v>0</v>
      </c>
      <c r="H125" s="1">
        <f t="shared" si="1"/>
        <v>0</v>
      </c>
      <c r="I125" s="1" t="s">
        <v>22</v>
      </c>
      <c r="J125" s="1" t="s">
        <v>0</v>
      </c>
    </row>
    <row r="126" spans="1:10" ht="30" x14ac:dyDescent="0.25">
      <c r="A126" s="1">
        <v>2765632</v>
      </c>
      <c r="B126" s="1" t="s">
        <v>265</v>
      </c>
      <c r="C126" s="1" t="s">
        <v>22</v>
      </c>
      <c r="D126" s="1" t="s">
        <v>266</v>
      </c>
      <c r="E126" s="2">
        <v>0</v>
      </c>
      <c r="F126" s="1">
        <v>1</v>
      </c>
      <c r="G126" s="1" t="s">
        <v>69</v>
      </c>
      <c r="H126" s="1">
        <f t="shared" si="1"/>
        <v>0</v>
      </c>
      <c r="I126" s="1" t="s">
        <v>22</v>
      </c>
      <c r="J126" s="1" t="s">
        <v>0</v>
      </c>
    </row>
    <row r="127" spans="1:10" x14ac:dyDescent="0.25">
      <c r="A127" s="1">
        <v>2765633</v>
      </c>
      <c r="B127" s="1" t="s">
        <v>267</v>
      </c>
      <c r="C127" s="1" t="s">
        <v>268</v>
      </c>
      <c r="D127" s="1" t="s">
        <v>269</v>
      </c>
      <c r="E127" s="1">
        <f>ROUND(H128+H129+H130+H131+H132+H133+H134+H135+H136+H137+H138+H139+H140,2)</f>
        <v>0</v>
      </c>
      <c r="F127" s="1">
        <v>1</v>
      </c>
      <c r="G127" s="1" t="s">
        <v>0</v>
      </c>
      <c r="H127" s="1">
        <f t="shared" si="1"/>
        <v>0</v>
      </c>
      <c r="I127" s="1" t="s">
        <v>22</v>
      </c>
      <c r="J127" s="1" t="s">
        <v>0</v>
      </c>
    </row>
    <row r="128" spans="1:10" ht="30" x14ac:dyDescent="0.25">
      <c r="A128" s="1">
        <v>2765634</v>
      </c>
      <c r="B128" s="1" t="s">
        <v>270</v>
      </c>
      <c r="C128" s="1" t="s">
        <v>22</v>
      </c>
      <c r="D128" s="1" t="s">
        <v>271</v>
      </c>
      <c r="E128" s="2">
        <v>0</v>
      </c>
      <c r="F128" s="1">
        <v>3</v>
      </c>
      <c r="G128" s="1" t="s">
        <v>69</v>
      </c>
      <c r="H128" s="1">
        <f t="shared" si="1"/>
        <v>0</v>
      </c>
      <c r="I128" s="1" t="s">
        <v>22</v>
      </c>
      <c r="J128" s="1" t="s">
        <v>0</v>
      </c>
    </row>
    <row r="129" spans="1:10" x14ac:dyDescent="0.25">
      <c r="A129" s="1">
        <v>2765635</v>
      </c>
      <c r="B129" s="1" t="s">
        <v>272</v>
      </c>
      <c r="C129" s="1" t="s">
        <v>22</v>
      </c>
      <c r="D129" s="1" t="s">
        <v>273</v>
      </c>
      <c r="E129" s="2">
        <v>0</v>
      </c>
      <c r="F129" s="1">
        <v>1</v>
      </c>
      <c r="G129" s="1" t="s">
        <v>69</v>
      </c>
      <c r="H129" s="1">
        <f t="shared" si="1"/>
        <v>0</v>
      </c>
      <c r="I129" s="1" t="s">
        <v>22</v>
      </c>
      <c r="J129" s="1" t="s">
        <v>0</v>
      </c>
    </row>
    <row r="130" spans="1:10" x14ac:dyDescent="0.25">
      <c r="A130" s="1">
        <v>2765636</v>
      </c>
      <c r="B130" s="1" t="s">
        <v>274</v>
      </c>
      <c r="C130" s="1" t="s">
        <v>22</v>
      </c>
      <c r="D130" s="1" t="s">
        <v>275</v>
      </c>
      <c r="E130" s="2">
        <v>0</v>
      </c>
      <c r="F130" s="1">
        <v>3</v>
      </c>
      <c r="G130" s="1" t="s">
        <v>69</v>
      </c>
      <c r="H130" s="1">
        <f t="shared" si="1"/>
        <v>0</v>
      </c>
      <c r="I130" s="1" t="s">
        <v>22</v>
      </c>
      <c r="J130" s="1" t="s">
        <v>0</v>
      </c>
    </row>
    <row r="131" spans="1:10" x14ac:dyDescent="0.25">
      <c r="A131" s="1">
        <v>2765637</v>
      </c>
      <c r="B131" s="1" t="s">
        <v>276</v>
      </c>
      <c r="C131" s="1" t="s">
        <v>22</v>
      </c>
      <c r="D131" s="1" t="s">
        <v>277</v>
      </c>
      <c r="E131" s="2">
        <v>0</v>
      </c>
      <c r="F131" s="1">
        <v>2</v>
      </c>
      <c r="G131" s="1" t="s">
        <v>69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x14ac:dyDescent="0.25">
      <c r="A132" s="1">
        <v>2765638</v>
      </c>
      <c r="B132" s="1" t="s">
        <v>278</v>
      </c>
      <c r="C132" s="1" t="s">
        <v>22</v>
      </c>
      <c r="D132" s="1" t="s">
        <v>279</v>
      </c>
      <c r="E132" s="2">
        <v>0</v>
      </c>
      <c r="F132" s="1">
        <v>2</v>
      </c>
      <c r="G132" s="1" t="s">
        <v>69</v>
      </c>
      <c r="H132" s="1">
        <f t="shared" si="2"/>
        <v>0</v>
      </c>
      <c r="I132" s="1" t="s">
        <v>22</v>
      </c>
      <c r="J132" s="1" t="s">
        <v>0</v>
      </c>
    </row>
    <row r="133" spans="1:10" x14ac:dyDescent="0.25">
      <c r="A133" s="1">
        <v>2765639</v>
      </c>
      <c r="B133" s="1" t="s">
        <v>280</v>
      </c>
      <c r="C133" s="1" t="s">
        <v>22</v>
      </c>
      <c r="D133" s="1" t="s">
        <v>281</v>
      </c>
      <c r="E133" s="2">
        <v>0</v>
      </c>
      <c r="F133" s="1">
        <v>2</v>
      </c>
      <c r="G133" s="1" t="s">
        <v>69</v>
      </c>
      <c r="H133" s="1">
        <f t="shared" si="2"/>
        <v>0</v>
      </c>
      <c r="I133" s="1" t="s">
        <v>22</v>
      </c>
      <c r="J133" s="1" t="s">
        <v>0</v>
      </c>
    </row>
    <row r="134" spans="1:10" x14ac:dyDescent="0.25">
      <c r="A134" s="1">
        <v>2765640</v>
      </c>
      <c r="B134" s="1" t="s">
        <v>282</v>
      </c>
      <c r="C134" s="1" t="s">
        <v>22</v>
      </c>
      <c r="D134" s="1" t="s">
        <v>283</v>
      </c>
      <c r="E134" s="2">
        <v>0</v>
      </c>
      <c r="F134" s="1">
        <v>2</v>
      </c>
      <c r="G134" s="1" t="s">
        <v>69</v>
      </c>
      <c r="H134" s="1">
        <f t="shared" si="2"/>
        <v>0</v>
      </c>
      <c r="I134" s="1" t="s">
        <v>22</v>
      </c>
      <c r="J134" s="1" t="s">
        <v>0</v>
      </c>
    </row>
    <row r="135" spans="1:10" x14ac:dyDescent="0.25">
      <c r="A135" s="1">
        <v>2765641</v>
      </c>
      <c r="B135" s="1" t="s">
        <v>284</v>
      </c>
      <c r="C135" s="1" t="s">
        <v>22</v>
      </c>
      <c r="D135" s="1" t="s">
        <v>286</v>
      </c>
      <c r="E135" s="2">
        <v>0</v>
      </c>
      <c r="F135" s="1">
        <v>2600</v>
      </c>
      <c r="G135" s="1" t="s">
        <v>285</v>
      </c>
      <c r="H135" s="1">
        <f t="shared" si="2"/>
        <v>0</v>
      </c>
      <c r="I135" s="1" t="s">
        <v>22</v>
      </c>
      <c r="J135" s="1" t="s">
        <v>0</v>
      </c>
    </row>
    <row r="136" spans="1:10" ht="45" x14ac:dyDescent="0.25">
      <c r="A136" s="1">
        <v>2765642</v>
      </c>
      <c r="B136" s="1" t="s">
        <v>287</v>
      </c>
      <c r="C136" s="1" t="s">
        <v>22</v>
      </c>
      <c r="D136" s="1" t="s">
        <v>289</v>
      </c>
      <c r="E136" s="2">
        <v>0</v>
      </c>
      <c r="F136" s="1">
        <v>1</v>
      </c>
      <c r="G136" s="1" t="s">
        <v>288</v>
      </c>
      <c r="H136" s="1">
        <f t="shared" si="2"/>
        <v>0</v>
      </c>
      <c r="I136" s="1" t="s">
        <v>22</v>
      </c>
      <c r="J136" s="1" t="s">
        <v>0</v>
      </c>
    </row>
    <row r="137" spans="1:10" x14ac:dyDescent="0.25">
      <c r="A137" s="1">
        <v>2765643</v>
      </c>
      <c r="B137" s="1" t="s">
        <v>290</v>
      </c>
      <c r="C137" s="1" t="s">
        <v>22</v>
      </c>
      <c r="D137" s="1" t="s">
        <v>291</v>
      </c>
      <c r="E137" s="2">
        <v>0</v>
      </c>
      <c r="F137" s="1">
        <v>1</v>
      </c>
      <c r="G137" s="1" t="s">
        <v>69</v>
      </c>
      <c r="H137" s="1">
        <f t="shared" si="2"/>
        <v>0</v>
      </c>
      <c r="I137" s="1" t="s">
        <v>22</v>
      </c>
      <c r="J137" s="1" t="s">
        <v>0</v>
      </c>
    </row>
    <row r="138" spans="1:10" x14ac:dyDescent="0.25">
      <c r="A138" s="1">
        <v>2765644</v>
      </c>
      <c r="B138" s="1" t="s">
        <v>292</v>
      </c>
      <c r="C138" s="1" t="s">
        <v>22</v>
      </c>
      <c r="D138" s="1" t="s">
        <v>293</v>
      </c>
      <c r="E138" s="2">
        <v>0</v>
      </c>
      <c r="F138" s="1">
        <v>3</v>
      </c>
      <c r="G138" s="1" t="s">
        <v>69</v>
      </c>
      <c r="H138" s="1">
        <f t="shared" si="2"/>
        <v>0</v>
      </c>
      <c r="I138" s="1" t="s">
        <v>22</v>
      </c>
      <c r="J138" s="1" t="s">
        <v>0</v>
      </c>
    </row>
    <row r="139" spans="1:10" x14ac:dyDescent="0.25">
      <c r="A139" s="1">
        <v>2765645</v>
      </c>
      <c r="B139" s="1" t="s">
        <v>294</v>
      </c>
      <c r="C139" s="1" t="s">
        <v>22</v>
      </c>
      <c r="D139" s="1" t="s">
        <v>295</v>
      </c>
      <c r="E139" s="2">
        <v>0</v>
      </c>
      <c r="F139" s="1">
        <v>1</v>
      </c>
      <c r="G139" s="1" t="s">
        <v>69</v>
      </c>
      <c r="H139" s="1">
        <f t="shared" si="2"/>
        <v>0</v>
      </c>
      <c r="I139" s="1" t="s">
        <v>22</v>
      </c>
      <c r="J139" s="1" t="s">
        <v>0</v>
      </c>
    </row>
    <row r="140" spans="1:10" x14ac:dyDescent="0.25">
      <c r="A140" s="1">
        <v>2765646</v>
      </c>
      <c r="B140" s="1" t="s">
        <v>296</v>
      </c>
      <c r="C140" s="1" t="s">
        <v>22</v>
      </c>
      <c r="D140" s="1" t="s">
        <v>297</v>
      </c>
      <c r="E140" s="2">
        <v>0</v>
      </c>
      <c r="F140" s="1">
        <v>1</v>
      </c>
      <c r="G140" s="1" t="s">
        <v>288</v>
      </c>
      <c r="H140" s="1">
        <f t="shared" si="2"/>
        <v>0</v>
      </c>
      <c r="I140" s="1" t="s">
        <v>22</v>
      </c>
      <c r="J140" s="1" t="s">
        <v>0</v>
      </c>
    </row>
    <row r="141" spans="1:10" x14ac:dyDescent="0.25">
      <c r="A141" s="1">
        <v>2765647</v>
      </c>
      <c r="B141" s="1" t="s">
        <v>298</v>
      </c>
      <c r="C141" s="1" t="s">
        <v>299</v>
      </c>
      <c r="D141" s="1" t="s">
        <v>300</v>
      </c>
      <c r="E141" s="1">
        <f>ROUND(H142+H143,2)</f>
        <v>0</v>
      </c>
      <c r="F141" s="1">
        <v>1</v>
      </c>
      <c r="G141" s="1" t="s">
        <v>0</v>
      </c>
      <c r="H141" s="1">
        <f t="shared" si="2"/>
        <v>0</v>
      </c>
      <c r="I141" s="1" t="s">
        <v>22</v>
      </c>
      <c r="J141" s="1" t="s">
        <v>0</v>
      </c>
    </row>
    <row r="142" spans="1:10" ht="30" x14ac:dyDescent="0.25">
      <c r="A142" s="1">
        <v>2765648</v>
      </c>
      <c r="B142" s="1" t="s">
        <v>301</v>
      </c>
      <c r="C142" s="1" t="s">
        <v>22</v>
      </c>
      <c r="D142" s="1" t="s">
        <v>302</v>
      </c>
      <c r="E142" s="2">
        <v>0</v>
      </c>
      <c r="F142" s="1">
        <v>3</v>
      </c>
      <c r="G142" s="1" t="s">
        <v>288</v>
      </c>
      <c r="H142" s="1">
        <f t="shared" si="2"/>
        <v>0</v>
      </c>
      <c r="I142" s="1" t="s">
        <v>22</v>
      </c>
      <c r="J142" s="1" t="s">
        <v>0</v>
      </c>
    </row>
    <row r="143" spans="1:10" ht="30" x14ac:dyDescent="0.25">
      <c r="A143" s="1">
        <v>2765649</v>
      </c>
      <c r="B143" s="1" t="s">
        <v>303</v>
      </c>
      <c r="C143" s="1" t="s">
        <v>22</v>
      </c>
      <c r="D143" s="1" t="s">
        <v>304</v>
      </c>
      <c r="E143" s="2">
        <v>0</v>
      </c>
      <c r="F143" s="1">
        <v>1</v>
      </c>
      <c r="G143" s="1" t="s">
        <v>288</v>
      </c>
      <c r="H143" s="1">
        <f t="shared" si="2"/>
        <v>0</v>
      </c>
      <c r="I143" s="1" t="s">
        <v>22</v>
      </c>
      <c r="J143" s="1" t="s">
        <v>0</v>
      </c>
    </row>
    <row r="144" spans="1:10" x14ac:dyDescent="0.25">
      <c r="A144" s="1">
        <v>2765650</v>
      </c>
      <c r="B144" s="1" t="s">
        <v>305</v>
      </c>
      <c r="C144" s="1" t="s">
        <v>22</v>
      </c>
      <c r="D144" s="1" t="s">
        <v>306</v>
      </c>
      <c r="E144" s="1">
        <f>ROUND(H145,2)</f>
        <v>0</v>
      </c>
      <c r="F144" s="1">
        <v>1</v>
      </c>
      <c r="G144" s="1" t="s">
        <v>0</v>
      </c>
      <c r="H144" s="1">
        <f t="shared" si="2"/>
        <v>0</v>
      </c>
      <c r="I144" s="1" t="s">
        <v>22</v>
      </c>
      <c r="J144" s="1" t="s">
        <v>0</v>
      </c>
    </row>
    <row r="145" spans="1:10" x14ac:dyDescent="0.25">
      <c r="A145" s="1">
        <v>2765651</v>
      </c>
      <c r="B145" s="1" t="s">
        <v>307</v>
      </c>
      <c r="C145" s="1" t="s">
        <v>22</v>
      </c>
      <c r="D145" s="1" t="s">
        <v>308</v>
      </c>
      <c r="E145" s="2">
        <v>0</v>
      </c>
      <c r="F145" s="1">
        <v>1</v>
      </c>
      <c r="G145" s="1" t="s">
        <v>288</v>
      </c>
      <c r="H145" s="1">
        <f t="shared" si="2"/>
        <v>0</v>
      </c>
      <c r="I145" s="1" t="s">
        <v>22</v>
      </c>
      <c r="J145" s="1" t="s">
        <v>0</v>
      </c>
    </row>
    <row r="146" spans="1:10" x14ac:dyDescent="0.25">
      <c r="A146" s="1">
        <v>2765652</v>
      </c>
      <c r="B146" s="1" t="s">
        <v>309</v>
      </c>
      <c r="C146" s="1" t="s">
        <v>310</v>
      </c>
      <c r="D146" s="1" t="s">
        <v>311</v>
      </c>
      <c r="E146" s="1">
        <f>ROUND(H147,2)</f>
        <v>0</v>
      </c>
      <c r="F146" s="1">
        <v>1</v>
      </c>
      <c r="G146" s="1" t="s">
        <v>0</v>
      </c>
      <c r="H146" s="1">
        <f t="shared" si="2"/>
        <v>0</v>
      </c>
      <c r="I146" s="1" t="s">
        <v>22</v>
      </c>
      <c r="J146" s="1" t="s">
        <v>0</v>
      </c>
    </row>
    <row r="147" spans="1:10" x14ac:dyDescent="0.25">
      <c r="A147" s="1">
        <v>2765653</v>
      </c>
      <c r="B147" s="1" t="s">
        <v>312</v>
      </c>
      <c r="C147" s="1" t="s">
        <v>22</v>
      </c>
      <c r="D147" s="1" t="s">
        <v>314</v>
      </c>
      <c r="E147" s="2">
        <v>0</v>
      </c>
      <c r="F147" s="1">
        <v>120</v>
      </c>
      <c r="G147" s="1" t="s">
        <v>313</v>
      </c>
      <c r="H147" s="1">
        <f t="shared" si="2"/>
        <v>0</v>
      </c>
      <c r="I147" s="1" t="s">
        <v>22</v>
      </c>
      <c r="J147" s="1" t="s">
        <v>0</v>
      </c>
    </row>
    <row r="148" spans="1:10" ht="30" x14ac:dyDescent="0.25">
      <c r="A148" s="1">
        <v>2765654</v>
      </c>
      <c r="B148" s="1" t="s">
        <v>315</v>
      </c>
      <c r="C148" s="1" t="s">
        <v>22</v>
      </c>
      <c r="D148" s="1" t="s">
        <v>316</v>
      </c>
      <c r="E148" s="1">
        <f>ROUND(H149+H154+H183,2)</f>
        <v>0</v>
      </c>
      <c r="F148" s="1">
        <v>1</v>
      </c>
      <c r="G148" s="1" t="s">
        <v>0</v>
      </c>
      <c r="H148" s="1">
        <f t="shared" si="2"/>
        <v>0</v>
      </c>
      <c r="I148" s="1" t="s">
        <v>22</v>
      </c>
      <c r="J148" s="1" t="s">
        <v>0</v>
      </c>
    </row>
    <row r="149" spans="1:10" x14ac:dyDescent="0.25">
      <c r="A149" s="1">
        <v>2765655</v>
      </c>
      <c r="B149" s="1" t="s">
        <v>317</v>
      </c>
      <c r="C149" s="1" t="s">
        <v>31</v>
      </c>
      <c r="D149" s="1" t="s">
        <v>32</v>
      </c>
      <c r="E149" s="1">
        <f>ROUND(H150,2)</f>
        <v>0</v>
      </c>
      <c r="F149" s="1">
        <v>1</v>
      </c>
      <c r="G149" s="1" t="s">
        <v>0</v>
      </c>
      <c r="H149" s="1">
        <f t="shared" si="2"/>
        <v>0</v>
      </c>
      <c r="I149" s="1" t="s">
        <v>22</v>
      </c>
      <c r="J149" s="1" t="s">
        <v>0</v>
      </c>
    </row>
    <row r="150" spans="1:10" x14ac:dyDescent="0.25">
      <c r="A150" s="1">
        <v>2765656</v>
      </c>
      <c r="B150" s="1" t="s">
        <v>318</v>
      </c>
      <c r="C150" s="1">
        <v>8</v>
      </c>
      <c r="D150" s="1" t="s">
        <v>319</v>
      </c>
      <c r="E150" s="1">
        <f>ROUND(H151+H152+H153,2)</f>
        <v>0</v>
      </c>
      <c r="F150" s="1">
        <v>1</v>
      </c>
      <c r="G150" s="1" t="s">
        <v>0</v>
      </c>
      <c r="H150" s="1">
        <f t="shared" si="2"/>
        <v>0</v>
      </c>
      <c r="I150" s="1" t="s">
        <v>22</v>
      </c>
      <c r="J150" s="1" t="s">
        <v>0</v>
      </c>
    </row>
    <row r="151" spans="1:10" ht="45" x14ac:dyDescent="0.25">
      <c r="A151" s="1">
        <v>2765657</v>
      </c>
      <c r="B151" s="1" t="s">
        <v>320</v>
      </c>
      <c r="C151" s="1" t="s">
        <v>22</v>
      </c>
      <c r="D151" s="1" t="s">
        <v>321</v>
      </c>
      <c r="E151" s="2">
        <v>0</v>
      </c>
      <c r="F151" s="1">
        <v>100</v>
      </c>
      <c r="G151" s="1" t="s">
        <v>62</v>
      </c>
      <c r="H151" s="1">
        <f t="shared" si="2"/>
        <v>0</v>
      </c>
      <c r="I151" s="1" t="s">
        <v>22</v>
      </c>
      <c r="J151" s="1" t="s">
        <v>0</v>
      </c>
    </row>
    <row r="152" spans="1:10" ht="30" x14ac:dyDescent="0.25">
      <c r="A152" s="1">
        <v>2765658</v>
      </c>
      <c r="B152" s="1" t="s">
        <v>322</v>
      </c>
      <c r="C152" s="1" t="s">
        <v>22</v>
      </c>
      <c r="D152" s="1" t="s">
        <v>323</v>
      </c>
      <c r="E152" s="2">
        <v>0</v>
      </c>
      <c r="F152" s="1">
        <v>100</v>
      </c>
      <c r="G152" s="1" t="s">
        <v>62</v>
      </c>
      <c r="H152" s="1">
        <f t="shared" si="2"/>
        <v>0</v>
      </c>
      <c r="I152" s="1" t="s">
        <v>22</v>
      </c>
      <c r="J152" s="1" t="s">
        <v>0</v>
      </c>
    </row>
    <row r="153" spans="1:10" ht="30" x14ac:dyDescent="0.25">
      <c r="A153" s="1">
        <v>2765659</v>
      </c>
      <c r="B153" s="1" t="s">
        <v>324</v>
      </c>
      <c r="C153" s="1" t="s">
        <v>22</v>
      </c>
      <c r="D153" s="1" t="s">
        <v>325</v>
      </c>
      <c r="E153" s="2">
        <v>0</v>
      </c>
      <c r="F153" s="1">
        <v>0.55500000000000005</v>
      </c>
      <c r="G153" s="1" t="s">
        <v>48</v>
      </c>
      <c r="H153" s="1">
        <f t="shared" si="2"/>
        <v>0</v>
      </c>
      <c r="I153" s="1" t="s">
        <v>22</v>
      </c>
      <c r="J153" s="1" t="s">
        <v>0</v>
      </c>
    </row>
    <row r="154" spans="1:10" x14ac:dyDescent="0.25">
      <c r="A154" s="1">
        <v>2765660</v>
      </c>
      <c r="B154" s="1" t="s">
        <v>326</v>
      </c>
      <c r="C154" s="1" t="s">
        <v>57</v>
      </c>
      <c r="D154" s="1" t="s">
        <v>58</v>
      </c>
      <c r="E154" s="1">
        <f>ROUND(H155+H158+H167+H179,2)</f>
        <v>0</v>
      </c>
      <c r="F154" s="1">
        <v>1</v>
      </c>
      <c r="G154" s="1" t="s">
        <v>0</v>
      </c>
      <c r="H154" s="1">
        <f t="shared" si="2"/>
        <v>0</v>
      </c>
      <c r="I154" s="1" t="s">
        <v>22</v>
      </c>
      <c r="J154" s="1" t="s">
        <v>0</v>
      </c>
    </row>
    <row r="155" spans="1:10" x14ac:dyDescent="0.25">
      <c r="A155" s="1">
        <v>2765661</v>
      </c>
      <c r="B155" s="1" t="s">
        <v>327</v>
      </c>
      <c r="C155" s="1">
        <v>721</v>
      </c>
      <c r="D155" s="1" t="s">
        <v>328</v>
      </c>
      <c r="E155" s="1">
        <f>ROUND(H156+H157,2)</f>
        <v>0</v>
      </c>
      <c r="F155" s="1">
        <v>1</v>
      </c>
      <c r="G155" s="1" t="s">
        <v>0</v>
      </c>
      <c r="H155" s="1">
        <f t="shared" si="2"/>
        <v>0</v>
      </c>
      <c r="I155" s="1" t="s">
        <v>22</v>
      </c>
      <c r="J155" s="1" t="s">
        <v>0</v>
      </c>
    </row>
    <row r="156" spans="1:10" x14ac:dyDescent="0.25">
      <c r="A156" s="1">
        <v>2765662</v>
      </c>
      <c r="B156" s="1" t="s">
        <v>329</v>
      </c>
      <c r="C156" s="1" t="s">
        <v>22</v>
      </c>
      <c r="D156" s="1" t="s">
        <v>330</v>
      </c>
      <c r="E156" s="2">
        <v>0</v>
      </c>
      <c r="F156" s="1">
        <v>6</v>
      </c>
      <c r="G156" s="1" t="s">
        <v>62</v>
      </c>
      <c r="H156" s="1">
        <f t="shared" si="2"/>
        <v>0</v>
      </c>
      <c r="I156" s="1" t="s">
        <v>22</v>
      </c>
      <c r="J156" s="1" t="s">
        <v>0</v>
      </c>
    </row>
    <row r="157" spans="1:10" ht="30" x14ac:dyDescent="0.25">
      <c r="A157" s="1">
        <v>2765663</v>
      </c>
      <c r="B157" s="1" t="s">
        <v>331</v>
      </c>
      <c r="C157" s="1" t="s">
        <v>22</v>
      </c>
      <c r="D157" s="1" t="s">
        <v>332</v>
      </c>
      <c r="E157" s="2">
        <v>0</v>
      </c>
      <c r="F157" s="1">
        <v>6</v>
      </c>
      <c r="G157" s="1" t="s">
        <v>62</v>
      </c>
      <c r="H157" s="1">
        <f t="shared" si="2"/>
        <v>0</v>
      </c>
      <c r="I157" s="1" t="s">
        <v>22</v>
      </c>
      <c r="J157" s="1" t="s">
        <v>0</v>
      </c>
    </row>
    <row r="158" spans="1:10" x14ac:dyDescent="0.25">
      <c r="A158" s="1">
        <v>2765664</v>
      </c>
      <c r="B158" s="1" t="s">
        <v>333</v>
      </c>
      <c r="C158" s="1">
        <v>722</v>
      </c>
      <c r="D158" s="1" t="s">
        <v>334</v>
      </c>
      <c r="E158" s="1">
        <f>ROUND(H159+H160+H161+H162+H163+H164+H165+H166,2)</f>
        <v>0</v>
      </c>
      <c r="F158" s="1">
        <v>1</v>
      </c>
      <c r="G158" s="1" t="s">
        <v>0</v>
      </c>
      <c r="H158" s="1">
        <f t="shared" si="2"/>
        <v>0</v>
      </c>
      <c r="I158" s="1" t="s">
        <v>22</v>
      </c>
      <c r="J158" s="1" t="s">
        <v>0</v>
      </c>
    </row>
    <row r="159" spans="1:10" ht="30" x14ac:dyDescent="0.25">
      <c r="A159" s="1">
        <v>2765665</v>
      </c>
      <c r="B159" s="1" t="s">
        <v>335</v>
      </c>
      <c r="C159" s="1" t="s">
        <v>22</v>
      </c>
      <c r="D159" s="1" t="s">
        <v>336</v>
      </c>
      <c r="E159" s="2">
        <v>0</v>
      </c>
      <c r="F159" s="1">
        <v>20</v>
      </c>
      <c r="G159" s="1" t="s">
        <v>62</v>
      </c>
      <c r="H159" s="1">
        <f t="shared" si="2"/>
        <v>0</v>
      </c>
      <c r="I159" s="1" t="s">
        <v>22</v>
      </c>
      <c r="J159" s="1" t="s">
        <v>0</v>
      </c>
    </row>
    <row r="160" spans="1:10" ht="30" x14ac:dyDescent="0.25">
      <c r="A160" s="1">
        <v>2765666</v>
      </c>
      <c r="B160" s="1" t="s">
        <v>337</v>
      </c>
      <c r="C160" s="1" t="s">
        <v>22</v>
      </c>
      <c r="D160" s="1" t="s">
        <v>338</v>
      </c>
      <c r="E160" s="2">
        <v>0</v>
      </c>
      <c r="F160" s="1">
        <v>20</v>
      </c>
      <c r="G160" s="1" t="s">
        <v>62</v>
      </c>
      <c r="H160" s="1">
        <f t="shared" si="2"/>
        <v>0</v>
      </c>
      <c r="I160" s="1" t="s">
        <v>22</v>
      </c>
      <c r="J160" s="1" t="s">
        <v>0</v>
      </c>
    </row>
    <row r="161" spans="1:10" ht="30" x14ac:dyDescent="0.25">
      <c r="A161" s="1">
        <v>2765667</v>
      </c>
      <c r="B161" s="1" t="s">
        <v>339</v>
      </c>
      <c r="C161" s="1" t="s">
        <v>22</v>
      </c>
      <c r="D161" s="1" t="s">
        <v>340</v>
      </c>
      <c r="E161" s="2">
        <v>0</v>
      </c>
      <c r="F161" s="1">
        <v>1</v>
      </c>
      <c r="G161" s="1" t="s">
        <v>69</v>
      </c>
      <c r="H161" s="1">
        <f t="shared" si="2"/>
        <v>0</v>
      </c>
      <c r="I161" s="1" t="s">
        <v>22</v>
      </c>
      <c r="J161" s="1" t="s">
        <v>0</v>
      </c>
    </row>
    <row r="162" spans="1:10" ht="30" x14ac:dyDescent="0.25">
      <c r="A162" s="1">
        <v>2765668</v>
      </c>
      <c r="B162" s="1" t="s">
        <v>341</v>
      </c>
      <c r="C162" s="1" t="s">
        <v>22</v>
      </c>
      <c r="D162" s="1" t="s">
        <v>342</v>
      </c>
      <c r="E162" s="2">
        <v>0</v>
      </c>
      <c r="F162" s="1">
        <v>1</v>
      </c>
      <c r="G162" s="1" t="s">
        <v>69</v>
      </c>
      <c r="H162" s="1">
        <f t="shared" si="2"/>
        <v>0</v>
      </c>
      <c r="I162" s="1" t="s">
        <v>22</v>
      </c>
      <c r="J162" s="1" t="s">
        <v>0</v>
      </c>
    </row>
    <row r="163" spans="1:10" x14ac:dyDescent="0.25">
      <c r="A163" s="1">
        <v>2765669</v>
      </c>
      <c r="B163" s="1" t="s">
        <v>343</v>
      </c>
      <c r="C163" s="1" t="s">
        <v>22</v>
      </c>
      <c r="D163" s="1" t="s">
        <v>344</v>
      </c>
      <c r="E163" s="2">
        <v>0</v>
      </c>
      <c r="F163" s="1">
        <v>1</v>
      </c>
      <c r="G163" s="1" t="s">
        <v>69</v>
      </c>
      <c r="H163" s="1">
        <f t="shared" si="2"/>
        <v>0</v>
      </c>
      <c r="I163" s="1" t="s">
        <v>22</v>
      </c>
      <c r="J163" s="1" t="s">
        <v>0</v>
      </c>
    </row>
    <row r="164" spans="1:10" ht="30" x14ac:dyDescent="0.25">
      <c r="A164" s="1">
        <v>2765670</v>
      </c>
      <c r="B164" s="1" t="s">
        <v>345</v>
      </c>
      <c r="C164" s="1" t="s">
        <v>22</v>
      </c>
      <c r="D164" s="1" t="s">
        <v>346</v>
      </c>
      <c r="E164" s="2">
        <v>0</v>
      </c>
      <c r="F164" s="1">
        <v>1</v>
      </c>
      <c r="G164" s="1" t="s">
        <v>153</v>
      </c>
      <c r="H164" s="1">
        <f t="shared" si="2"/>
        <v>0</v>
      </c>
      <c r="I164" s="1" t="s">
        <v>22</v>
      </c>
      <c r="J164" s="1" t="s">
        <v>0</v>
      </c>
    </row>
    <row r="165" spans="1:10" ht="30" x14ac:dyDescent="0.25">
      <c r="A165" s="1">
        <v>2765671</v>
      </c>
      <c r="B165" s="1" t="s">
        <v>347</v>
      </c>
      <c r="C165" s="1" t="s">
        <v>22</v>
      </c>
      <c r="D165" s="1" t="s">
        <v>348</v>
      </c>
      <c r="E165" s="2">
        <v>0</v>
      </c>
      <c r="F165" s="1">
        <v>1</v>
      </c>
      <c r="G165" s="1" t="s">
        <v>153</v>
      </c>
      <c r="H165" s="1">
        <f t="shared" si="2"/>
        <v>0</v>
      </c>
      <c r="I165" s="1" t="s">
        <v>22</v>
      </c>
      <c r="J165" s="1" t="s">
        <v>0</v>
      </c>
    </row>
    <row r="166" spans="1:10" ht="30" x14ac:dyDescent="0.25">
      <c r="A166" s="1">
        <v>2765672</v>
      </c>
      <c r="B166" s="1" t="s">
        <v>349</v>
      </c>
      <c r="C166" s="1" t="s">
        <v>22</v>
      </c>
      <c r="D166" s="1" t="s">
        <v>350</v>
      </c>
      <c r="E166" s="2">
        <v>0</v>
      </c>
      <c r="F166" s="1">
        <v>1</v>
      </c>
      <c r="G166" s="1" t="s">
        <v>153</v>
      </c>
      <c r="H166" s="1">
        <f t="shared" si="2"/>
        <v>0</v>
      </c>
      <c r="I166" s="1" t="s">
        <v>22</v>
      </c>
      <c r="J166" s="1" t="s">
        <v>0</v>
      </c>
    </row>
    <row r="167" spans="1:10" x14ac:dyDescent="0.25">
      <c r="A167" s="1">
        <v>2765673</v>
      </c>
      <c r="B167" s="1" t="s">
        <v>351</v>
      </c>
      <c r="C167" s="1">
        <v>724</v>
      </c>
      <c r="D167" s="1" t="s">
        <v>352</v>
      </c>
      <c r="E167" s="1">
        <f>ROUND(H168+H169+H170+H171+H172+H173+H174+H175+H176+H177+H178,2)</f>
        <v>0</v>
      </c>
      <c r="F167" s="1">
        <v>1</v>
      </c>
      <c r="G167" s="1" t="s">
        <v>0</v>
      </c>
      <c r="H167" s="1">
        <f t="shared" si="2"/>
        <v>0</v>
      </c>
      <c r="I167" s="1" t="s">
        <v>22</v>
      </c>
      <c r="J167" s="1" t="s">
        <v>0</v>
      </c>
    </row>
    <row r="168" spans="1:10" x14ac:dyDescent="0.25">
      <c r="A168" s="1">
        <v>2765674</v>
      </c>
      <c r="B168" s="1" t="s">
        <v>353</v>
      </c>
      <c r="C168" s="1" t="s">
        <v>22</v>
      </c>
      <c r="D168" s="1" t="s">
        <v>354</v>
      </c>
      <c r="E168" s="2">
        <v>0</v>
      </c>
      <c r="F168" s="1">
        <v>4</v>
      </c>
      <c r="G168" s="1" t="s">
        <v>69</v>
      </c>
      <c r="H168" s="1">
        <f t="shared" si="2"/>
        <v>0</v>
      </c>
      <c r="I168" s="1" t="s">
        <v>22</v>
      </c>
      <c r="J168" s="1" t="s">
        <v>0</v>
      </c>
    </row>
    <row r="169" spans="1:10" ht="75" x14ac:dyDescent="0.25">
      <c r="A169" s="1">
        <v>2765675</v>
      </c>
      <c r="B169" s="1" t="s">
        <v>355</v>
      </c>
      <c r="C169" s="1" t="s">
        <v>22</v>
      </c>
      <c r="D169" s="1" t="s">
        <v>356</v>
      </c>
      <c r="E169" s="2">
        <v>0</v>
      </c>
      <c r="F169" s="1">
        <v>2</v>
      </c>
      <c r="G169" s="1" t="s">
        <v>69</v>
      </c>
      <c r="H169" s="1">
        <f t="shared" si="2"/>
        <v>0</v>
      </c>
      <c r="I169" s="1" t="s">
        <v>22</v>
      </c>
      <c r="J169" s="1" t="s">
        <v>0</v>
      </c>
    </row>
    <row r="170" spans="1:10" ht="30" x14ac:dyDescent="0.25">
      <c r="A170" s="1">
        <v>2765676</v>
      </c>
      <c r="B170" s="1" t="s">
        <v>357</v>
      </c>
      <c r="C170" s="1" t="s">
        <v>22</v>
      </c>
      <c r="D170" s="1" t="s">
        <v>358</v>
      </c>
      <c r="E170" s="2">
        <v>0</v>
      </c>
      <c r="F170" s="1">
        <v>1</v>
      </c>
      <c r="G170" s="1" t="s">
        <v>69</v>
      </c>
      <c r="H170" s="1">
        <f t="shared" si="2"/>
        <v>0</v>
      </c>
      <c r="I170" s="1" t="s">
        <v>22</v>
      </c>
      <c r="J170" s="1" t="s">
        <v>0</v>
      </c>
    </row>
    <row r="171" spans="1:10" x14ac:dyDescent="0.25">
      <c r="A171" s="1">
        <v>2765677</v>
      </c>
      <c r="B171" s="1" t="s">
        <v>359</v>
      </c>
      <c r="C171" s="1" t="s">
        <v>22</v>
      </c>
      <c r="D171" s="1" t="s">
        <v>360</v>
      </c>
      <c r="E171" s="2">
        <v>0</v>
      </c>
      <c r="F171" s="1">
        <v>2</v>
      </c>
      <c r="G171" s="1" t="s">
        <v>69</v>
      </c>
      <c r="H171" s="1">
        <f t="shared" si="2"/>
        <v>0</v>
      </c>
      <c r="I171" s="1" t="s">
        <v>22</v>
      </c>
      <c r="J171" s="1" t="s">
        <v>0</v>
      </c>
    </row>
    <row r="172" spans="1:10" x14ac:dyDescent="0.25">
      <c r="A172" s="1">
        <v>2765678</v>
      </c>
      <c r="B172" s="1" t="s">
        <v>361</v>
      </c>
      <c r="C172" s="1" t="s">
        <v>22</v>
      </c>
      <c r="D172" s="1" t="s">
        <v>362</v>
      </c>
      <c r="E172" s="2">
        <v>0</v>
      </c>
      <c r="F172" s="1">
        <v>1</v>
      </c>
      <c r="G172" s="1" t="s">
        <v>69</v>
      </c>
      <c r="H172" s="1">
        <f t="shared" si="2"/>
        <v>0</v>
      </c>
      <c r="I172" s="1" t="s">
        <v>22</v>
      </c>
      <c r="J172" s="1" t="s">
        <v>0</v>
      </c>
    </row>
    <row r="173" spans="1:10" x14ac:dyDescent="0.25">
      <c r="A173" s="1">
        <v>2765679</v>
      </c>
      <c r="B173" s="1" t="s">
        <v>363</v>
      </c>
      <c r="C173" s="1" t="s">
        <v>22</v>
      </c>
      <c r="D173" s="1" t="s">
        <v>364</v>
      </c>
      <c r="E173" s="2">
        <v>0</v>
      </c>
      <c r="F173" s="1">
        <v>1</v>
      </c>
      <c r="G173" s="1" t="s">
        <v>69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2765680</v>
      </c>
      <c r="B174" s="1" t="s">
        <v>365</v>
      </c>
      <c r="C174" s="1" t="s">
        <v>22</v>
      </c>
      <c r="D174" s="1" t="s">
        <v>366</v>
      </c>
      <c r="E174" s="2">
        <v>0</v>
      </c>
      <c r="F174" s="1">
        <v>1</v>
      </c>
      <c r="G174" s="1" t="s">
        <v>69</v>
      </c>
      <c r="H174" s="1">
        <f t="shared" si="2"/>
        <v>0</v>
      </c>
      <c r="I174" s="1" t="s">
        <v>22</v>
      </c>
      <c r="J174" s="1" t="s">
        <v>0</v>
      </c>
    </row>
    <row r="175" spans="1:10" x14ac:dyDescent="0.25">
      <c r="A175" s="1">
        <v>2765681</v>
      </c>
      <c r="B175" s="1" t="s">
        <v>367</v>
      </c>
      <c r="C175" s="1" t="s">
        <v>22</v>
      </c>
      <c r="D175" s="1" t="s">
        <v>368</v>
      </c>
      <c r="E175" s="2">
        <v>0</v>
      </c>
      <c r="F175" s="1">
        <v>2</v>
      </c>
      <c r="G175" s="1" t="s">
        <v>69</v>
      </c>
      <c r="H175" s="1">
        <f t="shared" si="2"/>
        <v>0</v>
      </c>
      <c r="I175" s="1" t="s">
        <v>22</v>
      </c>
      <c r="J175" s="1" t="s">
        <v>0</v>
      </c>
    </row>
    <row r="176" spans="1:10" ht="30" x14ac:dyDescent="0.25">
      <c r="A176" s="1">
        <v>2765682</v>
      </c>
      <c r="B176" s="1" t="s">
        <v>369</v>
      </c>
      <c r="C176" s="1" t="s">
        <v>22</v>
      </c>
      <c r="D176" s="1" t="s">
        <v>370</v>
      </c>
      <c r="E176" s="2">
        <v>0</v>
      </c>
      <c r="F176" s="1">
        <v>1</v>
      </c>
      <c r="G176" s="1" t="s">
        <v>153</v>
      </c>
      <c r="H176" s="1">
        <f t="shared" si="2"/>
        <v>0</v>
      </c>
      <c r="I176" s="1" t="s">
        <v>22</v>
      </c>
      <c r="J176" s="1" t="s">
        <v>0</v>
      </c>
    </row>
    <row r="177" spans="1:10" ht="30" x14ac:dyDescent="0.25">
      <c r="A177" s="1">
        <v>2765683</v>
      </c>
      <c r="B177" s="1" t="s">
        <v>371</v>
      </c>
      <c r="C177" s="1" t="s">
        <v>22</v>
      </c>
      <c r="D177" s="1" t="s">
        <v>372</v>
      </c>
      <c r="E177" s="2">
        <v>0</v>
      </c>
      <c r="F177" s="1">
        <v>1</v>
      </c>
      <c r="G177" s="1" t="s">
        <v>153</v>
      </c>
      <c r="H177" s="1">
        <f t="shared" si="2"/>
        <v>0</v>
      </c>
      <c r="I177" s="1" t="s">
        <v>22</v>
      </c>
      <c r="J177" s="1" t="s">
        <v>0</v>
      </c>
    </row>
    <row r="178" spans="1:10" ht="30" x14ac:dyDescent="0.25">
      <c r="A178" s="1">
        <v>2765684</v>
      </c>
      <c r="B178" s="1" t="s">
        <v>373</v>
      </c>
      <c r="C178" s="1" t="s">
        <v>22</v>
      </c>
      <c r="D178" s="1" t="s">
        <v>374</v>
      </c>
      <c r="E178" s="2">
        <v>0</v>
      </c>
      <c r="F178" s="1">
        <v>1</v>
      </c>
      <c r="G178" s="1" t="s">
        <v>153</v>
      </c>
      <c r="H178" s="1">
        <f t="shared" si="2"/>
        <v>0</v>
      </c>
      <c r="I178" s="1" t="s">
        <v>22</v>
      </c>
      <c r="J178" s="1" t="s">
        <v>0</v>
      </c>
    </row>
    <row r="179" spans="1:10" x14ac:dyDescent="0.25">
      <c r="A179" s="1">
        <v>2765685</v>
      </c>
      <c r="B179" s="1" t="s">
        <v>375</v>
      </c>
      <c r="C179" s="1">
        <v>767</v>
      </c>
      <c r="D179" s="1" t="s">
        <v>65</v>
      </c>
      <c r="E179" s="1">
        <f>ROUND(H180+H181+H182,2)</f>
        <v>0</v>
      </c>
      <c r="F179" s="1">
        <v>1</v>
      </c>
      <c r="G179" s="1" t="s">
        <v>0</v>
      </c>
      <c r="H179" s="1">
        <f t="shared" si="2"/>
        <v>0</v>
      </c>
      <c r="I179" s="1" t="s">
        <v>22</v>
      </c>
      <c r="J179" s="1" t="s">
        <v>0</v>
      </c>
    </row>
    <row r="180" spans="1:10" ht="30" x14ac:dyDescent="0.25">
      <c r="A180" s="1">
        <v>2765686</v>
      </c>
      <c r="B180" s="1" t="s">
        <v>376</v>
      </c>
      <c r="C180" s="1" t="s">
        <v>22</v>
      </c>
      <c r="D180" s="1" t="s">
        <v>377</v>
      </c>
      <c r="E180" s="2">
        <v>0</v>
      </c>
      <c r="F180" s="1">
        <v>50</v>
      </c>
      <c r="G180" s="1" t="s">
        <v>69</v>
      </c>
      <c r="H180" s="1">
        <f t="shared" si="2"/>
        <v>0</v>
      </c>
      <c r="I180" s="1" t="s">
        <v>22</v>
      </c>
      <c r="J180" s="1" t="s">
        <v>0</v>
      </c>
    </row>
    <row r="181" spans="1:10" ht="30" x14ac:dyDescent="0.25">
      <c r="A181" s="1">
        <v>2765687</v>
      </c>
      <c r="B181" s="1" t="s">
        <v>378</v>
      </c>
      <c r="C181" s="1" t="s">
        <v>22</v>
      </c>
      <c r="D181" s="1" t="s">
        <v>379</v>
      </c>
      <c r="E181" s="2">
        <v>0</v>
      </c>
      <c r="F181" s="1">
        <v>50</v>
      </c>
      <c r="G181" s="1" t="s">
        <v>69</v>
      </c>
      <c r="H181" s="1">
        <f t="shared" si="2"/>
        <v>0</v>
      </c>
      <c r="I181" s="1" t="s">
        <v>22</v>
      </c>
      <c r="J181" s="1" t="s">
        <v>0</v>
      </c>
    </row>
    <row r="182" spans="1:10" ht="30" x14ac:dyDescent="0.25">
      <c r="A182" s="1">
        <v>2765688</v>
      </c>
      <c r="B182" s="1" t="s">
        <v>380</v>
      </c>
      <c r="C182" s="1" t="s">
        <v>22</v>
      </c>
      <c r="D182" s="1" t="s">
        <v>235</v>
      </c>
      <c r="E182" s="2">
        <v>0</v>
      </c>
      <c r="F182" s="1">
        <v>1</v>
      </c>
      <c r="G182" s="1" t="s">
        <v>153</v>
      </c>
      <c r="H182" s="1">
        <f t="shared" si="2"/>
        <v>0</v>
      </c>
      <c r="I182" s="1" t="s">
        <v>22</v>
      </c>
      <c r="J182" s="1" t="s">
        <v>0</v>
      </c>
    </row>
    <row r="183" spans="1:10" x14ac:dyDescent="0.25">
      <c r="A183" s="1">
        <v>2765689</v>
      </c>
      <c r="B183" s="1" t="s">
        <v>381</v>
      </c>
      <c r="C183" s="1" t="s">
        <v>382</v>
      </c>
      <c r="D183" s="1" t="s">
        <v>383</v>
      </c>
      <c r="E183" s="1">
        <f>ROUND(H184,2)</f>
        <v>0</v>
      </c>
      <c r="F183" s="1">
        <v>1</v>
      </c>
      <c r="G183" s="1" t="s">
        <v>0</v>
      </c>
      <c r="H183" s="1">
        <f t="shared" si="2"/>
        <v>0</v>
      </c>
      <c r="I183" s="1" t="s">
        <v>22</v>
      </c>
      <c r="J183" s="1" t="s">
        <v>0</v>
      </c>
    </row>
    <row r="184" spans="1:10" ht="45" x14ac:dyDescent="0.25">
      <c r="A184" s="1">
        <v>2765690</v>
      </c>
      <c r="B184" s="1" t="s">
        <v>384</v>
      </c>
      <c r="C184" s="1" t="s">
        <v>22</v>
      </c>
      <c r="D184" s="1" t="s">
        <v>385</v>
      </c>
      <c r="E184" s="2">
        <v>0</v>
      </c>
      <c r="F184" s="1">
        <v>8</v>
      </c>
      <c r="G184" s="1" t="s">
        <v>313</v>
      </c>
      <c r="H184" s="1">
        <f t="shared" si="2"/>
        <v>0</v>
      </c>
      <c r="I184" s="1" t="s">
        <v>22</v>
      </c>
      <c r="J184" s="1" t="s">
        <v>0</v>
      </c>
    </row>
    <row r="185" spans="1:10" x14ac:dyDescent="0.25">
      <c r="A185" s="1">
        <v>2765691</v>
      </c>
      <c r="B185" s="1" t="s">
        <v>386</v>
      </c>
      <c r="C185" s="1" t="s">
        <v>22</v>
      </c>
      <c r="D185" s="1" t="s">
        <v>387</v>
      </c>
      <c r="E185" s="1">
        <f>ROUND(H186+H261+H263,2)</f>
        <v>0</v>
      </c>
      <c r="F185" s="1">
        <v>1</v>
      </c>
      <c r="G185" s="1" t="s">
        <v>0</v>
      </c>
      <c r="H185" s="1">
        <f t="shared" si="2"/>
        <v>0</v>
      </c>
      <c r="I185" s="1" t="s">
        <v>22</v>
      </c>
      <c r="J185" s="1" t="s">
        <v>0</v>
      </c>
    </row>
    <row r="186" spans="1:10" x14ac:dyDescent="0.25">
      <c r="A186" s="1">
        <v>2765692</v>
      </c>
      <c r="B186" s="1" t="s">
        <v>388</v>
      </c>
      <c r="C186" s="1" t="s">
        <v>389</v>
      </c>
      <c r="D186" s="1" t="s">
        <v>390</v>
      </c>
      <c r="E186" s="1">
        <f>ROUND(H187+H206+H219+H233+H247,2)</f>
        <v>0</v>
      </c>
      <c r="F186" s="1">
        <v>1</v>
      </c>
      <c r="G186" s="1" t="s">
        <v>0</v>
      </c>
      <c r="H186" s="1">
        <f t="shared" si="2"/>
        <v>0</v>
      </c>
      <c r="I186" s="1" t="s">
        <v>22</v>
      </c>
      <c r="J186" s="1" t="s">
        <v>0</v>
      </c>
    </row>
    <row r="187" spans="1:10" x14ac:dyDescent="0.25">
      <c r="A187" s="1">
        <v>2765693</v>
      </c>
      <c r="B187" s="1" t="s">
        <v>391</v>
      </c>
      <c r="C187" s="1">
        <v>1</v>
      </c>
      <c r="D187" s="1" t="s">
        <v>392</v>
      </c>
      <c r="E187" s="1">
        <f>ROUND(H188+H189+H190+H191+H192+H193+H194+H195+H196+H197+H198+H199+H200+H201+H202+H203+H204+H205,2)</f>
        <v>0</v>
      </c>
      <c r="F187" s="1">
        <v>1</v>
      </c>
      <c r="G187" s="1" t="s">
        <v>0</v>
      </c>
      <c r="H187" s="1">
        <f t="shared" si="2"/>
        <v>0</v>
      </c>
      <c r="I187" s="1" t="s">
        <v>22</v>
      </c>
      <c r="J187" s="1" t="s">
        <v>0</v>
      </c>
    </row>
    <row r="188" spans="1:10" ht="30" x14ac:dyDescent="0.25">
      <c r="A188" s="1">
        <v>2765694</v>
      </c>
      <c r="B188" s="1" t="s">
        <v>393</v>
      </c>
      <c r="C188" s="1" t="s">
        <v>22</v>
      </c>
      <c r="D188" s="1" t="s">
        <v>394</v>
      </c>
      <c r="E188" s="2">
        <v>0</v>
      </c>
      <c r="F188" s="1">
        <v>10</v>
      </c>
      <c r="G188" s="1" t="s">
        <v>69</v>
      </c>
      <c r="H188" s="1">
        <f t="shared" si="2"/>
        <v>0</v>
      </c>
      <c r="I188" s="1" t="s">
        <v>22</v>
      </c>
      <c r="J188" s="1" t="s">
        <v>0</v>
      </c>
    </row>
    <row r="189" spans="1:10" x14ac:dyDescent="0.25">
      <c r="A189" s="1">
        <v>2765695</v>
      </c>
      <c r="B189" s="1" t="s">
        <v>395</v>
      </c>
      <c r="C189" s="1" t="s">
        <v>22</v>
      </c>
      <c r="D189" s="1" t="s">
        <v>396</v>
      </c>
      <c r="E189" s="2">
        <v>0</v>
      </c>
      <c r="F189" s="1">
        <v>10</v>
      </c>
      <c r="G189" s="1" t="s">
        <v>69</v>
      </c>
      <c r="H189" s="1">
        <f t="shared" si="2"/>
        <v>0</v>
      </c>
      <c r="I189" s="1" t="s">
        <v>22</v>
      </c>
      <c r="J189" s="1" t="s">
        <v>0</v>
      </c>
    </row>
    <row r="190" spans="1:10" ht="30" x14ac:dyDescent="0.25">
      <c r="A190" s="1">
        <v>2765696</v>
      </c>
      <c r="B190" s="1" t="s">
        <v>397</v>
      </c>
      <c r="C190" s="1" t="s">
        <v>22</v>
      </c>
      <c r="D190" s="1" t="s">
        <v>398</v>
      </c>
      <c r="E190" s="2">
        <v>0</v>
      </c>
      <c r="F190" s="1">
        <v>10</v>
      </c>
      <c r="G190" s="1" t="s">
        <v>69</v>
      </c>
      <c r="H190" s="1">
        <f t="shared" si="2"/>
        <v>0</v>
      </c>
      <c r="I190" s="1" t="s">
        <v>22</v>
      </c>
      <c r="J190" s="1" t="s">
        <v>0</v>
      </c>
    </row>
    <row r="191" spans="1:10" x14ac:dyDescent="0.25">
      <c r="A191" s="1">
        <v>2765697</v>
      </c>
      <c r="B191" s="1" t="s">
        <v>399</v>
      </c>
      <c r="C191" s="1" t="s">
        <v>22</v>
      </c>
      <c r="D191" s="1" t="s">
        <v>400</v>
      </c>
      <c r="E191" s="2">
        <v>0</v>
      </c>
      <c r="F191" s="1">
        <v>10</v>
      </c>
      <c r="G191" s="1" t="s">
        <v>69</v>
      </c>
      <c r="H191" s="1">
        <f t="shared" si="2"/>
        <v>0</v>
      </c>
      <c r="I191" s="1" t="s">
        <v>22</v>
      </c>
      <c r="J191" s="1" t="s">
        <v>0</v>
      </c>
    </row>
    <row r="192" spans="1:10" x14ac:dyDescent="0.25">
      <c r="A192" s="1">
        <v>2765698</v>
      </c>
      <c r="B192" s="1" t="s">
        <v>401</v>
      </c>
      <c r="C192" s="1" t="s">
        <v>22</v>
      </c>
      <c r="D192" s="1" t="s">
        <v>402</v>
      </c>
      <c r="E192" s="2">
        <v>0</v>
      </c>
      <c r="F192" s="1">
        <v>10</v>
      </c>
      <c r="G192" s="1" t="s">
        <v>69</v>
      </c>
      <c r="H192" s="1">
        <f t="shared" si="2"/>
        <v>0</v>
      </c>
      <c r="I192" s="1" t="s">
        <v>22</v>
      </c>
      <c r="J192" s="1" t="s">
        <v>0</v>
      </c>
    </row>
    <row r="193" spans="1:10" ht="30" x14ac:dyDescent="0.25">
      <c r="A193" s="1">
        <v>2765699</v>
      </c>
      <c r="B193" s="1" t="s">
        <v>403</v>
      </c>
      <c r="C193" s="1" t="s">
        <v>22</v>
      </c>
      <c r="D193" s="1" t="s">
        <v>404</v>
      </c>
      <c r="E193" s="2">
        <v>0</v>
      </c>
      <c r="F193" s="1">
        <v>10</v>
      </c>
      <c r="G193" s="1" t="s">
        <v>69</v>
      </c>
      <c r="H193" s="1">
        <f t="shared" si="2"/>
        <v>0</v>
      </c>
      <c r="I193" s="1" t="s">
        <v>22</v>
      </c>
      <c r="J193" s="1" t="s">
        <v>0</v>
      </c>
    </row>
    <row r="194" spans="1:10" x14ac:dyDescent="0.25">
      <c r="A194" s="1">
        <v>2765700</v>
      </c>
      <c r="B194" s="1" t="s">
        <v>405</v>
      </c>
      <c r="C194" s="1" t="s">
        <v>22</v>
      </c>
      <c r="D194" s="1" t="s">
        <v>406</v>
      </c>
      <c r="E194" s="2">
        <v>0</v>
      </c>
      <c r="F194" s="1">
        <v>10</v>
      </c>
      <c r="G194" s="1" t="s">
        <v>69</v>
      </c>
      <c r="H194" s="1">
        <f t="shared" si="2"/>
        <v>0</v>
      </c>
      <c r="I194" s="1" t="s">
        <v>22</v>
      </c>
      <c r="J194" s="1" t="s">
        <v>0</v>
      </c>
    </row>
    <row r="195" spans="1:10" x14ac:dyDescent="0.25">
      <c r="A195" s="1">
        <v>2765701</v>
      </c>
      <c r="B195" s="1" t="s">
        <v>407</v>
      </c>
      <c r="C195" s="1" t="s">
        <v>22</v>
      </c>
      <c r="D195" s="1" t="s">
        <v>408</v>
      </c>
      <c r="E195" s="2">
        <v>0</v>
      </c>
      <c r="F195" s="1">
        <v>10</v>
      </c>
      <c r="G195" s="1" t="s">
        <v>69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x14ac:dyDescent="0.25">
      <c r="A196" s="1">
        <v>2765702</v>
      </c>
      <c r="B196" s="1" t="s">
        <v>409</v>
      </c>
      <c r="C196" s="1" t="s">
        <v>22</v>
      </c>
      <c r="D196" s="1" t="s">
        <v>410</v>
      </c>
      <c r="E196" s="2">
        <v>0</v>
      </c>
      <c r="F196" s="1">
        <v>10</v>
      </c>
      <c r="G196" s="1" t="s">
        <v>69</v>
      </c>
      <c r="H196" s="1">
        <f t="shared" si="3"/>
        <v>0</v>
      </c>
      <c r="I196" s="1" t="s">
        <v>22</v>
      </c>
      <c r="J196" s="1" t="s">
        <v>0</v>
      </c>
    </row>
    <row r="197" spans="1:10" x14ac:dyDescent="0.25">
      <c r="A197" s="1">
        <v>2765703</v>
      </c>
      <c r="B197" s="1" t="s">
        <v>411</v>
      </c>
      <c r="C197" s="1" t="s">
        <v>22</v>
      </c>
      <c r="D197" s="1" t="s">
        <v>412</v>
      </c>
      <c r="E197" s="2">
        <v>0</v>
      </c>
      <c r="F197" s="1">
        <v>10</v>
      </c>
      <c r="G197" s="1" t="s">
        <v>69</v>
      </c>
      <c r="H197" s="1">
        <f t="shared" si="3"/>
        <v>0</v>
      </c>
      <c r="I197" s="1" t="s">
        <v>22</v>
      </c>
      <c r="J197" s="1" t="s">
        <v>0</v>
      </c>
    </row>
    <row r="198" spans="1:10" x14ac:dyDescent="0.25">
      <c r="A198" s="1">
        <v>2765704</v>
      </c>
      <c r="B198" s="1" t="s">
        <v>413</v>
      </c>
      <c r="C198" s="1" t="s">
        <v>22</v>
      </c>
      <c r="D198" s="1" t="s">
        <v>414</v>
      </c>
      <c r="E198" s="2">
        <v>0</v>
      </c>
      <c r="F198" s="1">
        <v>110</v>
      </c>
      <c r="G198" s="1" t="s">
        <v>62</v>
      </c>
      <c r="H198" s="1">
        <f t="shared" si="3"/>
        <v>0</v>
      </c>
      <c r="I198" s="1" t="s">
        <v>22</v>
      </c>
      <c r="J198" s="1" t="s">
        <v>0</v>
      </c>
    </row>
    <row r="199" spans="1:10" x14ac:dyDescent="0.25">
      <c r="A199" s="1">
        <v>2765705</v>
      </c>
      <c r="B199" s="1" t="s">
        <v>415</v>
      </c>
      <c r="C199" s="1" t="s">
        <v>22</v>
      </c>
      <c r="D199" s="1" t="s">
        <v>416</v>
      </c>
      <c r="E199" s="2">
        <v>0</v>
      </c>
      <c r="F199" s="1">
        <v>110</v>
      </c>
      <c r="G199" s="1" t="s">
        <v>62</v>
      </c>
      <c r="H199" s="1">
        <f t="shared" si="3"/>
        <v>0</v>
      </c>
      <c r="I199" s="1" t="s">
        <v>22</v>
      </c>
      <c r="J199" s="1" t="s">
        <v>0</v>
      </c>
    </row>
    <row r="200" spans="1:10" x14ac:dyDescent="0.25">
      <c r="A200" s="1">
        <v>2765706</v>
      </c>
      <c r="B200" s="1" t="s">
        <v>417</v>
      </c>
      <c r="C200" s="1" t="s">
        <v>22</v>
      </c>
      <c r="D200" s="1" t="s">
        <v>418</v>
      </c>
      <c r="E200" s="2">
        <v>0</v>
      </c>
      <c r="F200" s="1">
        <v>205</v>
      </c>
      <c r="G200" s="1" t="s">
        <v>62</v>
      </c>
      <c r="H200" s="1">
        <f t="shared" si="3"/>
        <v>0</v>
      </c>
      <c r="I200" s="1" t="s">
        <v>22</v>
      </c>
      <c r="J200" s="1" t="s">
        <v>0</v>
      </c>
    </row>
    <row r="201" spans="1:10" x14ac:dyDescent="0.25">
      <c r="A201" s="1">
        <v>2765707</v>
      </c>
      <c r="B201" s="1" t="s">
        <v>419</v>
      </c>
      <c r="C201" s="1" t="s">
        <v>22</v>
      </c>
      <c r="D201" s="1" t="s">
        <v>420</v>
      </c>
      <c r="E201" s="2">
        <v>0</v>
      </c>
      <c r="F201" s="1">
        <v>205</v>
      </c>
      <c r="G201" s="1" t="s">
        <v>62</v>
      </c>
      <c r="H201" s="1">
        <f t="shared" si="3"/>
        <v>0</v>
      </c>
      <c r="I201" s="1" t="s">
        <v>22</v>
      </c>
      <c r="J201" s="1" t="s">
        <v>0</v>
      </c>
    </row>
    <row r="202" spans="1:10" ht="30" x14ac:dyDescent="0.25">
      <c r="A202" s="1">
        <v>2765708</v>
      </c>
      <c r="B202" s="1" t="s">
        <v>421</v>
      </c>
      <c r="C202" s="1" t="s">
        <v>22</v>
      </c>
      <c r="D202" s="1" t="s">
        <v>422</v>
      </c>
      <c r="E202" s="2">
        <v>0</v>
      </c>
      <c r="F202" s="1">
        <v>195</v>
      </c>
      <c r="G202" s="1" t="s">
        <v>62</v>
      </c>
      <c r="H202" s="1">
        <f t="shared" si="3"/>
        <v>0</v>
      </c>
      <c r="I202" s="1" t="s">
        <v>22</v>
      </c>
      <c r="J202" s="1" t="s">
        <v>0</v>
      </c>
    </row>
    <row r="203" spans="1:10" ht="30" x14ac:dyDescent="0.25">
      <c r="A203" s="1">
        <v>2765709</v>
      </c>
      <c r="B203" s="1" t="s">
        <v>423</v>
      </c>
      <c r="C203" s="1" t="s">
        <v>22</v>
      </c>
      <c r="D203" s="1" t="s">
        <v>424</v>
      </c>
      <c r="E203" s="2">
        <v>0</v>
      </c>
      <c r="F203" s="1">
        <v>195</v>
      </c>
      <c r="G203" s="1" t="s">
        <v>62</v>
      </c>
      <c r="H203" s="1">
        <f t="shared" si="3"/>
        <v>0</v>
      </c>
      <c r="I203" s="1" t="s">
        <v>22</v>
      </c>
      <c r="J203" s="1" t="s">
        <v>0</v>
      </c>
    </row>
    <row r="204" spans="1:10" x14ac:dyDescent="0.25">
      <c r="A204" s="1">
        <v>2765710</v>
      </c>
      <c r="B204" s="1" t="s">
        <v>425</v>
      </c>
      <c r="C204" s="1" t="s">
        <v>22</v>
      </c>
      <c r="D204" s="1" t="s">
        <v>426</v>
      </c>
      <c r="E204" s="2">
        <v>0</v>
      </c>
      <c r="F204" s="1">
        <v>1</v>
      </c>
      <c r="G204" s="1" t="s">
        <v>153</v>
      </c>
      <c r="H204" s="1">
        <f t="shared" si="3"/>
        <v>0</v>
      </c>
      <c r="I204" s="1" t="s">
        <v>22</v>
      </c>
      <c r="J204" s="1" t="s">
        <v>0</v>
      </c>
    </row>
    <row r="205" spans="1:10" x14ac:dyDescent="0.25">
      <c r="A205" s="1">
        <v>2765711</v>
      </c>
      <c r="B205" s="1" t="s">
        <v>427</v>
      </c>
      <c r="C205" s="1" t="s">
        <v>22</v>
      </c>
      <c r="D205" s="1" t="s">
        <v>428</v>
      </c>
      <c r="E205" s="2">
        <v>0</v>
      </c>
      <c r="F205" s="1">
        <v>1</v>
      </c>
      <c r="G205" s="1" t="s">
        <v>153</v>
      </c>
      <c r="H205" s="1">
        <f t="shared" si="3"/>
        <v>0</v>
      </c>
      <c r="I205" s="1" t="s">
        <v>22</v>
      </c>
      <c r="J205" s="1" t="s">
        <v>0</v>
      </c>
    </row>
    <row r="206" spans="1:10" x14ac:dyDescent="0.25">
      <c r="A206" s="1">
        <v>2765712</v>
      </c>
      <c r="B206" s="1" t="s">
        <v>429</v>
      </c>
      <c r="C206" s="1">
        <v>2</v>
      </c>
      <c r="D206" s="1" t="s">
        <v>430</v>
      </c>
      <c r="E206" s="1">
        <f>ROUND(H207+H208+H209+H210+H211+H212+H213+H214+H215+H216+H217+H218,2)</f>
        <v>0</v>
      </c>
      <c r="F206" s="1">
        <v>1</v>
      </c>
      <c r="G206" s="1" t="s">
        <v>0</v>
      </c>
      <c r="H206" s="1">
        <f t="shared" si="3"/>
        <v>0</v>
      </c>
      <c r="I206" s="1" t="s">
        <v>22</v>
      </c>
      <c r="J206" s="1" t="s">
        <v>0</v>
      </c>
    </row>
    <row r="207" spans="1:10" ht="30" x14ac:dyDescent="0.25">
      <c r="A207" s="1">
        <v>2765713</v>
      </c>
      <c r="B207" s="1" t="s">
        <v>431</v>
      </c>
      <c r="C207" s="1" t="s">
        <v>22</v>
      </c>
      <c r="D207" s="1" t="s">
        <v>432</v>
      </c>
      <c r="E207" s="2">
        <v>0</v>
      </c>
      <c r="F207" s="1">
        <v>340</v>
      </c>
      <c r="G207" s="1" t="s">
        <v>62</v>
      </c>
      <c r="H207" s="1">
        <f t="shared" si="3"/>
        <v>0</v>
      </c>
      <c r="I207" s="1" t="s">
        <v>22</v>
      </c>
      <c r="J207" s="1" t="s">
        <v>0</v>
      </c>
    </row>
    <row r="208" spans="1:10" ht="30" x14ac:dyDescent="0.25">
      <c r="A208" s="1">
        <v>2765714</v>
      </c>
      <c r="B208" s="1" t="s">
        <v>433</v>
      </c>
      <c r="C208" s="1" t="s">
        <v>22</v>
      </c>
      <c r="D208" s="1" t="s">
        <v>434</v>
      </c>
      <c r="E208" s="2">
        <v>0</v>
      </c>
      <c r="F208" s="1">
        <v>340</v>
      </c>
      <c r="G208" s="1" t="s">
        <v>62</v>
      </c>
      <c r="H208" s="1">
        <f t="shared" si="3"/>
        <v>0</v>
      </c>
      <c r="I208" s="1" t="s">
        <v>22</v>
      </c>
      <c r="J208" s="1" t="s">
        <v>0</v>
      </c>
    </row>
    <row r="209" spans="1:10" x14ac:dyDescent="0.25">
      <c r="A209" s="1">
        <v>2765715</v>
      </c>
      <c r="B209" s="1" t="s">
        <v>435</v>
      </c>
      <c r="C209" s="1" t="s">
        <v>22</v>
      </c>
      <c r="D209" s="1" t="s">
        <v>414</v>
      </c>
      <c r="E209" s="2">
        <v>0</v>
      </c>
      <c r="F209" s="1">
        <v>210</v>
      </c>
      <c r="G209" s="1" t="s">
        <v>62</v>
      </c>
      <c r="H209" s="1">
        <f t="shared" si="3"/>
        <v>0</v>
      </c>
      <c r="I209" s="1" t="s">
        <v>22</v>
      </c>
      <c r="J209" s="1" t="s">
        <v>0</v>
      </c>
    </row>
    <row r="210" spans="1:10" x14ac:dyDescent="0.25">
      <c r="A210" s="1">
        <v>2765716</v>
      </c>
      <c r="B210" s="1" t="s">
        <v>436</v>
      </c>
      <c r="C210" s="1" t="s">
        <v>22</v>
      </c>
      <c r="D210" s="1" t="s">
        <v>416</v>
      </c>
      <c r="E210" s="2">
        <v>0</v>
      </c>
      <c r="F210" s="1">
        <v>210</v>
      </c>
      <c r="G210" s="1" t="s">
        <v>62</v>
      </c>
      <c r="H210" s="1">
        <f t="shared" si="3"/>
        <v>0</v>
      </c>
      <c r="I210" s="1" t="s">
        <v>22</v>
      </c>
      <c r="J210" s="1" t="s">
        <v>0</v>
      </c>
    </row>
    <row r="211" spans="1:10" x14ac:dyDescent="0.25">
      <c r="A211" s="1">
        <v>2765717</v>
      </c>
      <c r="B211" s="1" t="s">
        <v>437</v>
      </c>
      <c r="C211" s="1" t="s">
        <v>22</v>
      </c>
      <c r="D211" s="1" t="s">
        <v>438</v>
      </c>
      <c r="E211" s="2">
        <v>0</v>
      </c>
      <c r="F211" s="1">
        <v>285</v>
      </c>
      <c r="G211" s="1" t="s">
        <v>62</v>
      </c>
      <c r="H211" s="1">
        <f t="shared" si="3"/>
        <v>0</v>
      </c>
      <c r="I211" s="1" t="s">
        <v>22</v>
      </c>
      <c r="J211" s="1" t="s">
        <v>0</v>
      </c>
    </row>
    <row r="212" spans="1:10" x14ac:dyDescent="0.25">
      <c r="A212" s="1">
        <v>2765718</v>
      </c>
      <c r="B212" s="1" t="s">
        <v>439</v>
      </c>
      <c r="C212" s="1" t="s">
        <v>22</v>
      </c>
      <c r="D212" s="1" t="s">
        <v>440</v>
      </c>
      <c r="E212" s="2">
        <v>0</v>
      </c>
      <c r="F212" s="1">
        <v>285</v>
      </c>
      <c r="G212" s="1" t="s">
        <v>62</v>
      </c>
      <c r="H212" s="1">
        <f t="shared" si="3"/>
        <v>0</v>
      </c>
      <c r="I212" s="1" t="s">
        <v>22</v>
      </c>
      <c r="J212" s="1" t="s">
        <v>0</v>
      </c>
    </row>
    <row r="213" spans="1:10" x14ac:dyDescent="0.25">
      <c r="A213" s="1">
        <v>2765719</v>
      </c>
      <c r="B213" s="1" t="s">
        <v>441</v>
      </c>
      <c r="C213" s="1" t="s">
        <v>22</v>
      </c>
      <c r="D213" s="1" t="s">
        <v>442</v>
      </c>
      <c r="E213" s="2">
        <v>0</v>
      </c>
      <c r="F213" s="1">
        <v>85</v>
      </c>
      <c r="G213" s="1" t="s">
        <v>62</v>
      </c>
      <c r="H213" s="1">
        <f t="shared" si="3"/>
        <v>0</v>
      </c>
      <c r="I213" s="1" t="s">
        <v>22</v>
      </c>
      <c r="J213" s="1" t="s">
        <v>0</v>
      </c>
    </row>
    <row r="214" spans="1:10" x14ac:dyDescent="0.25">
      <c r="A214" s="1">
        <v>2765720</v>
      </c>
      <c r="B214" s="1" t="s">
        <v>443</v>
      </c>
      <c r="C214" s="1" t="s">
        <v>22</v>
      </c>
      <c r="D214" s="1" t="s">
        <v>444</v>
      </c>
      <c r="E214" s="2">
        <v>0</v>
      </c>
      <c r="F214" s="1">
        <v>85</v>
      </c>
      <c r="G214" s="1" t="s">
        <v>62</v>
      </c>
      <c r="H214" s="1">
        <f t="shared" si="3"/>
        <v>0</v>
      </c>
      <c r="I214" s="1" t="s">
        <v>22</v>
      </c>
      <c r="J214" s="1" t="s">
        <v>0</v>
      </c>
    </row>
    <row r="215" spans="1:10" x14ac:dyDescent="0.25">
      <c r="A215" s="1">
        <v>2765721</v>
      </c>
      <c r="B215" s="1" t="s">
        <v>445</v>
      </c>
      <c r="C215" s="1" t="s">
        <v>22</v>
      </c>
      <c r="D215" s="1" t="s">
        <v>446</v>
      </c>
      <c r="E215" s="2">
        <v>0</v>
      </c>
      <c r="F215" s="1">
        <v>285</v>
      </c>
      <c r="G215" s="1" t="s">
        <v>62</v>
      </c>
      <c r="H215" s="1">
        <f t="shared" si="3"/>
        <v>0</v>
      </c>
      <c r="I215" s="1" t="s">
        <v>22</v>
      </c>
      <c r="J215" s="1" t="s">
        <v>0</v>
      </c>
    </row>
    <row r="216" spans="1:10" x14ac:dyDescent="0.25">
      <c r="A216" s="1">
        <v>2765722</v>
      </c>
      <c r="B216" s="1" t="s">
        <v>447</v>
      </c>
      <c r="C216" s="1" t="s">
        <v>22</v>
      </c>
      <c r="D216" s="1" t="s">
        <v>448</v>
      </c>
      <c r="E216" s="2">
        <v>0</v>
      </c>
      <c r="F216" s="1">
        <v>285</v>
      </c>
      <c r="G216" s="1" t="s">
        <v>62</v>
      </c>
      <c r="H216" s="1">
        <f t="shared" si="3"/>
        <v>0</v>
      </c>
      <c r="I216" s="1" t="s">
        <v>22</v>
      </c>
      <c r="J216" s="1" t="s">
        <v>0</v>
      </c>
    </row>
    <row r="217" spans="1:10" x14ac:dyDescent="0.25">
      <c r="A217" s="1">
        <v>2765723</v>
      </c>
      <c r="B217" s="1" t="s">
        <v>449</v>
      </c>
      <c r="C217" s="1" t="s">
        <v>22</v>
      </c>
      <c r="D217" s="1" t="s">
        <v>426</v>
      </c>
      <c r="E217" s="2">
        <v>0</v>
      </c>
      <c r="F217" s="1">
        <v>1</v>
      </c>
      <c r="G217" s="1" t="s">
        <v>153</v>
      </c>
      <c r="H217" s="1">
        <f t="shared" si="3"/>
        <v>0</v>
      </c>
      <c r="I217" s="1" t="s">
        <v>22</v>
      </c>
      <c r="J217" s="1" t="s">
        <v>0</v>
      </c>
    </row>
    <row r="218" spans="1:10" x14ac:dyDescent="0.25">
      <c r="A218" s="1">
        <v>2765724</v>
      </c>
      <c r="B218" s="1" t="s">
        <v>450</v>
      </c>
      <c r="C218" s="1" t="s">
        <v>22</v>
      </c>
      <c r="D218" s="1" t="s">
        <v>428</v>
      </c>
      <c r="E218" s="2">
        <v>0</v>
      </c>
      <c r="F218" s="1">
        <v>1</v>
      </c>
      <c r="G218" s="1" t="s">
        <v>153</v>
      </c>
      <c r="H218" s="1">
        <f t="shared" si="3"/>
        <v>0</v>
      </c>
      <c r="I218" s="1" t="s">
        <v>22</v>
      </c>
      <c r="J218" s="1" t="s">
        <v>0</v>
      </c>
    </row>
    <row r="219" spans="1:10" x14ac:dyDescent="0.25">
      <c r="A219" s="1">
        <v>2765725</v>
      </c>
      <c r="B219" s="1" t="s">
        <v>451</v>
      </c>
      <c r="C219" s="1">
        <v>3</v>
      </c>
      <c r="D219" s="1" t="s">
        <v>452</v>
      </c>
      <c r="E219" s="1">
        <f>ROUND(H220+H221+H222+H223+H224+H225+H226+H227+H228+H229+H230+H231+H232,2)</f>
        <v>0</v>
      </c>
      <c r="F219" s="1">
        <v>1</v>
      </c>
      <c r="G219" s="1" t="s">
        <v>0</v>
      </c>
      <c r="H219" s="1">
        <f t="shared" si="3"/>
        <v>0</v>
      </c>
      <c r="I219" s="1" t="s">
        <v>22</v>
      </c>
      <c r="J219" s="1" t="s">
        <v>0</v>
      </c>
    </row>
    <row r="220" spans="1:10" x14ac:dyDescent="0.25">
      <c r="A220" s="1">
        <v>2765726</v>
      </c>
      <c r="B220" s="1" t="s">
        <v>453</v>
      </c>
      <c r="C220" s="1" t="s">
        <v>22</v>
      </c>
      <c r="D220" s="1" t="s">
        <v>454</v>
      </c>
      <c r="E220" s="2">
        <v>0</v>
      </c>
      <c r="F220" s="1">
        <v>1</v>
      </c>
      <c r="G220" s="1" t="s">
        <v>69</v>
      </c>
      <c r="H220" s="1">
        <f t="shared" si="3"/>
        <v>0</v>
      </c>
      <c r="I220" s="1" t="s">
        <v>22</v>
      </c>
      <c r="J220" s="1" t="s">
        <v>0</v>
      </c>
    </row>
    <row r="221" spans="1:10" ht="30" x14ac:dyDescent="0.25">
      <c r="A221" s="1">
        <v>2765727</v>
      </c>
      <c r="B221" s="1" t="s">
        <v>455</v>
      </c>
      <c r="C221" s="1" t="s">
        <v>22</v>
      </c>
      <c r="D221" s="1" t="s">
        <v>456</v>
      </c>
      <c r="E221" s="2">
        <v>0</v>
      </c>
      <c r="F221" s="1">
        <v>1</v>
      </c>
      <c r="G221" s="1" t="s">
        <v>69</v>
      </c>
      <c r="H221" s="1">
        <f t="shared" si="3"/>
        <v>0</v>
      </c>
      <c r="I221" s="1" t="s">
        <v>22</v>
      </c>
      <c r="J221" s="1" t="s">
        <v>0</v>
      </c>
    </row>
    <row r="222" spans="1:10" x14ac:dyDescent="0.25">
      <c r="A222" s="1">
        <v>2765728</v>
      </c>
      <c r="B222" s="1" t="s">
        <v>457</v>
      </c>
      <c r="C222" s="1" t="s">
        <v>22</v>
      </c>
      <c r="D222" s="1" t="s">
        <v>458</v>
      </c>
      <c r="E222" s="2">
        <v>0</v>
      </c>
      <c r="F222" s="1">
        <v>30</v>
      </c>
      <c r="G222" s="1" t="s">
        <v>62</v>
      </c>
      <c r="H222" s="1">
        <f t="shared" si="3"/>
        <v>0</v>
      </c>
      <c r="I222" s="1" t="s">
        <v>22</v>
      </c>
      <c r="J222" s="1" t="s">
        <v>0</v>
      </c>
    </row>
    <row r="223" spans="1:10" x14ac:dyDescent="0.25">
      <c r="A223" s="1">
        <v>2765729</v>
      </c>
      <c r="B223" s="1" t="s">
        <v>459</v>
      </c>
      <c r="C223" s="1" t="s">
        <v>22</v>
      </c>
      <c r="D223" s="1" t="s">
        <v>460</v>
      </c>
      <c r="E223" s="2">
        <v>0</v>
      </c>
      <c r="F223" s="1">
        <v>30</v>
      </c>
      <c r="G223" s="1" t="s">
        <v>62</v>
      </c>
      <c r="H223" s="1">
        <f t="shared" si="3"/>
        <v>0</v>
      </c>
      <c r="I223" s="1" t="s">
        <v>22</v>
      </c>
      <c r="J223" s="1" t="s">
        <v>0</v>
      </c>
    </row>
    <row r="224" spans="1:10" x14ac:dyDescent="0.25">
      <c r="A224" s="1">
        <v>2765730</v>
      </c>
      <c r="B224" s="1" t="s">
        <v>461</v>
      </c>
      <c r="C224" s="1" t="s">
        <v>22</v>
      </c>
      <c r="D224" s="1" t="s">
        <v>462</v>
      </c>
      <c r="E224" s="2">
        <v>0</v>
      </c>
      <c r="F224" s="1">
        <v>1</v>
      </c>
      <c r="G224" s="1" t="s">
        <v>69</v>
      </c>
      <c r="H224" s="1">
        <f t="shared" si="3"/>
        <v>0</v>
      </c>
      <c r="I224" s="1" t="s">
        <v>22</v>
      </c>
      <c r="J224" s="1" t="s">
        <v>0</v>
      </c>
    </row>
    <row r="225" spans="1:10" ht="30" x14ac:dyDescent="0.25">
      <c r="A225" s="1">
        <v>2765731</v>
      </c>
      <c r="B225" s="1" t="s">
        <v>463</v>
      </c>
      <c r="C225" s="1" t="s">
        <v>22</v>
      </c>
      <c r="D225" s="1" t="s">
        <v>465</v>
      </c>
      <c r="E225" s="2">
        <v>0</v>
      </c>
      <c r="F225" s="1">
        <v>1</v>
      </c>
      <c r="G225" s="1" t="s">
        <v>464</v>
      </c>
      <c r="H225" s="1">
        <f t="shared" si="3"/>
        <v>0</v>
      </c>
      <c r="I225" s="1" t="s">
        <v>22</v>
      </c>
      <c r="J225" s="1" t="s">
        <v>0</v>
      </c>
    </row>
    <row r="226" spans="1:10" ht="30" x14ac:dyDescent="0.25">
      <c r="A226" s="1">
        <v>2765732</v>
      </c>
      <c r="B226" s="1" t="s">
        <v>466</v>
      </c>
      <c r="C226" s="1" t="s">
        <v>22</v>
      </c>
      <c r="D226" s="1" t="s">
        <v>467</v>
      </c>
      <c r="E226" s="2">
        <v>0</v>
      </c>
      <c r="F226" s="1">
        <v>30</v>
      </c>
      <c r="G226" s="1" t="s">
        <v>62</v>
      </c>
      <c r="H226" s="1">
        <f t="shared" si="3"/>
        <v>0</v>
      </c>
      <c r="I226" s="1" t="s">
        <v>22</v>
      </c>
      <c r="J226" s="1" t="s">
        <v>0</v>
      </c>
    </row>
    <row r="227" spans="1:10" x14ac:dyDescent="0.25">
      <c r="A227" s="1">
        <v>2765733</v>
      </c>
      <c r="B227" s="1" t="s">
        <v>468</v>
      </c>
      <c r="C227" s="1" t="s">
        <v>22</v>
      </c>
      <c r="D227" s="1" t="s">
        <v>469</v>
      </c>
      <c r="E227" s="2">
        <v>0</v>
      </c>
      <c r="F227" s="1">
        <v>30</v>
      </c>
      <c r="G227" s="1" t="s">
        <v>62</v>
      </c>
      <c r="H227" s="1">
        <f t="shared" si="3"/>
        <v>0</v>
      </c>
      <c r="I227" s="1" t="s">
        <v>22</v>
      </c>
      <c r="J227" s="1" t="s">
        <v>0</v>
      </c>
    </row>
    <row r="228" spans="1:10" x14ac:dyDescent="0.25">
      <c r="A228" s="1">
        <v>2765734</v>
      </c>
      <c r="B228" s="1" t="s">
        <v>470</v>
      </c>
      <c r="C228" s="1" t="s">
        <v>22</v>
      </c>
      <c r="D228" s="1" t="s">
        <v>471</v>
      </c>
      <c r="E228" s="2">
        <v>0</v>
      </c>
      <c r="F228" s="1">
        <v>30</v>
      </c>
      <c r="G228" s="1" t="s">
        <v>69</v>
      </c>
      <c r="H228" s="1">
        <f t="shared" si="3"/>
        <v>0</v>
      </c>
      <c r="I228" s="1" t="s">
        <v>22</v>
      </c>
      <c r="J228" s="1" t="s">
        <v>0</v>
      </c>
    </row>
    <row r="229" spans="1:10" x14ac:dyDescent="0.25">
      <c r="A229" s="1">
        <v>2765735</v>
      </c>
      <c r="B229" s="1" t="s">
        <v>472</v>
      </c>
      <c r="C229" s="1" t="s">
        <v>22</v>
      </c>
      <c r="D229" s="1" t="s">
        <v>473</v>
      </c>
      <c r="E229" s="2">
        <v>0</v>
      </c>
      <c r="F229" s="1">
        <v>60</v>
      </c>
      <c r="G229" s="1" t="s">
        <v>69</v>
      </c>
      <c r="H229" s="1">
        <f t="shared" si="3"/>
        <v>0</v>
      </c>
      <c r="I229" s="1" t="s">
        <v>22</v>
      </c>
      <c r="J229" s="1" t="s">
        <v>0</v>
      </c>
    </row>
    <row r="230" spans="1:10" x14ac:dyDescent="0.25">
      <c r="A230" s="1">
        <v>2765736</v>
      </c>
      <c r="B230" s="1" t="s">
        <v>474</v>
      </c>
      <c r="C230" s="1" t="s">
        <v>22</v>
      </c>
      <c r="D230" s="1" t="s">
        <v>475</v>
      </c>
      <c r="E230" s="2">
        <v>0</v>
      </c>
      <c r="F230" s="1">
        <v>30</v>
      </c>
      <c r="G230" s="1" t="s">
        <v>69</v>
      </c>
      <c r="H230" s="1">
        <f t="shared" si="3"/>
        <v>0</v>
      </c>
      <c r="I230" s="1" t="s">
        <v>22</v>
      </c>
      <c r="J230" s="1" t="s">
        <v>0</v>
      </c>
    </row>
    <row r="231" spans="1:10" x14ac:dyDescent="0.25">
      <c r="A231" s="1">
        <v>2765737</v>
      </c>
      <c r="B231" s="1" t="s">
        <v>476</v>
      </c>
      <c r="C231" s="1" t="s">
        <v>22</v>
      </c>
      <c r="D231" s="1" t="s">
        <v>426</v>
      </c>
      <c r="E231" s="2">
        <v>0</v>
      </c>
      <c r="F231" s="1">
        <v>1</v>
      </c>
      <c r="G231" s="1" t="s">
        <v>153</v>
      </c>
      <c r="H231" s="1">
        <f t="shared" si="3"/>
        <v>0</v>
      </c>
      <c r="I231" s="1" t="s">
        <v>22</v>
      </c>
      <c r="J231" s="1" t="s">
        <v>0</v>
      </c>
    </row>
    <row r="232" spans="1:10" x14ac:dyDescent="0.25">
      <c r="A232" s="1">
        <v>2765738</v>
      </c>
      <c r="B232" s="1" t="s">
        <v>477</v>
      </c>
      <c r="C232" s="1" t="s">
        <v>22</v>
      </c>
      <c r="D232" s="1" t="s">
        <v>428</v>
      </c>
      <c r="E232" s="2">
        <v>0</v>
      </c>
      <c r="F232" s="1">
        <v>1</v>
      </c>
      <c r="G232" s="1" t="s">
        <v>153</v>
      </c>
      <c r="H232" s="1">
        <f t="shared" si="3"/>
        <v>0</v>
      </c>
      <c r="I232" s="1" t="s">
        <v>22</v>
      </c>
      <c r="J232" s="1" t="s">
        <v>0</v>
      </c>
    </row>
    <row r="233" spans="1:10" x14ac:dyDescent="0.25">
      <c r="A233" s="1">
        <v>2765739</v>
      </c>
      <c r="B233" s="1" t="s">
        <v>478</v>
      </c>
      <c r="C233" s="1">
        <v>4</v>
      </c>
      <c r="D233" s="1" t="s">
        <v>479</v>
      </c>
      <c r="E233" s="1">
        <f>ROUND(H234+H235+H236+H237+H238+H239+H240+H241+H242+H243+H244+H245+H246,2)</f>
        <v>0</v>
      </c>
      <c r="F233" s="1">
        <v>1</v>
      </c>
      <c r="G233" s="1" t="s">
        <v>0</v>
      </c>
      <c r="H233" s="1">
        <f t="shared" si="3"/>
        <v>0</v>
      </c>
      <c r="I233" s="1" t="s">
        <v>22</v>
      </c>
      <c r="J233" s="1" t="s">
        <v>0</v>
      </c>
    </row>
    <row r="234" spans="1:10" ht="30" x14ac:dyDescent="0.25">
      <c r="A234" s="1">
        <v>2765740</v>
      </c>
      <c r="B234" s="1" t="s">
        <v>480</v>
      </c>
      <c r="C234" s="1" t="s">
        <v>22</v>
      </c>
      <c r="D234" s="1" t="s">
        <v>481</v>
      </c>
      <c r="E234" s="2">
        <v>0</v>
      </c>
      <c r="F234" s="1">
        <v>540</v>
      </c>
      <c r="G234" s="1" t="s">
        <v>62</v>
      </c>
      <c r="H234" s="1">
        <f t="shared" si="3"/>
        <v>0</v>
      </c>
      <c r="I234" s="1" t="s">
        <v>22</v>
      </c>
      <c r="J234" s="1" t="s">
        <v>0</v>
      </c>
    </row>
    <row r="235" spans="1:10" x14ac:dyDescent="0.25">
      <c r="A235" s="1">
        <v>2765741</v>
      </c>
      <c r="B235" s="1" t="s">
        <v>482</v>
      </c>
      <c r="C235" s="1" t="s">
        <v>22</v>
      </c>
      <c r="D235" s="1" t="s">
        <v>483</v>
      </c>
      <c r="E235" s="2">
        <v>0</v>
      </c>
      <c r="F235" s="1">
        <v>216</v>
      </c>
      <c r="G235" s="1" t="s">
        <v>69</v>
      </c>
      <c r="H235" s="1">
        <f t="shared" si="3"/>
        <v>0</v>
      </c>
      <c r="I235" s="1" t="s">
        <v>22</v>
      </c>
      <c r="J235" s="1" t="s">
        <v>0</v>
      </c>
    </row>
    <row r="236" spans="1:10" x14ac:dyDescent="0.25">
      <c r="A236" s="1">
        <v>2765742</v>
      </c>
      <c r="B236" s="1" t="s">
        <v>484</v>
      </c>
      <c r="C236" s="1" t="s">
        <v>22</v>
      </c>
      <c r="D236" s="1" t="s">
        <v>485</v>
      </c>
      <c r="E236" s="2">
        <v>0</v>
      </c>
      <c r="F236" s="1">
        <v>28</v>
      </c>
      <c r="G236" s="1" t="s">
        <v>69</v>
      </c>
      <c r="H236" s="1">
        <f t="shared" si="3"/>
        <v>0</v>
      </c>
      <c r="I236" s="1" t="s">
        <v>22</v>
      </c>
      <c r="J236" s="1" t="s">
        <v>0</v>
      </c>
    </row>
    <row r="237" spans="1:10" ht="30" x14ac:dyDescent="0.25">
      <c r="A237" s="1">
        <v>2765743</v>
      </c>
      <c r="B237" s="1" t="s">
        <v>486</v>
      </c>
      <c r="C237" s="1" t="s">
        <v>22</v>
      </c>
      <c r="D237" s="1" t="s">
        <v>487</v>
      </c>
      <c r="E237" s="2">
        <v>0</v>
      </c>
      <c r="F237" s="1">
        <v>28</v>
      </c>
      <c r="G237" s="1" t="s">
        <v>69</v>
      </c>
      <c r="H237" s="1">
        <f t="shared" si="3"/>
        <v>0</v>
      </c>
      <c r="I237" s="1" t="s">
        <v>22</v>
      </c>
      <c r="J237" s="1" t="s">
        <v>0</v>
      </c>
    </row>
    <row r="238" spans="1:10" x14ac:dyDescent="0.25">
      <c r="A238" s="1">
        <v>2765744</v>
      </c>
      <c r="B238" s="1" t="s">
        <v>488</v>
      </c>
      <c r="C238" s="1" t="s">
        <v>22</v>
      </c>
      <c r="D238" s="1" t="s">
        <v>489</v>
      </c>
      <c r="E238" s="2">
        <v>0</v>
      </c>
      <c r="F238" s="1">
        <v>42</v>
      </c>
      <c r="G238" s="1" t="s">
        <v>69</v>
      </c>
      <c r="H238" s="1">
        <f t="shared" si="3"/>
        <v>0</v>
      </c>
      <c r="I238" s="1" t="s">
        <v>22</v>
      </c>
      <c r="J238" s="1" t="s">
        <v>0</v>
      </c>
    </row>
    <row r="239" spans="1:10" ht="30" x14ac:dyDescent="0.25">
      <c r="A239" s="1">
        <v>2765745</v>
      </c>
      <c r="B239" s="1" t="s">
        <v>490</v>
      </c>
      <c r="C239" s="1" t="s">
        <v>22</v>
      </c>
      <c r="D239" s="1" t="s">
        <v>491</v>
      </c>
      <c r="E239" s="2">
        <v>0</v>
      </c>
      <c r="F239" s="1">
        <v>42</v>
      </c>
      <c r="G239" s="1" t="s">
        <v>69</v>
      </c>
      <c r="H239" s="1">
        <f t="shared" si="3"/>
        <v>0</v>
      </c>
      <c r="I239" s="1" t="s">
        <v>22</v>
      </c>
      <c r="J239" s="1" t="s">
        <v>0</v>
      </c>
    </row>
    <row r="240" spans="1:10" ht="30" x14ac:dyDescent="0.25">
      <c r="A240" s="1">
        <v>2765746</v>
      </c>
      <c r="B240" s="1" t="s">
        <v>492</v>
      </c>
      <c r="C240" s="1" t="s">
        <v>22</v>
      </c>
      <c r="D240" s="1" t="s">
        <v>493</v>
      </c>
      <c r="E240" s="2">
        <v>0</v>
      </c>
      <c r="F240" s="1">
        <v>42</v>
      </c>
      <c r="G240" s="1" t="s">
        <v>69</v>
      </c>
      <c r="H240" s="1">
        <f t="shared" si="3"/>
        <v>0</v>
      </c>
      <c r="I240" s="1" t="s">
        <v>22</v>
      </c>
      <c r="J240" s="1" t="s">
        <v>0</v>
      </c>
    </row>
    <row r="241" spans="1:10" x14ac:dyDescent="0.25">
      <c r="A241" s="1">
        <v>2765747</v>
      </c>
      <c r="B241" s="1" t="s">
        <v>494</v>
      </c>
      <c r="C241" s="1" t="s">
        <v>22</v>
      </c>
      <c r="D241" s="1" t="s">
        <v>495</v>
      </c>
      <c r="E241" s="2">
        <v>0</v>
      </c>
      <c r="F241" s="1">
        <v>1</v>
      </c>
      <c r="G241" s="1" t="s">
        <v>285</v>
      </c>
      <c r="H241" s="1">
        <f t="shared" si="3"/>
        <v>0</v>
      </c>
      <c r="I241" s="1" t="s">
        <v>22</v>
      </c>
      <c r="J241" s="1" t="s">
        <v>0</v>
      </c>
    </row>
    <row r="242" spans="1:10" x14ac:dyDescent="0.25">
      <c r="A242" s="1">
        <v>2765748</v>
      </c>
      <c r="B242" s="1" t="s">
        <v>496</v>
      </c>
      <c r="C242" s="1" t="s">
        <v>22</v>
      </c>
      <c r="D242" s="1" t="s">
        <v>497</v>
      </c>
      <c r="E242" s="2">
        <v>0</v>
      </c>
      <c r="F242" s="1">
        <v>0.5</v>
      </c>
      <c r="G242" s="1" t="s">
        <v>285</v>
      </c>
      <c r="H242" s="1">
        <f t="shared" si="3"/>
        <v>0</v>
      </c>
      <c r="I242" s="1" t="s">
        <v>22</v>
      </c>
      <c r="J242" s="1" t="s">
        <v>0</v>
      </c>
    </row>
    <row r="243" spans="1:10" x14ac:dyDescent="0.25">
      <c r="A243" s="1">
        <v>2765749</v>
      </c>
      <c r="B243" s="1" t="s">
        <v>498</v>
      </c>
      <c r="C243" s="1" t="s">
        <v>22</v>
      </c>
      <c r="D243" s="1" t="s">
        <v>499</v>
      </c>
      <c r="E243" s="2">
        <v>0</v>
      </c>
      <c r="F243" s="1">
        <v>5</v>
      </c>
      <c r="G243" s="1" t="s">
        <v>69</v>
      </c>
      <c r="H243" s="1">
        <f t="shared" si="3"/>
        <v>0</v>
      </c>
      <c r="I243" s="1" t="s">
        <v>22</v>
      </c>
      <c r="J243" s="1" t="s">
        <v>0</v>
      </c>
    </row>
    <row r="244" spans="1:10" ht="30" x14ac:dyDescent="0.25">
      <c r="A244" s="1">
        <v>2765750</v>
      </c>
      <c r="B244" s="1" t="s">
        <v>500</v>
      </c>
      <c r="C244" s="1" t="s">
        <v>22</v>
      </c>
      <c r="D244" s="1" t="s">
        <v>501</v>
      </c>
      <c r="E244" s="2">
        <v>0</v>
      </c>
      <c r="F244" s="1">
        <v>5</v>
      </c>
      <c r="G244" s="1" t="s">
        <v>69</v>
      </c>
      <c r="H244" s="1">
        <f t="shared" si="3"/>
        <v>0</v>
      </c>
      <c r="I244" s="1" t="s">
        <v>22</v>
      </c>
      <c r="J244" s="1" t="s">
        <v>0</v>
      </c>
    </row>
    <row r="245" spans="1:10" x14ac:dyDescent="0.25">
      <c r="A245" s="1">
        <v>2765751</v>
      </c>
      <c r="B245" s="1" t="s">
        <v>502</v>
      </c>
      <c r="C245" s="1" t="s">
        <v>22</v>
      </c>
      <c r="D245" s="1" t="s">
        <v>426</v>
      </c>
      <c r="E245" s="2">
        <v>0</v>
      </c>
      <c r="F245" s="1">
        <v>1</v>
      </c>
      <c r="G245" s="1" t="s">
        <v>153</v>
      </c>
      <c r="H245" s="1">
        <f t="shared" si="3"/>
        <v>0</v>
      </c>
      <c r="I245" s="1" t="s">
        <v>22</v>
      </c>
      <c r="J245" s="1" t="s">
        <v>0</v>
      </c>
    </row>
    <row r="246" spans="1:10" x14ac:dyDescent="0.25">
      <c r="A246" s="1">
        <v>2765752</v>
      </c>
      <c r="B246" s="1" t="s">
        <v>503</v>
      </c>
      <c r="C246" s="1" t="s">
        <v>22</v>
      </c>
      <c r="D246" s="1" t="s">
        <v>428</v>
      </c>
      <c r="E246" s="2">
        <v>0</v>
      </c>
      <c r="F246" s="1">
        <v>1</v>
      </c>
      <c r="G246" s="1" t="s">
        <v>153</v>
      </c>
      <c r="H246" s="1">
        <f t="shared" si="3"/>
        <v>0</v>
      </c>
      <c r="I246" s="1" t="s">
        <v>22</v>
      </c>
      <c r="J246" s="1" t="s">
        <v>0</v>
      </c>
    </row>
    <row r="247" spans="1:10" ht="30" x14ac:dyDescent="0.25">
      <c r="A247" s="1">
        <v>2765753</v>
      </c>
      <c r="B247" s="1" t="s">
        <v>504</v>
      </c>
      <c r="C247" s="1" t="s">
        <v>505</v>
      </c>
      <c r="D247" s="1" t="s">
        <v>506</v>
      </c>
      <c r="E247" s="1">
        <f>ROUND(H248+H249+H250+H251+H252+H253+H254+H255+H256+H257+H258+H259+H260,2)</f>
        <v>0</v>
      </c>
      <c r="F247" s="1">
        <v>1</v>
      </c>
      <c r="G247" s="1" t="s">
        <v>0</v>
      </c>
      <c r="H247" s="1">
        <f t="shared" si="3"/>
        <v>0</v>
      </c>
      <c r="I247" s="1" t="s">
        <v>22</v>
      </c>
      <c r="J247" s="1" t="s">
        <v>0</v>
      </c>
    </row>
    <row r="248" spans="1:10" x14ac:dyDescent="0.25">
      <c r="A248" s="1">
        <v>2765754</v>
      </c>
      <c r="B248" s="1" t="s">
        <v>507</v>
      </c>
      <c r="C248" s="1" t="s">
        <v>22</v>
      </c>
      <c r="D248" s="1" t="s">
        <v>508</v>
      </c>
      <c r="E248" s="2">
        <v>0</v>
      </c>
      <c r="F248" s="1">
        <v>28.35</v>
      </c>
      <c r="G248" s="1" t="s">
        <v>45</v>
      </c>
      <c r="H248" s="1">
        <f t="shared" si="3"/>
        <v>0</v>
      </c>
      <c r="I248" s="1" t="s">
        <v>22</v>
      </c>
      <c r="J248" s="1" t="s">
        <v>0</v>
      </c>
    </row>
    <row r="249" spans="1:10" ht="30" x14ac:dyDescent="0.25">
      <c r="A249" s="1">
        <v>2765755</v>
      </c>
      <c r="B249" s="1" t="s">
        <v>509</v>
      </c>
      <c r="C249" s="1" t="s">
        <v>22</v>
      </c>
      <c r="D249" s="1" t="s">
        <v>510</v>
      </c>
      <c r="E249" s="2">
        <v>0</v>
      </c>
      <c r="F249" s="1">
        <v>0.98</v>
      </c>
      <c r="G249" s="1" t="s">
        <v>45</v>
      </c>
      <c r="H249" s="1">
        <f t="shared" si="3"/>
        <v>0</v>
      </c>
      <c r="I249" s="1" t="s">
        <v>22</v>
      </c>
      <c r="J249" s="1" t="s">
        <v>0</v>
      </c>
    </row>
    <row r="250" spans="1:10" ht="30" x14ac:dyDescent="0.25">
      <c r="A250" s="1">
        <v>2765756</v>
      </c>
      <c r="B250" s="1" t="s">
        <v>511</v>
      </c>
      <c r="C250" s="1" t="s">
        <v>22</v>
      </c>
      <c r="D250" s="1" t="s">
        <v>512</v>
      </c>
      <c r="E250" s="2">
        <v>0</v>
      </c>
      <c r="F250" s="1">
        <v>12.25</v>
      </c>
      <c r="G250" s="1" t="s">
        <v>45</v>
      </c>
      <c r="H250" s="1">
        <f t="shared" si="3"/>
        <v>0</v>
      </c>
      <c r="I250" s="1" t="s">
        <v>22</v>
      </c>
      <c r="J250" s="1" t="s">
        <v>0</v>
      </c>
    </row>
    <row r="251" spans="1:10" ht="30" x14ac:dyDescent="0.25">
      <c r="A251" s="1">
        <v>2765757</v>
      </c>
      <c r="B251" s="1" t="s">
        <v>513</v>
      </c>
      <c r="C251" s="1" t="s">
        <v>22</v>
      </c>
      <c r="D251" s="1" t="s">
        <v>514</v>
      </c>
      <c r="E251" s="2">
        <v>0</v>
      </c>
      <c r="F251" s="1">
        <v>440</v>
      </c>
      <c r="G251" s="1" t="s">
        <v>62</v>
      </c>
      <c r="H251" s="1">
        <f t="shared" si="3"/>
        <v>0</v>
      </c>
      <c r="I251" s="1" t="s">
        <v>22</v>
      </c>
      <c r="J251" s="1" t="s">
        <v>0</v>
      </c>
    </row>
    <row r="252" spans="1:10" ht="30" x14ac:dyDescent="0.25">
      <c r="A252" s="1">
        <v>2765758</v>
      </c>
      <c r="B252" s="1" t="s">
        <v>515</v>
      </c>
      <c r="C252" s="1" t="s">
        <v>22</v>
      </c>
      <c r="D252" s="1" t="s">
        <v>516</v>
      </c>
      <c r="E252" s="2">
        <v>0</v>
      </c>
      <c r="F252" s="1">
        <v>440</v>
      </c>
      <c r="G252" s="1" t="s">
        <v>62</v>
      </c>
      <c r="H252" s="1">
        <f t="shared" si="3"/>
        <v>0</v>
      </c>
      <c r="I252" s="1" t="s">
        <v>22</v>
      </c>
      <c r="J252" s="1" t="s">
        <v>0</v>
      </c>
    </row>
    <row r="253" spans="1:10" x14ac:dyDescent="0.25">
      <c r="A253" s="1">
        <v>2765759</v>
      </c>
      <c r="B253" s="1" t="s">
        <v>517</v>
      </c>
      <c r="C253" s="1" t="s">
        <v>22</v>
      </c>
      <c r="D253" s="1" t="s">
        <v>518</v>
      </c>
      <c r="E253" s="2">
        <v>0</v>
      </c>
      <c r="F253" s="1">
        <v>15.4</v>
      </c>
      <c r="G253" s="1" t="s">
        <v>48</v>
      </c>
      <c r="H253" s="1">
        <f t="shared" si="3"/>
        <v>0</v>
      </c>
      <c r="I253" s="1" t="s">
        <v>22</v>
      </c>
      <c r="J253" s="1" t="s">
        <v>0</v>
      </c>
    </row>
    <row r="254" spans="1:10" ht="30" x14ac:dyDescent="0.25">
      <c r="A254" s="1">
        <v>2765760</v>
      </c>
      <c r="B254" s="1" t="s">
        <v>519</v>
      </c>
      <c r="C254" s="1" t="s">
        <v>22</v>
      </c>
      <c r="D254" s="1" t="s">
        <v>520</v>
      </c>
      <c r="E254" s="2">
        <v>0</v>
      </c>
      <c r="F254" s="1">
        <v>880</v>
      </c>
      <c r="G254" s="1" t="s">
        <v>62</v>
      </c>
      <c r="H254" s="1">
        <f t="shared" si="3"/>
        <v>0</v>
      </c>
      <c r="I254" s="1" t="s">
        <v>22</v>
      </c>
      <c r="J254" s="1" t="s">
        <v>0</v>
      </c>
    </row>
    <row r="255" spans="1:10" ht="30" x14ac:dyDescent="0.25">
      <c r="A255" s="1">
        <v>2765761</v>
      </c>
      <c r="B255" s="1" t="s">
        <v>521</v>
      </c>
      <c r="C255" s="1" t="s">
        <v>22</v>
      </c>
      <c r="D255" s="1" t="s">
        <v>522</v>
      </c>
      <c r="E255" s="2">
        <v>0</v>
      </c>
      <c r="F255" s="1">
        <v>880</v>
      </c>
      <c r="G255" s="1" t="s">
        <v>62</v>
      </c>
      <c r="H255" s="1">
        <f t="shared" si="3"/>
        <v>0</v>
      </c>
      <c r="I255" s="1" t="s">
        <v>22</v>
      </c>
      <c r="J255" s="1" t="s">
        <v>0</v>
      </c>
    </row>
    <row r="256" spans="1:10" ht="30" x14ac:dyDescent="0.25">
      <c r="A256" s="1">
        <v>2765762</v>
      </c>
      <c r="B256" s="1" t="s">
        <v>523</v>
      </c>
      <c r="C256" s="1" t="s">
        <v>22</v>
      </c>
      <c r="D256" s="1" t="s">
        <v>524</v>
      </c>
      <c r="E256" s="2">
        <v>0</v>
      </c>
      <c r="F256" s="1">
        <v>440</v>
      </c>
      <c r="G256" s="1" t="s">
        <v>62</v>
      </c>
      <c r="H256" s="1">
        <f t="shared" si="3"/>
        <v>0</v>
      </c>
      <c r="I256" s="1" t="s">
        <v>22</v>
      </c>
      <c r="J256" s="1" t="s">
        <v>0</v>
      </c>
    </row>
    <row r="257" spans="1:10" ht="30" x14ac:dyDescent="0.25">
      <c r="A257" s="1">
        <v>2765763</v>
      </c>
      <c r="B257" s="1" t="s">
        <v>525</v>
      </c>
      <c r="C257" s="1" t="s">
        <v>22</v>
      </c>
      <c r="D257" s="1" t="s">
        <v>526</v>
      </c>
      <c r="E257" s="2">
        <v>0</v>
      </c>
      <c r="F257" s="1">
        <v>220</v>
      </c>
      <c r="G257" s="1" t="s">
        <v>36</v>
      </c>
      <c r="H257" s="1">
        <f t="shared" si="3"/>
        <v>0</v>
      </c>
      <c r="I257" s="1" t="s">
        <v>22</v>
      </c>
      <c r="J257" s="1" t="s">
        <v>0</v>
      </c>
    </row>
    <row r="258" spans="1:10" x14ac:dyDescent="0.25">
      <c r="A258" s="1">
        <v>2765764</v>
      </c>
      <c r="B258" s="1" t="s">
        <v>527</v>
      </c>
      <c r="C258" s="1" t="s">
        <v>22</v>
      </c>
      <c r="D258" s="1" t="s">
        <v>528</v>
      </c>
      <c r="E258" s="2">
        <v>0</v>
      </c>
      <c r="F258" s="1">
        <v>1</v>
      </c>
      <c r="G258" s="1" t="s">
        <v>153</v>
      </c>
      <c r="H258" s="1">
        <f t="shared" si="3"/>
        <v>0</v>
      </c>
      <c r="I258" s="1" t="s">
        <v>22</v>
      </c>
      <c r="J258" s="1" t="s">
        <v>0</v>
      </c>
    </row>
    <row r="259" spans="1:10" x14ac:dyDescent="0.25">
      <c r="A259" s="1">
        <v>2765765</v>
      </c>
      <c r="B259" s="1" t="s">
        <v>529</v>
      </c>
      <c r="C259" s="1" t="s">
        <v>22</v>
      </c>
      <c r="D259" s="1" t="s">
        <v>530</v>
      </c>
      <c r="E259" s="2">
        <v>0</v>
      </c>
      <c r="F259" s="1">
        <v>1</v>
      </c>
      <c r="G259" s="1" t="s">
        <v>153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x14ac:dyDescent="0.25">
      <c r="A260" s="1">
        <v>2765766</v>
      </c>
      <c r="B260" s="1" t="s">
        <v>531</v>
      </c>
      <c r="C260" s="1" t="s">
        <v>22</v>
      </c>
      <c r="D260" s="1" t="s">
        <v>428</v>
      </c>
      <c r="E260" s="2">
        <v>0</v>
      </c>
      <c r="F260" s="1">
        <v>1</v>
      </c>
      <c r="G260" s="1" t="s">
        <v>153</v>
      </c>
      <c r="H260" s="1">
        <f t="shared" si="4"/>
        <v>0</v>
      </c>
      <c r="I260" s="1" t="s">
        <v>22</v>
      </c>
      <c r="J260" s="1" t="s">
        <v>0</v>
      </c>
    </row>
    <row r="261" spans="1:10" x14ac:dyDescent="0.25">
      <c r="A261" s="1">
        <v>2765767</v>
      </c>
      <c r="B261" s="1" t="s">
        <v>532</v>
      </c>
      <c r="C261" s="1" t="s">
        <v>382</v>
      </c>
      <c r="D261" s="1" t="s">
        <v>383</v>
      </c>
      <c r="E261" s="1">
        <f>ROUND(H262,2)</f>
        <v>0</v>
      </c>
      <c r="F261" s="1">
        <v>1</v>
      </c>
      <c r="G261" s="1" t="s">
        <v>0</v>
      </c>
      <c r="H261" s="1">
        <f t="shared" si="4"/>
        <v>0</v>
      </c>
      <c r="I261" s="1" t="s">
        <v>22</v>
      </c>
      <c r="J261" s="1" t="s">
        <v>0</v>
      </c>
    </row>
    <row r="262" spans="1:10" ht="45" x14ac:dyDescent="0.25">
      <c r="A262" s="1">
        <v>2765768</v>
      </c>
      <c r="B262" s="1" t="s">
        <v>533</v>
      </c>
      <c r="C262" s="1" t="s">
        <v>22</v>
      </c>
      <c r="D262" s="1" t="s">
        <v>535</v>
      </c>
      <c r="E262" s="2">
        <v>0</v>
      </c>
      <c r="F262" s="1">
        <v>1</v>
      </c>
      <c r="G262" s="1" t="s">
        <v>534</v>
      </c>
      <c r="H262" s="1">
        <f t="shared" si="4"/>
        <v>0</v>
      </c>
      <c r="I262" s="1" t="s">
        <v>22</v>
      </c>
      <c r="J262" s="1" t="s">
        <v>0</v>
      </c>
    </row>
    <row r="263" spans="1:10" x14ac:dyDescent="0.25">
      <c r="A263" s="1">
        <v>2765769</v>
      </c>
      <c r="B263" s="1" t="s">
        <v>536</v>
      </c>
      <c r="C263" s="1" t="s">
        <v>537</v>
      </c>
      <c r="D263" s="1" t="s">
        <v>538</v>
      </c>
      <c r="E263" s="1">
        <f>ROUND(H264+H265,2)</f>
        <v>0</v>
      </c>
      <c r="F263" s="1">
        <v>1</v>
      </c>
      <c r="G263" s="1" t="s">
        <v>0</v>
      </c>
      <c r="H263" s="1">
        <f t="shared" si="4"/>
        <v>0</v>
      </c>
      <c r="I263" s="1" t="s">
        <v>22</v>
      </c>
      <c r="J263" s="1" t="s">
        <v>0</v>
      </c>
    </row>
    <row r="264" spans="1:10" ht="30" x14ac:dyDescent="0.25">
      <c r="A264" s="1">
        <v>2765770</v>
      </c>
      <c r="B264" s="1" t="s">
        <v>539</v>
      </c>
      <c r="C264" s="1" t="s">
        <v>22</v>
      </c>
      <c r="D264" s="1" t="s">
        <v>540</v>
      </c>
      <c r="E264" s="2">
        <v>0</v>
      </c>
      <c r="F264" s="1">
        <v>1</v>
      </c>
      <c r="G264" s="1" t="s">
        <v>534</v>
      </c>
      <c r="H264" s="1">
        <f t="shared" si="4"/>
        <v>0</v>
      </c>
      <c r="I264" s="1" t="s">
        <v>22</v>
      </c>
      <c r="J264" s="1" t="s">
        <v>0</v>
      </c>
    </row>
    <row r="265" spans="1:10" ht="30" x14ac:dyDescent="0.25">
      <c r="A265" s="1">
        <v>2765771</v>
      </c>
      <c r="B265" s="1" t="s">
        <v>541</v>
      </c>
      <c r="C265" s="1" t="s">
        <v>22</v>
      </c>
      <c r="D265" s="1" t="s">
        <v>542</v>
      </c>
      <c r="E265" s="2">
        <v>0</v>
      </c>
      <c r="F265" s="1">
        <v>1</v>
      </c>
      <c r="G265" s="1" t="s">
        <v>534</v>
      </c>
      <c r="H265" s="1">
        <f t="shared" si="4"/>
        <v>0</v>
      </c>
      <c r="I265" s="1" t="s">
        <v>22</v>
      </c>
      <c r="J265" s="1" t="s">
        <v>0</v>
      </c>
    </row>
    <row r="266" spans="1:10" x14ac:dyDescent="0.25">
      <c r="A266" s="1">
        <v>2765772</v>
      </c>
      <c r="B266" s="1" t="s">
        <v>543</v>
      </c>
      <c r="C266" s="1" t="s">
        <v>22</v>
      </c>
      <c r="D266" s="1" t="s">
        <v>544</v>
      </c>
      <c r="E266" s="1">
        <f>ROUND(H267+H302+H314+H316,2)</f>
        <v>0</v>
      </c>
      <c r="F266" s="1">
        <v>1</v>
      </c>
      <c r="G266" s="1" t="s">
        <v>0</v>
      </c>
      <c r="H266" s="1">
        <f t="shared" si="4"/>
        <v>0</v>
      </c>
      <c r="I266" s="1" t="s">
        <v>22</v>
      </c>
      <c r="J266" s="1" t="s">
        <v>0</v>
      </c>
    </row>
    <row r="267" spans="1:10" x14ac:dyDescent="0.25">
      <c r="A267" s="1">
        <v>2765773</v>
      </c>
      <c r="B267" s="1" t="s">
        <v>545</v>
      </c>
      <c r="C267" s="1" t="s">
        <v>546</v>
      </c>
      <c r="D267" s="1" t="s">
        <v>547</v>
      </c>
      <c r="E267" s="1">
        <f>ROUND(H268+H269+H270+H271+H272+H273+H274+H275+H276+H277+H278+H279+H280+H281+H282+H283+H284+H285+H286+H287+H288+H289+H290+H291+H292+H293+H294+H295+H296+H297+H298+H299+H300+H301,2)</f>
        <v>0</v>
      </c>
      <c r="F267" s="1">
        <v>1</v>
      </c>
      <c r="G267" s="1" t="s">
        <v>0</v>
      </c>
      <c r="H267" s="1">
        <f t="shared" si="4"/>
        <v>0</v>
      </c>
      <c r="I267" s="1" t="s">
        <v>22</v>
      </c>
      <c r="J267" s="1" t="s">
        <v>0</v>
      </c>
    </row>
    <row r="268" spans="1:10" x14ac:dyDescent="0.25">
      <c r="A268" s="1">
        <v>2765774</v>
      </c>
      <c r="B268" s="1" t="s">
        <v>548</v>
      </c>
      <c r="C268" s="1" t="s">
        <v>22</v>
      </c>
      <c r="D268" s="1" t="s">
        <v>549</v>
      </c>
      <c r="E268" s="2">
        <v>0</v>
      </c>
      <c r="F268" s="1">
        <v>1</v>
      </c>
      <c r="G268" s="1" t="s">
        <v>69</v>
      </c>
      <c r="H268" s="1">
        <f t="shared" si="4"/>
        <v>0</v>
      </c>
      <c r="I268" s="1" t="s">
        <v>22</v>
      </c>
      <c r="J268" s="1" t="s">
        <v>0</v>
      </c>
    </row>
    <row r="269" spans="1:10" x14ac:dyDescent="0.25">
      <c r="A269" s="1">
        <v>2765775</v>
      </c>
      <c r="B269" s="1" t="s">
        <v>550</v>
      </c>
      <c r="C269" s="1" t="s">
        <v>22</v>
      </c>
      <c r="D269" s="1" t="s">
        <v>551</v>
      </c>
      <c r="E269" s="2">
        <v>0</v>
      </c>
      <c r="F269" s="1">
        <v>1</v>
      </c>
      <c r="G269" s="1" t="s">
        <v>69</v>
      </c>
      <c r="H269" s="1">
        <f t="shared" si="4"/>
        <v>0</v>
      </c>
      <c r="I269" s="1" t="s">
        <v>22</v>
      </c>
      <c r="J269" s="1" t="s">
        <v>0</v>
      </c>
    </row>
    <row r="270" spans="1:10" x14ac:dyDescent="0.25">
      <c r="A270" s="1">
        <v>2765776</v>
      </c>
      <c r="B270" s="1" t="s">
        <v>552</v>
      </c>
      <c r="C270" s="1" t="s">
        <v>22</v>
      </c>
      <c r="D270" s="1" t="s">
        <v>553</v>
      </c>
      <c r="E270" s="2">
        <v>0</v>
      </c>
      <c r="F270" s="1">
        <v>250</v>
      </c>
      <c r="G270" s="1" t="s">
        <v>62</v>
      </c>
      <c r="H270" s="1">
        <f t="shared" si="4"/>
        <v>0</v>
      </c>
      <c r="I270" s="1" t="s">
        <v>22</v>
      </c>
      <c r="J270" s="1" t="s">
        <v>0</v>
      </c>
    </row>
    <row r="271" spans="1:10" x14ac:dyDescent="0.25">
      <c r="A271" s="1">
        <v>2765777</v>
      </c>
      <c r="B271" s="1" t="s">
        <v>554</v>
      </c>
      <c r="C271" s="1" t="s">
        <v>22</v>
      </c>
      <c r="D271" s="1" t="s">
        <v>555</v>
      </c>
      <c r="E271" s="2">
        <v>0</v>
      </c>
      <c r="F271" s="1">
        <v>250</v>
      </c>
      <c r="G271" s="1" t="s">
        <v>62</v>
      </c>
      <c r="H271" s="1">
        <f t="shared" si="4"/>
        <v>0</v>
      </c>
      <c r="I271" s="1" t="s">
        <v>22</v>
      </c>
      <c r="J271" s="1" t="s">
        <v>0</v>
      </c>
    </row>
    <row r="272" spans="1:10" x14ac:dyDescent="0.25">
      <c r="A272" s="1">
        <v>2765778</v>
      </c>
      <c r="B272" s="1" t="s">
        <v>556</v>
      </c>
      <c r="C272" s="1" t="s">
        <v>22</v>
      </c>
      <c r="D272" s="1" t="s">
        <v>557</v>
      </c>
      <c r="E272" s="2">
        <v>0</v>
      </c>
      <c r="F272" s="1">
        <v>2</v>
      </c>
      <c r="G272" s="1" t="s">
        <v>69</v>
      </c>
      <c r="H272" s="1">
        <f t="shared" si="4"/>
        <v>0</v>
      </c>
      <c r="I272" s="1" t="s">
        <v>22</v>
      </c>
      <c r="J272" s="1" t="s">
        <v>0</v>
      </c>
    </row>
    <row r="273" spans="1:10" x14ac:dyDescent="0.25">
      <c r="A273" s="1">
        <v>2765779</v>
      </c>
      <c r="B273" s="1" t="s">
        <v>558</v>
      </c>
      <c r="C273" s="1" t="s">
        <v>22</v>
      </c>
      <c r="D273" s="1" t="s">
        <v>559</v>
      </c>
      <c r="E273" s="2">
        <v>0</v>
      </c>
      <c r="F273" s="1">
        <v>2</v>
      </c>
      <c r="G273" s="1" t="s">
        <v>69</v>
      </c>
      <c r="H273" s="1">
        <f t="shared" si="4"/>
        <v>0</v>
      </c>
      <c r="I273" s="1" t="s">
        <v>22</v>
      </c>
      <c r="J273" s="1" t="s">
        <v>0</v>
      </c>
    </row>
    <row r="274" spans="1:10" x14ac:dyDescent="0.25">
      <c r="A274" s="1">
        <v>2765780</v>
      </c>
      <c r="B274" s="1" t="s">
        <v>560</v>
      </c>
      <c r="C274" s="1" t="s">
        <v>22</v>
      </c>
      <c r="D274" s="1" t="s">
        <v>561</v>
      </c>
      <c r="E274" s="2">
        <v>0</v>
      </c>
      <c r="F274" s="1">
        <v>2</v>
      </c>
      <c r="G274" s="1" t="s">
        <v>69</v>
      </c>
      <c r="H274" s="1">
        <f t="shared" si="4"/>
        <v>0</v>
      </c>
      <c r="I274" s="1" t="s">
        <v>22</v>
      </c>
      <c r="J274" s="1" t="s">
        <v>0</v>
      </c>
    </row>
    <row r="275" spans="1:10" x14ac:dyDescent="0.25">
      <c r="A275" s="1">
        <v>2765781</v>
      </c>
      <c r="B275" s="1" t="s">
        <v>562</v>
      </c>
      <c r="C275" s="1" t="s">
        <v>22</v>
      </c>
      <c r="D275" s="1" t="s">
        <v>563</v>
      </c>
      <c r="E275" s="2">
        <v>0</v>
      </c>
      <c r="F275" s="1">
        <v>2</v>
      </c>
      <c r="G275" s="1" t="s">
        <v>69</v>
      </c>
      <c r="H275" s="1">
        <f t="shared" si="4"/>
        <v>0</v>
      </c>
      <c r="I275" s="1" t="s">
        <v>22</v>
      </c>
      <c r="J275" s="1" t="s">
        <v>0</v>
      </c>
    </row>
    <row r="276" spans="1:10" x14ac:dyDescent="0.25">
      <c r="A276" s="1">
        <v>2765782</v>
      </c>
      <c r="B276" s="1" t="s">
        <v>564</v>
      </c>
      <c r="C276" s="1" t="s">
        <v>22</v>
      </c>
      <c r="D276" s="1" t="s">
        <v>565</v>
      </c>
      <c r="E276" s="2">
        <v>0</v>
      </c>
      <c r="F276" s="1">
        <v>9</v>
      </c>
      <c r="G276" s="1" t="s">
        <v>69</v>
      </c>
      <c r="H276" s="1">
        <f t="shared" si="4"/>
        <v>0</v>
      </c>
      <c r="I276" s="1" t="s">
        <v>22</v>
      </c>
      <c r="J276" s="1" t="s">
        <v>0</v>
      </c>
    </row>
    <row r="277" spans="1:10" x14ac:dyDescent="0.25">
      <c r="A277" s="1">
        <v>2765783</v>
      </c>
      <c r="B277" s="1" t="s">
        <v>566</v>
      </c>
      <c r="C277" s="1" t="s">
        <v>22</v>
      </c>
      <c r="D277" s="1" t="s">
        <v>567</v>
      </c>
      <c r="E277" s="2">
        <v>0</v>
      </c>
      <c r="F277" s="1">
        <v>9</v>
      </c>
      <c r="G277" s="1" t="s">
        <v>69</v>
      </c>
      <c r="H277" s="1">
        <f t="shared" si="4"/>
        <v>0</v>
      </c>
      <c r="I277" s="1" t="s">
        <v>22</v>
      </c>
      <c r="J277" s="1" t="s">
        <v>0</v>
      </c>
    </row>
    <row r="278" spans="1:10" ht="45" x14ac:dyDescent="0.25">
      <c r="A278" s="1">
        <v>2765784</v>
      </c>
      <c r="B278" s="1" t="s">
        <v>568</v>
      </c>
      <c r="C278" s="1" t="s">
        <v>22</v>
      </c>
      <c r="D278" s="1" t="s">
        <v>569</v>
      </c>
      <c r="E278" s="2">
        <v>0</v>
      </c>
      <c r="F278" s="1">
        <v>93</v>
      </c>
      <c r="G278" s="1" t="s">
        <v>69</v>
      </c>
      <c r="H278" s="1">
        <f t="shared" si="4"/>
        <v>0</v>
      </c>
      <c r="I278" s="1" t="s">
        <v>22</v>
      </c>
      <c r="J278" s="1" t="s">
        <v>0</v>
      </c>
    </row>
    <row r="279" spans="1:10" ht="30" x14ac:dyDescent="0.25">
      <c r="A279" s="1">
        <v>2765785</v>
      </c>
      <c r="B279" s="1" t="s">
        <v>570</v>
      </c>
      <c r="C279" s="1" t="s">
        <v>22</v>
      </c>
      <c r="D279" s="1" t="s">
        <v>571</v>
      </c>
      <c r="E279" s="2">
        <v>0</v>
      </c>
      <c r="F279" s="1">
        <v>93</v>
      </c>
      <c r="G279" s="1" t="s">
        <v>69</v>
      </c>
      <c r="H279" s="1">
        <f t="shared" si="4"/>
        <v>0</v>
      </c>
      <c r="I279" s="1" t="s">
        <v>22</v>
      </c>
      <c r="J279" s="1" t="s">
        <v>0</v>
      </c>
    </row>
    <row r="280" spans="1:10" x14ac:dyDescent="0.25">
      <c r="A280" s="1">
        <v>2765786</v>
      </c>
      <c r="B280" s="1" t="s">
        <v>572</v>
      </c>
      <c r="C280" s="1" t="s">
        <v>22</v>
      </c>
      <c r="D280" s="1" t="s">
        <v>573</v>
      </c>
      <c r="E280" s="2">
        <v>0</v>
      </c>
      <c r="F280" s="1">
        <v>3</v>
      </c>
      <c r="G280" s="1" t="s">
        <v>69</v>
      </c>
      <c r="H280" s="1">
        <f t="shared" si="4"/>
        <v>0</v>
      </c>
      <c r="I280" s="1" t="s">
        <v>22</v>
      </c>
      <c r="J280" s="1" t="s">
        <v>0</v>
      </c>
    </row>
    <row r="281" spans="1:10" x14ac:dyDescent="0.25">
      <c r="A281" s="1">
        <v>2765787</v>
      </c>
      <c r="B281" s="1" t="s">
        <v>574</v>
      </c>
      <c r="C281" s="1" t="s">
        <v>22</v>
      </c>
      <c r="D281" s="1" t="s">
        <v>575</v>
      </c>
      <c r="E281" s="2">
        <v>0</v>
      </c>
      <c r="F281" s="1">
        <v>3</v>
      </c>
      <c r="G281" s="1" t="s">
        <v>69</v>
      </c>
      <c r="H281" s="1">
        <f t="shared" si="4"/>
        <v>0</v>
      </c>
      <c r="I281" s="1" t="s">
        <v>22</v>
      </c>
      <c r="J281" s="1" t="s">
        <v>0</v>
      </c>
    </row>
    <row r="282" spans="1:10" ht="30" x14ac:dyDescent="0.25">
      <c r="A282" s="1">
        <v>2765788</v>
      </c>
      <c r="B282" s="1" t="s">
        <v>576</v>
      </c>
      <c r="C282" s="1" t="s">
        <v>22</v>
      </c>
      <c r="D282" s="1" t="s">
        <v>577</v>
      </c>
      <c r="E282" s="2">
        <v>0</v>
      </c>
      <c r="F282" s="1">
        <v>3</v>
      </c>
      <c r="G282" s="1" t="s">
        <v>69</v>
      </c>
      <c r="H282" s="1">
        <f t="shared" si="4"/>
        <v>0</v>
      </c>
      <c r="I282" s="1" t="s">
        <v>22</v>
      </c>
      <c r="J282" s="1" t="s">
        <v>0</v>
      </c>
    </row>
    <row r="283" spans="1:10" x14ac:dyDescent="0.25">
      <c r="A283" s="1">
        <v>2765789</v>
      </c>
      <c r="B283" s="1" t="s">
        <v>578</v>
      </c>
      <c r="C283" s="1" t="s">
        <v>22</v>
      </c>
      <c r="D283" s="1" t="s">
        <v>579</v>
      </c>
      <c r="E283" s="2">
        <v>0</v>
      </c>
      <c r="F283" s="1">
        <v>3</v>
      </c>
      <c r="G283" s="1" t="s">
        <v>69</v>
      </c>
      <c r="H283" s="1">
        <f t="shared" si="4"/>
        <v>0</v>
      </c>
      <c r="I283" s="1" t="s">
        <v>22</v>
      </c>
      <c r="J283" s="1" t="s">
        <v>0</v>
      </c>
    </row>
    <row r="284" spans="1:10" x14ac:dyDescent="0.25">
      <c r="A284" s="1">
        <v>2765790</v>
      </c>
      <c r="B284" s="1" t="s">
        <v>580</v>
      </c>
      <c r="C284" s="1" t="s">
        <v>22</v>
      </c>
      <c r="D284" s="1" t="s">
        <v>581</v>
      </c>
      <c r="E284" s="2">
        <v>0</v>
      </c>
      <c r="F284" s="1">
        <v>3</v>
      </c>
      <c r="G284" s="1" t="s">
        <v>69</v>
      </c>
      <c r="H284" s="1">
        <f t="shared" si="4"/>
        <v>0</v>
      </c>
      <c r="I284" s="1" t="s">
        <v>22</v>
      </c>
      <c r="J284" s="1" t="s">
        <v>0</v>
      </c>
    </row>
    <row r="285" spans="1:10" ht="30" x14ac:dyDescent="0.25">
      <c r="A285" s="1">
        <v>2765791</v>
      </c>
      <c r="B285" s="1" t="s">
        <v>582</v>
      </c>
      <c r="C285" s="1" t="s">
        <v>22</v>
      </c>
      <c r="D285" s="1" t="s">
        <v>583</v>
      </c>
      <c r="E285" s="2">
        <v>0</v>
      </c>
      <c r="F285" s="1">
        <v>40</v>
      </c>
      <c r="G285" s="1" t="s">
        <v>62</v>
      </c>
      <c r="H285" s="1">
        <f t="shared" si="4"/>
        <v>0</v>
      </c>
      <c r="I285" s="1" t="s">
        <v>22</v>
      </c>
      <c r="J285" s="1" t="s">
        <v>0</v>
      </c>
    </row>
    <row r="286" spans="1:10" ht="30" x14ac:dyDescent="0.25">
      <c r="A286" s="1">
        <v>2765792</v>
      </c>
      <c r="B286" s="1" t="s">
        <v>584</v>
      </c>
      <c r="C286" s="1" t="s">
        <v>22</v>
      </c>
      <c r="D286" s="1" t="s">
        <v>585</v>
      </c>
      <c r="E286" s="2">
        <v>0</v>
      </c>
      <c r="F286" s="1">
        <v>40</v>
      </c>
      <c r="G286" s="1" t="s">
        <v>62</v>
      </c>
      <c r="H286" s="1">
        <f t="shared" si="4"/>
        <v>0</v>
      </c>
      <c r="I286" s="1" t="s">
        <v>22</v>
      </c>
      <c r="J286" s="1" t="s">
        <v>0</v>
      </c>
    </row>
    <row r="287" spans="1:10" x14ac:dyDescent="0.25">
      <c r="A287" s="1">
        <v>2765793</v>
      </c>
      <c r="B287" s="1" t="s">
        <v>586</v>
      </c>
      <c r="C287" s="1" t="s">
        <v>22</v>
      </c>
      <c r="D287" s="1" t="s">
        <v>587</v>
      </c>
      <c r="E287" s="2">
        <v>0</v>
      </c>
      <c r="F287" s="1">
        <v>40</v>
      </c>
      <c r="G287" s="1" t="s">
        <v>69</v>
      </c>
      <c r="H287" s="1">
        <f t="shared" si="4"/>
        <v>0</v>
      </c>
      <c r="I287" s="1" t="s">
        <v>22</v>
      </c>
      <c r="J287" s="1" t="s">
        <v>0</v>
      </c>
    </row>
    <row r="288" spans="1:10" ht="30" x14ac:dyDescent="0.25">
      <c r="A288" s="1">
        <v>2765794</v>
      </c>
      <c r="B288" s="1" t="s">
        <v>588</v>
      </c>
      <c r="C288" s="1" t="s">
        <v>22</v>
      </c>
      <c r="D288" s="1" t="s">
        <v>432</v>
      </c>
      <c r="E288" s="2">
        <v>0</v>
      </c>
      <c r="F288" s="1">
        <v>40</v>
      </c>
      <c r="G288" s="1" t="s">
        <v>62</v>
      </c>
      <c r="H288" s="1">
        <f t="shared" si="4"/>
        <v>0</v>
      </c>
      <c r="I288" s="1" t="s">
        <v>22</v>
      </c>
      <c r="J288" s="1" t="s">
        <v>0</v>
      </c>
    </row>
    <row r="289" spans="1:10" ht="30" x14ac:dyDescent="0.25">
      <c r="A289" s="1">
        <v>2765795</v>
      </c>
      <c r="B289" s="1" t="s">
        <v>589</v>
      </c>
      <c r="C289" s="1" t="s">
        <v>22</v>
      </c>
      <c r="D289" s="1" t="s">
        <v>434</v>
      </c>
      <c r="E289" s="2">
        <v>0</v>
      </c>
      <c r="F289" s="1">
        <v>40</v>
      </c>
      <c r="G289" s="1" t="s">
        <v>62</v>
      </c>
      <c r="H289" s="1">
        <f t="shared" si="4"/>
        <v>0</v>
      </c>
      <c r="I289" s="1" t="s">
        <v>22</v>
      </c>
      <c r="J289" s="1" t="s">
        <v>0</v>
      </c>
    </row>
    <row r="290" spans="1:10" x14ac:dyDescent="0.25">
      <c r="A290" s="1">
        <v>2765796</v>
      </c>
      <c r="B290" s="1" t="s">
        <v>590</v>
      </c>
      <c r="C290" s="1" t="s">
        <v>22</v>
      </c>
      <c r="D290" s="1" t="s">
        <v>553</v>
      </c>
      <c r="E290" s="2">
        <v>0</v>
      </c>
      <c r="F290" s="1">
        <v>60</v>
      </c>
      <c r="G290" s="1" t="s">
        <v>62</v>
      </c>
      <c r="H290" s="1">
        <f t="shared" si="4"/>
        <v>0</v>
      </c>
      <c r="I290" s="1" t="s">
        <v>22</v>
      </c>
      <c r="J290" s="1" t="s">
        <v>0</v>
      </c>
    </row>
    <row r="291" spans="1:10" x14ac:dyDescent="0.25">
      <c r="A291" s="1">
        <v>2765797</v>
      </c>
      <c r="B291" s="1" t="s">
        <v>591</v>
      </c>
      <c r="C291" s="1" t="s">
        <v>22</v>
      </c>
      <c r="D291" s="1" t="s">
        <v>592</v>
      </c>
      <c r="E291" s="2">
        <v>0</v>
      </c>
      <c r="F291" s="1">
        <v>60</v>
      </c>
      <c r="G291" s="1" t="s">
        <v>62</v>
      </c>
      <c r="H291" s="1">
        <f t="shared" si="4"/>
        <v>0</v>
      </c>
      <c r="I291" s="1" t="s">
        <v>22</v>
      </c>
      <c r="J291" s="1" t="s">
        <v>0</v>
      </c>
    </row>
    <row r="292" spans="1:10" ht="30" x14ac:dyDescent="0.25">
      <c r="A292" s="1">
        <v>2765798</v>
      </c>
      <c r="B292" s="1" t="s">
        <v>593</v>
      </c>
      <c r="C292" s="1" t="s">
        <v>22</v>
      </c>
      <c r="D292" s="1" t="s">
        <v>594</v>
      </c>
      <c r="E292" s="2">
        <v>0</v>
      </c>
      <c r="F292" s="1">
        <v>2</v>
      </c>
      <c r="G292" s="1" t="s">
        <v>69</v>
      </c>
      <c r="H292" s="1">
        <f t="shared" si="4"/>
        <v>0</v>
      </c>
      <c r="I292" s="1" t="s">
        <v>22</v>
      </c>
      <c r="J292" s="1" t="s">
        <v>0</v>
      </c>
    </row>
    <row r="293" spans="1:10" x14ac:dyDescent="0.25">
      <c r="A293" s="1">
        <v>2765799</v>
      </c>
      <c r="B293" s="1" t="s">
        <v>595</v>
      </c>
      <c r="C293" s="1" t="s">
        <v>22</v>
      </c>
      <c r="D293" s="1" t="s">
        <v>596</v>
      </c>
      <c r="E293" s="2">
        <v>0</v>
      </c>
      <c r="F293" s="1">
        <v>2</v>
      </c>
      <c r="G293" s="1" t="s">
        <v>69</v>
      </c>
      <c r="H293" s="1">
        <f t="shared" si="4"/>
        <v>0</v>
      </c>
      <c r="I293" s="1" t="s">
        <v>22</v>
      </c>
      <c r="J293" s="1" t="s">
        <v>0</v>
      </c>
    </row>
    <row r="294" spans="1:10" x14ac:dyDescent="0.25">
      <c r="A294" s="1">
        <v>2765800</v>
      </c>
      <c r="B294" s="1" t="s">
        <v>597</v>
      </c>
      <c r="C294" s="1" t="s">
        <v>22</v>
      </c>
      <c r="D294" s="1" t="s">
        <v>598</v>
      </c>
      <c r="E294" s="2">
        <v>0</v>
      </c>
      <c r="F294" s="1">
        <v>1</v>
      </c>
      <c r="G294" s="1" t="s">
        <v>464</v>
      </c>
      <c r="H294" s="1">
        <f t="shared" si="4"/>
        <v>0</v>
      </c>
      <c r="I294" s="1" t="s">
        <v>22</v>
      </c>
      <c r="J294" s="1" t="s">
        <v>0</v>
      </c>
    </row>
    <row r="295" spans="1:10" x14ac:dyDescent="0.25">
      <c r="A295" s="1">
        <v>2765801</v>
      </c>
      <c r="B295" s="1" t="s">
        <v>599</v>
      </c>
      <c r="C295" s="1" t="s">
        <v>22</v>
      </c>
      <c r="D295" s="1" t="s">
        <v>600</v>
      </c>
      <c r="E295" s="2">
        <v>0</v>
      </c>
      <c r="F295" s="1">
        <v>1</v>
      </c>
      <c r="G295" s="1" t="s">
        <v>464</v>
      </c>
      <c r="H295" s="1">
        <f t="shared" si="4"/>
        <v>0</v>
      </c>
      <c r="I295" s="1" t="s">
        <v>22</v>
      </c>
      <c r="J295" s="1" t="s">
        <v>0</v>
      </c>
    </row>
    <row r="296" spans="1:10" x14ac:dyDescent="0.25">
      <c r="A296" s="1">
        <v>2765802</v>
      </c>
      <c r="B296" s="1" t="s">
        <v>601</v>
      </c>
      <c r="C296" s="1" t="s">
        <v>22</v>
      </c>
      <c r="D296" s="1" t="s">
        <v>602</v>
      </c>
      <c r="E296" s="2">
        <v>0</v>
      </c>
      <c r="F296" s="1">
        <v>1</v>
      </c>
      <c r="G296" s="1" t="s">
        <v>69</v>
      </c>
      <c r="H296" s="1">
        <f t="shared" si="4"/>
        <v>0</v>
      </c>
      <c r="I296" s="1" t="s">
        <v>22</v>
      </c>
      <c r="J296" s="1" t="s">
        <v>0</v>
      </c>
    </row>
    <row r="297" spans="1:10" x14ac:dyDescent="0.25">
      <c r="A297" s="1">
        <v>2765803</v>
      </c>
      <c r="B297" s="1" t="s">
        <v>603</v>
      </c>
      <c r="C297" s="1" t="s">
        <v>22</v>
      </c>
      <c r="D297" s="1" t="s">
        <v>604</v>
      </c>
      <c r="E297" s="2">
        <v>0</v>
      </c>
      <c r="F297" s="1">
        <v>1</v>
      </c>
      <c r="G297" s="1" t="s">
        <v>464</v>
      </c>
      <c r="H297" s="1">
        <f t="shared" si="4"/>
        <v>0</v>
      </c>
      <c r="I297" s="1" t="s">
        <v>22</v>
      </c>
      <c r="J297" s="1" t="s">
        <v>0</v>
      </c>
    </row>
    <row r="298" spans="1:10" x14ac:dyDescent="0.25">
      <c r="A298" s="1">
        <v>2765804</v>
      </c>
      <c r="B298" s="1" t="s">
        <v>605</v>
      </c>
      <c r="C298" s="1" t="s">
        <v>22</v>
      </c>
      <c r="D298" s="1" t="s">
        <v>606</v>
      </c>
      <c r="E298" s="2">
        <v>0</v>
      </c>
      <c r="F298" s="1">
        <v>1</v>
      </c>
      <c r="G298" s="1" t="s">
        <v>464</v>
      </c>
      <c r="H298" s="1">
        <f t="shared" si="4"/>
        <v>0</v>
      </c>
      <c r="I298" s="1" t="s">
        <v>22</v>
      </c>
      <c r="J298" s="1" t="s">
        <v>0</v>
      </c>
    </row>
    <row r="299" spans="1:10" x14ac:dyDescent="0.25">
      <c r="A299" s="1">
        <v>2765805</v>
      </c>
      <c r="B299" s="1" t="s">
        <v>607</v>
      </c>
      <c r="C299" s="1" t="s">
        <v>22</v>
      </c>
      <c r="D299" s="1" t="s">
        <v>608</v>
      </c>
      <c r="E299" s="2">
        <v>0</v>
      </c>
      <c r="F299" s="1">
        <v>1</v>
      </c>
      <c r="G299" s="1" t="s">
        <v>464</v>
      </c>
      <c r="H299" s="1">
        <f t="shared" si="4"/>
        <v>0</v>
      </c>
      <c r="I299" s="1" t="s">
        <v>22</v>
      </c>
      <c r="J299" s="1" t="s">
        <v>0</v>
      </c>
    </row>
    <row r="300" spans="1:10" x14ac:dyDescent="0.25">
      <c r="A300" s="1">
        <v>2765806</v>
      </c>
      <c r="B300" s="1" t="s">
        <v>609</v>
      </c>
      <c r="C300" s="1" t="s">
        <v>22</v>
      </c>
      <c r="D300" s="1" t="s">
        <v>426</v>
      </c>
      <c r="E300" s="2">
        <v>0</v>
      </c>
      <c r="F300" s="1">
        <v>1</v>
      </c>
      <c r="G300" s="1" t="s">
        <v>153</v>
      </c>
      <c r="H300" s="1">
        <f t="shared" si="4"/>
        <v>0</v>
      </c>
      <c r="I300" s="1" t="s">
        <v>22</v>
      </c>
      <c r="J300" s="1" t="s">
        <v>0</v>
      </c>
    </row>
    <row r="301" spans="1:10" x14ac:dyDescent="0.25">
      <c r="A301" s="1">
        <v>2765807</v>
      </c>
      <c r="B301" s="1" t="s">
        <v>610</v>
      </c>
      <c r="C301" s="1" t="s">
        <v>22</v>
      </c>
      <c r="D301" s="1" t="s">
        <v>428</v>
      </c>
      <c r="E301" s="2">
        <v>0</v>
      </c>
      <c r="F301" s="1">
        <v>1</v>
      </c>
      <c r="G301" s="1" t="s">
        <v>153</v>
      </c>
      <c r="H301" s="1">
        <f t="shared" si="4"/>
        <v>0</v>
      </c>
      <c r="I301" s="1" t="s">
        <v>22</v>
      </c>
      <c r="J301" s="1" t="s">
        <v>0</v>
      </c>
    </row>
    <row r="302" spans="1:10" ht="30" x14ac:dyDescent="0.25">
      <c r="A302" s="1">
        <v>2765808</v>
      </c>
      <c r="B302" s="1" t="s">
        <v>611</v>
      </c>
      <c r="C302" s="1" t="s">
        <v>505</v>
      </c>
      <c r="D302" s="1" t="s">
        <v>506</v>
      </c>
      <c r="E302" s="1">
        <f>ROUND(H303+H304+H305+H306+H307+H308+H309+H310+H311+H312+H313,2)</f>
        <v>0</v>
      </c>
      <c r="F302" s="1">
        <v>1</v>
      </c>
      <c r="G302" s="1" t="s">
        <v>0</v>
      </c>
      <c r="H302" s="1">
        <f t="shared" si="4"/>
        <v>0</v>
      </c>
      <c r="I302" s="1" t="s">
        <v>22</v>
      </c>
      <c r="J302" s="1" t="s">
        <v>0</v>
      </c>
    </row>
    <row r="303" spans="1:10" x14ac:dyDescent="0.25">
      <c r="A303" s="1">
        <v>2765809</v>
      </c>
      <c r="B303" s="1" t="s">
        <v>612</v>
      </c>
      <c r="C303" s="1" t="s">
        <v>22</v>
      </c>
      <c r="D303" s="1" t="s">
        <v>508</v>
      </c>
      <c r="E303" s="2">
        <v>0</v>
      </c>
      <c r="F303" s="1">
        <v>1.575</v>
      </c>
      <c r="G303" s="1" t="s">
        <v>45</v>
      </c>
      <c r="H303" s="1">
        <f t="shared" si="4"/>
        <v>0</v>
      </c>
      <c r="I303" s="1" t="s">
        <v>22</v>
      </c>
      <c r="J303" s="1" t="s">
        <v>0</v>
      </c>
    </row>
    <row r="304" spans="1:10" ht="30" x14ac:dyDescent="0.25">
      <c r="A304" s="1">
        <v>2765810</v>
      </c>
      <c r="B304" s="1" t="s">
        <v>613</v>
      </c>
      <c r="C304" s="1" t="s">
        <v>22</v>
      </c>
      <c r="D304" s="1" t="s">
        <v>514</v>
      </c>
      <c r="E304" s="2">
        <v>0</v>
      </c>
      <c r="F304" s="1">
        <v>15</v>
      </c>
      <c r="G304" s="1" t="s">
        <v>62</v>
      </c>
      <c r="H304" s="1">
        <f t="shared" si="4"/>
        <v>0</v>
      </c>
      <c r="I304" s="1" t="s">
        <v>22</v>
      </c>
      <c r="J304" s="1" t="s">
        <v>0</v>
      </c>
    </row>
    <row r="305" spans="1:10" ht="30" x14ac:dyDescent="0.25">
      <c r="A305" s="1">
        <v>2765811</v>
      </c>
      <c r="B305" s="1" t="s">
        <v>614</v>
      </c>
      <c r="C305" s="1" t="s">
        <v>22</v>
      </c>
      <c r="D305" s="1" t="s">
        <v>516</v>
      </c>
      <c r="E305" s="2">
        <v>0</v>
      </c>
      <c r="F305" s="1">
        <v>15</v>
      </c>
      <c r="G305" s="1" t="s">
        <v>62</v>
      </c>
      <c r="H305" s="1">
        <f t="shared" si="4"/>
        <v>0</v>
      </c>
      <c r="I305" s="1" t="s">
        <v>22</v>
      </c>
      <c r="J305" s="1" t="s">
        <v>0</v>
      </c>
    </row>
    <row r="306" spans="1:10" x14ac:dyDescent="0.25">
      <c r="A306" s="1">
        <v>2765812</v>
      </c>
      <c r="B306" s="1" t="s">
        <v>615</v>
      </c>
      <c r="C306" s="1" t="s">
        <v>22</v>
      </c>
      <c r="D306" s="1" t="s">
        <v>518</v>
      </c>
      <c r="E306" s="2">
        <v>0</v>
      </c>
      <c r="F306" s="1">
        <v>0.52500000000000002</v>
      </c>
      <c r="G306" s="1" t="s">
        <v>48</v>
      </c>
      <c r="H306" s="1">
        <f t="shared" si="4"/>
        <v>0</v>
      </c>
      <c r="I306" s="1" t="s">
        <v>22</v>
      </c>
      <c r="J306" s="1" t="s">
        <v>0</v>
      </c>
    </row>
    <row r="307" spans="1:10" ht="30" x14ac:dyDescent="0.25">
      <c r="A307" s="1">
        <v>2765813</v>
      </c>
      <c r="B307" s="1" t="s">
        <v>616</v>
      </c>
      <c r="C307" s="1" t="s">
        <v>22</v>
      </c>
      <c r="D307" s="1" t="s">
        <v>520</v>
      </c>
      <c r="E307" s="2">
        <v>0</v>
      </c>
      <c r="F307" s="1">
        <v>30</v>
      </c>
      <c r="G307" s="1" t="s">
        <v>62</v>
      </c>
      <c r="H307" s="1">
        <f t="shared" si="4"/>
        <v>0</v>
      </c>
      <c r="I307" s="1" t="s">
        <v>22</v>
      </c>
      <c r="J307" s="1" t="s">
        <v>0</v>
      </c>
    </row>
    <row r="308" spans="1:10" ht="30" x14ac:dyDescent="0.25">
      <c r="A308" s="1">
        <v>2765814</v>
      </c>
      <c r="B308" s="1" t="s">
        <v>617</v>
      </c>
      <c r="C308" s="1" t="s">
        <v>22</v>
      </c>
      <c r="D308" s="1" t="s">
        <v>522</v>
      </c>
      <c r="E308" s="2">
        <v>0</v>
      </c>
      <c r="F308" s="1">
        <v>30</v>
      </c>
      <c r="G308" s="1" t="s">
        <v>62</v>
      </c>
      <c r="H308" s="1">
        <f t="shared" si="4"/>
        <v>0</v>
      </c>
      <c r="I308" s="1" t="s">
        <v>22</v>
      </c>
      <c r="J308" s="1" t="s">
        <v>0</v>
      </c>
    </row>
    <row r="309" spans="1:10" ht="30" x14ac:dyDescent="0.25">
      <c r="A309" s="1">
        <v>2765815</v>
      </c>
      <c r="B309" s="1" t="s">
        <v>618</v>
      </c>
      <c r="C309" s="1" t="s">
        <v>22</v>
      </c>
      <c r="D309" s="1" t="s">
        <v>524</v>
      </c>
      <c r="E309" s="2">
        <v>0</v>
      </c>
      <c r="F309" s="1">
        <v>15</v>
      </c>
      <c r="G309" s="1" t="s">
        <v>62</v>
      </c>
      <c r="H309" s="1">
        <f t="shared" si="4"/>
        <v>0</v>
      </c>
      <c r="I309" s="1" t="s">
        <v>22</v>
      </c>
      <c r="J309" s="1" t="s">
        <v>0</v>
      </c>
    </row>
    <row r="310" spans="1:10" ht="30" x14ac:dyDescent="0.25">
      <c r="A310" s="1">
        <v>2765816</v>
      </c>
      <c r="B310" s="1" t="s">
        <v>619</v>
      </c>
      <c r="C310" s="1" t="s">
        <v>22</v>
      </c>
      <c r="D310" s="1" t="s">
        <v>526</v>
      </c>
      <c r="E310" s="2">
        <v>0</v>
      </c>
      <c r="F310" s="1">
        <v>7.5</v>
      </c>
      <c r="G310" s="1" t="s">
        <v>36</v>
      </c>
      <c r="H310" s="1">
        <f t="shared" si="4"/>
        <v>0</v>
      </c>
      <c r="I310" s="1" t="s">
        <v>22</v>
      </c>
      <c r="J310" s="1" t="s">
        <v>0</v>
      </c>
    </row>
    <row r="311" spans="1:10" x14ac:dyDescent="0.25">
      <c r="A311" s="1">
        <v>2765817</v>
      </c>
      <c r="B311" s="1" t="s">
        <v>620</v>
      </c>
      <c r="C311" s="1" t="s">
        <v>22</v>
      </c>
      <c r="D311" s="1" t="s">
        <v>528</v>
      </c>
      <c r="E311" s="2">
        <v>0</v>
      </c>
      <c r="F311" s="1">
        <v>1</v>
      </c>
      <c r="G311" s="1" t="s">
        <v>153</v>
      </c>
      <c r="H311" s="1">
        <f t="shared" si="4"/>
        <v>0</v>
      </c>
      <c r="I311" s="1" t="s">
        <v>22</v>
      </c>
      <c r="J311" s="1" t="s">
        <v>0</v>
      </c>
    </row>
    <row r="312" spans="1:10" x14ac:dyDescent="0.25">
      <c r="A312" s="1">
        <v>2765818</v>
      </c>
      <c r="B312" s="1" t="s">
        <v>621</v>
      </c>
      <c r="C312" s="1" t="s">
        <v>22</v>
      </c>
      <c r="D312" s="1" t="s">
        <v>530</v>
      </c>
      <c r="E312" s="2">
        <v>0</v>
      </c>
      <c r="F312" s="1">
        <v>1</v>
      </c>
      <c r="G312" s="1" t="s">
        <v>153</v>
      </c>
      <c r="H312" s="1">
        <f t="shared" si="4"/>
        <v>0</v>
      </c>
      <c r="I312" s="1" t="s">
        <v>22</v>
      </c>
      <c r="J312" s="1" t="s">
        <v>0</v>
      </c>
    </row>
    <row r="313" spans="1:10" x14ac:dyDescent="0.25">
      <c r="A313" s="1">
        <v>2765819</v>
      </c>
      <c r="B313" s="1" t="s">
        <v>622</v>
      </c>
      <c r="C313" s="1" t="s">
        <v>22</v>
      </c>
      <c r="D313" s="1" t="s">
        <v>428</v>
      </c>
      <c r="E313" s="2">
        <v>0</v>
      </c>
      <c r="F313" s="1">
        <v>1</v>
      </c>
      <c r="G313" s="1" t="s">
        <v>153</v>
      </c>
      <c r="H313" s="1">
        <f t="shared" si="4"/>
        <v>0</v>
      </c>
      <c r="I313" s="1" t="s">
        <v>22</v>
      </c>
      <c r="J313" s="1" t="s">
        <v>0</v>
      </c>
    </row>
    <row r="314" spans="1:10" x14ac:dyDescent="0.25">
      <c r="A314" s="1">
        <v>2765820</v>
      </c>
      <c r="B314" s="1" t="s">
        <v>623</v>
      </c>
      <c r="C314" s="1" t="s">
        <v>382</v>
      </c>
      <c r="D314" s="1" t="s">
        <v>383</v>
      </c>
      <c r="E314" s="1">
        <f>ROUND(H315,2)</f>
        <v>0</v>
      </c>
      <c r="F314" s="1">
        <v>1</v>
      </c>
      <c r="G314" s="1" t="s">
        <v>0</v>
      </c>
      <c r="H314" s="1">
        <f t="shared" si="4"/>
        <v>0</v>
      </c>
      <c r="I314" s="1" t="s">
        <v>22</v>
      </c>
      <c r="J314" s="1" t="s">
        <v>0</v>
      </c>
    </row>
    <row r="315" spans="1:10" ht="45" x14ac:dyDescent="0.25">
      <c r="A315" s="1">
        <v>2765821</v>
      </c>
      <c r="B315" s="1" t="s">
        <v>624</v>
      </c>
      <c r="C315" s="1" t="s">
        <v>22</v>
      </c>
      <c r="D315" s="1" t="s">
        <v>535</v>
      </c>
      <c r="E315" s="2">
        <v>0</v>
      </c>
      <c r="F315" s="1">
        <v>1</v>
      </c>
      <c r="G315" s="1" t="s">
        <v>534</v>
      </c>
      <c r="H315" s="1">
        <f t="shared" si="4"/>
        <v>0</v>
      </c>
      <c r="I315" s="1" t="s">
        <v>22</v>
      </c>
      <c r="J315" s="1" t="s">
        <v>0</v>
      </c>
    </row>
    <row r="316" spans="1:10" x14ac:dyDescent="0.25">
      <c r="A316" s="1">
        <v>2765822</v>
      </c>
      <c r="B316" s="1" t="s">
        <v>625</v>
      </c>
      <c r="C316" s="1" t="s">
        <v>537</v>
      </c>
      <c r="D316" s="1" t="s">
        <v>538</v>
      </c>
      <c r="E316" s="1">
        <f>ROUND(H317+H318,2)</f>
        <v>0</v>
      </c>
      <c r="F316" s="1">
        <v>1</v>
      </c>
      <c r="G316" s="1" t="s">
        <v>0</v>
      </c>
      <c r="H316" s="1">
        <f t="shared" si="4"/>
        <v>0</v>
      </c>
      <c r="I316" s="1" t="s">
        <v>22</v>
      </c>
      <c r="J316" s="1" t="s">
        <v>0</v>
      </c>
    </row>
    <row r="317" spans="1:10" ht="30" x14ac:dyDescent="0.25">
      <c r="A317" s="1">
        <v>2765823</v>
      </c>
      <c r="B317" s="1" t="s">
        <v>626</v>
      </c>
      <c r="C317" s="1" t="s">
        <v>22</v>
      </c>
      <c r="D317" s="1" t="s">
        <v>540</v>
      </c>
      <c r="E317" s="2">
        <v>0</v>
      </c>
      <c r="F317" s="1">
        <v>1</v>
      </c>
      <c r="G317" s="1" t="s">
        <v>534</v>
      </c>
      <c r="H317" s="1">
        <f t="shared" si="4"/>
        <v>0</v>
      </c>
      <c r="I317" s="1" t="s">
        <v>22</v>
      </c>
      <c r="J317" s="1" t="s">
        <v>0</v>
      </c>
    </row>
    <row r="318" spans="1:10" ht="30" x14ac:dyDescent="0.25">
      <c r="A318" s="1">
        <v>2765824</v>
      </c>
      <c r="B318" s="1" t="s">
        <v>627</v>
      </c>
      <c r="C318" s="1" t="s">
        <v>22</v>
      </c>
      <c r="D318" s="1" t="s">
        <v>542</v>
      </c>
      <c r="E318" s="2">
        <v>0</v>
      </c>
      <c r="F318" s="1">
        <v>1</v>
      </c>
      <c r="G318" s="1" t="s">
        <v>534</v>
      </c>
      <c r="H318" s="1">
        <f t="shared" si="4"/>
        <v>0</v>
      </c>
      <c r="I318" s="1" t="s">
        <v>22</v>
      </c>
      <c r="J318" s="1" t="s">
        <v>0</v>
      </c>
    </row>
    <row r="319" spans="1:10" x14ac:dyDescent="0.25">
      <c r="A319" s="1">
        <v>2765825</v>
      </c>
      <c r="B319" s="1" t="s">
        <v>628</v>
      </c>
      <c r="C319" s="1" t="s">
        <v>22</v>
      </c>
      <c r="D319" s="1" t="s">
        <v>629</v>
      </c>
      <c r="E319" s="1">
        <f>ROUND(H320,2)</f>
        <v>0</v>
      </c>
      <c r="F319" s="1">
        <v>1</v>
      </c>
      <c r="G319" s="1" t="s">
        <v>0</v>
      </c>
      <c r="H319" s="1">
        <f t="shared" si="4"/>
        <v>0</v>
      </c>
      <c r="I319" s="1" t="s">
        <v>22</v>
      </c>
      <c r="J319" s="1" t="s">
        <v>0</v>
      </c>
    </row>
    <row r="320" spans="1:10" x14ac:dyDescent="0.25">
      <c r="A320" s="1">
        <v>2765826</v>
      </c>
      <c r="B320" s="1" t="s">
        <v>630</v>
      </c>
      <c r="C320" s="1" t="s">
        <v>158</v>
      </c>
      <c r="D320" s="1" t="s">
        <v>631</v>
      </c>
      <c r="E320" s="1">
        <f>ROUND(H321+H322+H323+H324+H325+H326+H327+H328+H329+H330+H331+H332+H333+H334+H335+H336+H337+H338+H339+H340+H341+H342+H343+H344+H345+H346,2)</f>
        <v>0</v>
      </c>
      <c r="F320" s="1">
        <v>1</v>
      </c>
      <c r="G320" s="1" t="s">
        <v>0</v>
      </c>
      <c r="H320" s="1">
        <f t="shared" si="4"/>
        <v>0</v>
      </c>
      <c r="I320" s="1" t="s">
        <v>22</v>
      </c>
      <c r="J320" s="1" t="s">
        <v>0</v>
      </c>
    </row>
    <row r="321" spans="1:10" x14ac:dyDescent="0.25">
      <c r="A321" s="1">
        <v>2765827</v>
      </c>
      <c r="B321" s="1" t="s">
        <v>632</v>
      </c>
      <c r="C321" s="1" t="s">
        <v>22</v>
      </c>
      <c r="D321" s="1" t="s">
        <v>633</v>
      </c>
      <c r="E321" s="2">
        <v>0</v>
      </c>
      <c r="F321" s="1">
        <v>50</v>
      </c>
      <c r="G321" s="1" t="s">
        <v>62</v>
      </c>
      <c r="H321" s="1">
        <f t="shared" si="4"/>
        <v>0</v>
      </c>
      <c r="I321" s="1" t="s">
        <v>22</v>
      </c>
      <c r="J321" s="1" t="s">
        <v>0</v>
      </c>
    </row>
    <row r="322" spans="1:10" x14ac:dyDescent="0.25">
      <c r="A322" s="1">
        <v>2765828</v>
      </c>
      <c r="B322" s="1" t="s">
        <v>634</v>
      </c>
      <c r="C322" s="1" t="s">
        <v>22</v>
      </c>
      <c r="D322" s="1" t="s">
        <v>635</v>
      </c>
      <c r="E322" s="2">
        <v>0</v>
      </c>
      <c r="F322" s="1">
        <v>25</v>
      </c>
      <c r="G322" s="1" t="s">
        <v>62</v>
      </c>
      <c r="H322" s="1">
        <f t="shared" si="4"/>
        <v>0</v>
      </c>
      <c r="I322" s="1" t="s">
        <v>22</v>
      </c>
      <c r="J322" s="1" t="s">
        <v>0</v>
      </c>
    </row>
    <row r="323" spans="1:10" x14ac:dyDescent="0.25">
      <c r="A323" s="1">
        <v>2765829</v>
      </c>
      <c r="B323" s="1" t="s">
        <v>636</v>
      </c>
      <c r="C323" s="1" t="s">
        <v>22</v>
      </c>
      <c r="D323" s="1" t="s">
        <v>637</v>
      </c>
      <c r="E323" s="2">
        <v>0</v>
      </c>
      <c r="F323" s="1">
        <v>40</v>
      </c>
      <c r="G323" s="1" t="s">
        <v>62</v>
      </c>
      <c r="H323" s="1">
        <f t="shared" ref="H323:H386" si="5">IF(ISNUMBER(VALUE(E323)),ROUND(SUM(ROUND(E323,2)*F323),2),"N")</f>
        <v>0</v>
      </c>
      <c r="I323" s="1" t="s">
        <v>22</v>
      </c>
      <c r="J323" s="1" t="s">
        <v>0</v>
      </c>
    </row>
    <row r="324" spans="1:10" x14ac:dyDescent="0.25">
      <c r="A324" s="1">
        <v>2765830</v>
      </c>
      <c r="B324" s="1" t="s">
        <v>638</v>
      </c>
      <c r="C324" s="1" t="s">
        <v>22</v>
      </c>
      <c r="D324" s="1" t="s">
        <v>639</v>
      </c>
      <c r="E324" s="2">
        <v>0</v>
      </c>
      <c r="F324" s="1">
        <v>75</v>
      </c>
      <c r="G324" s="1" t="s">
        <v>62</v>
      </c>
      <c r="H324" s="1">
        <f t="shared" si="5"/>
        <v>0</v>
      </c>
      <c r="I324" s="1" t="s">
        <v>22</v>
      </c>
      <c r="J324" s="1" t="s">
        <v>0</v>
      </c>
    </row>
    <row r="325" spans="1:10" x14ac:dyDescent="0.25">
      <c r="A325" s="1">
        <v>2765831</v>
      </c>
      <c r="B325" s="1" t="s">
        <v>640</v>
      </c>
      <c r="C325" s="1" t="s">
        <v>22</v>
      </c>
      <c r="D325" s="1" t="s">
        <v>641</v>
      </c>
      <c r="E325" s="2">
        <v>0</v>
      </c>
      <c r="F325" s="1">
        <v>10</v>
      </c>
      <c r="G325" s="1" t="s">
        <v>62</v>
      </c>
      <c r="H325" s="1">
        <f t="shared" si="5"/>
        <v>0</v>
      </c>
      <c r="I325" s="1" t="s">
        <v>22</v>
      </c>
      <c r="J325" s="1" t="s">
        <v>0</v>
      </c>
    </row>
    <row r="326" spans="1:10" x14ac:dyDescent="0.25">
      <c r="A326" s="1">
        <v>2765832</v>
      </c>
      <c r="B326" s="1" t="s">
        <v>642</v>
      </c>
      <c r="C326" s="1" t="s">
        <v>22</v>
      </c>
      <c r="D326" s="1" t="s">
        <v>643</v>
      </c>
      <c r="E326" s="2">
        <v>0</v>
      </c>
      <c r="F326" s="1">
        <v>10</v>
      </c>
      <c r="G326" s="1" t="s">
        <v>62</v>
      </c>
      <c r="H326" s="1">
        <f t="shared" si="5"/>
        <v>0</v>
      </c>
      <c r="I326" s="1" t="s">
        <v>22</v>
      </c>
      <c r="J326" s="1" t="s">
        <v>0</v>
      </c>
    </row>
    <row r="327" spans="1:10" x14ac:dyDescent="0.25">
      <c r="A327" s="1">
        <v>2765833</v>
      </c>
      <c r="B327" s="1" t="s">
        <v>644</v>
      </c>
      <c r="C327" s="1" t="s">
        <v>22</v>
      </c>
      <c r="D327" s="1" t="s">
        <v>645</v>
      </c>
      <c r="E327" s="2">
        <v>0</v>
      </c>
      <c r="F327" s="1">
        <v>5</v>
      </c>
      <c r="G327" s="1" t="s">
        <v>62</v>
      </c>
      <c r="H327" s="1">
        <f t="shared" si="5"/>
        <v>0</v>
      </c>
      <c r="I327" s="1" t="s">
        <v>22</v>
      </c>
      <c r="J327" s="1" t="s">
        <v>0</v>
      </c>
    </row>
    <row r="328" spans="1:10" x14ac:dyDescent="0.25">
      <c r="A328" s="1">
        <v>2765834</v>
      </c>
      <c r="B328" s="1" t="s">
        <v>646</v>
      </c>
      <c r="C328" s="1" t="s">
        <v>22</v>
      </c>
      <c r="D328" s="1" t="s">
        <v>647</v>
      </c>
      <c r="E328" s="2">
        <v>0</v>
      </c>
      <c r="F328" s="1">
        <v>15</v>
      </c>
      <c r="G328" s="1" t="s">
        <v>62</v>
      </c>
      <c r="H328" s="1">
        <f t="shared" si="5"/>
        <v>0</v>
      </c>
      <c r="I328" s="1" t="s">
        <v>22</v>
      </c>
      <c r="J328" s="1" t="s">
        <v>0</v>
      </c>
    </row>
    <row r="329" spans="1:10" x14ac:dyDescent="0.25">
      <c r="A329" s="1">
        <v>2765835</v>
      </c>
      <c r="B329" s="1" t="s">
        <v>648</v>
      </c>
      <c r="C329" s="1" t="s">
        <v>22</v>
      </c>
      <c r="D329" s="1" t="s">
        <v>649</v>
      </c>
      <c r="E329" s="2">
        <v>0</v>
      </c>
      <c r="F329" s="1">
        <v>135</v>
      </c>
      <c r="G329" s="1" t="s">
        <v>62</v>
      </c>
      <c r="H329" s="1">
        <f t="shared" si="5"/>
        <v>0</v>
      </c>
      <c r="I329" s="1" t="s">
        <v>22</v>
      </c>
      <c r="J329" s="1" t="s">
        <v>0</v>
      </c>
    </row>
    <row r="330" spans="1:10" x14ac:dyDescent="0.25">
      <c r="A330" s="1">
        <v>2765836</v>
      </c>
      <c r="B330" s="1" t="s">
        <v>650</v>
      </c>
      <c r="C330" s="1" t="s">
        <v>22</v>
      </c>
      <c r="D330" s="1" t="s">
        <v>651</v>
      </c>
      <c r="E330" s="2">
        <v>0</v>
      </c>
      <c r="F330" s="1">
        <v>75</v>
      </c>
      <c r="G330" s="1" t="s">
        <v>62</v>
      </c>
      <c r="H330" s="1">
        <f t="shared" si="5"/>
        <v>0</v>
      </c>
      <c r="I330" s="1" t="s">
        <v>22</v>
      </c>
      <c r="J330" s="1" t="s">
        <v>0</v>
      </c>
    </row>
    <row r="331" spans="1:10" x14ac:dyDescent="0.25">
      <c r="A331" s="1">
        <v>2765837</v>
      </c>
      <c r="B331" s="1" t="s">
        <v>652</v>
      </c>
      <c r="C331" s="1" t="s">
        <v>22</v>
      </c>
      <c r="D331" s="1" t="s">
        <v>653</v>
      </c>
      <c r="E331" s="2">
        <v>0</v>
      </c>
      <c r="F331" s="1">
        <v>20</v>
      </c>
      <c r="G331" s="1" t="s">
        <v>62</v>
      </c>
      <c r="H331" s="1">
        <f t="shared" si="5"/>
        <v>0</v>
      </c>
      <c r="I331" s="1" t="s">
        <v>22</v>
      </c>
      <c r="J331" s="1" t="s">
        <v>0</v>
      </c>
    </row>
    <row r="332" spans="1:10" x14ac:dyDescent="0.25">
      <c r="A332" s="1">
        <v>2765838</v>
      </c>
      <c r="B332" s="1" t="s">
        <v>654</v>
      </c>
      <c r="C332" s="1" t="s">
        <v>22</v>
      </c>
      <c r="D332" s="1" t="s">
        <v>655</v>
      </c>
      <c r="E332" s="2">
        <v>0</v>
      </c>
      <c r="F332" s="1">
        <v>45</v>
      </c>
      <c r="G332" s="1" t="s">
        <v>62</v>
      </c>
      <c r="H332" s="1">
        <f t="shared" si="5"/>
        <v>0</v>
      </c>
      <c r="I332" s="1" t="s">
        <v>22</v>
      </c>
      <c r="J332" s="1" t="s">
        <v>0</v>
      </c>
    </row>
    <row r="333" spans="1:10" x14ac:dyDescent="0.25">
      <c r="A333" s="1">
        <v>2765839</v>
      </c>
      <c r="B333" s="1" t="s">
        <v>656</v>
      </c>
      <c r="C333" s="1" t="s">
        <v>22</v>
      </c>
      <c r="D333" s="1" t="s">
        <v>657</v>
      </c>
      <c r="E333" s="2">
        <v>0</v>
      </c>
      <c r="F333" s="1">
        <v>65</v>
      </c>
      <c r="G333" s="1" t="s">
        <v>62</v>
      </c>
      <c r="H333" s="1">
        <f t="shared" si="5"/>
        <v>0</v>
      </c>
      <c r="I333" s="1" t="s">
        <v>22</v>
      </c>
      <c r="J333" s="1" t="s">
        <v>0</v>
      </c>
    </row>
    <row r="334" spans="1:10" x14ac:dyDescent="0.25">
      <c r="A334" s="1">
        <v>2765840</v>
      </c>
      <c r="B334" s="1" t="s">
        <v>658</v>
      </c>
      <c r="C334" s="1" t="s">
        <v>22</v>
      </c>
      <c r="D334" s="1" t="s">
        <v>659</v>
      </c>
      <c r="E334" s="2">
        <v>0</v>
      </c>
      <c r="F334" s="1">
        <v>40</v>
      </c>
      <c r="G334" s="1" t="s">
        <v>62</v>
      </c>
      <c r="H334" s="1">
        <f t="shared" si="5"/>
        <v>0</v>
      </c>
      <c r="I334" s="1" t="s">
        <v>22</v>
      </c>
      <c r="J334" s="1" t="s">
        <v>0</v>
      </c>
    </row>
    <row r="335" spans="1:10" x14ac:dyDescent="0.25">
      <c r="A335" s="1">
        <v>2765841</v>
      </c>
      <c r="B335" s="1" t="s">
        <v>660</v>
      </c>
      <c r="C335" s="1" t="s">
        <v>22</v>
      </c>
      <c r="D335" s="1" t="s">
        <v>661</v>
      </c>
      <c r="E335" s="2">
        <v>0</v>
      </c>
      <c r="F335" s="1">
        <v>15</v>
      </c>
      <c r="G335" s="1" t="s">
        <v>62</v>
      </c>
      <c r="H335" s="1">
        <f t="shared" si="5"/>
        <v>0</v>
      </c>
      <c r="I335" s="1" t="s">
        <v>22</v>
      </c>
      <c r="J335" s="1" t="s">
        <v>0</v>
      </c>
    </row>
    <row r="336" spans="1:10" ht="30" x14ac:dyDescent="0.25">
      <c r="A336" s="1">
        <v>2765842</v>
      </c>
      <c r="B336" s="1" t="s">
        <v>662</v>
      </c>
      <c r="C336" s="1" t="s">
        <v>22</v>
      </c>
      <c r="D336" s="1" t="s">
        <v>663</v>
      </c>
      <c r="E336" s="2">
        <v>0</v>
      </c>
      <c r="F336" s="1">
        <v>17</v>
      </c>
      <c r="G336" s="1" t="s">
        <v>69</v>
      </c>
      <c r="H336" s="1">
        <f t="shared" si="5"/>
        <v>0</v>
      </c>
      <c r="I336" s="1" t="s">
        <v>22</v>
      </c>
      <c r="J336" s="1" t="s">
        <v>0</v>
      </c>
    </row>
    <row r="337" spans="1:10" x14ac:dyDescent="0.25">
      <c r="A337" s="1">
        <v>2765843</v>
      </c>
      <c r="B337" s="1" t="s">
        <v>664</v>
      </c>
      <c r="C337" s="1" t="s">
        <v>22</v>
      </c>
      <c r="D337" s="1" t="s">
        <v>666</v>
      </c>
      <c r="E337" s="2">
        <v>0</v>
      </c>
      <c r="F337" s="1">
        <v>1</v>
      </c>
      <c r="G337" s="1" t="s">
        <v>665</v>
      </c>
      <c r="H337" s="1">
        <f t="shared" si="5"/>
        <v>0</v>
      </c>
      <c r="I337" s="1" t="s">
        <v>22</v>
      </c>
      <c r="J337" s="1" t="s">
        <v>0</v>
      </c>
    </row>
    <row r="338" spans="1:10" ht="30" x14ac:dyDescent="0.25">
      <c r="A338" s="1">
        <v>2765844</v>
      </c>
      <c r="B338" s="1" t="s">
        <v>667</v>
      </c>
      <c r="C338" s="1" t="s">
        <v>22</v>
      </c>
      <c r="D338" s="1" t="s">
        <v>668</v>
      </c>
      <c r="E338" s="2">
        <v>0</v>
      </c>
      <c r="F338" s="1">
        <v>1</v>
      </c>
      <c r="G338" s="1" t="s">
        <v>665</v>
      </c>
      <c r="H338" s="1">
        <f t="shared" si="5"/>
        <v>0</v>
      </c>
      <c r="I338" s="1" t="s">
        <v>22</v>
      </c>
      <c r="J338" s="1" t="s">
        <v>0</v>
      </c>
    </row>
    <row r="339" spans="1:10" x14ac:dyDescent="0.25">
      <c r="A339" s="1">
        <v>2765845</v>
      </c>
      <c r="B339" s="1" t="s">
        <v>669</v>
      </c>
      <c r="C339" s="1" t="s">
        <v>22</v>
      </c>
      <c r="D339" s="1" t="s">
        <v>670</v>
      </c>
      <c r="E339" s="2">
        <v>0</v>
      </c>
      <c r="F339" s="1">
        <v>2</v>
      </c>
      <c r="G339" s="1" t="s">
        <v>69</v>
      </c>
      <c r="H339" s="1">
        <f t="shared" si="5"/>
        <v>0</v>
      </c>
      <c r="I339" s="1" t="s">
        <v>22</v>
      </c>
      <c r="J339" s="1" t="s">
        <v>0</v>
      </c>
    </row>
    <row r="340" spans="1:10" x14ac:dyDescent="0.25">
      <c r="A340" s="1">
        <v>2765846</v>
      </c>
      <c r="B340" s="1" t="s">
        <v>671</v>
      </c>
      <c r="C340" s="1" t="s">
        <v>22</v>
      </c>
      <c r="D340" s="1" t="s">
        <v>672</v>
      </c>
      <c r="E340" s="2">
        <v>0</v>
      </c>
      <c r="F340" s="1">
        <v>2</v>
      </c>
      <c r="G340" s="1" t="s">
        <v>69</v>
      </c>
      <c r="H340" s="1">
        <f t="shared" si="5"/>
        <v>0</v>
      </c>
      <c r="I340" s="1" t="s">
        <v>22</v>
      </c>
      <c r="J340" s="1" t="s">
        <v>0</v>
      </c>
    </row>
    <row r="341" spans="1:10" x14ac:dyDescent="0.25">
      <c r="A341" s="1">
        <v>2765847</v>
      </c>
      <c r="B341" s="1" t="s">
        <v>673</v>
      </c>
      <c r="C341" s="1" t="s">
        <v>22</v>
      </c>
      <c r="D341" s="1" t="s">
        <v>674</v>
      </c>
      <c r="E341" s="2">
        <v>0</v>
      </c>
      <c r="F341" s="1">
        <v>4</v>
      </c>
      <c r="G341" s="1" t="s">
        <v>69</v>
      </c>
      <c r="H341" s="1">
        <f t="shared" si="5"/>
        <v>0</v>
      </c>
      <c r="I341" s="1" t="s">
        <v>22</v>
      </c>
      <c r="J341" s="1" t="s">
        <v>0</v>
      </c>
    </row>
    <row r="342" spans="1:10" x14ac:dyDescent="0.25">
      <c r="A342" s="1">
        <v>2765848</v>
      </c>
      <c r="B342" s="1" t="s">
        <v>675</v>
      </c>
      <c r="C342" s="1" t="s">
        <v>22</v>
      </c>
      <c r="D342" s="1" t="s">
        <v>676</v>
      </c>
      <c r="E342" s="2">
        <v>0</v>
      </c>
      <c r="F342" s="1">
        <v>1</v>
      </c>
      <c r="G342" s="1" t="s">
        <v>69</v>
      </c>
      <c r="H342" s="1">
        <f t="shared" si="5"/>
        <v>0</v>
      </c>
      <c r="I342" s="1" t="s">
        <v>22</v>
      </c>
      <c r="J342" s="1" t="s">
        <v>0</v>
      </c>
    </row>
    <row r="343" spans="1:10" ht="30" x14ac:dyDescent="0.25">
      <c r="A343" s="1">
        <v>2765849</v>
      </c>
      <c r="B343" s="1" t="s">
        <v>677</v>
      </c>
      <c r="C343" s="1" t="s">
        <v>22</v>
      </c>
      <c r="D343" s="1" t="s">
        <v>678</v>
      </c>
      <c r="E343" s="2">
        <v>0</v>
      </c>
      <c r="F343" s="1">
        <v>1</v>
      </c>
      <c r="G343" s="1" t="s">
        <v>665</v>
      </c>
      <c r="H343" s="1">
        <f t="shared" si="5"/>
        <v>0</v>
      </c>
      <c r="I343" s="1" t="s">
        <v>22</v>
      </c>
      <c r="J343" s="1" t="s">
        <v>0</v>
      </c>
    </row>
    <row r="344" spans="1:10" x14ac:dyDescent="0.25">
      <c r="A344" s="1">
        <v>2765850</v>
      </c>
      <c r="B344" s="1" t="s">
        <v>679</v>
      </c>
      <c r="C344" s="1" t="s">
        <v>22</v>
      </c>
      <c r="D344" s="1" t="s">
        <v>183</v>
      </c>
      <c r="E344" s="2">
        <v>0</v>
      </c>
      <c r="F344" s="1">
        <v>120</v>
      </c>
      <c r="G344" s="1" t="s">
        <v>313</v>
      </c>
      <c r="H344" s="1">
        <f t="shared" si="5"/>
        <v>0</v>
      </c>
      <c r="I344" s="1" t="s">
        <v>22</v>
      </c>
      <c r="J344" s="1" t="s">
        <v>0</v>
      </c>
    </row>
    <row r="345" spans="1:10" x14ac:dyDescent="0.25">
      <c r="A345" s="1">
        <v>2765851</v>
      </c>
      <c r="B345" s="1" t="s">
        <v>680</v>
      </c>
      <c r="C345" s="1" t="s">
        <v>22</v>
      </c>
      <c r="D345" s="1" t="s">
        <v>681</v>
      </c>
      <c r="E345" s="2">
        <v>0</v>
      </c>
      <c r="F345" s="1">
        <v>1</v>
      </c>
      <c r="G345" s="1" t="s">
        <v>665</v>
      </c>
      <c r="H345" s="1">
        <f t="shared" si="5"/>
        <v>0</v>
      </c>
      <c r="I345" s="1" t="s">
        <v>22</v>
      </c>
      <c r="J345" s="1" t="s">
        <v>0</v>
      </c>
    </row>
    <row r="346" spans="1:10" x14ac:dyDescent="0.25">
      <c r="A346" s="1">
        <v>2765852</v>
      </c>
      <c r="B346" s="1" t="s">
        <v>682</v>
      </c>
      <c r="C346" s="1" t="s">
        <v>22</v>
      </c>
      <c r="D346" s="1" t="s">
        <v>683</v>
      </c>
      <c r="E346" s="2">
        <v>0</v>
      </c>
      <c r="F346" s="1">
        <v>1</v>
      </c>
      <c r="G346" s="1" t="s">
        <v>665</v>
      </c>
      <c r="H346" s="1">
        <f t="shared" si="5"/>
        <v>0</v>
      </c>
      <c r="I346" s="1" t="s">
        <v>22</v>
      </c>
      <c r="J346" s="1" t="s">
        <v>0</v>
      </c>
    </row>
    <row r="347" spans="1:10" x14ac:dyDescent="0.25">
      <c r="A347" s="1">
        <v>2765853</v>
      </c>
      <c r="B347" s="1" t="s">
        <v>684</v>
      </c>
      <c r="C347" s="1" t="s">
        <v>22</v>
      </c>
      <c r="D347" s="1" t="s">
        <v>685</v>
      </c>
      <c r="E347" s="1">
        <f>ROUND(H348+H394,2)</f>
        <v>0</v>
      </c>
      <c r="F347" s="1">
        <v>1</v>
      </c>
      <c r="G347" s="1" t="s">
        <v>0</v>
      </c>
      <c r="H347" s="1">
        <f t="shared" si="5"/>
        <v>0</v>
      </c>
      <c r="I347" s="1" t="s">
        <v>22</v>
      </c>
      <c r="J347" s="1" t="s">
        <v>0</v>
      </c>
    </row>
    <row r="348" spans="1:10" x14ac:dyDescent="0.25">
      <c r="A348" s="1">
        <v>2765854</v>
      </c>
      <c r="B348" s="1" t="s">
        <v>686</v>
      </c>
      <c r="C348" s="1" t="s">
        <v>31</v>
      </c>
      <c r="D348" s="1" t="s">
        <v>32</v>
      </c>
      <c r="E348" s="1">
        <f>ROUND(H349+H365+H368+H372+H374+H382+H392,2)</f>
        <v>0</v>
      </c>
      <c r="F348" s="1">
        <v>1</v>
      </c>
      <c r="G348" s="1" t="s">
        <v>0</v>
      </c>
      <c r="H348" s="1">
        <f t="shared" si="5"/>
        <v>0</v>
      </c>
      <c r="I348" s="1" t="s">
        <v>22</v>
      </c>
      <c r="J348" s="1" t="s">
        <v>0</v>
      </c>
    </row>
    <row r="349" spans="1:10" x14ac:dyDescent="0.25">
      <c r="A349" s="1">
        <v>2765855</v>
      </c>
      <c r="B349" s="1" t="s">
        <v>687</v>
      </c>
      <c r="C349" s="1">
        <v>1</v>
      </c>
      <c r="D349" s="1" t="s">
        <v>34</v>
      </c>
      <c r="E349" s="1">
        <f>ROUND(H350+H351+H352+H353+H354+H355+H356+H357+H358+H359+H360+H361+H362+H363+H364,2)</f>
        <v>0</v>
      </c>
      <c r="F349" s="1">
        <v>1</v>
      </c>
      <c r="G349" s="1" t="s">
        <v>0</v>
      </c>
      <c r="H349" s="1">
        <f t="shared" si="5"/>
        <v>0</v>
      </c>
      <c r="I349" s="1" t="s">
        <v>22</v>
      </c>
      <c r="J349" s="1" t="s">
        <v>0</v>
      </c>
    </row>
    <row r="350" spans="1:10" ht="30" x14ac:dyDescent="0.25">
      <c r="A350" s="1">
        <v>2765856</v>
      </c>
      <c r="B350" s="1" t="s">
        <v>688</v>
      </c>
      <c r="C350" s="1" t="s">
        <v>22</v>
      </c>
      <c r="D350" s="1" t="s">
        <v>689</v>
      </c>
      <c r="E350" s="2">
        <v>0</v>
      </c>
      <c r="F350" s="1">
        <v>136.40799999999999</v>
      </c>
      <c r="G350" s="1" t="s">
        <v>45</v>
      </c>
      <c r="H350" s="1">
        <f t="shared" si="5"/>
        <v>0</v>
      </c>
      <c r="I350" s="1" t="s">
        <v>22</v>
      </c>
      <c r="J350" s="1" t="s">
        <v>0</v>
      </c>
    </row>
    <row r="351" spans="1:10" ht="30" x14ac:dyDescent="0.25">
      <c r="A351" s="1">
        <v>2765857</v>
      </c>
      <c r="B351" s="1" t="s">
        <v>690</v>
      </c>
      <c r="C351" s="1" t="s">
        <v>22</v>
      </c>
      <c r="D351" s="1" t="s">
        <v>691</v>
      </c>
      <c r="E351" s="2">
        <v>0</v>
      </c>
      <c r="F351" s="1">
        <v>68.203999999999994</v>
      </c>
      <c r="G351" s="1" t="s">
        <v>45</v>
      </c>
      <c r="H351" s="1">
        <f t="shared" si="5"/>
        <v>0</v>
      </c>
      <c r="I351" s="1" t="s">
        <v>22</v>
      </c>
      <c r="J351" s="1" t="s">
        <v>0</v>
      </c>
    </row>
    <row r="352" spans="1:10" x14ac:dyDescent="0.25">
      <c r="A352" s="1">
        <v>2765858</v>
      </c>
      <c r="B352" s="1" t="s">
        <v>692</v>
      </c>
      <c r="C352" s="1" t="s">
        <v>22</v>
      </c>
      <c r="D352" s="1" t="s">
        <v>693</v>
      </c>
      <c r="E352" s="2">
        <v>0</v>
      </c>
      <c r="F352" s="1">
        <v>33.527999999999999</v>
      </c>
      <c r="G352" s="1" t="s">
        <v>45</v>
      </c>
      <c r="H352" s="1">
        <f t="shared" si="5"/>
        <v>0</v>
      </c>
      <c r="I352" s="1" t="s">
        <v>22</v>
      </c>
      <c r="J352" s="1" t="s">
        <v>0</v>
      </c>
    </row>
    <row r="353" spans="1:10" ht="45" x14ac:dyDescent="0.25">
      <c r="A353" s="1">
        <v>2765859</v>
      </c>
      <c r="B353" s="1" t="s">
        <v>694</v>
      </c>
      <c r="C353" s="1" t="s">
        <v>22</v>
      </c>
      <c r="D353" s="1" t="s">
        <v>695</v>
      </c>
      <c r="E353" s="2">
        <v>0</v>
      </c>
      <c r="F353" s="1">
        <v>16.763999999999999</v>
      </c>
      <c r="G353" s="1" t="s">
        <v>45</v>
      </c>
      <c r="H353" s="1">
        <f t="shared" si="5"/>
        <v>0</v>
      </c>
      <c r="I353" s="1" t="s">
        <v>22</v>
      </c>
      <c r="J353" s="1" t="s">
        <v>0</v>
      </c>
    </row>
    <row r="354" spans="1:10" ht="30" x14ac:dyDescent="0.25">
      <c r="A354" s="1">
        <v>2765860</v>
      </c>
      <c r="B354" s="1" t="s">
        <v>696</v>
      </c>
      <c r="C354" s="1" t="s">
        <v>22</v>
      </c>
      <c r="D354" s="1" t="s">
        <v>697</v>
      </c>
      <c r="E354" s="2">
        <v>0</v>
      </c>
      <c r="F354" s="1">
        <v>0.216</v>
      </c>
      <c r="G354" s="1" t="s">
        <v>45</v>
      </c>
      <c r="H354" s="1">
        <f t="shared" si="5"/>
        <v>0</v>
      </c>
      <c r="I354" s="1" t="s">
        <v>22</v>
      </c>
      <c r="J354" s="1" t="s">
        <v>0</v>
      </c>
    </row>
    <row r="355" spans="1:10" x14ac:dyDescent="0.25">
      <c r="A355" s="1">
        <v>2765861</v>
      </c>
      <c r="B355" s="1" t="s">
        <v>698</v>
      </c>
      <c r="C355" s="1" t="s">
        <v>22</v>
      </c>
      <c r="D355" s="1" t="s">
        <v>699</v>
      </c>
      <c r="E355" s="2">
        <v>0</v>
      </c>
      <c r="F355" s="1">
        <v>0.108</v>
      </c>
      <c r="G355" s="1" t="s">
        <v>45</v>
      </c>
      <c r="H355" s="1">
        <f t="shared" si="5"/>
        <v>0</v>
      </c>
      <c r="I355" s="1" t="s">
        <v>22</v>
      </c>
      <c r="J355" s="1" t="s">
        <v>0</v>
      </c>
    </row>
    <row r="356" spans="1:10" ht="45" x14ac:dyDescent="0.25">
      <c r="A356" s="1">
        <v>2765862</v>
      </c>
      <c r="B356" s="1" t="s">
        <v>700</v>
      </c>
      <c r="C356" s="1" t="s">
        <v>22</v>
      </c>
      <c r="D356" s="1" t="s">
        <v>701</v>
      </c>
      <c r="E356" s="2">
        <v>0</v>
      </c>
      <c r="F356" s="1">
        <v>170.15199999999999</v>
      </c>
      <c r="G356" s="1" t="s">
        <v>45</v>
      </c>
      <c r="H356" s="1">
        <f t="shared" si="5"/>
        <v>0</v>
      </c>
      <c r="I356" s="1" t="s">
        <v>22</v>
      </c>
      <c r="J356" s="1" t="s">
        <v>0</v>
      </c>
    </row>
    <row r="357" spans="1:10" ht="45" x14ac:dyDescent="0.25">
      <c r="A357" s="1">
        <v>2765863</v>
      </c>
      <c r="B357" s="1" t="s">
        <v>702</v>
      </c>
      <c r="C357" s="1" t="s">
        <v>22</v>
      </c>
      <c r="D357" s="1" t="s">
        <v>703</v>
      </c>
      <c r="E357" s="2">
        <v>0</v>
      </c>
      <c r="F357" s="1">
        <v>170.15199999999999</v>
      </c>
      <c r="G357" s="1" t="s">
        <v>45</v>
      </c>
      <c r="H357" s="1">
        <f t="shared" si="5"/>
        <v>0</v>
      </c>
      <c r="I357" s="1" t="s">
        <v>22</v>
      </c>
      <c r="J357" s="1" t="s">
        <v>0</v>
      </c>
    </row>
    <row r="358" spans="1:10" ht="30" x14ac:dyDescent="0.25">
      <c r="A358" s="1">
        <v>2765864</v>
      </c>
      <c r="B358" s="1" t="s">
        <v>704</v>
      </c>
      <c r="C358" s="1" t="s">
        <v>22</v>
      </c>
      <c r="D358" s="1" t="s">
        <v>705</v>
      </c>
      <c r="E358" s="2">
        <v>0</v>
      </c>
      <c r="F358" s="1">
        <v>170.15199999999999</v>
      </c>
      <c r="G358" s="1" t="s">
        <v>45</v>
      </c>
      <c r="H358" s="1">
        <f t="shared" si="5"/>
        <v>0</v>
      </c>
      <c r="I358" s="1" t="s">
        <v>22</v>
      </c>
      <c r="J358" s="1" t="s">
        <v>0</v>
      </c>
    </row>
    <row r="359" spans="1:10" x14ac:dyDescent="0.25">
      <c r="A359" s="1">
        <v>2765865</v>
      </c>
      <c r="B359" s="1" t="s">
        <v>706</v>
      </c>
      <c r="C359" s="1" t="s">
        <v>22</v>
      </c>
      <c r="D359" s="1" t="s">
        <v>707</v>
      </c>
      <c r="E359" s="2">
        <v>0</v>
      </c>
      <c r="F359" s="1">
        <v>170.15199999999999</v>
      </c>
      <c r="G359" s="1" t="s">
        <v>45</v>
      </c>
      <c r="H359" s="1">
        <f t="shared" si="5"/>
        <v>0</v>
      </c>
      <c r="I359" s="1" t="s">
        <v>22</v>
      </c>
      <c r="J359" s="1" t="s">
        <v>0</v>
      </c>
    </row>
    <row r="360" spans="1:10" ht="30" x14ac:dyDescent="0.25">
      <c r="A360" s="1">
        <v>2765866</v>
      </c>
      <c r="B360" s="1" t="s">
        <v>708</v>
      </c>
      <c r="C360" s="1" t="s">
        <v>22</v>
      </c>
      <c r="D360" s="1" t="s">
        <v>709</v>
      </c>
      <c r="E360" s="2">
        <v>0</v>
      </c>
      <c r="F360" s="1">
        <v>306.274</v>
      </c>
      <c r="G360" s="1" t="s">
        <v>48</v>
      </c>
      <c r="H360" s="1">
        <f t="shared" si="5"/>
        <v>0</v>
      </c>
      <c r="I360" s="1" t="s">
        <v>22</v>
      </c>
      <c r="J360" s="1" t="s">
        <v>0</v>
      </c>
    </row>
    <row r="361" spans="1:10" ht="30" x14ac:dyDescent="0.25">
      <c r="A361" s="1">
        <v>2765867</v>
      </c>
      <c r="B361" s="1" t="s">
        <v>710</v>
      </c>
      <c r="C361" s="1" t="s">
        <v>22</v>
      </c>
      <c r="D361" s="1" t="s">
        <v>711</v>
      </c>
      <c r="E361" s="2">
        <v>0</v>
      </c>
      <c r="F361" s="1">
        <v>45</v>
      </c>
      <c r="G361" s="1" t="s">
        <v>36</v>
      </c>
      <c r="H361" s="1">
        <f t="shared" si="5"/>
        <v>0</v>
      </c>
      <c r="I361" s="1" t="s">
        <v>22</v>
      </c>
      <c r="J361" s="1" t="s">
        <v>0</v>
      </c>
    </row>
    <row r="362" spans="1:10" x14ac:dyDescent="0.25">
      <c r="A362" s="1">
        <v>2765868</v>
      </c>
      <c r="B362" s="1" t="s">
        <v>712</v>
      </c>
      <c r="C362" s="1" t="s">
        <v>22</v>
      </c>
      <c r="D362" s="1" t="s">
        <v>713</v>
      </c>
      <c r="E362" s="2">
        <v>0</v>
      </c>
      <c r="F362" s="1">
        <v>1.391</v>
      </c>
      <c r="G362" s="1" t="s">
        <v>285</v>
      </c>
      <c r="H362" s="1">
        <f t="shared" si="5"/>
        <v>0</v>
      </c>
      <c r="I362" s="1" t="s">
        <v>22</v>
      </c>
      <c r="J362" s="1" t="s">
        <v>0</v>
      </c>
    </row>
    <row r="363" spans="1:10" x14ac:dyDescent="0.25">
      <c r="A363" s="1">
        <v>2765869</v>
      </c>
      <c r="B363" s="1" t="s">
        <v>714</v>
      </c>
      <c r="C363" s="1" t="s">
        <v>22</v>
      </c>
      <c r="D363" s="1" t="s">
        <v>715</v>
      </c>
      <c r="E363" s="2">
        <v>0</v>
      </c>
      <c r="F363" s="1">
        <v>1725.675</v>
      </c>
      <c r="G363" s="1" t="s">
        <v>36</v>
      </c>
      <c r="H363" s="1">
        <f t="shared" si="5"/>
        <v>0</v>
      </c>
      <c r="I363" s="1" t="s">
        <v>22</v>
      </c>
      <c r="J363" s="1" t="s">
        <v>0</v>
      </c>
    </row>
    <row r="364" spans="1:10" ht="30" x14ac:dyDescent="0.25">
      <c r="A364" s="1">
        <v>2765870</v>
      </c>
      <c r="B364" s="1" t="s">
        <v>716</v>
      </c>
      <c r="C364" s="1" t="s">
        <v>22</v>
      </c>
      <c r="D364" s="1" t="s">
        <v>717</v>
      </c>
      <c r="E364" s="2">
        <v>0</v>
      </c>
      <c r="F364" s="1">
        <v>45</v>
      </c>
      <c r="G364" s="1" t="s">
        <v>36</v>
      </c>
      <c r="H364" s="1">
        <f t="shared" si="5"/>
        <v>0</v>
      </c>
      <c r="I364" s="1" t="s">
        <v>22</v>
      </c>
      <c r="J364" s="1" t="s">
        <v>0</v>
      </c>
    </row>
    <row r="365" spans="1:10" x14ac:dyDescent="0.25">
      <c r="A365" s="1">
        <v>2765871</v>
      </c>
      <c r="B365" s="1" t="s">
        <v>718</v>
      </c>
      <c r="C365" s="1">
        <v>2</v>
      </c>
      <c r="D365" s="1" t="s">
        <v>96</v>
      </c>
      <c r="E365" s="1">
        <f>ROUND(H366+H367,2)</f>
        <v>0</v>
      </c>
      <c r="F365" s="1">
        <v>1</v>
      </c>
      <c r="G365" s="1" t="s">
        <v>0</v>
      </c>
      <c r="H365" s="1">
        <f t="shared" si="5"/>
        <v>0</v>
      </c>
      <c r="I365" s="1" t="s">
        <v>22</v>
      </c>
      <c r="J365" s="1" t="s">
        <v>0</v>
      </c>
    </row>
    <row r="366" spans="1:10" ht="30" x14ac:dyDescent="0.25">
      <c r="A366" s="1">
        <v>2765872</v>
      </c>
      <c r="B366" s="1" t="s">
        <v>719</v>
      </c>
      <c r="C366" s="1" t="s">
        <v>22</v>
      </c>
      <c r="D366" s="1" t="s">
        <v>720</v>
      </c>
      <c r="E366" s="2">
        <v>0</v>
      </c>
      <c r="F366" s="1">
        <v>550.98</v>
      </c>
      <c r="G366" s="1" t="s">
        <v>36</v>
      </c>
      <c r="H366" s="1">
        <f t="shared" si="5"/>
        <v>0</v>
      </c>
      <c r="I366" s="1" t="s">
        <v>22</v>
      </c>
      <c r="J366" s="1" t="s">
        <v>0</v>
      </c>
    </row>
    <row r="367" spans="1:10" x14ac:dyDescent="0.25">
      <c r="A367" s="1">
        <v>2765873</v>
      </c>
      <c r="B367" s="1" t="s">
        <v>721</v>
      </c>
      <c r="C367" s="1" t="s">
        <v>22</v>
      </c>
      <c r="D367" s="1" t="s">
        <v>722</v>
      </c>
      <c r="E367" s="2">
        <v>0</v>
      </c>
      <c r="F367" s="1">
        <v>562</v>
      </c>
      <c r="G367" s="1" t="s">
        <v>36</v>
      </c>
      <c r="H367" s="1">
        <f t="shared" si="5"/>
        <v>0</v>
      </c>
      <c r="I367" s="1" t="s">
        <v>22</v>
      </c>
      <c r="J367" s="1" t="s">
        <v>0</v>
      </c>
    </row>
    <row r="368" spans="1:10" x14ac:dyDescent="0.25">
      <c r="A368" s="1">
        <v>2765874</v>
      </c>
      <c r="B368" s="1" t="s">
        <v>723</v>
      </c>
      <c r="C368" s="1">
        <v>3</v>
      </c>
      <c r="D368" s="1" t="s">
        <v>724</v>
      </c>
      <c r="E368" s="1">
        <f>ROUND(H369+H370+H371,2)</f>
        <v>0</v>
      </c>
      <c r="F368" s="1">
        <v>1</v>
      </c>
      <c r="G368" s="1" t="s">
        <v>0</v>
      </c>
      <c r="H368" s="1">
        <f t="shared" si="5"/>
        <v>0</v>
      </c>
      <c r="I368" s="1" t="s">
        <v>22</v>
      </c>
      <c r="J368" s="1" t="s">
        <v>0</v>
      </c>
    </row>
    <row r="369" spans="1:10" x14ac:dyDescent="0.25">
      <c r="A369" s="1">
        <v>2765875</v>
      </c>
      <c r="B369" s="1" t="s">
        <v>725</v>
      </c>
      <c r="C369" s="1" t="s">
        <v>22</v>
      </c>
      <c r="D369" s="1" t="s">
        <v>726</v>
      </c>
      <c r="E369" s="2">
        <v>0</v>
      </c>
      <c r="F369" s="1">
        <v>60.328000000000003</v>
      </c>
      <c r="G369" s="1" t="s">
        <v>45</v>
      </c>
      <c r="H369" s="1">
        <f t="shared" si="5"/>
        <v>0</v>
      </c>
      <c r="I369" s="1" t="s">
        <v>22</v>
      </c>
      <c r="J369" s="1" t="s">
        <v>0</v>
      </c>
    </row>
    <row r="370" spans="1:10" ht="30" x14ac:dyDescent="0.25">
      <c r="A370" s="1">
        <v>2765876</v>
      </c>
      <c r="B370" s="1" t="s">
        <v>727</v>
      </c>
      <c r="C370" s="1" t="s">
        <v>22</v>
      </c>
      <c r="D370" s="1" t="s">
        <v>728</v>
      </c>
      <c r="E370" s="2">
        <v>0</v>
      </c>
      <c r="F370" s="1">
        <v>209.88</v>
      </c>
      <c r="G370" s="1" t="s">
        <v>36</v>
      </c>
      <c r="H370" s="1">
        <f t="shared" si="5"/>
        <v>0</v>
      </c>
      <c r="I370" s="1" t="s">
        <v>22</v>
      </c>
      <c r="J370" s="1" t="s">
        <v>0</v>
      </c>
    </row>
    <row r="371" spans="1:10" ht="30" x14ac:dyDescent="0.25">
      <c r="A371" s="1">
        <v>2765877</v>
      </c>
      <c r="B371" s="1" t="s">
        <v>729</v>
      </c>
      <c r="C371" s="1" t="s">
        <v>22</v>
      </c>
      <c r="D371" s="1" t="s">
        <v>730</v>
      </c>
      <c r="E371" s="2">
        <v>0</v>
      </c>
      <c r="F371" s="1">
        <v>209.88</v>
      </c>
      <c r="G371" s="1" t="s">
        <v>36</v>
      </c>
      <c r="H371" s="1">
        <f t="shared" si="5"/>
        <v>0</v>
      </c>
      <c r="I371" s="1" t="s">
        <v>22</v>
      </c>
      <c r="J371" s="1" t="s">
        <v>0</v>
      </c>
    </row>
    <row r="372" spans="1:10" x14ac:dyDescent="0.25">
      <c r="A372" s="1">
        <v>2765878</v>
      </c>
      <c r="B372" s="1" t="s">
        <v>731</v>
      </c>
      <c r="C372" s="1">
        <v>4</v>
      </c>
      <c r="D372" s="1" t="s">
        <v>732</v>
      </c>
      <c r="E372" s="1">
        <f>ROUND(H373,2)</f>
        <v>0</v>
      </c>
      <c r="F372" s="1">
        <v>1</v>
      </c>
      <c r="G372" s="1" t="s">
        <v>0</v>
      </c>
      <c r="H372" s="1">
        <f t="shared" si="5"/>
        <v>0</v>
      </c>
      <c r="I372" s="1" t="s">
        <v>22</v>
      </c>
      <c r="J372" s="1" t="s">
        <v>0</v>
      </c>
    </row>
    <row r="373" spans="1:10" ht="45" x14ac:dyDescent="0.25">
      <c r="A373" s="1">
        <v>2765879</v>
      </c>
      <c r="B373" s="1" t="s">
        <v>733</v>
      </c>
      <c r="C373" s="1" t="s">
        <v>22</v>
      </c>
      <c r="D373" s="1" t="s">
        <v>734</v>
      </c>
      <c r="E373" s="2">
        <v>0</v>
      </c>
      <c r="F373" s="1">
        <v>5.6239999999999997</v>
      </c>
      <c r="G373" s="1" t="s">
        <v>45</v>
      </c>
      <c r="H373" s="1">
        <f t="shared" si="5"/>
        <v>0</v>
      </c>
      <c r="I373" s="1" t="s">
        <v>22</v>
      </c>
      <c r="J373" s="1" t="s">
        <v>0</v>
      </c>
    </row>
    <row r="374" spans="1:10" x14ac:dyDescent="0.25">
      <c r="A374" s="1">
        <v>2765880</v>
      </c>
      <c r="B374" s="1" t="s">
        <v>735</v>
      </c>
      <c r="C374" s="1">
        <v>5</v>
      </c>
      <c r="D374" s="1" t="s">
        <v>736</v>
      </c>
      <c r="E374" s="1">
        <f>ROUND(H375+H376+H377+H378+H379+H380+H381,2)</f>
        <v>0</v>
      </c>
      <c r="F374" s="1">
        <v>1</v>
      </c>
      <c r="G374" s="1" t="s">
        <v>0</v>
      </c>
      <c r="H374" s="1">
        <f t="shared" si="5"/>
        <v>0</v>
      </c>
      <c r="I374" s="1" t="s">
        <v>22</v>
      </c>
      <c r="J374" s="1" t="s">
        <v>0</v>
      </c>
    </row>
    <row r="375" spans="1:10" ht="45" x14ac:dyDescent="0.25">
      <c r="A375" s="1">
        <v>2765881</v>
      </c>
      <c r="B375" s="1" t="s">
        <v>737</v>
      </c>
      <c r="C375" s="1" t="s">
        <v>22</v>
      </c>
      <c r="D375" s="1" t="s">
        <v>738</v>
      </c>
      <c r="E375" s="2">
        <v>0</v>
      </c>
      <c r="F375" s="1">
        <v>1126.5999999999999</v>
      </c>
      <c r="G375" s="1" t="s">
        <v>36</v>
      </c>
      <c r="H375" s="1">
        <f t="shared" si="5"/>
        <v>0</v>
      </c>
      <c r="I375" s="1" t="s">
        <v>22</v>
      </c>
      <c r="J375" s="1" t="s">
        <v>0</v>
      </c>
    </row>
    <row r="376" spans="1:10" ht="30" x14ac:dyDescent="0.25">
      <c r="A376" s="1">
        <v>2765882</v>
      </c>
      <c r="B376" s="1" t="s">
        <v>739</v>
      </c>
      <c r="C376" s="1" t="s">
        <v>22</v>
      </c>
      <c r="D376" s="1" t="s">
        <v>740</v>
      </c>
      <c r="E376" s="2">
        <v>0</v>
      </c>
      <c r="F376" s="1">
        <v>516.9</v>
      </c>
      <c r="G376" s="1" t="s">
        <v>36</v>
      </c>
      <c r="H376" s="1">
        <f t="shared" si="5"/>
        <v>0</v>
      </c>
      <c r="I376" s="1" t="s">
        <v>22</v>
      </c>
      <c r="J376" s="1" t="s">
        <v>0</v>
      </c>
    </row>
    <row r="377" spans="1:10" ht="60" x14ac:dyDescent="0.25">
      <c r="A377" s="1">
        <v>2765883</v>
      </c>
      <c r="B377" s="1" t="s">
        <v>741</v>
      </c>
      <c r="C377" s="1" t="s">
        <v>22</v>
      </c>
      <c r="D377" s="1" t="s">
        <v>742</v>
      </c>
      <c r="E377" s="2">
        <v>0</v>
      </c>
      <c r="F377" s="1">
        <v>1126.5999999999999</v>
      </c>
      <c r="G377" s="1" t="s">
        <v>36</v>
      </c>
      <c r="H377" s="1">
        <f t="shared" si="5"/>
        <v>0</v>
      </c>
      <c r="I377" s="1" t="s">
        <v>22</v>
      </c>
      <c r="J377" s="1" t="s">
        <v>0</v>
      </c>
    </row>
    <row r="378" spans="1:10" x14ac:dyDescent="0.25">
      <c r="A378" s="1">
        <v>2765884</v>
      </c>
      <c r="B378" s="1" t="s">
        <v>743</v>
      </c>
      <c r="C378" s="1" t="s">
        <v>22</v>
      </c>
      <c r="D378" s="1" t="s">
        <v>744</v>
      </c>
      <c r="E378" s="2">
        <v>0</v>
      </c>
      <c r="F378" s="1">
        <v>516.9</v>
      </c>
      <c r="G378" s="1" t="s">
        <v>36</v>
      </c>
      <c r="H378" s="1">
        <f t="shared" si="5"/>
        <v>0</v>
      </c>
      <c r="I378" s="1" t="s">
        <v>22</v>
      </c>
      <c r="J378" s="1" t="s">
        <v>0</v>
      </c>
    </row>
    <row r="379" spans="1:10" x14ac:dyDescent="0.25">
      <c r="A379" s="1">
        <v>2765885</v>
      </c>
      <c r="B379" s="1" t="s">
        <v>745</v>
      </c>
      <c r="C379" s="1" t="s">
        <v>22</v>
      </c>
      <c r="D379" s="1" t="s">
        <v>746</v>
      </c>
      <c r="E379" s="2">
        <v>0</v>
      </c>
      <c r="F379" s="1">
        <v>217.09800000000001</v>
      </c>
      <c r="G379" s="1" t="s">
        <v>48</v>
      </c>
      <c r="H379" s="1">
        <f t="shared" si="5"/>
        <v>0</v>
      </c>
      <c r="I379" s="1" t="s">
        <v>22</v>
      </c>
      <c r="J379" s="1" t="s">
        <v>0</v>
      </c>
    </row>
    <row r="380" spans="1:10" ht="30" x14ac:dyDescent="0.25">
      <c r="A380" s="1">
        <v>2765886</v>
      </c>
      <c r="B380" s="1" t="s">
        <v>747</v>
      </c>
      <c r="C380" s="1" t="s">
        <v>22</v>
      </c>
      <c r="D380" s="1" t="s">
        <v>748</v>
      </c>
      <c r="E380" s="2">
        <v>0</v>
      </c>
      <c r="F380" s="1">
        <v>1126.5999999999999</v>
      </c>
      <c r="G380" s="1" t="s">
        <v>36</v>
      </c>
      <c r="H380" s="1">
        <f t="shared" si="5"/>
        <v>0</v>
      </c>
      <c r="I380" s="1" t="s">
        <v>22</v>
      </c>
      <c r="J380" s="1" t="s">
        <v>0</v>
      </c>
    </row>
    <row r="381" spans="1:10" x14ac:dyDescent="0.25">
      <c r="A381" s="1">
        <v>2765887</v>
      </c>
      <c r="B381" s="1" t="s">
        <v>749</v>
      </c>
      <c r="C381" s="1" t="s">
        <v>22</v>
      </c>
      <c r="D381" s="1" t="s">
        <v>750</v>
      </c>
      <c r="E381" s="2">
        <v>0</v>
      </c>
      <c r="F381" s="1">
        <v>1149.1320000000001</v>
      </c>
      <c r="G381" s="1" t="s">
        <v>36</v>
      </c>
      <c r="H381" s="1">
        <f t="shared" si="5"/>
        <v>0</v>
      </c>
      <c r="I381" s="1" t="s">
        <v>22</v>
      </c>
      <c r="J381" s="1" t="s">
        <v>0</v>
      </c>
    </row>
    <row r="382" spans="1:10" x14ac:dyDescent="0.25">
      <c r="A382" s="1">
        <v>2765888</v>
      </c>
      <c r="B382" s="1" t="s">
        <v>751</v>
      </c>
      <c r="C382" s="1">
        <v>9</v>
      </c>
      <c r="D382" s="1" t="s">
        <v>43</v>
      </c>
      <c r="E382" s="1">
        <f>ROUND(H383+H384+H385+H386+H387+H388+H389+H390+H391,2)</f>
        <v>0</v>
      </c>
      <c r="F382" s="1">
        <v>1</v>
      </c>
      <c r="G382" s="1" t="s">
        <v>0</v>
      </c>
      <c r="H382" s="1">
        <f t="shared" si="5"/>
        <v>0</v>
      </c>
      <c r="I382" s="1" t="s">
        <v>22</v>
      </c>
      <c r="J382" s="1" t="s">
        <v>0</v>
      </c>
    </row>
    <row r="383" spans="1:10" ht="30" x14ac:dyDescent="0.25">
      <c r="A383" s="1">
        <v>2765889</v>
      </c>
      <c r="B383" s="1" t="s">
        <v>752</v>
      </c>
      <c r="C383" s="1" t="s">
        <v>22</v>
      </c>
      <c r="D383" s="1" t="s">
        <v>753</v>
      </c>
      <c r="E383" s="2">
        <v>0</v>
      </c>
      <c r="F383" s="1">
        <v>88.8</v>
      </c>
      <c r="G383" s="1" t="s">
        <v>62</v>
      </c>
      <c r="H383" s="1">
        <f t="shared" si="5"/>
        <v>0</v>
      </c>
      <c r="I383" s="1" t="s">
        <v>22</v>
      </c>
      <c r="J383" s="1" t="s">
        <v>0</v>
      </c>
    </row>
    <row r="384" spans="1:10" x14ac:dyDescent="0.25">
      <c r="A384" s="1">
        <v>2765890</v>
      </c>
      <c r="B384" s="1" t="s">
        <v>754</v>
      </c>
      <c r="C384" s="1" t="s">
        <v>22</v>
      </c>
      <c r="D384" s="1" t="s">
        <v>755</v>
      </c>
      <c r="E384" s="2">
        <v>0</v>
      </c>
      <c r="F384" s="1">
        <v>91</v>
      </c>
      <c r="G384" s="1" t="s">
        <v>69</v>
      </c>
      <c r="H384" s="1">
        <f t="shared" si="5"/>
        <v>0</v>
      </c>
      <c r="I384" s="1" t="s">
        <v>22</v>
      </c>
      <c r="J384" s="1" t="s">
        <v>0</v>
      </c>
    </row>
    <row r="385" spans="1:10" x14ac:dyDescent="0.25">
      <c r="A385" s="1">
        <v>2765891</v>
      </c>
      <c r="B385" s="1" t="s">
        <v>756</v>
      </c>
      <c r="C385" s="1" t="s">
        <v>22</v>
      </c>
      <c r="D385" s="1" t="s">
        <v>757</v>
      </c>
      <c r="E385" s="2">
        <v>0</v>
      </c>
      <c r="F385" s="1">
        <v>5.15</v>
      </c>
      <c r="G385" s="1" t="s">
        <v>45</v>
      </c>
      <c r="H385" s="1">
        <f t="shared" si="5"/>
        <v>0</v>
      </c>
      <c r="I385" s="1" t="s">
        <v>22</v>
      </c>
      <c r="J385" s="1" t="s">
        <v>0</v>
      </c>
    </row>
    <row r="386" spans="1:10" x14ac:dyDescent="0.25">
      <c r="A386" s="1">
        <v>2765892</v>
      </c>
      <c r="B386" s="1" t="s">
        <v>758</v>
      </c>
      <c r="C386" s="1" t="s">
        <v>22</v>
      </c>
      <c r="D386" s="1" t="s">
        <v>759</v>
      </c>
      <c r="E386" s="2">
        <v>0</v>
      </c>
      <c r="F386" s="1">
        <v>2.4860000000000002</v>
      </c>
      <c r="G386" s="1" t="s">
        <v>45</v>
      </c>
      <c r="H386" s="1">
        <f t="shared" si="5"/>
        <v>0</v>
      </c>
      <c r="I386" s="1" t="s">
        <v>22</v>
      </c>
      <c r="J386" s="1" t="s">
        <v>0</v>
      </c>
    </row>
    <row r="387" spans="1:10" ht="45" x14ac:dyDescent="0.25">
      <c r="A387" s="1">
        <v>2765893</v>
      </c>
      <c r="B387" s="1" t="s">
        <v>760</v>
      </c>
      <c r="C387" s="1" t="s">
        <v>22</v>
      </c>
      <c r="D387" s="1" t="s">
        <v>761</v>
      </c>
      <c r="E387" s="2">
        <v>0</v>
      </c>
      <c r="F387" s="1">
        <v>22.2</v>
      </c>
      <c r="G387" s="1" t="s">
        <v>62</v>
      </c>
      <c r="H387" s="1">
        <f t="shared" ref="H387:H407" si="6">IF(ISNUMBER(VALUE(E387)),ROUND(SUM(ROUND(E387,2)*F387),2),"N")</f>
        <v>0</v>
      </c>
      <c r="I387" s="1" t="s">
        <v>22</v>
      </c>
      <c r="J387" s="1" t="s">
        <v>0</v>
      </c>
    </row>
    <row r="388" spans="1:10" ht="30" x14ac:dyDescent="0.25">
      <c r="A388" s="1">
        <v>2765894</v>
      </c>
      <c r="B388" s="1" t="s">
        <v>762</v>
      </c>
      <c r="C388" s="1" t="s">
        <v>22</v>
      </c>
      <c r="D388" s="1" t="s">
        <v>763</v>
      </c>
      <c r="E388" s="2">
        <v>0</v>
      </c>
      <c r="F388" s="1">
        <v>2</v>
      </c>
      <c r="G388" s="1" t="s">
        <v>69</v>
      </c>
      <c r="H388" s="1">
        <f t="shared" si="6"/>
        <v>0</v>
      </c>
      <c r="I388" s="1" t="s">
        <v>22</v>
      </c>
      <c r="J388" s="1" t="s">
        <v>0</v>
      </c>
    </row>
    <row r="389" spans="1:10" ht="45" x14ac:dyDescent="0.25">
      <c r="A389" s="1">
        <v>2765895</v>
      </c>
      <c r="B389" s="1" t="s">
        <v>764</v>
      </c>
      <c r="C389" s="1" t="s">
        <v>22</v>
      </c>
      <c r="D389" s="1" t="s">
        <v>765</v>
      </c>
      <c r="E389" s="2">
        <v>0</v>
      </c>
      <c r="F389" s="1">
        <v>45</v>
      </c>
      <c r="G389" s="1" t="s">
        <v>69</v>
      </c>
      <c r="H389" s="1">
        <f t="shared" si="6"/>
        <v>0</v>
      </c>
      <c r="I389" s="1" t="s">
        <v>22</v>
      </c>
      <c r="J389" s="1" t="s">
        <v>0</v>
      </c>
    </row>
    <row r="390" spans="1:10" ht="30" x14ac:dyDescent="0.25">
      <c r="A390" s="1">
        <v>2765896</v>
      </c>
      <c r="B390" s="1" t="s">
        <v>766</v>
      </c>
      <c r="C390" s="1" t="s">
        <v>22</v>
      </c>
      <c r="D390" s="1" t="s">
        <v>767</v>
      </c>
      <c r="E390" s="2">
        <v>0</v>
      </c>
      <c r="F390" s="1">
        <v>23</v>
      </c>
      <c r="G390" s="1" t="s">
        <v>69</v>
      </c>
      <c r="H390" s="1">
        <f t="shared" si="6"/>
        <v>0</v>
      </c>
      <c r="I390" s="1" t="s">
        <v>22</v>
      </c>
      <c r="J390" s="1" t="s">
        <v>0</v>
      </c>
    </row>
    <row r="391" spans="1:10" ht="30" x14ac:dyDescent="0.25">
      <c r="A391" s="1">
        <v>2765897</v>
      </c>
      <c r="B391" s="1" t="s">
        <v>768</v>
      </c>
      <c r="C391" s="1" t="s">
        <v>22</v>
      </c>
      <c r="D391" s="1" t="s">
        <v>769</v>
      </c>
      <c r="E391" s="2">
        <v>0</v>
      </c>
      <c r="F391" s="1">
        <v>1</v>
      </c>
      <c r="G391" s="1" t="s">
        <v>69</v>
      </c>
      <c r="H391" s="1">
        <f t="shared" si="6"/>
        <v>0</v>
      </c>
      <c r="I391" s="1" t="s">
        <v>22</v>
      </c>
      <c r="J391" s="1" t="s">
        <v>0</v>
      </c>
    </row>
    <row r="392" spans="1:10" x14ac:dyDescent="0.25">
      <c r="A392" s="1">
        <v>2765898</v>
      </c>
      <c r="B392" s="1" t="s">
        <v>770</v>
      </c>
      <c r="C392" s="1">
        <v>99</v>
      </c>
      <c r="D392" s="1" t="s">
        <v>142</v>
      </c>
      <c r="E392" s="1">
        <f>ROUND(H393,2)</f>
        <v>0</v>
      </c>
      <c r="F392" s="1">
        <v>1</v>
      </c>
      <c r="G392" s="1" t="s">
        <v>0</v>
      </c>
      <c r="H392" s="1">
        <f t="shared" si="6"/>
        <v>0</v>
      </c>
      <c r="I392" s="1" t="s">
        <v>22</v>
      </c>
      <c r="J392" s="1" t="s">
        <v>0</v>
      </c>
    </row>
    <row r="393" spans="1:10" ht="30" x14ac:dyDescent="0.25">
      <c r="A393" s="1">
        <v>2765899</v>
      </c>
      <c r="B393" s="1" t="s">
        <v>771</v>
      </c>
      <c r="C393" s="1" t="s">
        <v>22</v>
      </c>
      <c r="D393" s="1" t="s">
        <v>772</v>
      </c>
      <c r="E393" s="2">
        <v>0</v>
      </c>
      <c r="F393" s="1">
        <v>1663.414</v>
      </c>
      <c r="G393" s="1" t="s">
        <v>48</v>
      </c>
      <c r="H393" s="1">
        <f t="shared" si="6"/>
        <v>0</v>
      </c>
      <c r="I393" s="1" t="s">
        <v>22</v>
      </c>
      <c r="J393" s="1" t="s">
        <v>0</v>
      </c>
    </row>
    <row r="394" spans="1:10" x14ac:dyDescent="0.25">
      <c r="A394" s="1">
        <v>2765900</v>
      </c>
      <c r="B394" s="1" t="s">
        <v>773</v>
      </c>
      <c r="C394" s="1" t="s">
        <v>57</v>
      </c>
      <c r="D394" s="1" t="s">
        <v>58</v>
      </c>
      <c r="E394" s="1">
        <f>ROUND(H395+H405,2)</f>
        <v>0</v>
      </c>
      <c r="F394" s="1">
        <v>1</v>
      </c>
      <c r="G394" s="1" t="s">
        <v>0</v>
      </c>
      <c r="H394" s="1">
        <f t="shared" si="6"/>
        <v>0</v>
      </c>
      <c r="I394" s="1" t="s">
        <v>22</v>
      </c>
      <c r="J394" s="1" t="s">
        <v>0</v>
      </c>
    </row>
    <row r="395" spans="1:10" x14ac:dyDescent="0.25">
      <c r="A395" s="1">
        <v>2765901</v>
      </c>
      <c r="B395" s="1" t="s">
        <v>774</v>
      </c>
      <c r="C395" s="1">
        <v>767</v>
      </c>
      <c r="D395" s="1" t="s">
        <v>65</v>
      </c>
      <c r="E395" s="1">
        <f>ROUND(H396+H397+H398+H399+H400+H401+H402+H403+H404,2)</f>
        <v>0</v>
      </c>
      <c r="F395" s="1">
        <v>1</v>
      </c>
      <c r="G395" s="1" t="s">
        <v>0</v>
      </c>
      <c r="H395" s="1">
        <f t="shared" si="6"/>
        <v>0</v>
      </c>
      <c r="I395" s="1" t="s">
        <v>22</v>
      </c>
      <c r="J395" s="1" t="s">
        <v>0</v>
      </c>
    </row>
    <row r="396" spans="1:10" ht="30" x14ac:dyDescent="0.25">
      <c r="A396" s="1">
        <v>2765902</v>
      </c>
      <c r="B396" s="1" t="s">
        <v>775</v>
      </c>
      <c r="C396" s="1" t="s">
        <v>22</v>
      </c>
      <c r="D396" s="1" t="s">
        <v>776</v>
      </c>
      <c r="E396" s="2">
        <v>0</v>
      </c>
      <c r="F396" s="1">
        <v>54.66</v>
      </c>
      <c r="G396" s="1" t="s">
        <v>62</v>
      </c>
      <c r="H396" s="1">
        <f t="shared" si="6"/>
        <v>0</v>
      </c>
      <c r="I396" s="1" t="s">
        <v>22</v>
      </c>
      <c r="J396" s="1" t="s">
        <v>0</v>
      </c>
    </row>
    <row r="397" spans="1:10" ht="30" x14ac:dyDescent="0.25">
      <c r="A397" s="1">
        <v>2765903</v>
      </c>
      <c r="B397" s="1" t="s">
        <v>777</v>
      </c>
      <c r="C397" s="1" t="s">
        <v>22</v>
      </c>
      <c r="D397" s="1" t="s">
        <v>778</v>
      </c>
      <c r="E397" s="2">
        <v>0</v>
      </c>
      <c r="F397" s="1">
        <v>1.6890000000000001</v>
      </c>
      <c r="G397" s="1" t="s">
        <v>48</v>
      </c>
      <c r="H397" s="1">
        <f t="shared" si="6"/>
        <v>0</v>
      </c>
      <c r="I397" s="1" t="s">
        <v>22</v>
      </c>
      <c r="J397" s="1" t="s">
        <v>0</v>
      </c>
    </row>
    <row r="398" spans="1:10" ht="30" x14ac:dyDescent="0.25">
      <c r="A398" s="1">
        <v>2765904</v>
      </c>
      <c r="B398" s="1" t="s">
        <v>779</v>
      </c>
      <c r="C398" s="1" t="s">
        <v>22</v>
      </c>
      <c r="D398" s="1" t="s">
        <v>780</v>
      </c>
      <c r="E398" s="2">
        <v>0</v>
      </c>
      <c r="F398" s="1">
        <v>2.2629999999999999</v>
      </c>
      <c r="G398" s="1" t="s">
        <v>48</v>
      </c>
      <c r="H398" s="1">
        <f t="shared" si="6"/>
        <v>0</v>
      </c>
      <c r="I398" s="1" t="s">
        <v>22</v>
      </c>
      <c r="J398" s="1" t="s">
        <v>0</v>
      </c>
    </row>
    <row r="399" spans="1:10" ht="30" x14ac:dyDescent="0.25">
      <c r="A399" s="1">
        <v>2765905</v>
      </c>
      <c r="B399" s="1" t="s">
        <v>781</v>
      </c>
      <c r="C399" s="1" t="s">
        <v>22</v>
      </c>
      <c r="D399" s="1" t="s">
        <v>782</v>
      </c>
      <c r="E399" s="2">
        <v>0</v>
      </c>
      <c r="F399" s="1">
        <v>1</v>
      </c>
      <c r="G399" s="1" t="s">
        <v>69</v>
      </c>
      <c r="H399" s="1">
        <f t="shared" si="6"/>
        <v>0</v>
      </c>
      <c r="I399" s="1" t="s">
        <v>22</v>
      </c>
      <c r="J399" s="1" t="s">
        <v>0</v>
      </c>
    </row>
    <row r="400" spans="1:10" ht="30" x14ac:dyDescent="0.25">
      <c r="A400" s="1">
        <v>2765906</v>
      </c>
      <c r="B400" s="1" t="s">
        <v>783</v>
      </c>
      <c r="C400" s="1" t="s">
        <v>22</v>
      </c>
      <c r="D400" s="1" t="s">
        <v>784</v>
      </c>
      <c r="E400" s="2">
        <v>0</v>
      </c>
      <c r="F400" s="1">
        <v>1</v>
      </c>
      <c r="G400" s="1" t="s">
        <v>69</v>
      </c>
      <c r="H400" s="1">
        <f t="shared" si="6"/>
        <v>0</v>
      </c>
      <c r="I400" s="1" t="s">
        <v>22</v>
      </c>
      <c r="J400" s="1" t="s">
        <v>0</v>
      </c>
    </row>
    <row r="401" spans="1:10" ht="30" x14ac:dyDescent="0.25">
      <c r="A401" s="1">
        <v>2765907</v>
      </c>
      <c r="B401" s="1" t="s">
        <v>785</v>
      </c>
      <c r="C401" s="1" t="s">
        <v>22</v>
      </c>
      <c r="D401" s="1" t="s">
        <v>787</v>
      </c>
      <c r="E401" s="2">
        <v>0</v>
      </c>
      <c r="F401" s="1">
        <v>1</v>
      </c>
      <c r="G401" s="1" t="s">
        <v>786</v>
      </c>
      <c r="H401" s="1">
        <f t="shared" si="6"/>
        <v>0</v>
      </c>
      <c r="I401" s="1" t="s">
        <v>22</v>
      </c>
      <c r="J401" s="1" t="s">
        <v>0</v>
      </c>
    </row>
    <row r="402" spans="1:10" ht="30" x14ac:dyDescent="0.25">
      <c r="A402" s="1">
        <v>2765908</v>
      </c>
      <c r="B402" s="1" t="s">
        <v>788</v>
      </c>
      <c r="C402" s="1" t="s">
        <v>22</v>
      </c>
      <c r="D402" s="1" t="s">
        <v>789</v>
      </c>
      <c r="E402" s="2">
        <v>0</v>
      </c>
      <c r="F402" s="1">
        <v>780</v>
      </c>
      <c r="G402" s="1" t="s">
        <v>285</v>
      </c>
      <c r="H402" s="1">
        <f t="shared" si="6"/>
        <v>0</v>
      </c>
      <c r="I402" s="1" t="s">
        <v>22</v>
      </c>
      <c r="J402" s="1" t="s">
        <v>0</v>
      </c>
    </row>
    <row r="403" spans="1:10" ht="30" x14ac:dyDescent="0.25">
      <c r="A403" s="1">
        <v>2765909</v>
      </c>
      <c r="B403" s="1" t="s">
        <v>790</v>
      </c>
      <c r="C403" s="1" t="s">
        <v>22</v>
      </c>
      <c r="D403" s="1" t="s">
        <v>791</v>
      </c>
      <c r="E403" s="2">
        <v>0</v>
      </c>
      <c r="F403" s="1">
        <v>2</v>
      </c>
      <c r="G403" s="1" t="s">
        <v>69</v>
      </c>
      <c r="H403" s="1">
        <f t="shared" si="6"/>
        <v>0</v>
      </c>
      <c r="I403" s="1" t="s">
        <v>22</v>
      </c>
      <c r="J403" s="1" t="s">
        <v>0</v>
      </c>
    </row>
    <row r="404" spans="1:10" ht="30" x14ac:dyDescent="0.25">
      <c r="A404" s="1">
        <v>2765910</v>
      </c>
      <c r="B404" s="1" t="s">
        <v>792</v>
      </c>
      <c r="C404" s="1" t="s">
        <v>22</v>
      </c>
      <c r="D404" s="1" t="s">
        <v>235</v>
      </c>
      <c r="E404" s="2">
        <v>0</v>
      </c>
      <c r="F404" s="1">
        <v>5.093</v>
      </c>
      <c r="G404" s="1" t="s">
        <v>48</v>
      </c>
      <c r="H404" s="1">
        <f t="shared" si="6"/>
        <v>0</v>
      </c>
      <c r="I404" s="1" t="s">
        <v>22</v>
      </c>
      <c r="J404" s="1" t="s">
        <v>0</v>
      </c>
    </row>
    <row r="405" spans="1:10" x14ac:dyDescent="0.25">
      <c r="A405" s="1">
        <v>2765911</v>
      </c>
      <c r="B405" s="1" t="s">
        <v>793</v>
      </c>
      <c r="C405" s="1">
        <v>783</v>
      </c>
      <c r="D405" s="1" t="s">
        <v>794</v>
      </c>
      <c r="E405" s="1">
        <f>ROUND(H406+H407,2)</f>
        <v>0</v>
      </c>
      <c r="F405" s="1">
        <v>1</v>
      </c>
      <c r="G405" s="1" t="s">
        <v>0</v>
      </c>
      <c r="H405" s="1">
        <f t="shared" si="6"/>
        <v>0</v>
      </c>
      <c r="I405" s="1" t="s">
        <v>22</v>
      </c>
      <c r="J405" s="1" t="s">
        <v>0</v>
      </c>
    </row>
    <row r="406" spans="1:10" ht="45" x14ac:dyDescent="0.25">
      <c r="A406" s="1">
        <v>2765912</v>
      </c>
      <c r="B406" s="1" t="s">
        <v>795</v>
      </c>
      <c r="C406" s="1" t="s">
        <v>22</v>
      </c>
      <c r="D406" s="1" t="s">
        <v>796</v>
      </c>
      <c r="E406" s="2">
        <v>0</v>
      </c>
      <c r="F406" s="1">
        <v>188.012</v>
      </c>
      <c r="G406" s="1" t="s">
        <v>36</v>
      </c>
      <c r="H406" s="1">
        <f t="shared" si="6"/>
        <v>0</v>
      </c>
      <c r="I406" s="1" t="s">
        <v>22</v>
      </c>
      <c r="J406" s="1" t="s">
        <v>0</v>
      </c>
    </row>
    <row r="407" spans="1:10" ht="30" x14ac:dyDescent="0.25">
      <c r="A407" s="1">
        <v>2765913</v>
      </c>
      <c r="B407" s="1" t="s">
        <v>797</v>
      </c>
      <c r="C407" s="1" t="s">
        <v>22</v>
      </c>
      <c r="D407" s="1" t="s">
        <v>798</v>
      </c>
      <c r="E407" s="2">
        <v>0</v>
      </c>
      <c r="F407" s="1">
        <v>188.012</v>
      </c>
      <c r="G407" s="1" t="s">
        <v>36</v>
      </c>
      <c r="H407" s="1">
        <f t="shared" si="6"/>
        <v>0</v>
      </c>
      <c r="I407" s="1" t="s">
        <v>22</v>
      </c>
      <c r="J407" s="1" t="s">
        <v>0</v>
      </c>
    </row>
    <row r="408" spans="1:10" x14ac:dyDescent="0.25">
      <c r="A408" s="1">
        <v>2765510</v>
      </c>
      <c r="B408" s="1" t="s">
        <v>799</v>
      </c>
      <c r="C408" s="1" t="s">
        <v>22</v>
      </c>
      <c r="D408" s="1" t="s">
        <v>801</v>
      </c>
      <c r="E408" s="2">
        <v>0</v>
      </c>
      <c r="F408" s="1">
        <v>1</v>
      </c>
      <c r="G408" s="1" t="s">
        <v>800</v>
      </c>
      <c r="H408" s="1">
        <f>IF(ISNUMBER(VALUE(E408)),ROUND(SUM(ROUND(E408,0)*F408),0),"N")</f>
        <v>0</v>
      </c>
      <c r="I408" s="1" t="s">
        <v>22</v>
      </c>
      <c r="J408" s="1" t="s">
        <v>0</v>
      </c>
    </row>
  </sheetData>
  <sheetProtection algorithmName="SHA-512" hashValue="pE/EPQGAE55zfdLQ8xDlVaxSx/QTCUuvYt8RpJgc0BaE6i5Uhdfp7JQV6ot0cds81aGIp7huyuHCA+r7hjaGfg==" saltValue="eci7toBxEgM2IIcsFLdd9g==" spinCount="100000" sheet="1" objects="1" scenarios="1"/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2026-01-14T13:39:59Z</dcterms:created>
  <dcterms:modified xsi:type="dcterms:W3CDTF">2026-01-14T13:44:04Z</dcterms:modified>
</cp:coreProperties>
</file>