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3" documentId="11_D36015692003AD0D96640A60758F9429129E2C94" xr6:coauthVersionLast="47" xr6:coauthVersionMax="47" xr10:uidLastSave="{C7E9D137-8E10-45A4-8244-665CB5C2A968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3" i="1" l="1"/>
  <c r="H712" i="1"/>
  <c r="H711" i="1"/>
  <c r="E710" i="1" s="1"/>
  <c r="H710" i="1" s="1"/>
  <c r="H709" i="1"/>
  <c r="E708" i="1" s="1"/>
  <c r="H708" i="1" s="1"/>
  <c r="H707" i="1"/>
  <c r="H706" i="1"/>
  <c r="H705" i="1"/>
  <c r="H704" i="1"/>
  <c r="H703" i="1"/>
  <c r="H702" i="1"/>
  <c r="H701" i="1"/>
  <c r="E700" i="1" s="1"/>
  <c r="H700" i="1" s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E686" i="1" s="1"/>
  <c r="H686" i="1" s="1"/>
  <c r="H684" i="1"/>
  <c r="H683" i="1"/>
  <c r="E682" i="1" s="1"/>
  <c r="H682" i="1" s="1"/>
  <c r="H681" i="1"/>
  <c r="E680" i="1" s="1"/>
  <c r="H680" i="1" s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E664" i="1"/>
  <c r="H664" i="1" s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E650" i="1" s="1"/>
  <c r="H650" i="1" s="1"/>
  <c r="H649" i="1"/>
  <c r="H648" i="1"/>
  <c r="H647" i="1"/>
  <c r="H646" i="1"/>
  <c r="H645" i="1"/>
  <c r="H644" i="1"/>
  <c r="H643" i="1"/>
  <c r="H642" i="1"/>
  <c r="H641" i="1"/>
  <c r="H640" i="1"/>
  <c r="H639" i="1"/>
  <c r="E638" i="1" s="1"/>
  <c r="H638" i="1" s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E609" i="1" s="1"/>
  <c r="H609" i="1" s="1"/>
  <c r="E608" i="1" s="1"/>
  <c r="H608" i="1" s="1"/>
  <c r="H606" i="1"/>
  <c r="E605" i="1"/>
  <c r="H605" i="1" s="1"/>
  <c r="H604" i="1"/>
  <c r="H603" i="1"/>
  <c r="E602" i="1" s="1"/>
  <c r="H602" i="1" s="1"/>
  <c r="E601" i="1" s="1"/>
  <c r="H601" i="1" s="1"/>
  <c r="H600" i="1"/>
  <c r="H599" i="1"/>
  <c r="H598" i="1"/>
  <c r="E597" i="1" s="1"/>
  <c r="H597" i="1" s="1"/>
  <c r="H596" i="1"/>
  <c r="H595" i="1"/>
  <c r="H594" i="1"/>
  <c r="H593" i="1"/>
  <c r="H592" i="1"/>
  <c r="H591" i="1"/>
  <c r="H590" i="1"/>
  <c r="H589" i="1"/>
  <c r="E579" i="1" s="1"/>
  <c r="H579" i="1" s="1"/>
  <c r="H588" i="1"/>
  <c r="H587" i="1"/>
  <c r="H586" i="1"/>
  <c r="H585" i="1"/>
  <c r="H584" i="1"/>
  <c r="H583" i="1"/>
  <c r="H582" i="1"/>
  <c r="H581" i="1"/>
  <c r="H580" i="1"/>
  <c r="H578" i="1"/>
  <c r="H577" i="1"/>
  <c r="H576" i="1"/>
  <c r="H575" i="1"/>
  <c r="H574" i="1"/>
  <c r="H573" i="1"/>
  <c r="H572" i="1"/>
  <c r="H571" i="1"/>
  <c r="E570" i="1" s="1"/>
  <c r="H570" i="1" s="1"/>
  <c r="H566" i="1"/>
  <c r="H565" i="1"/>
  <c r="E564" i="1" s="1"/>
  <c r="H564" i="1" s="1"/>
  <c r="H563" i="1"/>
  <c r="H562" i="1"/>
  <c r="H561" i="1"/>
  <c r="H560" i="1"/>
  <c r="H559" i="1"/>
  <c r="E552" i="1" s="1"/>
  <c r="H552" i="1" s="1"/>
  <c r="E551" i="1" s="1"/>
  <c r="H551" i="1" s="1"/>
  <c r="H558" i="1"/>
  <c r="H557" i="1"/>
  <c r="H556" i="1"/>
  <c r="H555" i="1"/>
  <c r="H554" i="1"/>
  <c r="H553" i="1"/>
  <c r="H550" i="1"/>
  <c r="E549" i="1" s="1"/>
  <c r="H549" i="1" s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E518" i="1" s="1"/>
  <c r="H518" i="1" s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E501" i="1" s="1"/>
  <c r="H501" i="1" s="1"/>
  <c r="H500" i="1"/>
  <c r="E499" i="1" s="1"/>
  <c r="H499" i="1" s="1"/>
  <c r="H498" i="1"/>
  <c r="H497" i="1"/>
  <c r="H496" i="1"/>
  <c r="E495" i="1"/>
  <c r="H495" i="1" s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E464" i="1" s="1"/>
  <c r="H464" i="1" s="1"/>
  <c r="H461" i="1"/>
  <c r="H460" i="1"/>
  <c r="E459" i="1" s="1"/>
  <c r="H459" i="1" s="1"/>
  <c r="H458" i="1"/>
  <c r="E457" i="1" s="1"/>
  <c r="H457" i="1" s="1"/>
  <c r="H455" i="1"/>
  <c r="H454" i="1"/>
  <c r="H453" i="1"/>
  <c r="H452" i="1"/>
  <c r="H451" i="1"/>
  <c r="H450" i="1"/>
  <c r="E449" i="1" s="1"/>
  <c r="H449" i="1" s="1"/>
  <c r="H448" i="1"/>
  <c r="H447" i="1"/>
  <c r="H446" i="1"/>
  <c r="H445" i="1"/>
  <c r="H444" i="1"/>
  <c r="H443" i="1"/>
  <c r="E442" i="1"/>
  <c r="H442" i="1" s="1"/>
  <c r="H438" i="1"/>
  <c r="H437" i="1"/>
  <c r="E436" i="1" s="1"/>
  <c r="H436" i="1" s="1"/>
  <c r="H435" i="1"/>
  <c r="H434" i="1"/>
  <c r="H433" i="1"/>
  <c r="H432" i="1"/>
  <c r="H431" i="1"/>
  <c r="H430" i="1"/>
  <c r="H429" i="1"/>
  <c r="H428" i="1"/>
  <c r="H427" i="1"/>
  <c r="E426" i="1" s="1"/>
  <c r="H426" i="1" s="1"/>
  <c r="H424" i="1"/>
  <c r="E423" i="1" s="1"/>
  <c r="H423" i="1" s="1"/>
  <c r="H422" i="1"/>
  <c r="H421" i="1"/>
  <c r="H420" i="1"/>
  <c r="H419" i="1"/>
  <c r="H418" i="1"/>
  <c r="H417" i="1"/>
  <c r="H416" i="1"/>
  <c r="H415" i="1"/>
  <c r="H414" i="1"/>
  <c r="E413" i="1" s="1"/>
  <c r="H413" i="1" s="1"/>
  <c r="H412" i="1"/>
  <c r="H411" i="1"/>
  <c r="H410" i="1"/>
  <c r="H409" i="1"/>
  <c r="H408" i="1"/>
  <c r="H407" i="1"/>
  <c r="H406" i="1"/>
  <c r="E405" i="1" s="1"/>
  <c r="H405" i="1" s="1"/>
  <c r="H404" i="1"/>
  <c r="E403" i="1" s="1"/>
  <c r="H403" i="1" s="1"/>
  <c r="H402" i="1"/>
  <c r="H401" i="1"/>
  <c r="H400" i="1"/>
  <c r="E399" i="1" s="1"/>
  <c r="H399" i="1" s="1"/>
  <c r="H398" i="1"/>
  <c r="H397" i="1"/>
  <c r="E396" i="1" s="1"/>
  <c r="H396" i="1" s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E380" i="1" s="1"/>
  <c r="H380" i="1" s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E351" i="1" s="1"/>
  <c r="H351" i="1" s="1"/>
  <c r="E350" i="1" s="1"/>
  <c r="H350" i="1" s="1"/>
  <c r="H360" i="1"/>
  <c r="H359" i="1"/>
  <c r="H358" i="1"/>
  <c r="H357" i="1"/>
  <c r="H356" i="1"/>
  <c r="H355" i="1"/>
  <c r="H354" i="1"/>
  <c r="H353" i="1"/>
  <c r="H352" i="1"/>
  <c r="H349" i="1"/>
  <c r="H348" i="1"/>
  <c r="E347" i="1"/>
  <c r="H347" i="1" s="1"/>
  <c r="H346" i="1"/>
  <c r="E345" i="1"/>
  <c r="H345" i="1" s="1"/>
  <c r="H344" i="1"/>
  <c r="H343" i="1"/>
  <c r="H342" i="1"/>
  <c r="H341" i="1"/>
  <c r="H340" i="1"/>
  <c r="H339" i="1"/>
  <c r="H338" i="1"/>
  <c r="H337" i="1"/>
  <c r="H336" i="1"/>
  <c r="H335" i="1"/>
  <c r="H334" i="1"/>
  <c r="E333" i="1" s="1"/>
  <c r="H333" i="1" s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E298" i="1" s="1"/>
  <c r="H298" i="1" s="1"/>
  <c r="E297" i="1" s="1"/>
  <c r="H297" i="1" s="1"/>
  <c r="H296" i="1"/>
  <c r="H295" i="1"/>
  <c r="E294" i="1" s="1"/>
  <c r="H294" i="1" s="1"/>
  <c r="H293" i="1"/>
  <c r="E292" i="1" s="1"/>
  <c r="H292" i="1" s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E278" i="1" s="1"/>
  <c r="H278" i="1" s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E264" i="1"/>
  <c r="H264" i="1" s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E250" i="1" s="1"/>
  <c r="H250" i="1" s="1"/>
  <c r="H249" i="1"/>
  <c r="H248" i="1"/>
  <c r="H247" i="1"/>
  <c r="H246" i="1"/>
  <c r="H245" i="1"/>
  <c r="H244" i="1"/>
  <c r="H243" i="1"/>
  <c r="H242" i="1"/>
  <c r="H241" i="1"/>
  <c r="E237" i="1" s="1"/>
  <c r="H237" i="1" s="1"/>
  <c r="H240" i="1"/>
  <c r="H239" i="1"/>
  <c r="H238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E218" i="1" s="1"/>
  <c r="H218" i="1" s="1"/>
  <c r="H214" i="1"/>
  <c r="E213" i="1" s="1"/>
  <c r="H213" i="1" s="1"/>
  <c r="H212" i="1"/>
  <c r="H211" i="1"/>
  <c r="H210" i="1"/>
  <c r="E209" i="1" s="1"/>
  <c r="H209" i="1" s="1"/>
  <c r="H208" i="1"/>
  <c r="H207" i="1"/>
  <c r="H206" i="1"/>
  <c r="H205" i="1"/>
  <c r="H204" i="1"/>
  <c r="H203" i="1"/>
  <c r="H202" i="1"/>
  <c r="H201" i="1"/>
  <c r="H200" i="1"/>
  <c r="H199" i="1"/>
  <c r="H198" i="1"/>
  <c r="E197" i="1" s="1"/>
  <c r="H197" i="1" s="1"/>
  <c r="H196" i="1"/>
  <c r="H195" i="1"/>
  <c r="H194" i="1"/>
  <c r="H193" i="1"/>
  <c r="H192" i="1"/>
  <c r="H191" i="1"/>
  <c r="H190" i="1"/>
  <c r="H189" i="1"/>
  <c r="E188" i="1" s="1"/>
  <c r="H188" i="1" s="1"/>
  <c r="H187" i="1"/>
  <c r="H186" i="1"/>
  <c r="E185" i="1" s="1"/>
  <c r="H185" i="1" s="1"/>
  <c r="H183" i="1"/>
  <c r="H182" i="1"/>
  <c r="H181" i="1"/>
  <c r="E180" i="1" s="1"/>
  <c r="H180" i="1" s="1"/>
  <c r="E179" i="1" s="1"/>
  <c r="H179" i="1" s="1"/>
  <c r="H177" i="1"/>
  <c r="E176" i="1"/>
  <c r="H176" i="1" s="1"/>
  <c r="H175" i="1"/>
  <c r="E174" i="1"/>
  <c r="H174" i="1" s="1"/>
  <c r="H173" i="1"/>
  <c r="H172" i="1"/>
  <c r="E171" i="1" s="1"/>
  <c r="H171" i="1" s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E157" i="1" s="1"/>
  <c r="H157" i="1" s="1"/>
  <c r="H156" i="1"/>
  <c r="E155" i="1" s="1"/>
  <c r="H155" i="1" s="1"/>
  <c r="H153" i="1"/>
  <c r="H152" i="1"/>
  <c r="H151" i="1"/>
  <c r="H150" i="1"/>
  <c r="H149" i="1"/>
  <c r="H148" i="1"/>
  <c r="E147" i="1" s="1"/>
  <c r="H147" i="1" s="1"/>
  <c r="H146" i="1"/>
  <c r="H145" i="1"/>
  <c r="E144" i="1"/>
  <c r="H144" i="1" s="1"/>
  <c r="E143" i="1" s="1"/>
  <c r="H143" i="1" s="1"/>
  <c r="H142" i="1"/>
  <c r="H141" i="1"/>
  <c r="H140" i="1"/>
  <c r="H139" i="1"/>
  <c r="E138" i="1" s="1"/>
  <c r="H138" i="1" s="1"/>
  <c r="E137" i="1" s="1"/>
  <c r="H137" i="1" s="1"/>
  <c r="E136" i="1" s="1"/>
  <c r="H136" i="1" s="1"/>
  <c r="H135" i="1"/>
  <c r="H134" i="1"/>
  <c r="H133" i="1"/>
  <c r="H132" i="1"/>
  <c r="H131" i="1"/>
  <c r="H130" i="1"/>
  <c r="H129" i="1"/>
  <c r="H128" i="1"/>
  <c r="H127" i="1"/>
  <c r="E126" i="1" s="1"/>
  <c r="H126" i="1" s="1"/>
  <c r="H125" i="1"/>
  <c r="H124" i="1"/>
  <c r="E113" i="1" s="1"/>
  <c r="H113" i="1" s="1"/>
  <c r="H123" i="1"/>
  <c r="H122" i="1"/>
  <c r="H121" i="1"/>
  <c r="H120" i="1"/>
  <c r="H119" i="1"/>
  <c r="H118" i="1"/>
  <c r="H117" i="1"/>
  <c r="H116" i="1"/>
  <c r="H115" i="1"/>
  <c r="H114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E99" i="1" s="1"/>
  <c r="H99" i="1" s="1"/>
  <c r="E98" i="1" s="1"/>
  <c r="H98" i="1" s="1"/>
  <c r="E97" i="1" s="1"/>
  <c r="H97" i="1" s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E83" i="1" s="1"/>
  <c r="H83" i="1" s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E69" i="1" s="1"/>
  <c r="H69" i="1" s="1"/>
  <c r="E68" i="1" s="1"/>
  <c r="H68" i="1" s="1"/>
  <c r="E67" i="1" s="1"/>
  <c r="H67" i="1" s="1"/>
  <c r="H66" i="1"/>
  <c r="H65" i="1"/>
  <c r="H64" i="1"/>
  <c r="E63" i="1" s="1"/>
  <c r="H63" i="1" s="1"/>
  <c r="E62" i="1" s="1"/>
  <c r="H62" i="1" s="1"/>
  <c r="H61" i="1"/>
  <c r="E60" i="1" s="1"/>
  <c r="H60" i="1" s="1"/>
  <c r="H59" i="1"/>
  <c r="H58" i="1"/>
  <c r="H57" i="1"/>
  <c r="H56" i="1"/>
  <c r="H55" i="1"/>
  <c r="H54" i="1"/>
  <c r="H53" i="1"/>
  <c r="H52" i="1"/>
  <c r="H51" i="1"/>
  <c r="E50" i="1" s="1"/>
  <c r="H50" i="1" s="1"/>
  <c r="H49" i="1"/>
  <c r="H48" i="1"/>
  <c r="H47" i="1"/>
  <c r="H46" i="1"/>
  <c r="H45" i="1"/>
  <c r="H44" i="1"/>
  <c r="H43" i="1"/>
  <c r="H42" i="1"/>
  <c r="H41" i="1"/>
  <c r="H40" i="1"/>
  <c r="H39" i="1"/>
  <c r="H38" i="1"/>
  <c r="E37" i="1" s="1"/>
  <c r="H37" i="1" s="1"/>
  <c r="H36" i="1"/>
  <c r="H35" i="1"/>
  <c r="H34" i="1"/>
  <c r="H33" i="1"/>
  <c r="H32" i="1"/>
  <c r="H31" i="1"/>
  <c r="H30" i="1"/>
  <c r="H29" i="1"/>
  <c r="H28" i="1"/>
  <c r="E27" i="1" s="1"/>
  <c r="H27" i="1" s="1"/>
  <c r="E26" i="1" s="1"/>
  <c r="H26" i="1" s="1"/>
  <c r="E25" i="1" s="1"/>
  <c r="H25" i="1" s="1"/>
  <c r="H23" i="1"/>
  <c r="H22" i="1"/>
  <c r="E21" i="1" s="1"/>
  <c r="H21" i="1" s="1"/>
  <c r="H20" i="1"/>
  <c r="E19" i="1" s="1"/>
  <c r="H19" i="1" s="1"/>
  <c r="E18" i="1" s="1"/>
  <c r="H18" i="1" s="1"/>
  <c r="H17" i="1"/>
  <c r="H16" i="1"/>
  <c r="H15" i="1"/>
  <c r="H14" i="1"/>
  <c r="H13" i="1"/>
  <c r="E12" i="1" s="1"/>
  <c r="H12" i="1" s="1"/>
  <c r="H11" i="1"/>
  <c r="H10" i="1"/>
  <c r="H9" i="1"/>
  <c r="E8" i="1" s="1"/>
  <c r="H8" i="1" s="1"/>
  <c r="E7" i="1" s="1"/>
  <c r="H7" i="1" s="1"/>
  <c r="E6" i="1" s="1"/>
  <c r="H6" i="1" s="1"/>
  <c r="H3" i="1"/>
  <c r="E685" i="1" l="1"/>
  <c r="H685" i="1" s="1"/>
  <c r="E379" i="1"/>
  <c r="H379" i="1" s="1"/>
  <c r="E441" i="1"/>
  <c r="H441" i="1" s="1"/>
  <c r="E440" i="1" s="1"/>
  <c r="H440" i="1" s="1"/>
  <c r="E439" i="1" s="1"/>
  <c r="H439" i="1" s="1"/>
  <c r="E425" i="1"/>
  <c r="H425" i="1" s="1"/>
  <c r="E456" i="1"/>
  <c r="H456" i="1" s="1"/>
  <c r="E607" i="1"/>
  <c r="H607" i="1" s="1"/>
  <c r="E569" i="1"/>
  <c r="H569" i="1" s="1"/>
  <c r="E568" i="1" s="1"/>
  <c r="H568" i="1" s="1"/>
  <c r="E567" i="1" s="1"/>
  <c r="H567" i="1" s="1"/>
  <c r="E184" i="1"/>
  <c r="H184" i="1" s="1"/>
  <c r="E178" i="1" s="1"/>
  <c r="H178" i="1" s="1"/>
  <c r="E24" i="1" s="1"/>
  <c r="H24" i="1" s="1"/>
  <c r="E463" i="1"/>
  <c r="H463" i="1" s="1"/>
  <c r="E462" i="1" s="1"/>
  <c r="H462" i="1" s="1"/>
  <c r="E154" i="1"/>
  <c r="H154" i="1" s="1"/>
  <c r="E217" i="1"/>
  <c r="H217" i="1" s="1"/>
  <c r="E216" i="1" s="1"/>
  <c r="H216" i="1" s="1"/>
  <c r="E215" i="1" s="1"/>
  <c r="H215" i="1" s="1"/>
  <c r="E378" i="1" l="1"/>
  <c r="H378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<sst xmlns="http://schemas.openxmlformats.org/spreadsheetml/2006/main" count="4235" uniqueCount="1263">
  <si>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</si>
  <si>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</si>
  <si>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</si>
  <si>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</si>
  <si>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</si>
  <si>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</si>
  <si>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</si>
  <si>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</si>
  <si>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</si>
  <si>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</si>
  <si>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</si>
  <si>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</si>
  <si>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</si>
  <si>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</si>
  <si>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</si>
  <si>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</si>
  <si>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</si>
  <si>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</si>
  <si>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</si>
  <si>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</si>
  <si>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</si>
  <si>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</si>
  <si>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</si>
  <si>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</si>
  <si>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</si>
  <si>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</si>
  <si>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</si>
  <si>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TOBOGAN A PARKOVISKO PRE NOC KOŠICE</t>
  </si>
  <si>
    <t>1.1.1.1. </t>
  </si>
  <si>
    <t>SO 01 - Odstránenie oplotenia.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</si>
  <si>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</si>
  <si>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</si>
  <si>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</si>
  <si>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</si>
  <si>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</si>
  <si>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</si>
  <si>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</si>
  <si>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150 do 300 mm.  -0.50000t</t>
  </si>
  <si>
    <t>1.1.1.1.1.1.2. </t>
  </si>
  <si>
    <t>Odstránenie krytu v ploche nad 200 m2 z kameniva ťaženého. hr. vrstvy 200 do 300 mm.  -0.50000t</t>
  </si>
  <si>
    <t>1.1.1.1.1.1.3. </t>
  </si>
  <si>
    <t>Odstránenie podkladu v ploche nad 200 m2 z kameniva hrubého drveného. hr.100 do 200 mm.  -0.23500t</t>
  </si>
  <si>
    <t>1.1.1.1.1.2. </t>
  </si>
  <si>
    <t>Ostatné konštrukcie a práce-búranie</t>
  </si>
  <si>
    <t>1.1.1.1.1.2.1. </t>
  </si>
  <si>
    <t>m3</t>
  </si>
  <si>
    <t>Búranie základov z betónu prostého.  -2.20000t - podmurovka oplotenia</t>
  </si>
  <si>
    <t>1.1.1.1.1.2.2. </t>
  </si>
  <si>
    <t>t</t>
  </si>
  <si>
    <t>Vodorovná doprava vybúraných hmôt po suchu s naložením a so zložením na vzdialenosť do 50 m</t>
  </si>
  <si>
    <t>1.1.1.1.1.2.3. </t>
  </si>
  <si>
    <t>Vodorovná doprava vybúraných hmôt po suchu bez naloženia. ale so zložením na vzdialenosť do 5 km</t>
  </si>
  <si>
    <t>1.1.1.1.1.2.4. </t>
  </si>
  <si>
    <t>Nakladanie na dopravné prostriedky pre vodorovnú dopravu vybúraných hmôt</t>
  </si>
  <si>
    <t>1.1.1.1.1.2.5. </t>
  </si>
  <si>
    <t>Poplatok za uloženie stavebného odpadu na recykláciu - betón bez armovania. veľkosť do 50 x 50 cm (17 01 01)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</si>
  <si>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</si>
  <si>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</si>
  <si>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</si>
  <si>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</si>
  <si>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</si>
  <si>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</si>
  <si>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m</t>
  </si>
  <si>
    <t>Demontáž priestorových viazaných konštrukcií z reziva hraneného plochy 120 - 224 cm2. -0.01000 t</t>
  </si>
  <si>
    <t>1.1.1.1.2.2. </t>
  </si>
  <si>
    <t>Konštrukcie doplnkové kovové</t>
  </si>
  <si>
    <t>1.1.1.1.2.2.1. </t>
  </si>
  <si>
    <t>Demontáž oplotenia rámového na oceľové stĺpiky. výšky do 2.3 m.  -0.00900t</t>
  </si>
  <si>
    <t>1.1.1.1.2.2.2. </t>
  </si>
  <si>
    <t>ks</t>
  </si>
  <si>
    <t>Demontáž vrát a vrátok na oplotenie s plochou jednotlivo nad 10 do 20 m2.  -0.40000t</t>
  </si>
  <si>
    <t>1.1.1.2. </t>
  </si>
  <si>
    <t>SO 02 - Tobogán</t>
  </si>
  <si>
    <t>1.1.1.2.1. </t>
  </si>
  <si>
    <t>E1.1 - 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</si>
  <si>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</si>
  <si>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</si>
  <si>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</si>
  <si>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</si>
  <si>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</si>
  <si>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</si>
  <si>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</si>
  <si>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</si>
  <si>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</si>
  <si>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</si>
  <si>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</si>
  <si>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</si>
  <si>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</si>
  <si>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</si>
  <si>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</si>
  <si>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</si>
  <si>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</si>
  <si>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</si>
  <si>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</si>
  <si>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</si>
  <si>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</si>
  <si>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</si>
  <si>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</si>
  <si>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</si>
  <si>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</si>
  <si>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</si>
  <si>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</si>
  <si>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</si>
  <si>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</si>
  <si>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</si>
  <si>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</si>
  <si>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</si>
  <si>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</si>
  <si>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</si>
  <si>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</si>
  <si>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</si>
  <si>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</si>
  <si>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</si>
  <si>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</si>
  <si>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</si>
  <si>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</si>
  <si>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</si>
  <si>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</si>
  <si>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</si>
  <si>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</si>
  <si>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</si>
  <si>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</si>
  <si>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</si>
  <si>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</si>
  <si>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</si>
  <si>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</si>
  <si>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</si>
  <si>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</si>
  <si>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</si>
  <si>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</si>
  <si>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</si>
  <si>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</si>
  <si>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</si>
  <si>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</si>
  <si>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</si>
  <si>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</si>
  <si>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</si>
  <si>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</si>
  <si>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</si>
  <si>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</si>
  <si>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</si>
  <si>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</si>
  <si>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Presun hmôt HSV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</si>
  <si>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</si>
  <si>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</si>
  <si>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</si>
  <si>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</si>
  <si>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</si>
  <si>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</si>
  <si>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</si>
  <si>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</si>
  <si>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2000x2000x1250 mm</t>
  </si>
  <si>
    <t>1.1.1.2.1.2.1.3. </t>
  </si>
  <si>
    <t>KPL</t>
  </si>
  <si>
    <t>Presun hmôt pre záchytnú nádrž</t>
  </si>
  <si>
    <t>1.1.1.2.2. </t>
  </si>
  <si>
    <t>E.1.1.1 - Ochrana káblových vedení</t>
  </si>
  <si>
    <t>1.1.1.2.2.1. </t>
  </si>
  <si>
    <t xml:space="preserve">21-M </t>
  </si>
  <si>
    <t>Elektromontáže</t>
  </si>
  <si>
    <t>1.1.1.2.2.1.1. </t>
  </si>
  <si>
    <t>Preložka VSD VN</t>
  </si>
  <si>
    <t>1.1.1.2.2.1.1.1. </t>
  </si>
  <si>
    <t>Hĺbenie káblovej ryhy ručne 50 cm širokej a 130 cm hlbokej. v zemine triedy 3</t>
  </si>
  <si>
    <t>1.1.1.2.2.1.1.2. </t>
  </si>
  <si>
    <t>Ručný zásyp nezap. káblovej ryhy bez zhutn. zeminy. 50 cm širokej. 120 cm hlbokej v zemine tr. 3</t>
  </si>
  <si>
    <t>1.1.1.2.2.1.1.3. </t>
  </si>
  <si>
    <t>Rozvinutie a uloženie výstražnej fólie z PE do ryhy. šírka do 33 cm</t>
  </si>
  <si>
    <t>1.1.1.2.2.1.1.4. </t>
  </si>
  <si>
    <t>Výstražná fóla PE. šxhr 300x0.08 mm. dĺ. 250 m. farba červená</t>
  </si>
  <si>
    <t>1.1.1.2.2.1.1.5. </t>
  </si>
  <si>
    <t>Násyp pod základové konštrukcie so zhutnením zo štrkopiesku fr. 0 - 22 mm</t>
  </si>
  <si>
    <t>1.1.1.2.2.1.1.6. </t>
  </si>
  <si>
    <t>Štrkopiesok frakcia 0-22 mm</t>
  </si>
  <si>
    <t>1.1.1.2.2.1.1.7. </t>
  </si>
  <si>
    <t>Betón prostý</t>
  </si>
  <si>
    <t>1.1.1.2.2.1.1.8. </t>
  </si>
  <si>
    <t>1.1.1.2.2.1.1.9. </t>
  </si>
  <si>
    <t>Chránička delená elektroinštalačná bezhalogénová z HDPE. D 160 uložená voľne + preloženie inžinierských sietí</t>
  </si>
  <si>
    <t>1.1.1.2.2.1.1.10. </t>
  </si>
  <si>
    <t>Chránička delená elektroinštalačná HDPE bezhalogenová KOPOHALF pr. 160 mm. 750N/20cm. červená</t>
  </si>
  <si>
    <t>1.1.1.2.2.1.1.11. </t>
  </si>
  <si>
    <t>Káblový kanál z prefabrikovaných betónových žľabov asfaltovaný TK1(17x14cm/10.5 mm x 10 cm</t>
  </si>
  <si>
    <t>1.1.1.2.2.1.1.12. </t>
  </si>
  <si>
    <t>Káblový žľab BG-TK1. pre položený kryt. lxšxv vnútorný 1000x112x105 mm. vonkajší 1000x170x140 mm. betónový. BG-GRASPOINTNER (HYDRO BG)</t>
  </si>
  <si>
    <t>1.1.1.2.2.1.1.13. </t>
  </si>
  <si>
    <t>Betónový kryt BG-TK1. lxšxv 500x170x30 mm. pre káblové žľaby. BG-GRASPOINTNER (HYDRO BG)</t>
  </si>
  <si>
    <t>1.1.1.2.2.1.2. </t>
  </si>
  <si>
    <t xml:space="preserve">46-M </t>
  </si>
  <si>
    <t>Slaboprúd</t>
  </si>
  <si>
    <t>1.1.1.2.2.1.2.1. </t>
  </si>
  <si>
    <t>1.1.1.2.2.1.2.2. </t>
  </si>
  <si>
    <t>1.1.1.2.2.1.2.3. </t>
  </si>
  <si>
    <t>Hĺbenie káblovej ryhy ručne 300 cm širokej a 300 cm hlbokej. v zemine triedy 3 + Výkop existujúcich vedení</t>
  </si>
  <si>
    <t>1.1.1.2.2.1.2.4. </t>
  </si>
  <si>
    <t>Ručný zásyp nezap. káblovej ryhy bez zhutn. zeminy. 300 cm širokej. 300 cm hlbokej v zemine tr. 3</t>
  </si>
  <si>
    <t>1.1.1.2.2.1.2.5. </t>
  </si>
  <si>
    <t>1.1.1.2.2.1.2.6. </t>
  </si>
  <si>
    <t>1.1.1.2.2.1.2.7. </t>
  </si>
  <si>
    <t>Betón základový. prostý tr. C 16/20</t>
  </si>
  <si>
    <t>1.1.1.2.2.1.2.8. </t>
  </si>
  <si>
    <t>1.1.1.2.2.1.2.9. </t>
  </si>
  <si>
    <t>1.1.1.2.2.1.2.10. </t>
  </si>
  <si>
    <t>Naloženie zeminy. odvoz do 1 km a zloženie na skládke a jazda späť</t>
  </si>
  <si>
    <t>1.1.1.2.2.1.2.11. </t>
  </si>
  <si>
    <t>Príplatok za odvoz zeminy za každý ďalší km a jazda späť</t>
  </si>
  <si>
    <t>1.1.1.2.2.1.2.12. </t>
  </si>
  <si>
    <t>Zhutnenie zeminy po vrstvách pri zahrnutí rýh. vrstva zeminy 20 cm</t>
  </si>
  <si>
    <t>1.1.1.2.2.1.2.13. </t>
  </si>
  <si>
    <t>kpl</t>
  </si>
  <si>
    <t>Geodetické práce - vykonávané po výstavbe zameranie skutočného vyhotovenia stavby</t>
  </si>
  <si>
    <t>1.1.1.2.3. </t>
  </si>
  <si>
    <t>E1.2 - Tobogany</t>
  </si>
  <si>
    <t>1.1.1.2.3.1. </t>
  </si>
  <si>
    <t xml:space="preserve">D1 </t>
  </si>
  <si>
    <t>Tobogany - Národné plavecké centrum Košice</t>
  </si>
  <si>
    <t>1.1.1.2.3.1.1. </t>
  </si>
  <si>
    <t>Tobogan uzaveretý RR1200 - dĺžka 79.9 m + 10 m vlastný dojazd = 89.6 m</t>
  </si>
  <si>
    <t>1.1.1.2.3.1.1.1. </t>
  </si>
  <si>
    <t>súbor</t>
  </si>
  <si>
    <t>Výkresy a statika</t>
  </si>
  <si>
    <t>1.1.1.2.3.1.1.2. </t>
  </si>
  <si>
    <t>Zariadenie staveniska</t>
  </si>
  <si>
    <t>1.1.1.2.3.1.1.3. </t>
  </si>
  <si>
    <t>GFK elementy šmýkačky RR 1200</t>
  </si>
  <si>
    <t>Poznámka k položke:
L = 79,9 m, štartovací diel, farebné prevedienie podľa RAL, kotviaci materiál</t>
  </si>
  <si>
    <t>1.1.1.2.3.1.1.4. </t>
  </si>
  <si>
    <t>Elementy bez pozdĺžnych prírub</t>
  </si>
  <si>
    <t>1.1.1.2.3.1.1.5. </t>
  </si>
  <si>
    <t>Bezúdržbové prešpárovanie</t>
  </si>
  <si>
    <t>1.1.1.2.3.1.1.6. </t>
  </si>
  <si>
    <t>GFK dojazdový diele FLAWA 700. L 10 m</t>
  </si>
  <si>
    <t>1.1.1.2.3.1.1.7. </t>
  </si>
  <si>
    <t>Oceľová konštrukcia z pozinku</t>
  </si>
  <si>
    <t>1.1.1.2.3.1.1.8. </t>
  </si>
  <si>
    <t>Popisné tabuľky</t>
  </si>
  <si>
    <t>1.1.1.2.3.1.1.9. </t>
  </si>
  <si>
    <t>Transport GFK dielov. oceľovej konštrukcie</t>
  </si>
  <si>
    <t>1.1.1.2.3.1.1.10. </t>
  </si>
  <si>
    <t>Montáž</t>
  </si>
  <si>
    <t>1.1.1.2.3.1.1.11. </t>
  </si>
  <si>
    <t>TUV Certifikát</t>
  </si>
  <si>
    <t>1.1.1.2.3.1.1.12. </t>
  </si>
  <si>
    <t>Semafor so senzorickým riadením</t>
  </si>
  <si>
    <t>1.1.1.2.3.1.1.13. </t>
  </si>
  <si>
    <t>Stripe efekt 20 m</t>
  </si>
  <si>
    <t>1.1.1.2.3.1.2. </t>
  </si>
  <si>
    <t>Tobogan uzatvretý RR825  - dĺžka 44.9 m + 10 m vlastný dojazd = 54.9</t>
  </si>
  <si>
    <t>1.1.1.2.3.1.2.1. </t>
  </si>
  <si>
    <t>1.1.1.2.3.1.2.2. </t>
  </si>
  <si>
    <t>1.1.1.2.3.1.2.3. </t>
  </si>
  <si>
    <t>GFK elementy šmýkačky RR 825</t>
  </si>
  <si>
    <t>Poznámka k položke:
L = 44,90 m, štartovací diel, farebné prevedienie podľa RAL, kotviaci materiál</t>
  </si>
  <si>
    <t>1.1.1.2.3.1.2.4. </t>
  </si>
  <si>
    <t>1.1.1.2.3.1.2.5. </t>
  </si>
  <si>
    <t>1.1.1.2.3.1.2.6. </t>
  </si>
  <si>
    <t>1.1.1.2.3.1.2.7. </t>
  </si>
  <si>
    <t>1.1.1.2.3.1.2.8. </t>
  </si>
  <si>
    <t>1.1.1.2.3.1.2.9. </t>
  </si>
  <si>
    <t>1.1.1.2.3.1.2.10. </t>
  </si>
  <si>
    <t>1.1.1.2.3.1.2.11. </t>
  </si>
  <si>
    <t>1.1.1.2.3.1.2.12. </t>
  </si>
  <si>
    <t>1.1.1.2.3.1.3. </t>
  </si>
  <si>
    <t>Štartovacia veža vrátane podesty vo výška 8.96 m. priechodzia výška 120 cm</t>
  </si>
  <si>
    <t>1.1.1.2.3.1.3.1. </t>
  </si>
  <si>
    <t>1.1.1.2.3.1.3.2. </t>
  </si>
  <si>
    <t>Štartovacia veža ako točité schodisko. D = 3.2 m. H 8.695</t>
  </si>
  <si>
    <t>1.1.1.2.3.1.3.3. </t>
  </si>
  <si>
    <t>Štartovacia podesta vrátane zábradlia</t>
  </si>
  <si>
    <t>1.1.1.2.3.1.3.4. </t>
  </si>
  <si>
    <t>Stupne a podesta z polymerbetonu</t>
  </si>
  <si>
    <t>1.1.1.2.3.1.3.5. </t>
  </si>
  <si>
    <t>Potrubie v pylone</t>
  </si>
  <si>
    <t>1.1.1.2.3.1.3.6. </t>
  </si>
  <si>
    <t>Náter oceľovej konštrukcie</t>
  </si>
  <si>
    <t>1.1.1.2.3.1.3.7. </t>
  </si>
  <si>
    <t>Ohradenie nedostatočnej podchodzej výšky pod schodiskom</t>
  </si>
  <si>
    <t>1.1.1.2.3.1.3.8. </t>
  </si>
  <si>
    <t>Transport</t>
  </si>
  <si>
    <t>1.1.1.2.3.1.3.9. </t>
  </si>
  <si>
    <t>1.1.1.2.4. </t>
  </si>
  <si>
    <t>E1.3 - Prístrešky pre skrinky</t>
  </si>
  <si>
    <t>1.1.1.2.4.1. </t>
  </si>
  <si>
    <t>1.1.1.2.4.1.1. </t>
  </si>
  <si>
    <t>1.1.1.2.4.1.1.1. </t>
  </si>
  <si>
    <t>Osadenie prístreškov pre skrinky</t>
  </si>
  <si>
    <t>1.1.1.2.4.1.1.2. </t>
  </si>
  <si>
    <t>Prístrešok PR1</t>
  </si>
  <si>
    <t>1.1.1.2.4.1.1.3. </t>
  </si>
  <si>
    <t>Prístrešok PR2</t>
  </si>
  <si>
    <t>1.1.1.2.4.1.1.4. </t>
  </si>
  <si>
    <t>Presun hmôt pre kovové stavebné doplnkové konštrukcie v objektoch výšky do 6 m</t>
  </si>
  <si>
    <t>1.1.1.2.5. </t>
  </si>
  <si>
    <t>E1.4 - Mobiliár</t>
  </si>
  <si>
    <t>1.1.1.2.5.1. </t>
  </si>
  <si>
    <t xml:space="preserve">OST </t>
  </si>
  <si>
    <t>Mobiliár</t>
  </si>
  <si>
    <t>1.1.1.2.5.1.1. </t>
  </si>
  <si>
    <t>Šatňové strinky 400x500x600mm (rozmer zostavy). 18 (6x3) ks v zostave.  rozmer boxu 2400x500x1800mm. HPL 8-12mm. AL eloxovaný rám. viď. PD</t>
  </si>
  <si>
    <t>1.1.1.2.5.1.2. </t>
  </si>
  <si>
    <t>Prezliekacie kabínky. samostatne stojaca konštrukcia z ocele. látkový záves. špirálový/oblúkový dizajn. prenosná inśtalácia. viď. PD</t>
  </si>
  <si>
    <t>1.1.1.2.5.2. </t>
  </si>
  <si>
    <t xml:space="preserve">OST - 01 </t>
  </si>
  <si>
    <t>Vybavenie volejbalového ihriska</t>
  </si>
  <si>
    <t>1.1.1.2.5.2.1. </t>
  </si>
  <si>
    <t>Volejbalové hliníkové turnajové stĺpiky. profil 120x100 mm. napínanie siete typu SLIM (pár)</t>
  </si>
  <si>
    <t>1.1.1.2.5.2.2. </t>
  </si>
  <si>
    <t>Puzdro na hliníkový stĺp - verzia na plážový volejbal</t>
  </si>
  <si>
    <t>1.1.1.2.5.2.3. </t>
  </si>
  <si>
    <t>Rozhodcovské stanovište na plážový volejbal</t>
  </si>
  <si>
    <t>1.1.1.2.5.2.4. </t>
  </si>
  <si>
    <t>Páska vyznačujúca pole hry na plážový volejbal</t>
  </si>
  <si>
    <t>1.1.1.2.5.2.5. </t>
  </si>
  <si>
    <t>Ochranná sieť z polyetylénu (PE). veľkosť ôk 100x100 mm. hrúbka väzby 4 mm. farebné. prevedenia: modrá. zelená. tmavozelená. žltá. červená. biela. čierna. rozmer: 112.4 x 3 m</t>
  </si>
  <si>
    <t>1.1.1.2.5.2.6. </t>
  </si>
  <si>
    <t>Sada vodiacich lán (do 100 m2)</t>
  </si>
  <si>
    <t>1.1.1.2.6. </t>
  </si>
  <si>
    <t>E3 - Technológia úpravy vody</t>
  </si>
  <si>
    <t>1.1.1.2.6.1. </t>
  </si>
  <si>
    <t>Záchytná nádrž:</t>
  </si>
  <si>
    <t>1.1.1.2.6.1.1. </t>
  </si>
  <si>
    <t>samonosná krytá nádrž z PP panelov s vystužením. rozmery 4x2x1.5 m</t>
  </si>
  <si>
    <t>1.1.1.2.6.2. </t>
  </si>
  <si>
    <t xml:space="preserve">D2 </t>
  </si>
  <si>
    <t>Úpravňa vody:</t>
  </si>
  <si>
    <t>1.1.1.2.6.2.1. </t>
  </si>
  <si>
    <t>ventil s automatickým ovládaním na prepínanie filtrácia/pranie. DN 65</t>
  </si>
  <si>
    <t>1.1.1.2.6.2.2. </t>
  </si>
  <si>
    <t>pripojovacia sada k Besgo ventilu - na vodu</t>
  </si>
  <si>
    <t>1.1.1.2.6.2.3. </t>
  </si>
  <si>
    <t>Filter laminátový. VB. pieskový. 1050 mm. bez 6 CV 3"</t>
  </si>
  <si>
    <t>1.1.1.2.6.2.4. </t>
  </si>
  <si>
    <t>Čerpadlo BADU Prime 40. - 34 m3 / 12m. 2.2 kW 400 V</t>
  </si>
  <si>
    <t>1.1.1.2.6.2.5. </t>
  </si>
  <si>
    <t>Čerpadlo BADU Resort 110. - 98m3 / 12m. 5.5 kW 400 V</t>
  </si>
  <si>
    <t>1.1.1.2.6.2.6. </t>
  </si>
  <si>
    <t>Frekvenčný menič 400V s krytím IP65 do 3 kW</t>
  </si>
  <si>
    <t>1.1.1.2.6.2.7. </t>
  </si>
  <si>
    <t>Frekvenčný menič 400V s krytím IP65 do 7.5 kW</t>
  </si>
  <si>
    <t>1.1.1.2.6.2.8. </t>
  </si>
  <si>
    <t>kg</t>
  </si>
  <si>
    <t>Filtračný materiál zeolit</t>
  </si>
  <si>
    <t>1.1.1.2.6.2.9. </t>
  </si>
  <si>
    <t>zostava</t>
  </si>
  <si>
    <t>AL Profi Plus - regulácia dezinfekčného prostriedku (meranie pH. ORP. voľný Cl. celkový CL) a regulácia hodnoty pH. dávkovanie koagulantu</t>
  </si>
  <si>
    <t>1.1.1.2.6.2.10. </t>
  </si>
  <si>
    <t>Sonda na meranie celkového chlóru ClT</t>
  </si>
  <si>
    <t>1.1.1.2.6.2.11. </t>
  </si>
  <si>
    <t>Membranové čerpadlo DDE 5 l/h Grundfos</t>
  </si>
  <si>
    <t>1.1.1.2.6.2.12. </t>
  </si>
  <si>
    <t>Tlakový hladinomer k dávkovaciemu zariadeniu Ase</t>
  </si>
  <si>
    <t>1.1.1.2.6.2.13. </t>
  </si>
  <si>
    <t>dezinfekcia vody UV. Top UVM 0130-27-AW-AEP-DN150</t>
  </si>
  <si>
    <t>1.1.1.2.6.3. </t>
  </si>
  <si>
    <t xml:space="preserve">D3 </t>
  </si>
  <si>
    <t>Meranie a regulácia :</t>
  </si>
  <si>
    <t>1.1.1.2.6.3.1. </t>
  </si>
  <si>
    <t>snímanie prietoku bazénovej vody. ochrana technológie pred chodom na prázdno</t>
  </si>
  <si>
    <t>1.1.1.2.6.3.2. </t>
  </si>
  <si>
    <t>autom. regulácia hlad. vody - filter. vodomer. ventil O32 s vratnou pružinou</t>
  </si>
  <si>
    <t>1.1.1.2.6.4. </t>
  </si>
  <si>
    <t xml:space="preserve">D4 </t>
  </si>
  <si>
    <t>Montážny materiál:</t>
  </si>
  <si>
    <t>1.1.1.2.6.4.1. </t>
  </si>
  <si>
    <t>PVC potrubie. PVC tvarovky. PVC armatúry</t>
  </si>
  <si>
    <t>1.1.1.2.6.5. </t>
  </si>
  <si>
    <t xml:space="preserve">D5 </t>
  </si>
  <si>
    <t>Montáž :</t>
  </si>
  <si>
    <t>1.1.1.2.6.5.1. </t>
  </si>
  <si>
    <t>hod</t>
  </si>
  <si>
    <t>montáž technológie</t>
  </si>
  <si>
    <t>1.1.1.2.7. </t>
  </si>
  <si>
    <t>E4 - Vypúštanie vody z prania filtrov toboganovej technológie - Napojenie prania filtrov</t>
  </si>
  <si>
    <t>1.1.1.2.7.1. </t>
  </si>
  <si>
    <t>1.1.1.2.7.1.1. </t>
  </si>
  <si>
    <t>Rúrové vedenie</t>
  </si>
  <si>
    <t>1.1.1.2.7.1.1.1. </t>
  </si>
  <si>
    <t>Montáž vodovodného potrubia z dvojvsrtvového PE 100 SDR11. SDR17 zváraných elektrotvarovkami D 125x11.4 mm</t>
  </si>
  <si>
    <t>1.1.1.2.7.1.1.2. </t>
  </si>
  <si>
    <t>Rúra HDPE na vodu PE100 PN16 SDR11 125x11.4x12 m vrátane - tvarovky(kolená. spojky. redukcie...)</t>
  </si>
  <si>
    <t>1.1.1.2.7.1.1.3. </t>
  </si>
  <si>
    <t>Presun hmôt pre rúrové vedenie hĺbené z rúr z plast.. hmôt alebo sklolamin. v otvorenom výkope</t>
  </si>
  <si>
    <t>1.1.1.2.7.2. </t>
  </si>
  <si>
    <t>1.1.1.2.7.2.1. </t>
  </si>
  <si>
    <t>Zdravotechnika - vnútorná kanalizácia</t>
  </si>
  <si>
    <t>1.1.1.2.7.2.1.1. </t>
  </si>
  <si>
    <t>Montáž odpadového HT potrubia vodorovného DN 100</t>
  </si>
  <si>
    <t>1.1.1.2.7.2.1.2. </t>
  </si>
  <si>
    <t>Potrubie odpadové HT z PP. vodorovné DN 110 vrátane - tvarovky(kolená. spojky. redukcie. T-kusy...)</t>
  </si>
  <si>
    <t>1.1.1.2.7.2.2. </t>
  </si>
  <si>
    <t>Zdravotechnika - vnútorný vodovod</t>
  </si>
  <si>
    <t>1.1.1.2.7.2.2.1. </t>
  </si>
  <si>
    <t>Montáž vodovodného potrubia z nerezových rúrok spájaných lisovaním D 42 mm</t>
  </si>
  <si>
    <t>1.1.1.2.7.2.2.2. </t>
  </si>
  <si>
    <t>Vodovodné potrubie z ušlachtilej ocele 42x1.5 (vrátane - tvarovky(kolená. spojky. redukcie. T-kusy...)</t>
  </si>
  <si>
    <t>1.1.1.2.7.2.2.3. </t>
  </si>
  <si>
    <t>Redukovaný T-kus ušľachtilá oceľ: d=88.9mm. d1=42mm. d2=88.9mm</t>
  </si>
  <si>
    <t>1.1.1.2.7.2.2.4. </t>
  </si>
  <si>
    <t>Montáž guľového kohúta závitového priameho pre vodu G 6/4</t>
  </si>
  <si>
    <t>1.1.1.2.7.2.2.5. </t>
  </si>
  <si>
    <t>Guľový uzáver pre vodu 6/4". niklovaná mosadz</t>
  </si>
  <si>
    <t>1.1.1.2.7.2.2.6. </t>
  </si>
  <si>
    <t>Presun hmôt pre vnútorný vodovod v objektoch výšky do 6 m</t>
  </si>
  <si>
    <t>1.1.1.2.7.2.2.7. </t>
  </si>
  <si>
    <t>Vodovod. prípl.za presun nad vymedz. najväčšiu dopravnú vzdialenosť do 1000m</t>
  </si>
  <si>
    <t>1.1.1.2.7.2.2.8. </t>
  </si>
  <si>
    <t>Vodovod. Prípl.za presun za každých ďalších aj začatých 1000 m nad 1000 m</t>
  </si>
  <si>
    <t>1.1.1.2.7.2.3. </t>
  </si>
  <si>
    <t>Zdravotechnika - strojné vybavenie</t>
  </si>
  <si>
    <t>1.1.1.2.7.2.3.1. </t>
  </si>
  <si>
    <t>Montáž čerpadla vodovodného ponorného</t>
  </si>
  <si>
    <t>1.1.1.2.7.2.3.2. </t>
  </si>
  <si>
    <t>Ponorné kalové čerpadlo s max. priechodnosťou 80mm. inštalácia v mokrej jímke so systémom automatickej spojky bez čidla priesaku upchávkou a vyhodnocovacej jednotky. Čerpadlo SL1.80.100.22.4.50D.C</t>
  </si>
  <si>
    <t>1.1.1.2.7.2.3.3. </t>
  </si>
  <si>
    <t>Riadiaca jednotka pre dve čerpadlá LC 231 2x 1-9 DOL 3x460 PI CE</t>
  </si>
  <si>
    <t>1.1.1.2.7.2.3.4. </t>
  </si>
  <si>
    <t>Spojka automatická. souprava. DN100</t>
  </si>
  <si>
    <t>1.1.1.2.7.2.3.5. </t>
  </si>
  <si>
    <t>Analogový hladinový snímač LH100 0-3m</t>
  </si>
  <si>
    <t>1.1.1.2.7.2.3.6. </t>
  </si>
  <si>
    <t>Držiak kábla LH100</t>
  </si>
  <si>
    <t>1.1.1.2.7.2.3.7. </t>
  </si>
  <si>
    <t>Závažie LH100</t>
  </si>
  <si>
    <t>1.1.1.2.7.2.3.8. </t>
  </si>
  <si>
    <t>Uvedenie do prevádzky</t>
  </si>
  <si>
    <t>1.1.1.2.7.2.3.9. </t>
  </si>
  <si>
    <t>Presun hmôt pre strojné vybavenie v objektoch výšky do 6 m</t>
  </si>
  <si>
    <t>1.1.1.2.7.2.3.10. </t>
  </si>
  <si>
    <t>Strojné vybavenie. prípl.za presun nad vymedz. najväčšiu dopr. vzdial. do 1000 m</t>
  </si>
  <si>
    <t>1.1.1.2.7.2.3.11. </t>
  </si>
  <si>
    <t>Strojné vybavenie. prípl.za každých ďalších aj začatých 1000 m nad 1000 m</t>
  </si>
  <si>
    <t>1.1.1.2.7.2.4. </t>
  </si>
  <si>
    <t>1.1.1.2.7.2.4.1. </t>
  </si>
  <si>
    <t>Montáž objímky pre montáž potrubia do steny alebo stropu D 120-128 mm</t>
  </si>
  <si>
    <t>1.1.1.2.7.2.4.2. </t>
  </si>
  <si>
    <t>Potrubná objímka pozinkovaná. rozsah upínania D 120-128 mm. M8/M10. EPDM izolant</t>
  </si>
  <si>
    <t>1.1.1.2.7.2.4.3. </t>
  </si>
  <si>
    <t>1.1.1.2.7.3. </t>
  </si>
  <si>
    <t xml:space="preserve">HZS </t>
  </si>
  <si>
    <t>Hodinové zúčtovacie sadzby</t>
  </si>
  <si>
    <t>1.1.1.2.7.3.1. </t>
  </si>
  <si>
    <t>Stavebno montážne práce náročnejšie. ucelené. obtiažne. rutinné (Tr. 2) v rozsahu viac ako 8 hodín náročnejšie</t>
  </si>
  <si>
    <t>1.1.1.2.8. </t>
  </si>
  <si>
    <t>E5 - Elektroinštalácia</t>
  </si>
  <si>
    <t>1.1.1.2.8.1. </t>
  </si>
  <si>
    <t>E5.1 - ELEKTOINSTALACIA - SILNOPRÚD</t>
  </si>
  <si>
    <t>1.1.1.2.8.1.1. </t>
  </si>
  <si>
    <t>Elektroinštalácia</t>
  </si>
  <si>
    <t>1.1.1.2.8.1.1.1. </t>
  </si>
  <si>
    <t>Návrh osvetlenia ihriska</t>
  </si>
  <si>
    <t>1.1.1.2.8.1.1.1.1. </t>
  </si>
  <si>
    <t>Zapojenie svietidla 1x svetelný zdroj. parkového a záhradného na stĺp LED</t>
  </si>
  <si>
    <t>1.1.1.2.8.1.1.1.2. </t>
  </si>
  <si>
    <t>LRF150 150W/18750lm/4000K/Ra80 IP66/Sym</t>
  </si>
  <si>
    <t>1.1.1.2.8.1.1.1.3. </t>
  </si>
  <si>
    <t>Montáž stožiara oceľového výšky 6 m s prírubou pre uličné svietidlá</t>
  </si>
  <si>
    <t>1.1.1.2.8.1.1.1.4. </t>
  </si>
  <si>
    <t>Ulič.stĺp kužeľ. s prírubou; H=6m. S-60PC/3 AUR 134/60</t>
  </si>
  <si>
    <t>1.1.1.2.8.1.1.1.5. </t>
  </si>
  <si>
    <t>Stožiarová pätka betónová</t>
  </si>
  <si>
    <t>1.1.1.2.8.1.1.1.6. </t>
  </si>
  <si>
    <t>Základ pre oceľ.stĺpy 3÷6m. -100/30 -V TZN_HOT GALVA BOLTS</t>
  </si>
  <si>
    <t>1.1.1.2.8.1.1.1.7. </t>
  </si>
  <si>
    <t>Príplatok k stožiarovej pätke.</t>
  </si>
  <si>
    <t>1.1.1.2.8.1.1.1.8. </t>
  </si>
  <si>
    <t>Elektrovýstroj stožiara pre 1 okruh</t>
  </si>
  <si>
    <t>1.1.1.2.8.1.1.1.9. </t>
  </si>
  <si>
    <t>Strožiarový rozvádzač ROSA TB1. 1xE14 D01 4x10-35</t>
  </si>
  <si>
    <t>1.1.1.2.8.1.1.1.10. </t>
  </si>
  <si>
    <t>Poistka patrónová D01 E14 2211004 10A 400V gG/gL</t>
  </si>
  <si>
    <t>1.1.1.2.8.1.1.1.11. </t>
  </si>
  <si>
    <t>Kábel medený uložený voľne CYKY 450/750 V 3x2.5</t>
  </si>
  <si>
    <t>1.1.1.2.8.1.1.1.12. </t>
  </si>
  <si>
    <t>Kábel medený CYKY-J 3x2.5 mm2</t>
  </si>
  <si>
    <t>1.1.1.2.8.1.1.1.13. </t>
  </si>
  <si>
    <t>Kábel medený uložený voľne CYKY 450/750 V 5x10</t>
  </si>
  <si>
    <t>1.1.1.2.8.1.1.1.14. </t>
  </si>
  <si>
    <t>Kábel medený CYKY-J 5x10 mm2</t>
  </si>
  <si>
    <t>1.1.1.2.8.1.1.1.15. </t>
  </si>
  <si>
    <t>Rúrka ohybná elektroinštalačná z HDPE. D 63 uložená pevne</t>
  </si>
  <si>
    <t>1.1.1.2.8.1.1.1.16. </t>
  </si>
  <si>
    <t>Rúrka ohybná dvojplášťová HDPE. KOPOFLEX BA KF 09063 BA. D 63. KOPOS</t>
  </si>
  <si>
    <t>1.1.1.2.8.1.1.1.17. </t>
  </si>
  <si>
    <t>Podružný materiál</t>
  </si>
  <si>
    <t>1.1.1.2.8.1.1.1.18. </t>
  </si>
  <si>
    <t>Podiel pridružených výkonov</t>
  </si>
  <si>
    <t>1.1.1.2.8.1.1.2. </t>
  </si>
  <si>
    <t>Napojenie brán. turniketov a závor</t>
  </si>
  <si>
    <t>1.1.1.2.8.1.1.2.1. </t>
  </si>
  <si>
    <t>Rúrka ohybná elektroinštalačná z HDPE. D 40 uložená pevne</t>
  </si>
  <si>
    <t>1.1.1.2.8.1.1.2.2. </t>
  </si>
  <si>
    <t>Rúrka ohybná dvojplášťová HDPE. KOPOFLEX BA KF 09040 BA. D 40. KOPOS</t>
  </si>
  <si>
    <t>1.1.1.2.8.1.1.2.3. </t>
  </si>
  <si>
    <t>1.1.1.2.8.1.1.2.4. </t>
  </si>
  <si>
    <t>1.1.1.2.8.1.1.2.5. </t>
  </si>
  <si>
    <t>Kábel medený uložený voľne CYKY 450/750 V 3x4</t>
  </si>
  <si>
    <t>1.1.1.2.8.1.1.2.6. </t>
  </si>
  <si>
    <t>Kábel medený CYKY-J 3x4 mm2</t>
  </si>
  <si>
    <t>1.1.1.2.8.1.1.2.7. </t>
  </si>
  <si>
    <t>Kábel medený uložený voľne CYKY 450/750 V 5x2.5</t>
  </si>
  <si>
    <t>1.1.1.2.8.1.1.2.8. </t>
  </si>
  <si>
    <t>Kábel medený CYKY-J 5x2.5 mm2</t>
  </si>
  <si>
    <t>1.1.1.2.8.1.1.2.9. </t>
  </si>
  <si>
    <t>Kábel medený uložený voľne CYKY 450/750 V 5x4</t>
  </si>
  <si>
    <t>1.1.1.2.8.1.1.2.10. </t>
  </si>
  <si>
    <t>Kábel medený CYKY-J 5x4 mm2</t>
  </si>
  <si>
    <t>1.1.1.2.8.1.1.2.11. </t>
  </si>
  <si>
    <t>1.1.1.2.8.1.1.2.12. </t>
  </si>
  <si>
    <t>1.1.1.2.8.1.1.3. </t>
  </si>
  <si>
    <t>Rozvadzač R-TG</t>
  </si>
  <si>
    <t>1.1.1.2.8.1.1.3.1. </t>
  </si>
  <si>
    <t>Násuvná skriňa vývodová</t>
  </si>
  <si>
    <t>1.1.1.2.8.1.1.3.2. </t>
  </si>
  <si>
    <t>Skriňa KNB50SF4 vývodová 50A poistková KNB50SF4. výrobcu prispôsobiť skutkovému stavu</t>
  </si>
  <si>
    <t>1.1.1.2.8.1.1.3.3. </t>
  </si>
  <si>
    <t>Kábel medený uložený voľne CYKY 450/750 V 5x16</t>
  </si>
  <si>
    <t>1.1.1.2.8.1.1.3.4. </t>
  </si>
  <si>
    <t>Kábel medený CYKY-J 5x16 mm2</t>
  </si>
  <si>
    <t>1.1.1.2.8.1.1.3.5. </t>
  </si>
  <si>
    <t>Montáž rozvodnice R-TG + ukončenia vodičov</t>
  </si>
  <si>
    <t>1.1.1.2.8.1.1.3.6. </t>
  </si>
  <si>
    <t>kpl.</t>
  </si>
  <si>
    <t>Nový ihriskový rozvádzač R-TG. miest. technológie tobogánov. v zmysle PD</t>
  </si>
  <si>
    <t>1.1.1.2.8.1.1.3.7. </t>
  </si>
  <si>
    <t>Vodič medený uložený voľne H07V-K (CYA)  450/750 V 25</t>
  </si>
  <si>
    <t>1.1.1.2.8.1.1.3.8. </t>
  </si>
  <si>
    <t>Vodič medený flexibilný H07V-K 25 mm2</t>
  </si>
  <si>
    <t>1.1.1.2.8.1.1.3.9. </t>
  </si>
  <si>
    <t>Osadenie gripu združenej trasy</t>
  </si>
  <si>
    <t>1.1.1.2.8.1.1.3.10. </t>
  </si>
  <si>
    <t>X-P B4 MX klince</t>
  </si>
  <si>
    <t>1.1.1.2.8.1.1.3.11. </t>
  </si>
  <si>
    <t>Grip na uloženie združenej káblovej trasy M70</t>
  </si>
  <si>
    <t>1.1.1.2.8.1.1.3.12. </t>
  </si>
  <si>
    <t>1.1.1.2.8.1.1.3.13. </t>
  </si>
  <si>
    <t>1.1.1.2.8.1.1.4. </t>
  </si>
  <si>
    <t>Uzemnenie</t>
  </si>
  <si>
    <t>1.1.1.2.8.1.1.4.1. </t>
  </si>
  <si>
    <t>Uzemňovacie vedenie v zemi nerez drôt zvodový d 8-10 mm</t>
  </si>
  <si>
    <t>1.1.1.2.8.1.1.4.2. </t>
  </si>
  <si>
    <t>Drôt bleskozvodový nerez akosť 1.4301. d 8 mm. A2</t>
  </si>
  <si>
    <t>1.1.1.2.8.1.1.4.3. </t>
  </si>
  <si>
    <t>Svorka nerez 1.4301 spojovacia SS</t>
  </si>
  <si>
    <t>1.1.1.2.8.1.1.4.4. </t>
  </si>
  <si>
    <t>Svorka spojovacia nerez akosť 1.4301 označenie SS 2 skrutky s príložkou A2</t>
  </si>
  <si>
    <t>1.1.1.2.8.1.1.4.5. </t>
  </si>
  <si>
    <t>Svorka nerez 1.4301 pripojovacia SP</t>
  </si>
  <si>
    <t>1.1.1.2.8.1.1.4.6. </t>
  </si>
  <si>
    <t>Svorka pripojovacia nerez akosť 1.4301 označenie SP 1 A2</t>
  </si>
  <si>
    <t>1.1.1.2.8.1.1.4.7. </t>
  </si>
  <si>
    <t>Náter zemniaceho pásku do 120 mm2 (1x náter vrátane svoriek a vyznač. žlt. pruhov)</t>
  </si>
  <si>
    <t>1.1.1.2.8.1.1.4.8. </t>
  </si>
  <si>
    <t>Email syntetický vonkajší</t>
  </si>
  <si>
    <t>1.1.1.2.8.1.1.4.9. </t>
  </si>
  <si>
    <t>Riedidlo S-6006 do syntetických a olejových látok</t>
  </si>
  <si>
    <t>1.1.1.2.8.1.1.4.10. </t>
  </si>
  <si>
    <t>Páska protikorózna</t>
  </si>
  <si>
    <t>1.1.1.2.8.1.1.4.11. </t>
  </si>
  <si>
    <t>Páska protikorózna 556125 50mm UV odolná na ochranu spojov</t>
  </si>
  <si>
    <t>1.1.1.2.8.1.1.4.12. </t>
  </si>
  <si>
    <t>1.1.1.2.8.1.1.4.13. </t>
  </si>
  <si>
    <t>1.1.1.2.8.1.1.5. </t>
  </si>
  <si>
    <t>Zemné práce vykonávané pri externých montážnych prácach</t>
  </si>
  <si>
    <t>1.1.1.2.8.1.1.5.1. </t>
  </si>
  <si>
    <t>Betón základových pásov. prostý tr. C 20/25</t>
  </si>
  <si>
    <t>1.1.1.2.8.1.1.5.2. </t>
  </si>
  <si>
    <t>Násyp pod základové konštrukcie so zhutnením z  kameniva hrubého drveného fr.32-63 mm</t>
  </si>
  <si>
    <t>1.1.1.2.8.1.1.5.3. </t>
  </si>
  <si>
    <t>Výkop jamy pre stožiar verejného osvetlenia do 2 m3 vrátane. strojový výkop v zemina triedy 3</t>
  </si>
  <si>
    <t>1.1.1.2.8.1.1.5.4. </t>
  </si>
  <si>
    <t>Hĺbenie káblovej ryhy ručne 35 cm širokej a 80 cm hlbokej. v zemine triedy 3</t>
  </si>
  <si>
    <t>1.1.1.2.8.1.1.5.5. </t>
  </si>
  <si>
    <t>Zriad. káblového lôžka z piesku vrstvy 10 cm. tehlami naprieč kábla na šírku 50 cm</t>
  </si>
  <si>
    <t>1.1.1.2.8.1.1.5.6. </t>
  </si>
  <si>
    <t>Kamenivo ťažené drobné frakcia 0-1 mm</t>
  </si>
  <si>
    <t>1.1.1.2.8.1.1.5.7. </t>
  </si>
  <si>
    <t>1.1.1.2.8.1.1.5.8. </t>
  </si>
  <si>
    <t>Výstražná fóla PE. šxhr 300x0.08 mm. dĺ. 250 m. farba červená. HAGARD</t>
  </si>
  <si>
    <t>1.1.1.2.8.1.1.5.9. </t>
  </si>
  <si>
    <t>Ručný zásyp nezap. káblovej ryhy bez zhutn. zeminy. 35 cm širokej. 80 cm hlbokej v zemine tr. 3</t>
  </si>
  <si>
    <t>1.1.1.2.8.1.1.5.10. </t>
  </si>
  <si>
    <t>Proviz. úprava terénu v zemine tr. 3. aby nerovnosti terénu neboli väčšie ako 2 cm od vodor.hladiny</t>
  </si>
  <si>
    <t>1.1.1.2.8.1.1.5.11. </t>
  </si>
  <si>
    <t>Mimostavenisková doprava</t>
  </si>
  <si>
    <t>1.1.1.2.8.1.1.5.12. </t>
  </si>
  <si>
    <t>Presun dodávok</t>
  </si>
  <si>
    <t>1.1.1.2.8.1.1.5.13. </t>
  </si>
  <si>
    <t>1.1.1.2.8.1.2. </t>
  </si>
  <si>
    <t>1.1.1.2.8.1.2.1. </t>
  </si>
  <si>
    <t>eur</t>
  </si>
  <si>
    <t>Stavebno montážne práce najnáročnejšie na odbornosť - prehliadky pracoviska a revízie (Tr. 4) v rozsahu viac ako 8 hodín</t>
  </si>
  <si>
    <t>1.1.1.2.8.1.3. </t>
  </si>
  <si>
    <t xml:space="preserve">VRN </t>
  </si>
  <si>
    <t>Investičné náklady neobsiahnuté v cenách</t>
  </si>
  <si>
    <t>1.1.1.2.8.1.3.1. </t>
  </si>
  <si>
    <t>1.1.1.2.8.1.3.2. </t>
  </si>
  <si>
    <t>Projektové práce. náklady na dokumentáciu skutočného zhotovenia stavby</t>
  </si>
  <si>
    <t>1.1.1.2.8.2. </t>
  </si>
  <si>
    <t>E5-2 - ELEKTROINSTALACIA - SLABOPRUD</t>
  </si>
  <si>
    <t>1.1.1.2.8.2.1. </t>
  </si>
  <si>
    <t>Slaboprúdové rozvody</t>
  </si>
  <si>
    <t>1.1.1.2.8.2.1.1. </t>
  </si>
  <si>
    <t>Osadenie a vystrojenie rozvádzača</t>
  </si>
  <si>
    <t>1.1.1.2.8.2.1.2. </t>
  </si>
  <si>
    <t>Rozvádzač R-SLP-EXT (nástenná rozvodnica)</t>
  </si>
  <si>
    <t>1.1.1.2.8.2.1.3. </t>
  </si>
  <si>
    <t>Kábel v rúrkach</t>
  </si>
  <si>
    <t>1.1.1.2.8.2.1.4. </t>
  </si>
  <si>
    <t>Kábel FTP Cat6A B2ca s1.d1.a1 (bezhalogén)</t>
  </si>
  <si>
    <t>1.1.1.2.8.2.1.5. </t>
  </si>
  <si>
    <t>Montáž Gateway a pripojenie do LAN</t>
  </si>
  <si>
    <t>1.1.1.2.8.2.1.6. </t>
  </si>
  <si>
    <t>Gantner Gateway (Koncentrátor pre zámky)</t>
  </si>
  <si>
    <t>1.1.1.2.8.2.1.7. </t>
  </si>
  <si>
    <t>Montáž a konfigurácia terminálu</t>
  </si>
  <si>
    <t>1.1.1.2.8.2.1.8. </t>
  </si>
  <si>
    <t>Info Terminál Gantner GT7 (RFIDTE) - dotykový</t>
  </si>
  <si>
    <t>1.1.1.2.8.2.1.9. </t>
  </si>
  <si>
    <t>Montáž čítačky na turniket/stenu a zapojenie</t>
  </si>
  <si>
    <t>1.1.1.2.8.2.1.10. </t>
  </si>
  <si>
    <t>Čítačka kariet Salto WRDB (Mifare/Desire/BLE)</t>
  </si>
  <si>
    <t>1.1.1.2.8.2.1.11. </t>
  </si>
  <si>
    <t>Montáž zámku do skrinky (vŕtanie. osadenie. nastavenie). položka závisí na počte skriniek podľa požiadavky investora</t>
  </si>
  <si>
    <t>1.1.1.2.8.2.1.12. </t>
  </si>
  <si>
    <t>Zámok Gantner ECO.Lock 7100 (Batériový). položka závisí na počte skriniek podľa požiadavky investora</t>
  </si>
  <si>
    <t>1.1.1.2.8.2.1.13. </t>
  </si>
  <si>
    <t>Osadenie a prepojenie slave jednotky (RS485)</t>
  </si>
  <si>
    <t>1.1.1.2.8.2.1.14. </t>
  </si>
  <si>
    <t>Rozširujúca jednotka Salto CU4200 (Slave)</t>
  </si>
  <si>
    <t>1.1.1.2.8.2.1.15. </t>
  </si>
  <si>
    <t>Osadenie a zapojenie riadiacej jednotky do rozvádzača</t>
  </si>
  <si>
    <t>1.1.1.2.8.2.1.16. </t>
  </si>
  <si>
    <t>Riadiaca jednotka Salto CU42E</t>
  </si>
  <si>
    <t>1.1.1.2.8.2.1.17. </t>
  </si>
  <si>
    <t>Napájací zdroj 12V DC na DIN lištu</t>
  </si>
  <si>
    <t>1.1.1.2.8.2.1.18. </t>
  </si>
  <si>
    <t>Rúrka ohybná elektroinštalačná z PVC typ FXP 32. uložená pevne</t>
  </si>
  <si>
    <t>1.1.1.2.8.2.1.19. </t>
  </si>
  <si>
    <t>Rúrka ohybná vlnitá pancierová so strednou mechanickou odolnosťou z PVC-U. D 32</t>
  </si>
  <si>
    <t>1.1.1.2.8.2.1.20. </t>
  </si>
  <si>
    <t>Príchytka pre rúrku z PVC CL 32</t>
  </si>
  <si>
    <t>1.1.1.2.8.2.1.21. </t>
  </si>
  <si>
    <t>1.1.1.2.8.2.1.22. </t>
  </si>
  <si>
    <t>1.1.1.2.8.2.1.23. </t>
  </si>
  <si>
    <t>1.1.1.2.8.2.1.24. </t>
  </si>
  <si>
    <t>Optický kábel 4xOM1</t>
  </si>
  <si>
    <t>1.1.1.2.8.2.1.25. </t>
  </si>
  <si>
    <t>Montáž optickej vane. Osadenie ODF do Racku. príprava kazety a pigtailov (2 konce).</t>
  </si>
  <si>
    <t>1.1.1.2.8.2.1.26. </t>
  </si>
  <si>
    <t>Optická vaňa 19" vybavená (kazeta. hrebene. čelo)</t>
  </si>
  <si>
    <t>1.1.1.2.8.2.1.27. </t>
  </si>
  <si>
    <t>Zváranie vlákien (8x). ochrana zvarov. príprava</t>
  </si>
  <si>
    <t>1.1.1.2.8.2.1.28. </t>
  </si>
  <si>
    <t>Certifikačné meranie trasy (OTDR) + Protokol</t>
  </si>
  <si>
    <t>1.1.1.2.8.2.1.29. </t>
  </si>
  <si>
    <t>Programátor kariet (Encoder) USB</t>
  </si>
  <si>
    <t>1.1.1.2.8.2.1.30. </t>
  </si>
  <si>
    <t>SW Salto Space (Základná licencia + body)</t>
  </si>
  <si>
    <t>1.1.1.2.8.2.1.31. </t>
  </si>
  <si>
    <t>Konfigurácia systému (HW. SW. Prístupové práva)</t>
  </si>
  <si>
    <t>1.1.1.2.8.2.1.32. </t>
  </si>
  <si>
    <t>Zaškolenie obsluhy a správcu systému</t>
  </si>
  <si>
    <t>1.1.1.2.8.2.1.33. </t>
  </si>
  <si>
    <t>1.1.1.2.8.2.1.34. </t>
  </si>
  <si>
    <t>1.1.1.2.8.2.2. </t>
  </si>
  <si>
    <t>1.1.1.2.8.2.2.1. </t>
  </si>
  <si>
    <t>1.1.1.2.8.2.2.2. </t>
  </si>
  <si>
    <t>1.1.1.2.8.2.2.3. </t>
  </si>
  <si>
    <t>1.1.1.2.8.2.2.4. </t>
  </si>
  <si>
    <t>1.1.1.2.8.2.2.5. </t>
  </si>
  <si>
    <t>1.1.1.2.8.2.2.6. </t>
  </si>
  <si>
    <t>1.1.1.2.8.2.2.7. </t>
  </si>
  <si>
    <t>1.1.1.2.8.2.2.8. </t>
  </si>
  <si>
    <t>1.1.1.2.8.2.2.9. </t>
  </si>
  <si>
    <t>1.1.1.2.8.2.2.10. </t>
  </si>
  <si>
    <t>1.1.1.2.8.2.2.11. </t>
  </si>
  <si>
    <t>1.1.1.2.8.2.3. </t>
  </si>
  <si>
    <t>1.1.1.2.8.2.3.1. </t>
  </si>
  <si>
    <t>1.1.1.2.8.2.4. </t>
  </si>
  <si>
    <t>1.1.1.2.8.2.4.1. </t>
  </si>
  <si>
    <t>1.1.1.2.8.2.4.2. </t>
  </si>
  <si>
    <t>1.1.1.2.9. </t>
  </si>
  <si>
    <t>Technológia tobogánov- ELI</t>
  </si>
  <si>
    <t>1.1.1.2.9.1. 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</si>
  <si>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</si>
  <si>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</si>
  <si>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</si>
  <si>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</si>
  <si>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</si>
  <si>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</si>
  <si>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</si>
  <si>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</si>
  <si>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</si>
  <si>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</si>
  <si>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</si>
  <si>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</si>
  <si>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</si>
  <si>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</si>
  <si>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</si>
  <si>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</si>
  <si>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</si>
  <si>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</si>
  <si>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</si>
  <si>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</si>
  <si>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</si>
  <si>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</si>
  <si>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</si>
  <si>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</si>
  <si>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</si>
  <si>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</si>
  <si>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</si>
  <si>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</si>
  <si>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</si>
  <si>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</si>
  <si>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</si>
  <si>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</si>
  <si>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</si>
  <si>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</si>
  <si>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</si>
  <si>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</si>
  <si>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</si>
  <si>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</si>
  <si>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</si>
  <si>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</si>
  <si>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</si>
  <si>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</si>
  <si>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</si>
  <si>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</si>
  <si>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</si>
  <si>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</si>
  <si>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</si>
  <si>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</si>
  <si>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</si>
  <si>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</si>
  <si>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</si>
  <si>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</si>
  <si>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1.1.1.3. </t>
  </si>
  <si>
    <t>SO 03 - Spevnené plochy. oplotenie a sadové úpravy</t>
  </si>
  <si>
    <t>1.1.1.3.1. </t>
  </si>
  <si>
    <t>1.1.1.3.1.1. </t>
  </si>
  <si>
    <t>1.1.1.3.1.1.1. </t>
  </si>
  <si>
    <t>Odkopávka a prekopávka nezapažená v hornine 3. nad 100 do 1000 m3</t>
  </si>
  <si>
    <t>1.1.1.3.1.1.2. </t>
  </si>
  <si>
    <t>Odkopávky a prekopávky nezapažené. Príplatok k cenám za lepivosť horniny 3 - 50%</t>
  </si>
  <si>
    <t>1.1.1.3.1.1.3. </t>
  </si>
  <si>
    <t>Výkop ryhy do šírky 600 mm v horn.3 do 100 m3</t>
  </si>
  <si>
    <t>1.1.1.3.1.1.4. </t>
  </si>
  <si>
    <t>Príplatok k cene za lepivosť pri hĺbení rýh šírky do 600 mm zapažených i nezapažených s urovnaním dna v hornine 3 - 50%</t>
  </si>
  <si>
    <t>1.1.1.3.1.1.5. </t>
  </si>
  <si>
    <t>Výkop šachty nezapaženej. hornina 3 do 100 m3 - stĺpy pre siete</t>
  </si>
  <si>
    <t>1.1.1.3.1.1.6. </t>
  </si>
  <si>
    <t>Príplatok k cenám za lepivosť horniny tr.3 - 50%</t>
  </si>
  <si>
    <t>1.1.1.3.1.1.7. </t>
  </si>
  <si>
    <t>Vodorovné premiestnenie výkopku po spevnenej ceste z horniny tr.1-4. nad 100 do 1000 m3 na vzdialenosť do 3000 m</t>
  </si>
  <si>
    <t>1.1.1.3.1.1.8. </t>
  </si>
  <si>
    <t>Vodorovné premiestnenie výkopku po spevnenej ceste z horniny tr.1-4. nad 100 do 1000 m3. príplatok k cene za každých ďalšich a začatých 1000 m - ďalších 7 km</t>
  </si>
  <si>
    <t>1.1.1.3.1.1.9. </t>
  </si>
  <si>
    <t>Nakladanie neuľahnutého výkopku z hornín tr.1-4 nad 100 do 1000 m3</t>
  </si>
  <si>
    <t>1.1.1.3.1.1.10. </t>
  </si>
  <si>
    <t>Uloženie sypaniny na skládky nad 100 do 1000 m3</t>
  </si>
  <si>
    <t>1.1.1.3.1.1.11. </t>
  </si>
  <si>
    <t>Poplatok za skladovanie - zemina a kamenivo (17 05) ostatné</t>
  </si>
  <si>
    <t>1.1.1.3.1.1.12. </t>
  </si>
  <si>
    <t>Založenie trávnika vo vegetačných prefabrikátoch výsevom semena v rovine alebo vo svahu do 1:5</t>
  </si>
  <si>
    <t>1.1.1.3.1.1.13. </t>
  </si>
  <si>
    <t>Osivá tráv - trávové semeno</t>
  </si>
  <si>
    <t>1.1.1.3.1.1.14. </t>
  </si>
  <si>
    <t>Úprava pláne v zárezoch v hornine 1-4 so zhutnením</t>
  </si>
  <si>
    <t>1.1.1.3.1.1.15. </t>
  </si>
  <si>
    <t>Rozprestretie ornice v rovine . plocha do 500 m2. hr.do 200 mm</t>
  </si>
  <si>
    <t>1.1.1.3.1.2. </t>
  </si>
  <si>
    <t>1.1.1.3.1.2.1. </t>
  </si>
  <si>
    <t>Zhotovenie vrstvy z geotextílie na upravenom povrchu sklon do 1 : 5 . šírky od 0 do 3 m</t>
  </si>
  <si>
    <t>1.1.1.3.1.2.2. </t>
  </si>
  <si>
    <t>Geotextília polypropylénová netkaná 200 g/m2</t>
  </si>
  <si>
    <t>1.1.1.3.1.3. </t>
  </si>
  <si>
    <t>Zvislé a kompletné konštrukcie</t>
  </si>
  <si>
    <t>1.1.1.3.1.3.1. </t>
  </si>
  <si>
    <t>Betón nadzákladových múrov prostý tr. C 30/37</t>
  </si>
  <si>
    <t>1.1.1.3.1.3.2. </t>
  </si>
  <si>
    <t>Debnenie nadzákladových múrov obojstranné zhotovenie-dielce</t>
  </si>
  <si>
    <t>1.1.1.3.1.3.3. </t>
  </si>
  <si>
    <t>Debnenie nadzákladových múrov obojstranné odstránenie-dielce</t>
  </si>
  <si>
    <t>1.1.1.3.1.4. </t>
  </si>
  <si>
    <t>Vodorovné konštrukcie</t>
  </si>
  <si>
    <t>1.1.1.3.1.4.1. </t>
  </si>
  <si>
    <t>Lôžko pod potrubie. stoky a drobné objekty. v otvorenom výkope z piesku a štrkopiesku do 63 mm - ochranná vrstva múrikov</t>
  </si>
  <si>
    <t>1.1.1.3.1.5. </t>
  </si>
  <si>
    <t>Komunikácie</t>
  </si>
  <si>
    <t>1.1.1.3.1.5.1. </t>
  </si>
  <si>
    <t>Podklad zo štrkodrviny s rozprestretím a zhutnením. po zhutnení hr. 150 mm - ochranná vrstva spevnených plôch</t>
  </si>
  <si>
    <t>1.1.1.3.1.5.2. </t>
  </si>
  <si>
    <t>Podklad zo štrkodrviny s rozprestretím a zhutnením. po zhutnení hr. 200 mm - ochranná vrstva ihriska</t>
  </si>
  <si>
    <t>1.1.1.3.1.5.3. </t>
  </si>
  <si>
    <t>Podklad z kameniva stmeleného cementom. s rozprestretím a zhutnením CBGM C 8/10 22. po zhutnení hr. 120 mm - podkladná vrtsva spevnených plôch</t>
  </si>
  <si>
    <t>1.1.1.3.1.5.4. </t>
  </si>
  <si>
    <t>Kryt plôch pre telovýchovu pieskových hr. 300 mm</t>
  </si>
  <si>
    <t>1.1.1.3.1.5.5. </t>
  </si>
  <si>
    <t>Kamenivo ťažené drobné frakcia 0-2 mm</t>
  </si>
  <si>
    <t>1.1.1.3.1.5.6. </t>
  </si>
  <si>
    <t>Kladenie dlažby z mozaiky pre peších do lôžka z kameniva ťaženého</t>
  </si>
  <si>
    <t>1.1.1.3.1.5.7. </t>
  </si>
  <si>
    <t>Dlažobná kocka - andezit. rozmer 50/50/50 mm</t>
  </si>
  <si>
    <t>1.1.1.3.1.6. </t>
  </si>
  <si>
    <t>1.1.1.3.1.6.1. </t>
  </si>
  <si>
    <t>Osadenie chodníkového obrubníka betónového. do lôžka z bet. pros. tr. C 12/15 s bočnou oporou</t>
  </si>
  <si>
    <t>1.1.1.3.1.6.2. </t>
  </si>
  <si>
    <t>Obrubník chodníkový. lxšxv 1000x50x200 mm. sivá</t>
  </si>
  <si>
    <t>1.1.1.3.1.6.3. </t>
  </si>
  <si>
    <t>Lôžko pod obrubníky z betónu prostého tr. C 12/15</t>
  </si>
  <si>
    <t>1.1.1.3.1.6.4. </t>
  </si>
  <si>
    <t>Lôžko pod systémový žľab z betónu prostého tr. C 20/25</t>
  </si>
  <si>
    <t>1.1.1.3.1.6.5. </t>
  </si>
  <si>
    <t>Osadenie odvodňovacieho betónového žľabu univerzálneho s ochrannou hranou svetlej šírky 150 mm a s roštom triedy D 400</t>
  </si>
  <si>
    <t>1.1.1.3.1.6.6. </t>
  </si>
  <si>
    <t>Čelná koncová stena. pre žľaby betónové s ochrannou hranou svetlej šírky 150 mm</t>
  </si>
  <si>
    <t>1.1.1.3.1.6.7. </t>
  </si>
  <si>
    <t>Liatinový rošt. štrbiny 18x170 mm. dĺ. 0.5 m. D 400. s rýchlouzáverom. pre žľaby betónové s ochrannou hranou svetlej šírky 150 mm</t>
  </si>
  <si>
    <t>1.1.1.3.1.6.8. </t>
  </si>
  <si>
    <t>Odvodňovací žľab betónový univerzálny s ochrannou hranou. svetlá šírka 150 mm. dĺžky 1 m. bez spádu</t>
  </si>
  <si>
    <t>1.1.1.3.1.6.9. </t>
  </si>
  <si>
    <t>Vpust betónový. lxšxv 500x270x570 mm. pre štandarné betónové žľaby svetlej šírky 150 mm</t>
  </si>
  <si>
    <t>1.1.1.3.1.7. </t>
  </si>
  <si>
    <t>1.1.1.3.1.7.1. </t>
  </si>
  <si>
    <t>Presun hmôt pre pozemné komunikácie s krytom dláždeným (822 2.3. 822 5.3) akejkoľvek dĺžky objektu</t>
  </si>
  <si>
    <t>1.1.1.3.2. </t>
  </si>
  <si>
    <t>1.1.1.3.2.1. </t>
  </si>
  <si>
    <t>1.1.1.3.2.1.1. </t>
  </si>
  <si>
    <t>Montáž oplotenia priebežného z profilovej ocele s hmotnosťou 1 m oplotenia do 70 kg</t>
  </si>
  <si>
    <t>1.1.1.3.2.1.2. </t>
  </si>
  <si>
    <t>Profil oceľový 40x20x3 mm zváraný tenkostenný uzavretý obdĺžnikový</t>
  </si>
  <si>
    <t>1.1.1.3.2.1.3. </t>
  </si>
  <si>
    <t>Profil oceľový 60x40x3 mm zváraný tenkostenný uzavretý obdĺžnikový</t>
  </si>
  <si>
    <t>1.1.1.3.2.1.4. </t>
  </si>
  <si>
    <t>Montáž vrát a vrátok k oploteniu osadzovaných na stĺpiky oceľové. s plochou jednotl. nad 10 do 15m2</t>
  </si>
  <si>
    <t>1.1.1.3.2.1.5. </t>
  </si>
  <si>
    <t>Vráta oceľové z profilovývh prvkov 5000 x 2300 mm zasúvateľné s pohonom</t>
  </si>
  <si>
    <t>1.1.1.3.2.1.6. </t>
  </si>
  <si>
    <t>sada</t>
  </si>
  <si>
    <t>Sada pre výrobu koľajovej brány do šírky prejazdu 6.5 m s elektrickým pohonom a príslušenstvom</t>
  </si>
  <si>
    <t>1.1.1.3.2.1.7. </t>
  </si>
  <si>
    <t>Montáž ostatných atypických kovových stavebných doplnkových konštrukcií nad 250 do 500 kg - turnikety</t>
  </si>
  <si>
    <t>1.1.1.3.2.1.8. </t>
  </si>
  <si>
    <t>Turniket TC 01 s bráničkou pre vozičkárov - farba RAL 7016</t>
  </si>
  <si>
    <t>1.1.1.3.2.1.9. </t>
  </si>
  <si>
    <t>1.1.1.3.2.2. </t>
  </si>
  <si>
    <t>Nátery</t>
  </si>
  <si>
    <t>1.1.1.3.2.2.1. </t>
  </si>
  <si>
    <t>Nátery kov.stav.doplnk.konštr. syntet. na vzduchu schnúce dvojnás.1x email a tmelením - 105µm ... RAL 7016</t>
  </si>
  <si>
    <t>1.1.1.3.2.2.2. </t>
  </si>
  <si>
    <t>Nátery kov.stav.doplnk.konštr. syntetické na vzduchu schnúce základný - 35µm</t>
  </si>
  <si>
    <t>1.1.1.4. </t>
  </si>
  <si>
    <t>SO 04 - Tobogán pre NOC Košice - spevnené plochy</t>
  </si>
  <si>
    <t>1.1.1.4.1. </t>
  </si>
  <si>
    <t>E.1 - Odstránenie oplotenia. búracie práce</t>
  </si>
  <si>
    <t>1.1.1.4.1.1. </t>
  </si>
  <si>
    <t>1.1.1.4.1.1.1. </t>
  </si>
  <si>
    <t>1.1.1.4.1.1.1.1. </t>
  </si>
  <si>
    <t>Rozoberanie dlažby z lomového kameňa. kladených do malty so škárami zaliatymi cem.maltou.  -0.58600t</t>
  </si>
  <si>
    <t>1.1.1.4.1.1.1.2. </t>
  </si>
  <si>
    <t>1.1.1.4.1.1.1.3. </t>
  </si>
  <si>
    <t>1.1.1.4.1.1.1.4. </t>
  </si>
  <si>
    <t>Odstránenie krytu v ploche nad 200 m2 z kameniva hrubého drveného. hr. 200 do 300 mm.  -0.40000t</t>
  </si>
  <si>
    <t>1.1.1.4.1.1.1.5. </t>
  </si>
  <si>
    <t>1.1.1.4.1.1.1.6. </t>
  </si>
  <si>
    <t>Odstránenie podkladu v ploche nad 200 m2 z kameniva hrubého drveného. hr.200 do 300 m.  -0.40000t</t>
  </si>
  <si>
    <t>1.1.1.4.1.1.2. </t>
  </si>
  <si>
    <t>1.1.1.4.1.1.2.1. </t>
  </si>
  <si>
    <t>1.1.1.4.1.1.2.2. </t>
  </si>
  <si>
    <t>1.1.1.4.1.1.2.3. </t>
  </si>
  <si>
    <t>1.1.1.4.1.1.2.4. </t>
  </si>
  <si>
    <t>1.1.1.4.1.1.2.5. </t>
  </si>
  <si>
    <t>1.1.1.4.1.1.2.6. </t>
  </si>
  <si>
    <t>Poplatok za uloženie stavebného odpadu na recykláciu - zmiešané odpady (17 09 04)</t>
  </si>
  <si>
    <t>1.1.1.4.1.2. </t>
  </si>
  <si>
    <t>1.1.1.4.1.2.1. </t>
  </si>
  <si>
    <t>1.1.1.4.1.2.1.1. </t>
  </si>
  <si>
    <t>1.1.1.4.1.2.2. </t>
  </si>
  <si>
    <t>1.1.1.4.1.2.2.1. </t>
  </si>
  <si>
    <t>1.1.1.4.1.2.2.2. </t>
  </si>
  <si>
    <t>Demontáž vrát a vrátok na oplotenie s plochou jednotlivo nad 2 do 6 m2.  -0.21000t</t>
  </si>
  <si>
    <t>1.1.1.4.2. </t>
  </si>
  <si>
    <t>E.2 - Cesty a parkovacie plochy</t>
  </si>
  <si>
    <t>1.1.1.4.2.1. </t>
  </si>
  <si>
    <t>1.1.1.4.2.1.1. </t>
  </si>
  <si>
    <t>1.1.1.4.2.1.1.1. </t>
  </si>
  <si>
    <t>1.1.1.4.2.1.1.2. </t>
  </si>
  <si>
    <t>1.1.1.4.2.1.1.3. </t>
  </si>
  <si>
    <t>Výkop ryhy do šírky 600 mm v horn.3 nad 100 m3</t>
  </si>
  <si>
    <t>1.1.1.4.2.1.1.4. </t>
  </si>
  <si>
    <t>1.1.1.4.2.1.1.5. </t>
  </si>
  <si>
    <t>Výkop ryhy šírky 600-2000mm horn.3 od 100 do 1000 m3 - trativodné pásy</t>
  </si>
  <si>
    <t>1.1.1.4.2.1.1.6. </t>
  </si>
  <si>
    <t>Príplatok k cenám za lepivosť pri hĺbení rýh š. nad 600 do 2 000 mm zapaž. i nezapažených. s urovnaním dna v hornine 3 - 50%</t>
  </si>
  <si>
    <t>1.1.1.4.2.1.1.7. </t>
  </si>
  <si>
    <t>Výkop šachty nezapaženej. hornina 3 do 100 m3 - zvislé DZ</t>
  </si>
  <si>
    <t>1.1.1.4.2.1.1.8. </t>
  </si>
  <si>
    <t>1.1.1.4.2.1.1.9. </t>
  </si>
  <si>
    <t>1.1.1.4.2.1.1.10. </t>
  </si>
  <si>
    <t>Vodorovné premiestnenie výkopku po spevnenej ceste z horniny tr.1-4. nad 100 do 1000 m3. príplatok k cene za každých ďalšich a začatých 1000 m - 5 km</t>
  </si>
  <si>
    <t>1.1.1.4.2.1.1.11. </t>
  </si>
  <si>
    <t>1.1.1.4.2.1.1.12. </t>
  </si>
  <si>
    <t>1.1.1.4.2.1.1.13. </t>
  </si>
  <si>
    <t>1.1.1.4.2.1.1.14. </t>
  </si>
  <si>
    <t>Zásyp sypaninou so zhutnením jám. šachiet. rýh. zárezov alebo okolo objektov nad 100 do 1000 m3 - trativodné pásy</t>
  </si>
  <si>
    <t>1.1.1.4.2.1.1.15. </t>
  </si>
  <si>
    <t>Kamenivo drvené hrubé frakcia 22-63 mm</t>
  </si>
  <si>
    <t>1.1.1.4.2.1.1.16. </t>
  </si>
  <si>
    <t>1.1.1.4.2.1.1.17. </t>
  </si>
  <si>
    <t>1.1.1.4.2.1.1.18. </t>
  </si>
  <si>
    <t>Kopanie jamky priemer 600 mm. hĺbky 600 mm v pôde nezaburinenej. zemina tr. 3</t>
  </si>
  <si>
    <t>1.1.1.4.2.1.1.19. </t>
  </si>
  <si>
    <t>Obrobenie pôdy hrabaním v rovine alebo na svahu do 1:5</t>
  </si>
  <si>
    <t>1.1.1.4.2.1.1.20. </t>
  </si>
  <si>
    <t>Obrobenie pôdy valcovaním v rovine alebo na svahu do 1:5</t>
  </si>
  <si>
    <t>1.1.1.4.2.1.1.21. </t>
  </si>
  <si>
    <t>Výsev trávniku hydroosevom na ornicu</t>
  </si>
  <si>
    <t>1.1.1.4.2.1.1.22. </t>
  </si>
  <si>
    <t>Osivá tráv - semená parkovej zmesi</t>
  </si>
  <si>
    <t>1.1.1.4.2.1.1.23. </t>
  </si>
  <si>
    <t>Výsadba stromov alebo kríkov v jutovom obale priemeru nad 400-500 mm</t>
  </si>
  <si>
    <t>1.1.1.4.2.1.1.24. </t>
  </si>
  <si>
    <t>Drevina listnatá Katalpa (Catalpa bignoinoides)</t>
  </si>
  <si>
    <t>1.1.1.4.2.1.1.25. </t>
  </si>
  <si>
    <t>Drevina listnatá Jaseň štíhly (Fraxinus excesior)</t>
  </si>
  <si>
    <t>1.1.1.4.2.1.1.26. </t>
  </si>
  <si>
    <t>Príplatok za donesenie hliny do 10 m. do jamky priemeru 600 mm. hĺbky 600 mm</t>
  </si>
  <si>
    <t>1.1.1.4.2.1.1.27. </t>
  </si>
  <si>
    <t>Hnojenie trávnika v rovine alebo na svahu do 1:5 umelým hnojivom</t>
  </si>
  <si>
    <t>1.1.1.4.2.1.1.28. </t>
  </si>
  <si>
    <t>Hnojivo záhradné bezchloridové granulované balené</t>
  </si>
  <si>
    <t>1.1.1.4.2.1.1.29. </t>
  </si>
  <si>
    <t>Zaliatie trávnika vodou. plochy jednotlivo nad 20 m2</t>
  </si>
  <si>
    <t>1.1.1.4.2.1.1.30. </t>
  </si>
  <si>
    <t>Dovoz vody pre zálievku rastlín na vzdialenosť do 6000 m</t>
  </si>
  <si>
    <t>1.1.1.4.2.1.2. </t>
  </si>
  <si>
    <t>1.1.1.4.2.1.2.1. </t>
  </si>
  <si>
    <t>1.1.1.4.2.1.2.2. </t>
  </si>
  <si>
    <t>1.1.1.4.2.1.2.3. </t>
  </si>
  <si>
    <t>1.1.1.4.2.1.3. </t>
  </si>
  <si>
    <t>1.1.1.4.2.1.3.1. </t>
  </si>
  <si>
    <t>Lôžko pod potrubie. stoky a drobné objekty. v otvorenom výkope z piesku a štrkopiesku do 63 mm</t>
  </si>
  <si>
    <t>1.1.1.4.2.1.4. </t>
  </si>
  <si>
    <t>1.1.1.4.2.1.4.1. </t>
  </si>
  <si>
    <t>Podklad zo štrkodrviny s rozprestretím a zhutnením. po zhutnení hr. 150 mm - ochranná vrstva chodníkov a podkladná vrstva parkovísk</t>
  </si>
  <si>
    <t>1.1.1.4.2.1.4.2. </t>
  </si>
  <si>
    <t>Podklad zo štrkodrviny s rozprestretím a zhutnením. po zhutnení hr. 220 mm - ochranná vrstva ciest a parkovísk</t>
  </si>
  <si>
    <t>1.1.1.4.2.1.4.3. </t>
  </si>
  <si>
    <t>Podklad z kameniva stmeleného cementom. s rozprestretím a zhutnením CBGM C 8/10 22. po zhutnení hr. 120 mm - podkladná vrtsva chodníkov</t>
  </si>
  <si>
    <t>1.1.1.4.2.1.4.4. </t>
  </si>
  <si>
    <t>Podklad z kameniva stmeleného cementom s rozprestretím a zhutnením. CBGM C 8/10 22. po zhutnení hr. 200 mm - podkladná vrstva ciest</t>
  </si>
  <si>
    <t>1.1.1.4.2.1.4.5. </t>
  </si>
  <si>
    <t>Postrek asfaltový infiltračný s posypom kamenivom z cestnej emulzie v množstve 1.00 kg/m2</t>
  </si>
  <si>
    <t>1.1.1.4.2.1.4.6. </t>
  </si>
  <si>
    <t>Postrek asfaltový spojovací bez posypu kamenivom z cestnej emulzie v množstve 0.60 kg/m2</t>
  </si>
  <si>
    <t>1.1.1.4.2.1.4.7. </t>
  </si>
  <si>
    <t>Asfaltový betón vrstva obrusná AC 11 O v pruhu š. do 3 m z nemodifik. asfaltu tr. II. po zhutnení hr. 50 mm</t>
  </si>
  <si>
    <t>1.1.1.4.2.1.4.8. </t>
  </si>
  <si>
    <t>Asfaltový betón vrstva ložná AC 22 L v pruhu š. do 3 m z nemodifik. asfaltu tr. II. po zhutnení hr. 70 mm</t>
  </si>
  <si>
    <t>1.1.1.4.2.1.4.9. </t>
  </si>
  <si>
    <t>Kryt cementobetónový cestných komunikácií skupiny CB III pre TDZ IV. V a VI. hr. 200 mm - ostrovček pri vstupe</t>
  </si>
  <si>
    <t>1.1.1.4.2.1.4.10. </t>
  </si>
  <si>
    <t>Kladenie betónovej zámkovej dlažby komunikácií pre peších hr. 60 mm pre peších nad 100 do 300 m2 so zriadením lôžka z kameniva hr. 30 mm</t>
  </si>
  <si>
    <t>1.1.1.4.2.1.4.11. </t>
  </si>
  <si>
    <t>Dlažba betónová CITYTOP systémová s fázou. rozmer 100x200x60 - 200/300/60 mm. sivá</t>
  </si>
  <si>
    <t>1.1.1.4.2.1.4.12. </t>
  </si>
  <si>
    <t>Kladenie dlažby z plastových vegetačných tvárnic plochy nad 100 m2</t>
  </si>
  <si>
    <t>1.1.1.4.2.1.4.13. </t>
  </si>
  <si>
    <t>Zatrávňovací panel plastový. hr. 80 mm</t>
  </si>
  <si>
    <t>1.1.1.4.2.1.4.14. </t>
  </si>
  <si>
    <t>Kamenivo ťažené drobné frakcia 0-2 mm - výplň medzier 1/3</t>
  </si>
  <si>
    <t>1.1.1.4.2.1.4.15. </t>
  </si>
  <si>
    <t>Zemina pre terénne úpravy - ornica - výplň medzier 2/3</t>
  </si>
  <si>
    <t>1.1.1.4.2.1.4.16. </t>
  </si>
  <si>
    <t>Dlažba betónová. rozmer 100x100x80 mm. sivá - výplň okolo deliacich čiar</t>
  </si>
  <si>
    <t>Poznámka k položke:
Spotreba 100 ks/m2</t>
  </si>
  <si>
    <t>1.1.1.4.2.1.5. </t>
  </si>
  <si>
    <t>1.1.1.4.2.1.5.1. </t>
  </si>
  <si>
    <t>Osadenie a montáž cestnej zvislej dopravnej značky na stľpik. stľp.konzolu alebo objekt</t>
  </si>
  <si>
    <t>1.1.1.4.2.1.5.2. </t>
  </si>
  <si>
    <t>Regulačná značka ZDZ 201 "Daj prednosť v jazde". Zn lisovaná. V1-630 mm. RA2. P3. E2. SP1</t>
  </si>
  <si>
    <t>1.1.1.4.2.1.5.3. </t>
  </si>
  <si>
    <t>Regulačná značka ZDZ 272 "Parkovanie". Zn lisovaná. V1 - 420 x x420 mm. RA2. P3. E2. SP1</t>
  </si>
  <si>
    <t>1.1.1.4.2.1.5.4. </t>
  </si>
  <si>
    <t>Informatívna značka ZDZ 302 "Hlavná cesta". Zn lisovaná. V1-420 x 420 mm. RA2. P3. E2. SP1</t>
  </si>
  <si>
    <t>1.1.1.4.2.1.5.5. </t>
  </si>
  <si>
    <t>Špeciálna dodatková tabuľa ZDZ 510-11 V1RA2 "Priebeh hlavnej cesty (zdola doľava. vedľajšia cesta hore)". rozmer 420x420 mm. Zn lisovaná. P3. E2. SP1</t>
  </si>
  <si>
    <t>1.1.1.4.2.1.5.6. </t>
  </si>
  <si>
    <t>Špeciálna dodatková tabuľa ZDZ 510-21 V1RA2 "Priebeh hlavnej cesty (zdola doprava. vedľajšia cesta vľavo)". rozmer 420x420 mm. Zn lisovaná. P3. E2. SP1</t>
  </si>
  <si>
    <t>1.1.1.4.2.1.5.7. </t>
  </si>
  <si>
    <t>Špeciálna dodatková tabuľa ZDZ 510-24 V1RA2 "Priebeh hlavnej cesty (zhora doprava. vedľajšia cesta dole)". rozmer 420x420 mm. Zn lisovaná. P3. E2. SP1</t>
  </si>
  <si>
    <t>1.1.1.4.2.1.5.8. </t>
  </si>
  <si>
    <t>Regulačná značka ZDZ 272-10 "Parkovanie (šikmo/pozdĺžne.vpravo-začiatok.vľavo-koniec)". Zn lisovaná. V1 -420x420 mm. RA2. P3. E2. SP1</t>
  </si>
  <si>
    <t>1.1.1.4.2.1.5.9. </t>
  </si>
  <si>
    <t>Regulačná značka ZDZ 272-20 "Parkovanie (šikmo/pozdĺžne.vpravo-koniec.vľavo-začiatok)". Zn lisovaná. V1 -420x420 mm. RA2. P3. E2. SP1</t>
  </si>
  <si>
    <t>1.1.1.4.2.1.5.10. </t>
  </si>
  <si>
    <t>Všeobecná dodatková tabuľa ZDZ 506-86 V1RA2 "Platí pre (osoby so zdravotným postihnutím)". rozmer 231x420 mm. Zn lisovaná. P3. E2. SP1</t>
  </si>
  <si>
    <t>1.1.1.4.2.1.5.11. </t>
  </si>
  <si>
    <t>Montáž stĺpika zvislej dopravnej značky dĺžky do 3.5 m do betónového základu</t>
  </si>
  <si>
    <t>1.1.1.4.2.1.5.12. </t>
  </si>
  <si>
    <t>Stĺpik Zn. d 60 mm - 3.5 m. pre dopravné značky</t>
  </si>
  <si>
    <t>1.1.1.4.2.1.5.13. </t>
  </si>
  <si>
    <t>Úchyt na stĺpik. d 60 mm. križový. Zn</t>
  </si>
  <si>
    <t>1.1.1.4.2.1.5.14. </t>
  </si>
  <si>
    <t>Krytka stĺpika. d 60 mm. plastová</t>
  </si>
  <si>
    <t>1.1.1.4.2.1.5.15. </t>
  </si>
  <si>
    <t>Vodorovné dopravné značenie termoplastom čiar tenkých súvislých. farba biela retroreflexná šírky 120 mm</t>
  </si>
  <si>
    <t>1.1.1.4.2.1.5.16. </t>
  </si>
  <si>
    <t>Vodorovné dopravné značenie termoplastom čiar tenkých prerušovaných. farba biela retroreflexná šírky 120 mm</t>
  </si>
  <si>
    <t>1.1.1.4.2.1.5.17. </t>
  </si>
  <si>
    <t>Vodorovné dopravné značenie termoplastom čiar hrubých prerušovaných. farba biela retroreflexná šírky 250 mm</t>
  </si>
  <si>
    <t>1.1.1.4.2.1.5.18. </t>
  </si>
  <si>
    <t>Vodorovné dopravné značenie termoplastom prechodov pre chodcov. šípky. symboly a pod.. biela retroreflexná</t>
  </si>
  <si>
    <t>1.1.1.4.2.1.5.19. </t>
  </si>
  <si>
    <t>Predznačenie pre značenie deliace čiary. vodiace prúžky</t>
  </si>
  <si>
    <t>1.1.1.4.2.1.5.20. </t>
  </si>
  <si>
    <t>Predznačenie pre vodorovné značenie plôch</t>
  </si>
  <si>
    <t>1.1.1.4.2.1.5.21. </t>
  </si>
  <si>
    <t>Osadenie parkovacej plastovej dorazovej lišty</t>
  </si>
  <si>
    <t>1.1.1.4.2.1.5.22. </t>
  </si>
  <si>
    <t>Parkovacia dorazová lišta. rozmer 120x700x100 mm</t>
  </si>
  <si>
    <t>1.1.1.4.2.1.5.23. </t>
  </si>
  <si>
    <t>Osadenie cestného obrubníka betónového stojatého do lôžka z betónu prostého tr. C 12/15 s bočnou oporou</t>
  </si>
  <si>
    <t>1.1.1.4.2.1.5.24. </t>
  </si>
  <si>
    <t>Obrubník cestný so skosením. lxšxv 1000x150x250 mm. sivá</t>
  </si>
  <si>
    <t>1.1.1.4.2.1.5.25. </t>
  </si>
  <si>
    <t>Obrubník cestný so skosením. lxšxv 250x150x250 mm. sivá - oblúky R viac ako 2 m a prepadové časti parkovísk</t>
  </si>
  <si>
    <t>1.1.1.4.2.1.5.26. </t>
  </si>
  <si>
    <t>Obrubník cestný. oblúkový. vonkajší polomer 0.5 m. lxšxv 390x150x250 mm. sivá</t>
  </si>
  <si>
    <t>1.1.1.4.2.1.5.27. </t>
  </si>
  <si>
    <t>Obrubník rovný. lxšxv 1000x100x200 mm. sivá</t>
  </si>
  <si>
    <t>1.1.1.4.2.1.5.28. </t>
  </si>
  <si>
    <t>Obrubník parkový. lxšxv 1000x50x200 mm. sivá</t>
  </si>
  <si>
    <t>1.1.1.4.2.1.5.29. </t>
  </si>
  <si>
    <t>Obrubník cestný bez skosenia rovný. lxšxv 1000x150x260 mm</t>
  </si>
  <si>
    <t>1.1.1.4.2.1.5.30. </t>
  </si>
  <si>
    <t>Lôžko pod obrubníky. krajníky alebo obruby z dlažobných kociek z betónu prostého tr. C 12/15</t>
  </si>
  <si>
    <t>1.1.1.4.2.1.6. </t>
  </si>
  <si>
    <t>1.1.1.4.2.1.6.1. </t>
  </si>
  <si>
    <t>Presun hmôt pre pozemnú komunikáciu a letisko s krytom asfaltovým akejkoľvek dĺžky objektu</t>
  </si>
  <si>
    <t>1.1.1.4.2.2. </t>
  </si>
  <si>
    <t>1.1.1.4.2.2.1. </t>
  </si>
  <si>
    <t>1.1.1.4.2.2.1.1. </t>
  </si>
  <si>
    <t>1.1.1.4.2.2.1.2. </t>
  </si>
  <si>
    <t>1.1.1.4.2.2.1.3. </t>
  </si>
  <si>
    <t>1.1.1.4.2.2.1.4. </t>
  </si>
  <si>
    <t>Montáž vrát a vrátok k oploteniu osadzovaných na stĺpiky oceľové. s plochou jednotlivo nad 2 do 4 m2</t>
  </si>
  <si>
    <t>1.1.1.4.2.2.1.5. </t>
  </si>
  <si>
    <t>Vráta oceľové 1500x2300 mm</t>
  </si>
  <si>
    <t>1.1.1.4.2.2.1.6. </t>
  </si>
  <si>
    <t>1.1.1.4.2.2.1.7. </t>
  </si>
  <si>
    <t>Vráta oceľové z profilovývh prvkov 6000 x 2300 mm zasúvateľné s pohonom</t>
  </si>
  <si>
    <t>1.1.1.4.2.2.1.8. </t>
  </si>
  <si>
    <t>1.1.1.4.2.2.1.9. </t>
  </si>
  <si>
    <t>1.1.1.4.2.2.1.10. </t>
  </si>
  <si>
    <t>1.1.1.4.2.2.1.11. </t>
  </si>
  <si>
    <t>1.1.1.4.2.2.2. </t>
  </si>
  <si>
    <t>1.1.1.4.2.2.2.1. </t>
  </si>
  <si>
    <t>1.1.1.4.2.2.2.2. </t>
  </si>
  <si>
    <t>1.1.1.4.3. </t>
  </si>
  <si>
    <t>E.3 - Napojenie karavanového státia</t>
  </si>
  <si>
    <t>1.1.1.4.3.1. </t>
  </si>
  <si>
    <t>E.3.1 - Zdravotechnika</t>
  </si>
  <si>
    <t>1.1.1.4.3.1.1. </t>
  </si>
  <si>
    <t>1.1.1.4.3.1.1.1. </t>
  </si>
  <si>
    <t>1.1.1.4.3.1.1.1.1. </t>
  </si>
  <si>
    <t>1.1.1.4.3.1.1.1.2. </t>
  </si>
  <si>
    <t>1.1.1.4.3.1.1.1.3. </t>
  </si>
  <si>
    <t>Vodorovné premiestnenie výkopku po spevnenej ceste z horniny tr.1-4. nad 100 do 1000 m3. príplatok k cene za každých ďalšich a začatých 1000 m</t>
  </si>
  <si>
    <t>1.1.1.4.3.1.1.1.4. </t>
  </si>
  <si>
    <t>1.1.1.4.3.1.1.1.5. </t>
  </si>
  <si>
    <t>1.1.1.4.3.1.1.1.6. </t>
  </si>
  <si>
    <t>Zásyp sypaninou so zhutnením jám. šachiet. rýh. zárezov alebo okolo objektov do 100 m3</t>
  </si>
  <si>
    <t>1.1.1.4.3.1.1.1.7. </t>
  </si>
  <si>
    <t>Štrkopiesok frakcia 0-8 mm</t>
  </si>
  <si>
    <t>1.1.1.4.3.1.1.1.8. </t>
  </si>
  <si>
    <t>Spätný zásyp potrubia sypaninou z vhodných hornín 1 až 4 bez prehodenia sypaniny</t>
  </si>
  <si>
    <t>1.1.1.4.3.1.1.2. </t>
  </si>
  <si>
    <t>1.1.1.4.3.1.1.2.1. </t>
  </si>
  <si>
    <t>Montáž vodovodného potrubia z dvojvsrtvového PE 100 SDR11. SDR17 zváraných elektrotvarovkami D 32x3.0 mm</t>
  </si>
  <si>
    <t>1.1.1.4.3.1.1.2.2. </t>
  </si>
  <si>
    <t>Rúra HDPE na vodu PE100 PN16 SDR11 32x3.0x100 m vrátane - tvarovky(kolená. spojky. redukcie. T-kusy...)</t>
  </si>
  <si>
    <t>1.1.1.4.3.1.1.2.3. </t>
  </si>
  <si>
    <t>Montáž vodovodného potrubia z dvojvsrtvového PE 100 SDR11. SDR17 zváraných elektrotvarovkami D 50x4.6 mm</t>
  </si>
  <si>
    <t>1.1.1.4.3.1.1.2.4. </t>
  </si>
  <si>
    <t>Rúra HDPE na vodu PE100 PN16 SDR11 50x4.6x100 m vrátane - tvarovky(kolená. spojky. redukcie. T-kusy...)</t>
  </si>
  <si>
    <t>1.1.1.4.3.1.1.2.5. </t>
  </si>
  <si>
    <t>Montáž kanalizačného PP potrubia hladkého plnostenného SN 10 DN 100</t>
  </si>
  <si>
    <t>1.1.1.4.3.1.1.2.6. </t>
  </si>
  <si>
    <t>Potrubie kanalizačné hladké plnostenné napr. Wavin GC2000 PP DN 100 vrátane - tvarovky(kolená. spojky. redukcie. T-kusy...)</t>
  </si>
  <si>
    <t>1.1.1.4.3.1.1.2.7. </t>
  </si>
  <si>
    <t>Montáž kanalizačného PP potrubia hladkého plnostenného DN 150</t>
  </si>
  <si>
    <t>1.1.1.4.3.1.1.2.8. </t>
  </si>
  <si>
    <t>Potrubie kanalizačné hladké plnostenné napr. Wavin GC2000 PP DN 150 vrátane - tvarovky(kolená. spojky. redukcie. T-kusy...)</t>
  </si>
  <si>
    <t>1.1.1.4.3.1.1.2.9. </t>
  </si>
  <si>
    <t>Skúška tesnosti kanalizácie</t>
  </si>
  <si>
    <t>1.1.1.4.3.1.1.2.10. </t>
  </si>
  <si>
    <t>Montáž PP revíznej kanalizačnej šachty priemeru 600 mm do výšky šachty 2 m s roznášacím prstencom a poklopom</t>
  </si>
  <si>
    <t>1.1.1.4.3.1.1.2.11. </t>
  </si>
  <si>
    <t>Šachtové dno s prítokom DN 160. ku kanalizačnej revíznej šachte 600 mm. PP</t>
  </si>
  <si>
    <t>1.1.1.4.3.1.1.2.12. </t>
  </si>
  <si>
    <t>Vlnovcová šachtová rúra s hrdlom kanalizačná 600 mm. dĺžka 3.65 m. PP</t>
  </si>
  <si>
    <t>1.1.1.4.3.1.1.2.13. </t>
  </si>
  <si>
    <t>Gumové tesnenie šachtovej rúry 600 mm ku kanalizačnej revíznej šachte 600 mm</t>
  </si>
  <si>
    <t>1.1.1.4.3.1.1.2.14. </t>
  </si>
  <si>
    <t>Poklop liatinový D400 priemer 600 mm</t>
  </si>
  <si>
    <t>1.1.1.4.3.1.1.2.15. </t>
  </si>
  <si>
    <t>Betónový roznášací prstenec pre revízne šachty DN 600 až 1000</t>
  </si>
  <si>
    <t>1.1.1.4.3.1.1.2.16. </t>
  </si>
  <si>
    <t>Označenie vodovodného potrubia bielou výstražnou fóliou</t>
  </si>
  <si>
    <t>1.1.1.4.3.1.1.2.17. </t>
  </si>
  <si>
    <t>Označenie kanalizačného potrubia hnedou výstražnou fóliou</t>
  </si>
  <si>
    <t>1.1.1.4.3.1.1.3. </t>
  </si>
  <si>
    <t>1.1.1.4.3.1.1.3.1. </t>
  </si>
  <si>
    <t>1.1.1.4.3.1.1.3.2. </t>
  </si>
  <si>
    <t>1.1.1.4.3.1.1.3.3. </t>
  </si>
  <si>
    <t>Príplatok k cenám za zväčšený presun pre rúrové vedenie hĺbené z rúr z plast.. hmôt alebo sklolamin. nad vymedzenú najväčšiu dopravnú vzdialenosť do 1000 m</t>
  </si>
  <si>
    <t>1.1.1.4.3.1.2. </t>
  </si>
  <si>
    <t>1.1.1.4.3.1.2.1. </t>
  </si>
  <si>
    <t>1.1.1.4.3.1.2.1.1. </t>
  </si>
  <si>
    <t>Montáž nezámrzného ventilu záhradného DN 20</t>
  </si>
  <si>
    <t>1.1.1.4.3.1.2.1.2. </t>
  </si>
  <si>
    <t>Ventil mrazuvzdorný vrátane odnímatelného uzáveru DN 20</t>
  </si>
  <si>
    <t>1.1.1.4.3.1.3. </t>
  </si>
  <si>
    <t>1.1.1.4.3.1.3.1. </t>
  </si>
  <si>
    <t>Stavebno montážne práce náročné ucelené - odborné. tvorivé remeselné (Tr. 3) v rozsahu viac ako 8 hodín</t>
  </si>
  <si>
    <t>1.1.1.4.4. </t>
  </si>
  <si>
    <t>E.4 - Elektroinštalácia silnoprúd - II.E</t>
  </si>
  <si>
    <t>1.1.1.4.4.1. </t>
  </si>
  <si>
    <t>Elektroinštalácia II. Etapa</t>
  </si>
  <si>
    <t>1.1.1.4.4.1.1. </t>
  </si>
  <si>
    <t>1.1.1.4.4.1.1.1. </t>
  </si>
  <si>
    <t>1.1.1.4.4.1.1.2. </t>
  </si>
  <si>
    <t>SRL 018 PRO mini 24LED 53W/8480lm/4000K / DALI2.ASTRODIM / CLASS II optika 2  / IP66 / IK10</t>
  </si>
  <si>
    <t>1.1.1.4.4.1.1.3. </t>
  </si>
  <si>
    <t>1.1.1.4.4.1.1.4. </t>
  </si>
  <si>
    <t>Ulič.stĺp kužeľ. s prírubou; H=5m.</t>
  </si>
  <si>
    <t>1.1.1.4.4.1.1.5. </t>
  </si>
  <si>
    <t>1.1.1.4.4.1.1.6. </t>
  </si>
  <si>
    <t>1.1.1.4.4.1.1.7. </t>
  </si>
  <si>
    <t>1.1.1.4.4.1.1.8. </t>
  </si>
  <si>
    <t>1.1.1.4.4.1.1.9. </t>
  </si>
  <si>
    <t>1.1.1.4.4.1.1.10. </t>
  </si>
  <si>
    <t>1.1.1.4.4.1.1.11. </t>
  </si>
  <si>
    <t>Výložník oceľový dvojramenný - do hmotn.70 kg</t>
  </si>
  <si>
    <t>1.1.1.4.4.1.1.12. </t>
  </si>
  <si>
    <t>Výložník jednoramenný oceľový zinkový. vyloženie 2.0 m</t>
  </si>
  <si>
    <t>1.1.1.4.4.1.1.13. </t>
  </si>
  <si>
    <t>Výložník oceľový jednoramenný - do hmotn. 35 kg</t>
  </si>
  <si>
    <t>1.1.1.4.4.1.1.14. </t>
  </si>
  <si>
    <t>Výložník jednoramenný oceľový zinkový. vyloženie 2 m</t>
  </si>
  <si>
    <t>1.1.1.4.4.1.1.15. </t>
  </si>
  <si>
    <t>1.1.1.4.4.1.1.16. </t>
  </si>
  <si>
    <t>1.1.1.4.4.1.1.17. </t>
  </si>
  <si>
    <t>1.1.1.4.4.1.1.18. </t>
  </si>
  <si>
    <t>1.1.1.4.4.1.1.19. </t>
  </si>
  <si>
    <t>1.1.1.4.4.1.1.20. </t>
  </si>
  <si>
    <t>1.1.1.4.4.1.1.21. </t>
  </si>
  <si>
    <t>Vodič medený uložený voľne H07V-K (CYA)  450/750 V 6</t>
  </si>
  <si>
    <t>1.1.1.4.4.1.1.22. </t>
  </si>
  <si>
    <t>Vodič medený flexibilný H07V-K 6 mm2</t>
  </si>
  <si>
    <t>1.1.1.4.4.1.1.23. </t>
  </si>
  <si>
    <t>1.1.1.4.4.1.1.24. </t>
  </si>
  <si>
    <t>1.1.1.4.4.1.1.25. </t>
  </si>
  <si>
    <t>Montáž a uloženie stĺpika + základová doska</t>
  </si>
  <si>
    <t>1.1.1.4.4.1.1.26. </t>
  </si>
  <si>
    <t>Zásuvkový stĺpik 2x 250V. 1x 400V / 16A. výška 50 cm</t>
  </si>
  <si>
    <t>1.1.1.4.4.1.1.27. </t>
  </si>
  <si>
    <t>1.1.1.4.4.1.1.28. </t>
  </si>
  <si>
    <t>1.1.1.4.4.1.2. </t>
  </si>
  <si>
    <t>Rozvadzač R-TG - Doplnenie na zákalde PD</t>
  </si>
  <si>
    <t>1.1.1.4.4.1.2.1. </t>
  </si>
  <si>
    <t>Doplnenie vývodov pre osvetlenie parkoviska a 5x vývod pre zás. stĺpiky. R-TG</t>
  </si>
  <si>
    <t>1.1.1.4.4.1.2.2. </t>
  </si>
  <si>
    <t>Spínač špeciálny vrátane zapojenia. spínacie hodiny digitálne</t>
  </si>
  <si>
    <t>1.1.1.4.4.1.2.3. </t>
  </si>
  <si>
    <t>Hodiny spínacie denné ASTRO CITY 2102110 16A/230VAC 2M 2prep digitálne</t>
  </si>
  <si>
    <t>1.1.1.4.4.1.2.4. </t>
  </si>
  <si>
    <t>Istič vzduchový štvorpólový</t>
  </si>
  <si>
    <t>1.1.1.4.4.1.2.5. </t>
  </si>
  <si>
    <t>Istič 3P. 16 A. charakteristika C. 10 kA. 3 moduly</t>
  </si>
  <si>
    <t>1.1.1.4.4.1.2.6. </t>
  </si>
  <si>
    <t>Istič 3P. 32 A. charakteristika C. 10 kA. 3 moduly</t>
  </si>
  <si>
    <t>1.1.1.4.4.1.2.7. </t>
  </si>
  <si>
    <t>Prúdové chrániče s nadprúdovou ochranou štvorpólové</t>
  </si>
  <si>
    <t>1.1.1.4.4.1.2.8. </t>
  </si>
  <si>
    <t>Prúdový chránič s istením 4P. charakteristika B. 16 A. 30 mA. typ A. 4 moduly</t>
  </si>
  <si>
    <t>1.1.1.4.4.1.2.9. </t>
  </si>
  <si>
    <t>Jadrové vrty diamantovými korunkami do D 70 mm do stien - betónových. obkladov -0.00008t</t>
  </si>
  <si>
    <t>1.1.1.4.4.1.2.10. </t>
  </si>
  <si>
    <t>1.1.1.4.4.1.2.11. </t>
  </si>
  <si>
    <t>1.1.1.4.4.1.3. </t>
  </si>
  <si>
    <t>1.1.1.4.4.1.3.1. </t>
  </si>
  <si>
    <t>1.1.1.4.4.1.3.2. </t>
  </si>
  <si>
    <t>1.1.1.4.4.1.3.3. </t>
  </si>
  <si>
    <t>1.1.1.4.4.1.3.4. </t>
  </si>
  <si>
    <t>1.1.1.4.4.1.3.5. </t>
  </si>
  <si>
    <t>1.1.1.4.4.1.3.6. </t>
  </si>
  <si>
    <t>1.1.1.4.4.1.3.7. </t>
  </si>
  <si>
    <t>1.1.1.4.4.1.3.8. </t>
  </si>
  <si>
    <t>1.1.1.4.4.1.3.9. </t>
  </si>
  <si>
    <t>1.1.1.4.4.1.3.10. </t>
  </si>
  <si>
    <t>1.1.1.4.4.1.3.11. </t>
  </si>
  <si>
    <t>1.1.1.4.4.1.3.12. </t>
  </si>
  <si>
    <t>1.1.1.4.4.1.3.13. </t>
  </si>
  <si>
    <t>1.1.1.4.4.1.4. </t>
  </si>
  <si>
    <t>1.1.1.4.4.1.4.1. </t>
  </si>
  <si>
    <t>1.1.1.4.4.1.4.2. </t>
  </si>
  <si>
    <t>1.1.1.4.4.1.4.3. </t>
  </si>
  <si>
    <t>1.1.1.4.4.1.4.4. </t>
  </si>
  <si>
    <t>1.1.1.4.4.1.4.5. </t>
  </si>
  <si>
    <t>Hĺbenie káblovej ryhy ručne 35 cm širokej a 120 cm hlbokej. v zemine triedy 3</t>
  </si>
  <si>
    <t>1.1.1.4.4.1.4.6. </t>
  </si>
  <si>
    <t>1.1.1.4.4.1.4.7. </t>
  </si>
  <si>
    <t>1.1.1.4.4.1.4.8. </t>
  </si>
  <si>
    <t>1.1.1.4.4.1.4.9. </t>
  </si>
  <si>
    <t>1.1.1.4.4.1.4.10. </t>
  </si>
  <si>
    <t>1.1.1.4.4.1.4.11. </t>
  </si>
  <si>
    <t>Ručný zásyp nezap. káblovej ryhy bez zhutn. zeminy. 35 cm širokej. 120 cm hlbokej v zemine tr. 3</t>
  </si>
  <si>
    <t>1.1.1.4.4.1.4.12. </t>
  </si>
  <si>
    <t>1.1.1.4.4.1.4.13. </t>
  </si>
  <si>
    <t>1.1.1.4.4.1.4.14. </t>
  </si>
  <si>
    <t>1.1.1.4.4.1.4.15. </t>
  </si>
  <si>
    <t>1.1.1.4.4.2. </t>
  </si>
  <si>
    <t>1.1.1.4.4.2.1. </t>
  </si>
  <si>
    <t>1.1.1.4.4.3. </t>
  </si>
  <si>
    <t>1.1.1.4.4.3.1. </t>
  </si>
  <si>
    <t>1.1.1.4.4.3.2. </t>
  </si>
  <si>
    <t>1.1.1.4.5. </t>
  </si>
  <si>
    <t>E.5 - Elektroinštalácia - slaboprúd -  II.E</t>
  </si>
  <si>
    <t>1.1.1.4.5.1. </t>
  </si>
  <si>
    <t>Slaboprúdové rozvody II. Etapa</t>
  </si>
  <si>
    <t>1.1.1.4.5.1.1. </t>
  </si>
  <si>
    <t>1.1.1.4.5.1.2. </t>
  </si>
  <si>
    <t>1.1.1.4.5.1.3. </t>
  </si>
  <si>
    <t>1.1.1.4.5.1.4. </t>
  </si>
  <si>
    <t>1.1.1.4.5.1.5. </t>
  </si>
  <si>
    <t>Montáž dverného magnetu</t>
  </si>
  <si>
    <t>1.1.1.4.5.1.6. </t>
  </si>
  <si>
    <t>Dverný elektromagnet</t>
  </si>
  <si>
    <t>1.1.1.4.5.1.7. </t>
  </si>
  <si>
    <t>1.1.1.4.5.1.8. </t>
  </si>
  <si>
    <t>1.1.1.4.5.1.9. </t>
  </si>
  <si>
    <t>1.1.1.4.5.1.10. </t>
  </si>
  <si>
    <t>1.1.1.4.5.1.11. </t>
  </si>
  <si>
    <t>1.1.1.4.5.1.12. </t>
  </si>
  <si>
    <t>1.1.1.4.5.1.13. </t>
  </si>
  <si>
    <t>1.1.1.4.5.2. </t>
  </si>
  <si>
    <t>1.1.1.4.5.2.1. </t>
  </si>
  <si>
    <t>1.1.1.4.5.2.2. </t>
  </si>
  <si>
    <t>1.1.1.4.5.2.3. </t>
  </si>
  <si>
    <t>1.1.1.4.5.2.4. </t>
  </si>
  <si>
    <t>1.1.1.4.5.2.5. </t>
  </si>
  <si>
    <t>1.1.1.4.5.2.6. </t>
  </si>
  <si>
    <t>1.1.1.4.5.2.7. </t>
  </si>
  <si>
    <t>1.1.1.4.5.3. </t>
  </si>
  <si>
    <t>1.1.1.4.5.3.1. </t>
  </si>
  <si>
    <t>1.1.1.4.5.4. </t>
  </si>
  <si>
    <t>1.1.1.4.5.4.1. </t>
  </si>
  <si>
    <t>1.1.1.4.5.4.2. 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</si>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</sst>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3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7.71093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2839394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2839395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2839397</v>
      </c>
      <c r="B5" s="1" t="s">
        <v>26</v>
      </c>
      <c r="C5" s="1" t="s">
        <v>22</v>
      </c>
      <c r="D5" s="1" t="s">
        <v>27</v>
      </c>
      <c r="E5" s="1">
        <f>ROUND(H6+H24+H378+H439,2)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2839398</v>
      </c>
      <c r="B6" s="1" t="s">
        <v>28</v>
      </c>
      <c r="C6" s="1" t="s">
        <v>22</v>
      </c>
      <c r="D6" s="1" t="s">
        <v>29</v>
      </c>
      <c r="E6" s="1">
        <f>ROUND(H7+H18,2)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2839399</v>
      </c>
      <c r="B7" s="1" t="s">
        <v>30</v>
      </c>
      <c r="C7" s="1" t="s">
        <v>31</v>
      </c>
      <c r="D7" s="1" t="s">
        <v>32</v>
      </c>
      <c r="E7" s="1">
        <f>ROUND(H8+H12,2)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2839400</v>
      </c>
      <c r="B8" s="1" t="s">
        <v>33</v>
      </c>
      <c r="C8" s="1">
        <v>1</v>
      </c>
      <c r="D8" s="1" t="s">
        <v>34</v>
      </c>
      <c r="E8" s="1">
        <f>ROUND(H9+H10+H11,2)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2839401</v>
      </c>
      <c r="B9" s="1" t="s">
        <v>35</v>
      </c>
      <c r="C9" s="1" t="s">
        <v>22</v>
      </c>
      <c r="D9" s="1" t="s">
        <v>37</v>
      </c>
      <c r="E9" s="2">
        <v>0</v>
      </c>
      <c r="F9" s="1">
        <v>8.6999999999999993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2839402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1320.6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2839403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1329.3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2839404</v>
      </c>
      <c r="B12" s="1" t="s">
        <v>42</v>
      </c>
      <c r="C12" s="1">
        <v>9</v>
      </c>
      <c r="D12" s="1" t="s">
        <v>43</v>
      </c>
      <c r="E12" s="1">
        <f>ROUND(H13+H14+H15+H16+H17,2)</f>
        <v>0</v>
      </c>
      <c r="F12" s="1">
        <v>1</v>
      </c>
      <c r="G12" s="1" t="s">
        <v>0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2839405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24.35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2839406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53.57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2839407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978.31200000000001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2839408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978.31200000000001</v>
      </c>
      <c r="G16" s="1" t="s">
        <v>48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2839409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53.57</v>
      </c>
      <c r="G17" s="1" t="s">
        <v>48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2839410</v>
      </c>
      <c r="B18" s="1" t="s">
        <v>56</v>
      </c>
      <c r="C18" s="1" t="s">
        <v>57</v>
      </c>
      <c r="D18" s="1" t="s">
        <v>58</v>
      </c>
      <c r="E18" s="1">
        <f>ROUND(H19+H21,2)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2839411</v>
      </c>
      <c r="B19" s="1" t="s">
        <v>59</v>
      </c>
      <c r="C19" s="1">
        <v>762</v>
      </c>
      <c r="D19" s="1" t="s">
        <v>60</v>
      </c>
      <c r="E19" s="1">
        <f>ROUND(H20,2)</f>
        <v>0</v>
      </c>
      <c r="F19" s="1">
        <v>1</v>
      </c>
      <c r="G19" s="1" t="s">
        <v>0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2839412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38.9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2839413</v>
      </c>
      <c r="B21" s="1" t="s">
        <v>64</v>
      </c>
      <c r="C21" s="1">
        <v>767</v>
      </c>
      <c r="D21" s="1" t="s">
        <v>65</v>
      </c>
      <c r="E21" s="1">
        <f>ROUND(H22+H23,2)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2839414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97.4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2839415</v>
      </c>
      <c r="B23" s="1" t="s">
        <v>68</v>
      </c>
      <c r="C23" s="1" t="s">
        <v>22</v>
      </c>
      <c r="D23" s="1" t="s">
        <v>70</v>
      </c>
      <c r="E23" s="2">
        <v>0</v>
      </c>
      <c r="F23" s="1">
        <v>1</v>
      </c>
      <c r="G23" s="1" t="s">
        <v>69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2839416</v>
      </c>
      <c r="B24" s="1" t="s">
        <v>71</v>
      </c>
      <c r="C24" s="1" t="s">
        <v>22</v>
      </c>
      <c r="D24" s="1" t="s">
        <v>72</v>
      </c>
      <c r="E24" s="1">
        <f>ROUND(H25+H67+H97+H136+H143+H154+H178+H215+H350,2)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2839417</v>
      </c>
      <c r="B25" s="1" t="s">
        <v>73</v>
      </c>
      <c r="C25" s="1" t="s">
        <v>22</v>
      </c>
      <c r="D25" s="1" t="s">
        <v>74</v>
      </c>
      <c r="E25" s="1">
        <f>ROUND(H26+H62,2)</f>
        <v>0</v>
      </c>
      <c r="F25" s="1">
        <v>1</v>
      </c>
      <c r="G25" s="1" t="s">
        <v>0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2839418</v>
      </c>
      <c r="B26" s="1" t="s">
        <v>75</v>
      </c>
      <c r="C26" s="1" t="s">
        <v>31</v>
      </c>
      <c r="D26" s="1" t="s">
        <v>32</v>
      </c>
      <c r="E26" s="1">
        <f>ROUND(H27+H37+H50+H60,2)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2839419</v>
      </c>
      <c r="B27" s="1" t="s">
        <v>76</v>
      </c>
      <c r="C27" s="1">
        <v>1</v>
      </c>
      <c r="D27" s="1" t="s">
        <v>34</v>
      </c>
      <c r="E27" s="1">
        <f>ROUND(H28+H29+H30+H31+H32+H33+H34+H35+H36,2)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2839420</v>
      </c>
      <c r="B28" s="1" t="s">
        <v>77</v>
      </c>
      <c r="C28" s="1" t="s">
        <v>22</v>
      </c>
      <c r="D28" s="1" t="s">
        <v>78</v>
      </c>
      <c r="E28" s="2">
        <v>0</v>
      </c>
      <c r="F28" s="1">
        <v>12.7</v>
      </c>
      <c r="G28" s="1" t="s">
        <v>45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2839421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6.35</v>
      </c>
      <c r="G29" s="1" t="s">
        <v>45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2839422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44.45</v>
      </c>
      <c r="G30" s="1" t="s">
        <v>45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2839423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22.225000000000001</v>
      </c>
      <c r="G31" s="1" t="s">
        <v>45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2839424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57.15</v>
      </c>
      <c r="G32" s="1" t="s">
        <v>45</v>
      </c>
      <c r="H32" s="1">
        <f t="shared" si="0"/>
        <v>0</v>
      </c>
      <c r="I32" s="1" t="s">
        <v>22</v>
      </c>
      <c r="J32" s="1" t="s">
        <v>0</v>
      </c>
    </row>
    <row r="33" spans="1:10" ht="45" x14ac:dyDescent="0.25">
      <c r="A33" s="1">
        <v>2839425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400.05</v>
      </c>
      <c r="G33" s="1" t="s">
        <v>45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2839426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57.15</v>
      </c>
      <c r="G34" s="1" t="s">
        <v>45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2839427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57.15</v>
      </c>
      <c r="G35" s="1" t="s">
        <v>45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2839428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114.3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2839429</v>
      </c>
      <c r="B37" s="1" t="s">
        <v>95</v>
      </c>
      <c r="C37" s="1">
        <v>2</v>
      </c>
      <c r="D37" s="1" t="s">
        <v>96</v>
      </c>
      <c r="E37" s="1">
        <f>ROUND(H38+H39+H40+H41+H42+H43+H44+H45+H46+H47+H48+H49,2)</f>
        <v>0</v>
      </c>
      <c r="F37" s="1">
        <v>1</v>
      </c>
      <c r="G37" s="1" t="s">
        <v>0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2839430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12.7</v>
      </c>
      <c r="G38" s="1" t="s">
        <v>45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2839431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15.366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2839432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15.366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2839433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2.54</v>
      </c>
      <c r="G41" s="1" t="s">
        <v>48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2839434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40.298000000000002</v>
      </c>
      <c r="G42" s="1" t="s">
        <v>45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2839435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129.69999999999999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x14ac:dyDescent="0.25">
      <c r="A44" s="1">
        <v>2839436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129.69999999999999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2839437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8.06</v>
      </c>
      <c r="G45" s="1" t="s">
        <v>48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2839438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3.5379999999999998</v>
      </c>
      <c r="G46" s="1" t="s">
        <v>45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2839439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22.57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2839440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22.57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2839441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0.70799999999999996</v>
      </c>
      <c r="G49" s="1" t="s">
        <v>48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2839442</v>
      </c>
      <c r="B50" s="1" t="s">
        <v>121</v>
      </c>
      <c r="C50" s="1">
        <v>9</v>
      </c>
      <c r="D50" s="1" t="s">
        <v>43</v>
      </c>
      <c r="E50" s="1">
        <f>ROUND(H51+H52+H53+H54+H55+H56+H57+H58+H59,2)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2839443</v>
      </c>
      <c r="B51" s="1" t="s">
        <v>122</v>
      </c>
      <c r="C51" s="1" t="s">
        <v>22</v>
      </c>
      <c r="D51" s="1" t="s">
        <v>124</v>
      </c>
      <c r="E51" s="2">
        <v>0</v>
      </c>
      <c r="F51" s="1">
        <v>80</v>
      </c>
      <c r="G51" s="1" t="s">
        <v>123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2839444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80</v>
      </c>
      <c r="G52" s="1" t="s">
        <v>123</v>
      </c>
      <c r="H52" s="1">
        <f t="shared" si="0"/>
        <v>0</v>
      </c>
      <c r="I52" s="1" t="s">
        <v>22</v>
      </c>
      <c r="J52" s="1" t="s">
        <v>0</v>
      </c>
    </row>
    <row r="53" spans="1:10" x14ac:dyDescent="0.25">
      <c r="A53" s="1">
        <v>2839445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0.27600000000000002</v>
      </c>
      <c r="G53" s="1" t="s">
        <v>48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2839446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5.2439999999999998</v>
      </c>
      <c r="G54" s="1" t="s">
        <v>48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2839447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0.27600000000000002</v>
      </c>
      <c r="G55" s="1" t="s">
        <v>48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2839448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0.82799999999999996</v>
      </c>
      <c r="G56" s="1" t="s">
        <v>48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2839449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0.27600000000000002</v>
      </c>
      <c r="G57" s="1" t="s">
        <v>48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2839450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0.27600000000000002</v>
      </c>
      <c r="G58" s="1" t="s">
        <v>48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2839451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1</v>
      </c>
      <c r="G59" s="1" t="s">
        <v>69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2839452</v>
      </c>
      <c r="B60" s="1" t="s">
        <v>141</v>
      </c>
      <c r="C60" s="1">
        <v>99</v>
      </c>
      <c r="D60" s="1" t="s">
        <v>142</v>
      </c>
      <c r="E60" s="1">
        <f>ROUND(H61,2)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2839453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151.071</v>
      </c>
      <c r="G61" s="1" t="s">
        <v>48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2839454</v>
      </c>
      <c r="B62" s="1" t="s">
        <v>145</v>
      </c>
      <c r="C62" s="1" t="s">
        <v>57</v>
      </c>
      <c r="D62" s="1" t="s">
        <v>58</v>
      </c>
      <c r="E62" s="1">
        <f>ROUND(H63,2)</f>
        <v>0</v>
      </c>
      <c r="F62" s="1">
        <v>1</v>
      </c>
      <c r="G62" s="1" t="s">
        <v>0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2839455</v>
      </c>
      <c r="B63" s="1" t="s">
        <v>146</v>
      </c>
      <c r="C63" s="1">
        <v>732</v>
      </c>
      <c r="D63" s="1" t="s">
        <v>147</v>
      </c>
      <c r="E63" s="1">
        <f>ROUND(H64+H65+H66,2)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2839456</v>
      </c>
      <c r="B64" s="1" t="s">
        <v>148</v>
      </c>
      <c r="C64" s="1" t="s">
        <v>22</v>
      </c>
      <c r="D64" s="1" t="s">
        <v>149</v>
      </c>
      <c r="E64" s="2">
        <v>0</v>
      </c>
      <c r="F64" s="1">
        <v>1</v>
      </c>
      <c r="G64" s="1" t="s">
        <v>69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2839457</v>
      </c>
      <c r="B65" s="1" t="s">
        <v>150</v>
      </c>
      <c r="C65" s="1" t="s">
        <v>22</v>
      </c>
      <c r="D65" s="1" t="s">
        <v>151</v>
      </c>
      <c r="E65" s="2">
        <v>0</v>
      </c>
      <c r="F65" s="1">
        <v>1</v>
      </c>
      <c r="G65" s="1" t="s">
        <v>69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2839458</v>
      </c>
      <c r="B66" s="1" t="s">
        <v>152</v>
      </c>
      <c r="C66" s="1" t="s">
        <v>22</v>
      </c>
      <c r="D66" s="1" t="s">
        <v>154</v>
      </c>
      <c r="E66" s="2">
        <v>0</v>
      </c>
      <c r="F66" s="1">
        <v>1</v>
      </c>
      <c r="G66" s="1" t="s">
        <v>153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2839459</v>
      </c>
      <c r="B67" s="1" t="s">
        <v>155</v>
      </c>
      <c r="C67" s="1" t="s">
        <v>22</v>
      </c>
      <c r="D67" s="1" t="s">
        <v>156</v>
      </c>
      <c r="E67" s="1">
        <f>ROUND(H68,2)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2839460</v>
      </c>
      <c r="B68" s="1" t="s">
        <v>157</v>
      </c>
      <c r="C68" s="1" t="s">
        <v>158</v>
      </c>
      <c r="D68" s="1" t="s">
        <v>159</v>
      </c>
      <c r="E68" s="1">
        <f>ROUND(H69+H83,2)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2839461</v>
      </c>
      <c r="B69" s="1" t="s">
        <v>160</v>
      </c>
      <c r="C69" s="1">
        <v>2</v>
      </c>
      <c r="D69" s="1" t="s">
        <v>161</v>
      </c>
      <c r="E69" s="1">
        <f>ROUND(H70+H71+H72+H73+H74+H75+H76+H77+H78+H79+H80+H81+H82,2)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2839462</v>
      </c>
      <c r="B70" s="1" t="s">
        <v>162</v>
      </c>
      <c r="C70" s="1" t="s">
        <v>22</v>
      </c>
      <c r="D70" s="1" t="s">
        <v>163</v>
      </c>
      <c r="E70" s="2">
        <v>0</v>
      </c>
      <c r="F70" s="1">
        <v>340</v>
      </c>
      <c r="G70" s="1" t="s">
        <v>62</v>
      </c>
      <c r="H70" s="1">
        <f t="shared" si="1"/>
        <v>0</v>
      </c>
      <c r="I70" s="1" t="s">
        <v>22</v>
      </c>
      <c r="J70" s="1" t="s">
        <v>0</v>
      </c>
    </row>
    <row r="71" spans="1:10" ht="30" x14ac:dyDescent="0.25">
      <c r="A71" s="1">
        <v>2839463</v>
      </c>
      <c r="B71" s="1" t="s">
        <v>164</v>
      </c>
      <c r="C71" s="1" t="s">
        <v>22</v>
      </c>
      <c r="D71" s="1" t="s">
        <v>165</v>
      </c>
      <c r="E71" s="2">
        <v>0</v>
      </c>
      <c r="F71" s="1">
        <v>340</v>
      </c>
      <c r="G71" s="1" t="s">
        <v>62</v>
      </c>
      <c r="H71" s="1">
        <f t="shared" si="1"/>
        <v>0</v>
      </c>
      <c r="I71" s="1" t="s">
        <v>22</v>
      </c>
      <c r="J71" s="1" t="s">
        <v>0</v>
      </c>
    </row>
    <row r="72" spans="1:10" ht="30" x14ac:dyDescent="0.25">
      <c r="A72" s="1">
        <v>2839464</v>
      </c>
      <c r="B72" s="1" t="s">
        <v>166</v>
      </c>
      <c r="C72" s="1" t="s">
        <v>22</v>
      </c>
      <c r="D72" s="1" t="s">
        <v>167</v>
      </c>
      <c r="E72" s="2">
        <v>0</v>
      </c>
      <c r="F72" s="1">
        <v>340</v>
      </c>
      <c r="G72" s="1" t="s">
        <v>62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2839465</v>
      </c>
      <c r="B73" s="1" t="s">
        <v>168</v>
      </c>
      <c r="C73" s="1" t="s">
        <v>22</v>
      </c>
      <c r="D73" s="1" t="s">
        <v>169</v>
      </c>
      <c r="E73" s="2">
        <v>0</v>
      </c>
      <c r="F73" s="1">
        <v>340</v>
      </c>
      <c r="G73" s="1" t="s">
        <v>62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2839466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170</v>
      </c>
      <c r="G74" s="1" t="s">
        <v>45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2839467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153</v>
      </c>
      <c r="G75" s="1" t="s">
        <v>48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2839468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17</v>
      </c>
      <c r="G76" s="1" t="s">
        <v>45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2839469</v>
      </c>
      <c r="B77" s="1" t="s">
        <v>176</v>
      </c>
      <c r="C77" s="1" t="s">
        <v>22</v>
      </c>
      <c r="D77" s="1" t="s">
        <v>175</v>
      </c>
      <c r="E77" s="2">
        <v>0</v>
      </c>
      <c r="F77" s="1">
        <v>17</v>
      </c>
      <c r="G77" s="1" t="s">
        <v>45</v>
      </c>
      <c r="H77" s="1">
        <f t="shared" si="1"/>
        <v>0</v>
      </c>
      <c r="I77" s="1" t="s">
        <v>22</v>
      </c>
      <c r="J77" s="1" t="s">
        <v>0</v>
      </c>
    </row>
    <row r="78" spans="1:10" ht="45" x14ac:dyDescent="0.25">
      <c r="A78" s="1">
        <v>2839470</v>
      </c>
      <c r="B78" s="1" t="s">
        <v>177</v>
      </c>
      <c r="C78" s="1" t="s">
        <v>22</v>
      </c>
      <c r="D78" s="1" t="s">
        <v>178</v>
      </c>
      <c r="E78" s="2">
        <v>0</v>
      </c>
      <c r="F78" s="1">
        <v>200</v>
      </c>
      <c r="G78" s="1" t="s">
        <v>62</v>
      </c>
      <c r="H78" s="1">
        <f t="shared" si="1"/>
        <v>0</v>
      </c>
      <c r="I78" s="1" t="s">
        <v>22</v>
      </c>
      <c r="J78" s="1" t="s">
        <v>0</v>
      </c>
    </row>
    <row r="79" spans="1:10" ht="45" x14ac:dyDescent="0.25">
      <c r="A79" s="1">
        <v>2839471</v>
      </c>
      <c r="B79" s="1" t="s">
        <v>179</v>
      </c>
      <c r="C79" s="1" t="s">
        <v>22</v>
      </c>
      <c r="D79" s="1" t="s">
        <v>180</v>
      </c>
      <c r="E79" s="2">
        <v>0</v>
      </c>
      <c r="F79" s="1">
        <v>200</v>
      </c>
      <c r="G79" s="1" t="s">
        <v>62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2839472</v>
      </c>
      <c r="B80" s="1" t="s">
        <v>181</v>
      </c>
      <c r="C80" s="1" t="s">
        <v>22</v>
      </c>
      <c r="D80" s="1" t="s">
        <v>182</v>
      </c>
      <c r="E80" s="2">
        <v>0</v>
      </c>
      <c r="F80" s="1">
        <v>140</v>
      </c>
      <c r="G80" s="1" t="s">
        <v>62</v>
      </c>
      <c r="H80" s="1">
        <f t="shared" si="1"/>
        <v>0</v>
      </c>
      <c r="I80" s="1" t="s">
        <v>22</v>
      </c>
      <c r="J80" s="1" t="s">
        <v>0</v>
      </c>
    </row>
    <row r="81" spans="1:10" ht="45" x14ac:dyDescent="0.25">
      <c r="A81" s="1">
        <v>2839473</v>
      </c>
      <c r="B81" s="1" t="s">
        <v>183</v>
      </c>
      <c r="C81" s="1" t="s">
        <v>22</v>
      </c>
      <c r="D81" s="1" t="s">
        <v>184</v>
      </c>
      <c r="E81" s="2">
        <v>0</v>
      </c>
      <c r="F81" s="1">
        <v>140</v>
      </c>
      <c r="G81" s="1" t="s">
        <v>69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2839474</v>
      </c>
      <c r="B82" s="1" t="s">
        <v>185</v>
      </c>
      <c r="C82" s="1" t="s">
        <v>22</v>
      </c>
      <c r="D82" s="1" t="s">
        <v>186</v>
      </c>
      <c r="E82" s="2">
        <v>0</v>
      </c>
      <c r="F82" s="1">
        <v>280</v>
      </c>
      <c r="G82" s="1" t="s">
        <v>69</v>
      </c>
      <c r="H82" s="1">
        <f t="shared" si="1"/>
        <v>0</v>
      </c>
      <c r="I82" s="1" t="s">
        <v>22</v>
      </c>
      <c r="J82" s="1" t="s">
        <v>0</v>
      </c>
    </row>
    <row r="83" spans="1:10" x14ac:dyDescent="0.25">
      <c r="A83" s="1">
        <v>2839475</v>
      </c>
      <c r="B83" s="1" t="s">
        <v>187</v>
      </c>
      <c r="C83" s="1" t="s">
        <v>188</v>
      </c>
      <c r="D83" s="1" t="s">
        <v>189</v>
      </c>
      <c r="E83" s="1">
        <f>ROUND(H84+H85+H86+H87+H88+H89+H90+H91+H92+H93+H94+H95+H96,2)</f>
        <v>0</v>
      </c>
      <c r="F83" s="1">
        <v>1</v>
      </c>
      <c r="G83" s="1" t="s">
        <v>0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2839476</v>
      </c>
      <c r="B84" s="1" t="s">
        <v>190</v>
      </c>
      <c r="C84" s="1" t="s">
        <v>22</v>
      </c>
      <c r="D84" s="1" t="s">
        <v>167</v>
      </c>
      <c r="E84" s="2">
        <v>0</v>
      </c>
      <c r="F84" s="1">
        <v>680</v>
      </c>
      <c r="G84" s="1" t="s">
        <v>62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2839477</v>
      </c>
      <c r="B85" s="1" t="s">
        <v>191</v>
      </c>
      <c r="C85" s="1" t="s">
        <v>22</v>
      </c>
      <c r="D85" s="1" t="s">
        <v>169</v>
      </c>
      <c r="E85" s="2">
        <v>0</v>
      </c>
      <c r="F85" s="1">
        <v>680</v>
      </c>
      <c r="G85" s="1" t="s">
        <v>62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2839478</v>
      </c>
      <c r="B86" s="1" t="s">
        <v>192</v>
      </c>
      <c r="C86" s="1" t="s">
        <v>22</v>
      </c>
      <c r="D86" s="1" t="s">
        <v>193</v>
      </c>
      <c r="E86" s="2">
        <v>0</v>
      </c>
      <c r="F86" s="1">
        <v>680</v>
      </c>
      <c r="G86" s="1" t="s">
        <v>62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2839479</v>
      </c>
      <c r="B87" s="1" t="s">
        <v>194</v>
      </c>
      <c r="C87" s="1" t="s">
        <v>22</v>
      </c>
      <c r="D87" s="1" t="s">
        <v>195</v>
      </c>
      <c r="E87" s="2">
        <v>0</v>
      </c>
      <c r="F87" s="1">
        <v>680</v>
      </c>
      <c r="G87" s="1" t="s">
        <v>62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2839480</v>
      </c>
      <c r="B88" s="1" t="s">
        <v>196</v>
      </c>
      <c r="C88" s="1" t="s">
        <v>22</v>
      </c>
      <c r="D88" s="1" t="s">
        <v>171</v>
      </c>
      <c r="E88" s="2">
        <v>0</v>
      </c>
      <c r="F88" s="1">
        <v>30.6</v>
      </c>
      <c r="G88" s="1" t="s">
        <v>45</v>
      </c>
      <c r="H88" s="1">
        <f t="shared" si="1"/>
        <v>0</v>
      </c>
      <c r="I88" s="1" t="s">
        <v>22</v>
      </c>
      <c r="J88" s="1" t="s">
        <v>0</v>
      </c>
    </row>
    <row r="89" spans="1:10" x14ac:dyDescent="0.25">
      <c r="A89" s="1">
        <v>2839481</v>
      </c>
      <c r="B89" s="1" t="s">
        <v>197</v>
      </c>
      <c r="C89" s="1" t="s">
        <v>22</v>
      </c>
      <c r="D89" s="1" t="s">
        <v>173</v>
      </c>
      <c r="E89" s="2">
        <v>0</v>
      </c>
      <c r="F89" s="1">
        <v>55.08</v>
      </c>
      <c r="G89" s="1" t="s">
        <v>48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2839482</v>
      </c>
      <c r="B90" s="1" t="s">
        <v>198</v>
      </c>
      <c r="C90" s="1" t="s">
        <v>22</v>
      </c>
      <c r="D90" s="1" t="s">
        <v>199</v>
      </c>
      <c r="E90" s="2">
        <v>0</v>
      </c>
      <c r="F90" s="1">
        <v>10.199999999999999</v>
      </c>
      <c r="G90" s="1" t="s">
        <v>45</v>
      </c>
      <c r="H90" s="1">
        <f t="shared" si="1"/>
        <v>0</v>
      </c>
      <c r="I90" s="1" t="s">
        <v>22</v>
      </c>
      <c r="J90" s="1" t="s">
        <v>0</v>
      </c>
    </row>
    <row r="91" spans="1:10" ht="45" x14ac:dyDescent="0.25">
      <c r="A91" s="1">
        <v>2839483</v>
      </c>
      <c r="B91" s="1" t="s">
        <v>200</v>
      </c>
      <c r="C91" s="1" t="s">
        <v>22</v>
      </c>
      <c r="D91" s="1" t="s">
        <v>178</v>
      </c>
      <c r="E91" s="2">
        <v>0</v>
      </c>
      <c r="F91" s="1">
        <v>680</v>
      </c>
      <c r="G91" s="1" t="s">
        <v>62</v>
      </c>
      <c r="H91" s="1">
        <f t="shared" si="1"/>
        <v>0</v>
      </c>
      <c r="I91" s="1" t="s">
        <v>22</v>
      </c>
      <c r="J91" s="1" t="s">
        <v>0</v>
      </c>
    </row>
    <row r="92" spans="1:10" ht="45" x14ac:dyDescent="0.25">
      <c r="A92" s="1">
        <v>2839484</v>
      </c>
      <c r="B92" s="1" t="s">
        <v>201</v>
      </c>
      <c r="C92" s="1" t="s">
        <v>22</v>
      </c>
      <c r="D92" s="1" t="s">
        <v>180</v>
      </c>
      <c r="E92" s="2">
        <v>0</v>
      </c>
      <c r="F92" s="1">
        <v>680</v>
      </c>
      <c r="G92" s="1" t="s">
        <v>62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2839485</v>
      </c>
      <c r="B93" s="1" t="s">
        <v>202</v>
      </c>
      <c r="C93" s="1" t="s">
        <v>22</v>
      </c>
      <c r="D93" s="1" t="s">
        <v>203</v>
      </c>
      <c r="E93" s="2">
        <v>0</v>
      </c>
      <c r="F93" s="1">
        <v>30.6</v>
      </c>
      <c r="G93" s="1" t="s">
        <v>45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2839486</v>
      </c>
      <c r="B94" s="1" t="s">
        <v>204</v>
      </c>
      <c r="C94" s="1" t="s">
        <v>22</v>
      </c>
      <c r="D94" s="1" t="s">
        <v>205</v>
      </c>
      <c r="E94" s="2">
        <v>0</v>
      </c>
      <c r="F94" s="1">
        <v>581.4</v>
      </c>
      <c r="G94" s="1" t="s">
        <v>45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2839487</v>
      </c>
      <c r="B95" s="1" t="s">
        <v>206</v>
      </c>
      <c r="C95" s="1" t="s">
        <v>22</v>
      </c>
      <c r="D95" s="1" t="s">
        <v>207</v>
      </c>
      <c r="E95" s="2">
        <v>0</v>
      </c>
      <c r="F95" s="1">
        <v>30.6</v>
      </c>
      <c r="G95" s="1" t="s">
        <v>45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2839488</v>
      </c>
      <c r="B96" s="1" t="s">
        <v>208</v>
      </c>
      <c r="C96" s="1" t="s">
        <v>22</v>
      </c>
      <c r="D96" s="1" t="s">
        <v>210</v>
      </c>
      <c r="E96" s="2">
        <v>0</v>
      </c>
      <c r="F96" s="1">
        <v>1</v>
      </c>
      <c r="G96" s="1" t="s">
        <v>209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2839489</v>
      </c>
      <c r="B97" s="1" t="s">
        <v>211</v>
      </c>
      <c r="C97" s="1" t="s">
        <v>22</v>
      </c>
      <c r="D97" s="1" t="s">
        <v>212</v>
      </c>
      <c r="E97" s="1">
        <f>ROUND(H98,2)</f>
        <v>0</v>
      </c>
      <c r="F97" s="1">
        <v>1</v>
      </c>
      <c r="G97" s="1" t="s">
        <v>0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2839490</v>
      </c>
      <c r="B98" s="1" t="s">
        <v>213</v>
      </c>
      <c r="C98" s="1" t="s">
        <v>214</v>
      </c>
      <c r="D98" s="1" t="s">
        <v>215</v>
      </c>
      <c r="E98" s="1">
        <f>ROUND(H99+H113+H126,2)</f>
        <v>0</v>
      </c>
      <c r="F98" s="1">
        <v>1</v>
      </c>
      <c r="G98" s="1" t="s">
        <v>0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2839491</v>
      </c>
      <c r="B99" s="1" t="s">
        <v>216</v>
      </c>
      <c r="C99" s="1">
        <v>1</v>
      </c>
      <c r="D99" s="1" t="s">
        <v>217</v>
      </c>
      <c r="E99" s="1">
        <f>ROUND(H100+H101+H102+H103+H104+H105+H106+H107+H108+H109+H110+H111+H112,2)</f>
        <v>0</v>
      </c>
      <c r="F99" s="1">
        <v>1</v>
      </c>
      <c r="G99" s="1" t="s">
        <v>0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2839492</v>
      </c>
      <c r="B100" s="1" t="s">
        <v>218</v>
      </c>
      <c r="C100" s="1" t="s">
        <v>22</v>
      </c>
      <c r="D100" s="1" t="s">
        <v>220</v>
      </c>
      <c r="E100" s="2">
        <v>0</v>
      </c>
      <c r="F100" s="1">
        <v>1</v>
      </c>
      <c r="G100" s="1" t="s">
        <v>219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2839493</v>
      </c>
      <c r="B101" s="1" t="s">
        <v>221</v>
      </c>
      <c r="C101" s="1" t="s">
        <v>22</v>
      </c>
      <c r="D101" s="1" t="s">
        <v>222</v>
      </c>
      <c r="E101" s="2">
        <v>0</v>
      </c>
      <c r="F101" s="1">
        <v>1</v>
      </c>
      <c r="G101" s="1" t="s">
        <v>219</v>
      </c>
      <c r="H101" s="1">
        <f t="shared" si="1"/>
        <v>0</v>
      </c>
      <c r="I101" s="1" t="s">
        <v>22</v>
      </c>
      <c r="J101" s="1" t="s">
        <v>0</v>
      </c>
    </row>
    <row r="102" spans="1:10" ht="120" x14ac:dyDescent="0.25">
      <c r="A102" s="1">
        <v>2839494</v>
      </c>
      <c r="B102" s="1" t="s">
        <v>223</v>
      </c>
      <c r="C102" s="1" t="s">
        <v>22</v>
      </c>
      <c r="D102" s="1" t="s">
        <v>224</v>
      </c>
      <c r="E102" s="2">
        <v>0</v>
      </c>
      <c r="F102" s="1">
        <v>1</v>
      </c>
      <c r="G102" s="1" t="s">
        <v>219</v>
      </c>
      <c r="H102" s="1">
        <f t="shared" si="1"/>
        <v>0</v>
      </c>
      <c r="I102" s="1" t="s">
        <v>22</v>
      </c>
      <c r="J102" s="1" t="s">
        <v>225</v>
      </c>
    </row>
    <row r="103" spans="1:10" x14ac:dyDescent="0.25">
      <c r="A103" s="1">
        <v>2839495</v>
      </c>
      <c r="B103" s="1" t="s">
        <v>226</v>
      </c>
      <c r="C103" s="1" t="s">
        <v>22</v>
      </c>
      <c r="D103" s="1" t="s">
        <v>227</v>
      </c>
      <c r="E103" s="2">
        <v>0</v>
      </c>
      <c r="F103" s="1">
        <v>1</v>
      </c>
      <c r="G103" s="1" t="s">
        <v>219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2839496</v>
      </c>
      <c r="B104" s="1" t="s">
        <v>228</v>
      </c>
      <c r="C104" s="1" t="s">
        <v>22</v>
      </c>
      <c r="D104" s="1" t="s">
        <v>229</v>
      </c>
      <c r="E104" s="2">
        <v>0</v>
      </c>
      <c r="F104" s="1">
        <v>1</v>
      </c>
      <c r="G104" s="1" t="s">
        <v>219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2839497</v>
      </c>
      <c r="B105" s="1" t="s">
        <v>230</v>
      </c>
      <c r="C105" s="1" t="s">
        <v>22</v>
      </c>
      <c r="D105" s="1" t="s">
        <v>231</v>
      </c>
      <c r="E105" s="2">
        <v>0</v>
      </c>
      <c r="F105" s="1">
        <v>1</v>
      </c>
      <c r="G105" s="1" t="s">
        <v>219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2839498</v>
      </c>
      <c r="B106" s="1" t="s">
        <v>232</v>
      </c>
      <c r="C106" s="1" t="s">
        <v>22</v>
      </c>
      <c r="D106" s="1" t="s">
        <v>233</v>
      </c>
      <c r="E106" s="2">
        <v>0</v>
      </c>
      <c r="F106" s="1">
        <v>1</v>
      </c>
      <c r="G106" s="1" t="s">
        <v>219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2839499</v>
      </c>
      <c r="B107" s="1" t="s">
        <v>234</v>
      </c>
      <c r="C107" s="1" t="s">
        <v>22</v>
      </c>
      <c r="D107" s="1" t="s">
        <v>235</v>
      </c>
      <c r="E107" s="2">
        <v>0</v>
      </c>
      <c r="F107" s="1">
        <v>2</v>
      </c>
      <c r="G107" s="1" t="s">
        <v>219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2839500</v>
      </c>
      <c r="B108" s="1" t="s">
        <v>236</v>
      </c>
      <c r="C108" s="1" t="s">
        <v>22</v>
      </c>
      <c r="D108" s="1" t="s">
        <v>237</v>
      </c>
      <c r="E108" s="2">
        <v>0</v>
      </c>
      <c r="F108" s="1">
        <v>1</v>
      </c>
      <c r="G108" s="1" t="s">
        <v>219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2839501</v>
      </c>
      <c r="B109" s="1" t="s">
        <v>238</v>
      </c>
      <c r="C109" s="1" t="s">
        <v>22</v>
      </c>
      <c r="D109" s="1" t="s">
        <v>239</v>
      </c>
      <c r="E109" s="2">
        <v>0</v>
      </c>
      <c r="F109" s="1">
        <v>1</v>
      </c>
      <c r="G109" s="1" t="s">
        <v>219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2839502</v>
      </c>
      <c r="B110" s="1" t="s">
        <v>240</v>
      </c>
      <c r="C110" s="1" t="s">
        <v>22</v>
      </c>
      <c r="D110" s="1" t="s">
        <v>241</v>
      </c>
      <c r="E110" s="2">
        <v>0</v>
      </c>
      <c r="F110" s="1">
        <v>1</v>
      </c>
      <c r="G110" s="1" t="s">
        <v>219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2839503</v>
      </c>
      <c r="B111" s="1" t="s">
        <v>242</v>
      </c>
      <c r="C111" s="1" t="s">
        <v>22</v>
      </c>
      <c r="D111" s="1" t="s">
        <v>243</v>
      </c>
      <c r="E111" s="2">
        <v>0</v>
      </c>
      <c r="F111" s="1">
        <v>1</v>
      </c>
      <c r="G111" s="1" t="s">
        <v>69</v>
      </c>
      <c r="H111" s="1">
        <f t="shared" si="1"/>
        <v>0</v>
      </c>
      <c r="I111" s="1" t="s">
        <v>22</v>
      </c>
      <c r="J111" s="1" t="s">
        <v>0</v>
      </c>
    </row>
    <row r="112" spans="1:10" x14ac:dyDescent="0.25">
      <c r="A112" s="1">
        <v>2839504</v>
      </c>
      <c r="B112" s="1" t="s">
        <v>244</v>
      </c>
      <c r="C112" s="1" t="s">
        <v>22</v>
      </c>
      <c r="D112" s="1" t="s">
        <v>245</v>
      </c>
      <c r="E112" s="2">
        <v>0</v>
      </c>
      <c r="F112" s="1">
        <v>1</v>
      </c>
      <c r="G112" s="1" t="s">
        <v>69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2839505</v>
      </c>
      <c r="B113" s="1" t="s">
        <v>246</v>
      </c>
      <c r="C113" s="1">
        <v>2</v>
      </c>
      <c r="D113" s="1" t="s">
        <v>247</v>
      </c>
      <c r="E113" s="1">
        <f>ROUND(H114+H115+H116+H117+H118+H119+H120+H121+H122+H123+H124+H125,2)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2839506</v>
      </c>
      <c r="B114" s="1" t="s">
        <v>248</v>
      </c>
      <c r="C114" s="1" t="s">
        <v>22</v>
      </c>
      <c r="D114" s="1" t="s">
        <v>220</v>
      </c>
      <c r="E114" s="2">
        <v>0</v>
      </c>
      <c r="F114" s="1">
        <v>1</v>
      </c>
      <c r="G114" s="1" t="s">
        <v>219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2839507</v>
      </c>
      <c r="B115" s="1" t="s">
        <v>249</v>
      </c>
      <c r="C115" s="1" t="s">
        <v>22</v>
      </c>
      <c r="D115" s="1" t="s">
        <v>222</v>
      </c>
      <c r="E115" s="2">
        <v>0</v>
      </c>
      <c r="F115" s="1">
        <v>1</v>
      </c>
      <c r="G115" s="1" t="s">
        <v>219</v>
      </c>
      <c r="H115" s="1">
        <f t="shared" si="1"/>
        <v>0</v>
      </c>
      <c r="I115" s="1" t="s">
        <v>22</v>
      </c>
      <c r="J115" s="1" t="s">
        <v>0</v>
      </c>
    </row>
    <row r="116" spans="1:10" ht="120" x14ac:dyDescent="0.25">
      <c r="A116" s="1">
        <v>2839508</v>
      </c>
      <c r="B116" s="1" t="s">
        <v>250</v>
      </c>
      <c r="C116" s="1" t="s">
        <v>22</v>
      </c>
      <c r="D116" s="1" t="s">
        <v>251</v>
      </c>
      <c r="E116" s="2">
        <v>0</v>
      </c>
      <c r="F116" s="1">
        <v>1</v>
      </c>
      <c r="G116" s="1" t="s">
        <v>219</v>
      </c>
      <c r="H116" s="1">
        <f t="shared" si="1"/>
        <v>0</v>
      </c>
      <c r="I116" s="1" t="s">
        <v>22</v>
      </c>
      <c r="J116" s="1" t="s">
        <v>252</v>
      </c>
    </row>
    <row r="117" spans="1:10" x14ac:dyDescent="0.25">
      <c r="A117" s="1">
        <v>2839509</v>
      </c>
      <c r="B117" s="1" t="s">
        <v>253</v>
      </c>
      <c r="C117" s="1" t="s">
        <v>22</v>
      </c>
      <c r="D117" s="1" t="s">
        <v>227</v>
      </c>
      <c r="E117" s="2">
        <v>0</v>
      </c>
      <c r="F117" s="1">
        <v>1</v>
      </c>
      <c r="G117" s="1" t="s">
        <v>219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2839510</v>
      </c>
      <c r="B118" s="1" t="s">
        <v>254</v>
      </c>
      <c r="C118" s="1" t="s">
        <v>22</v>
      </c>
      <c r="D118" s="1" t="s">
        <v>229</v>
      </c>
      <c r="E118" s="2">
        <v>0</v>
      </c>
      <c r="F118" s="1">
        <v>1</v>
      </c>
      <c r="G118" s="1" t="s">
        <v>219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2839511</v>
      </c>
      <c r="B119" s="1" t="s">
        <v>255</v>
      </c>
      <c r="C119" s="1" t="s">
        <v>22</v>
      </c>
      <c r="D119" s="1" t="s">
        <v>231</v>
      </c>
      <c r="E119" s="2">
        <v>0</v>
      </c>
      <c r="F119" s="1">
        <v>1</v>
      </c>
      <c r="G119" s="1" t="s">
        <v>219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2839512</v>
      </c>
      <c r="B120" s="1" t="s">
        <v>256</v>
      </c>
      <c r="C120" s="1" t="s">
        <v>22</v>
      </c>
      <c r="D120" s="1" t="s">
        <v>233</v>
      </c>
      <c r="E120" s="2">
        <v>0</v>
      </c>
      <c r="F120" s="1">
        <v>1</v>
      </c>
      <c r="G120" s="1" t="s">
        <v>219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2839513</v>
      </c>
      <c r="B121" s="1" t="s">
        <v>257</v>
      </c>
      <c r="C121" s="1" t="s">
        <v>22</v>
      </c>
      <c r="D121" s="1" t="s">
        <v>235</v>
      </c>
      <c r="E121" s="2">
        <v>0</v>
      </c>
      <c r="F121" s="1">
        <v>2</v>
      </c>
      <c r="G121" s="1" t="s">
        <v>219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2839514</v>
      </c>
      <c r="B122" s="1" t="s">
        <v>258</v>
      </c>
      <c r="C122" s="1" t="s">
        <v>22</v>
      </c>
      <c r="D122" s="1" t="s">
        <v>237</v>
      </c>
      <c r="E122" s="2">
        <v>0</v>
      </c>
      <c r="F122" s="1">
        <v>1</v>
      </c>
      <c r="G122" s="1" t="s">
        <v>219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2839515</v>
      </c>
      <c r="B123" s="1" t="s">
        <v>259</v>
      </c>
      <c r="C123" s="1" t="s">
        <v>22</v>
      </c>
      <c r="D123" s="1" t="s">
        <v>239</v>
      </c>
      <c r="E123" s="2">
        <v>0</v>
      </c>
      <c r="F123" s="1">
        <v>1</v>
      </c>
      <c r="G123" s="1" t="s">
        <v>219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2839516</v>
      </c>
      <c r="B124" s="1" t="s">
        <v>260</v>
      </c>
      <c r="C124" s="1" t="s">
        <v>22</v>
      </c>
      <c r="D124" s="1" t="s">
        <v>241</v>
      </c>
      <c r="E124" s="2">
        <v>0</v>
      </c>
      <c r="F124" s="1">
        <v>1</v>
      </c>
      <c r="G124" s="1" t="s">
        <v>219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2839517</v>
      </c>
      <c r="B125" s="1" t="s">
        <v>261</v>
      </c>
      <c r="C125" s="1" t="s">
        <v>22</v>
      </c>
      <c r="D125" s="1" t="s">
        <v>243</v>
      </c>
      <c r="E125" s="2">
        <v>0</v>
      </c>
      <c r="F125" s="1">
        <v>1</v>
      </c>
      <c r="G125" s="1" t="s">
        <v>69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2839518</v>
      </c>
      <c r="B126" s="1" t="s">
        <v>262</v>
      </c>
      <c r="C126" s="1">
        <v>3</v>
      </c>
      <c r="D126" s="1" t="s">
        <v>263</v>
      </c>
      <c r="E126" s="1">
        <f>ROUND(H127+H128+H129+H130+H131+H132+H133+H134+H135,2)</f>
        <v>0</v>
      </c>
      <c r="F126" s="1">
        <v>1</v>
      </c>
      <c r="G126" s="1" t="s">
        <v>0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2839519</v>
      </c>
      <c r="B127" s="1" t="s">
        <v>264</v>
      </c>
      <c r="C127" s="1" t="s">
        <v>22</v>
      </c>
      <c r="D127" s="1" t="s">
        <v>220</v>
      </c>
      <c r="E127" s="2">
        <v>0</v>
      </c>
      <c r="F127" s="1">
        <v>1</v>
      </c>
      <c r="G127" s="1" t="s">
        <v>219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2839520</v>
      </c>
      <c r="B128" s="1" t="s">
        <v>265</v>
      </c>
      <c r="C128" s="1" t="s">
        <v>22</v>
      </c>
      <c r="D128" s="1" t="s">
        <v>266</v>
      </c>
      <c r="E128" s="2">
        <v>0</v>
      </c>
      <c r="F128" s="1">
        <v>1</v>
      </c>
      <c r="G128" s="1" t="s">
        <v>219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2839521</v>
      </c>
      <c r="B129" s="1" t="s">
        <v>267</v>
      </c>
      <c r="C129" s="1" t="s">
        <v>22</v>
      </c>
      <c r="D129" s="1" t="s">
        <v>268</v>
      </c>
      <c r="E129" s="2">
        <v>0</v>
      </c>
      <c r="F129" s="1">
        <v>1</v>
      </c>
      <c r="G129" s="1" t="s">
        <v>219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2839522</v>
      </c>
      <c r="B130" s="1" t="s">
        <v>269</v>
      </c>
      <c r="C130" s="1" t="s">
        <v>22</v>
      </c>
      <c r="D130" s="1" t="s">
        <v>270</v>
      </c>
      <c r="E130" s="2">
        <v>0</v>
      </c>
      <c r="F130" s="1">
        <v>1</v>
      </c>
      <c r="G130" s="1" t="s">
        <v>219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2839523</v>
      </c>
      <c r="B131" s="1" t="s">
        <v>271</v>
      </c>
      <c r="C131" s="1" t="s">
        <v>22</v>
      </c>
      <c r="D131" s="1" t="s">
        <v>272</v>
      </c>
      <c r="E131" s="2">
        <v>0</v>
      </c>
      <c r="F131" s="1">
        <v>1</v>
      </c>
      <c r="G131" s="1" t="s">
        <v>219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2839524</v>
      </c>
      <c r="B132" s="1" t="s">
        <v>273</v>
      </c>
      <c r="C132" s="1" t="s">
        <v>22</v>
      </c>
      <c r="D132" s="1" t="s">
        <v>274</v>
      </c>
      <c r="E132" s="2">
        <v>0</v>
      </c>
      <c r="F132" s="1">
        <v>1</v>
      </c>
      <c r="G132" s="1" t="s">
        <v>219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2839525</v>
      </c>
      <c r="B133" s="1" t="s">
        <v>275</v>
      </c>
      <c r="C133" s="1" t="s">
        <v>22</v>
      </c>
      <c r="D133" s="1" t="s">
        <v>276</v>
      </c>
      <c r="E133" s="2">
        <v>0</v>
      </c>
      <c r="F133" s="1">
        <v>1</v>
      </c>
      <c r="G133" s="1" t="s">
        <v>219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2839526</v>
      </c>
      <c r="B134" s="1" t="s">
        <v>277</v>
      </c>
      <c r="C134" s="1" t="s">
        <v>22</v>
      </c>
      <c r="D134" s="1" t="s">
        <v>278</v>
      </c>
      <c r="E134" s="2">
        <v>0</v>
      </c>
      <c r="F134" s="1">
        <v>1</v>
      </c>
      <c r="G134" s="1" t="s">
        <v>219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2839527</v>
      </c>
      <c r="B135" s="1" t="s">
        <v>279</v>
      </c>
      <c r="C135" s="1" t="s">
        <v>22</v>
      </c>
      <c r="D135" s="1" t="s">
        <v>239</v>
      </c>
      <c r="E135" s="2">
        <v>0</v>
      </c>
      <c r="F135" s="1">
        <v>1</v>
      </c>
      <c r="G135" s="1" t="s">
        <v>219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2839528</v>
      </c>
      <c r="B136" s="1" t="s">
        <v>280</v>
      </c>
      <c r="C136" s="1" t="s">
        <v>22</v>
      </c>
      <c r="D136" s="1" t="s">
        <v>281</v>
      </c>
      <c r="E136" s="1">
        <f>ROUND(H137,2)</f>
        <v>0</v>
      </c>
      <c r="F136" s="1">
        <v>1</v>
      </c>
      <c r="G136" s="1" t="s">
        <v>0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2839529</v>
      </c>
      <c r="B137" s="1" t="s">
        <v>282</v>
      </c>
      <c r="C137" s="1" t="s">
        <v>57</v>
      </c>
      <c r="D137" s="1" t="s">
        <v>58</v>
      </c>
      <c r="E137" s="1">
        <f>ROUND(H138,2)</f>
        <v>0</v>
      </c>
      <c r="F137" s="1">
        <v>1</v>
      </c>
      <c r="G137" s="1" t="s">
        <v>0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2839530</v>
      </c>
      <c r="B138" s="1" t="s">
        <v>283</v>
      </c>
      <c r="C138" s="1">
        <v>767</v>
      </c>
      <c r="D138" s="1" t="s">
        <v>65</v>
      </c>
      <c r="E138" s="1">
        <f>ROUND(H139+H140+H141+H142,2)</f>
        <v>0</v>
      </c>
      <c r="F138" s="1">
        <v>1</v>
      </c>
      <c r="G138" s="1" t="s">
        <v>0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2839531</v>
      </c>
      <c r="B139" s="1" t="s">
        <v>284</v>
      </c>
      <c r="C139" s="1" t="s">
        <v>22</v>
      </c>
      <c r="D139" s="1" t="s">
        <v>285</v>
      </c>
      <c r="E139" s="2">
        <v>0</v>
      </c>
      <c r="F139" s="1">
        <v>2</v>
      </c>
      <c r="G139" s="1" t="s">
        <v>69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2839532</v>
      </c>
      <c r="B140" s="1" t="s">
        <v>286</v>
      </c>
      <c r="C140" s="1" t="s">
        <v>22</v>
      </c>
      <c r="D140" s="1" t="s">
        <v>287</v>
      </c>
      <c r="E140" s="2">
        <v>0</v>
      </c>
      <c r="F140" s="1">
        <v>1</v>
      </c>
      <c r="G140" s="1" t="s">
        <v>69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2839533</v>
      </c>
      <c r="B141" s="1" t="s">
        <v>288</v>
      </c>
      <c r="C141" s="1" t="s">
        <v>22</v>
      </c>
      <c r="D141" s="1" t="s">
        <v>289</v>
      </c>
      <c r="E141" s="2">
        <v>0</v>
      </c>
      <c r="F141" s="1">
        <v>1</v>
      </c>
      <c r="G141" s="1" t="s">
        <v>69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2839534</v>
      </c>
      <c r="B142" s="1" t="s">
        <v>290</v>
      </c>
      <c r="C142" s="1" t="s">
        <v>22</v>
      </c>
      <c r="D142" s="1" t="s">
        <v>291</v>
      </c>
      <c r="E142" s="2">
        <v>0</v>
      </c>
      <c r="F142" s="1">
        <v>1</v>
      </c>
      <c r="G142" s="1" t="s">
        <v>153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2839535</v>
      </c>
      <c r="B143" s="1" t="s">
        <v>292</v>
      </c>
      <c r="C143" s="1" t="s">
        <v>22</v>
      </c>
      <c r="D143" s="1" t="s">
        <v>293</v>
      </c>
      <c r="E143" s="1">
        <f>ROUND(H144+H147,2)</f>
        <v>0</v>
      </c>
      <c r="F143" s="1">
        <v>1</v>
      </c>
      <c r="G143" s="1" t="s">
        <v>0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2839536</v>
      </c>
      <c r="B144" s="1" t="s">
        <v>294</v>
      </c>
      <c r="C144" s="1" t="s">
        <v>295</v>
      </c>
      <c r="D144" s="1" t="s">
        <v>296</v>
      </c>
      <c r="E144" s="1">
        <f>ROUND(H145+H146,2)</f>
        <v>0</v>
      </c>
      <c r="F144" s="1">
        <v>1</v>
      </c>
      <c r="G144" s="1" t="s">
        <v>0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2839537</v>
      </c>
      <c r="B145" s="1" t="s">
        <v>297</v>
      </c>
      <c r="C145" s="1" t="s">
        <v>22</v>
      </c>
      <c r="D145" s="1" t="s">
        <v>298</v>
      </c>
      <c r="E145" s="2">
        <v>0</v>
      </c>
      <c r="F145" s="1">
        <v>93</v>
      </c>
      <c r="G145" s="1" t="s">
        <v>69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2839538</v>
      </c>
      <c r="B146" s="1" t="s">
        <v>299</v>
      </c>
      <c r="C146" s="1" t="s">
        <v>22</v>
      </c>
      <c r="D146" s="1" t="s">
        <v>300</v>
      </c>
      <c r="E146" s="2">
        <v>0</v>
      </c>
      <c r="F146" s="1">
        <v>2</v>
      </c>
      <c r="G146" s="1" t="s">
        <v>69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2839539</v>
      </c>
      <c r="B147" s="1" t="s">
        <v>301</v>
      </c>
      <c r="C147" s="1" t="s">
        <v>302</v>
      </c>
      <c r="D147" s="1" t="s">
        <v>303</v>
      </c>
      <c r="E147" s="1">
        <f>ROUND(H148+H149+H150+H151+H152+H153,2)</f>
        <v>0</v>
      </c>
      <c r="F147" s="1">
        <v>1</v>
      </c>
      <c r="G147" s="1" t="s">
        <v>0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2839540</v>
      </c>
      <c r="B148" s="1" t="s">
        <v>304</v>
      </c>
      <c r="C148" s="1" t="s">
        <v>22</v>
      </c>
      <c r="D148" s="1" t="s">
        <v>305</v>
      </c>
      <c r="E148" s="2">
        <v>0</v>
      </c>
      <c r="F148" s="1">
        <v>2</v>
      </c>
      <c r="G148" s="1" t="s">
        <v>69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2839541</v>
      </c>
      <c r="B149" s="1" t="s">
        <v>306</v>
      </c>
      <c r="C149" s="1" t="s">
        <v>22</v>
      </c>
      <c r="D149" s="1" t="s">
        <v>307</v>
      </c>
      <c r="E149" s="2">
        <v>0</v>
      </c>
      <c r="F149" s="1">
        <v>4</v>
      </c>
      <c r="G149" s="1" t="s">
        <v>69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2839542</v>
      </c>
      <c r="B150" s="1" t="s">
        <v>308</v>
      </c>
      <c r="C150" s="1" t="s">
        <v>22</v>
      </c>
      <c r="D150" s="1" t="s">
        <v>309</v>
      </c>
      <c r="E150" s="2">
        <v>0</v>
      </c>
      <c r="F150" s="1">
        <v>2</v>
      </c>
      <c r="G150" s="1" t="s">
        <v>69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2839543</v>
      </c>
      <c r="B151" s="1" t="s">
        <v>310</v>
      </c>
      <c r="C151" s="1" t="s">
        <v>22</v>
      </c>
      <c r="D151" s="1" t="s">
        <v>311</v>
      </c>
      <c r="E151" s="2">
        <v>0</v>
      </c>
      <c r="F151" s="1">
        <v>2</v>
      </c>
      <c r="G151" s="1" t="s">
        <v>69</v>
      </c>
      <c r="H151" s="1">
        <f t="shared" si="2"/>
        <v>0</v>
      </c>
      <c r="I151" s="1" t="s">
        <v>22</v>
      </c>
      <c r="J151" s="1" t="s">
        <v>0</v>
      </c>
    </row>
    <row r="152" spans="1:10" ht="60" x14ac:dyDescent="0.25">
      <c r="A152" s="1">
        <v>2839544</v>
      </c>
      <c r="B152" s="1" t="s">
        <v>312</v>
      </c>
      <c r="C152" s="1" t="s">
        <v>22</v>
      </c>
      <c r="D152" s="1" t="s">
        <v>313</v>
      </c>
      <c r="E152" s="2">
        <v>0</v>
      </c>
      <c r="F152" s="1">
        <v>337.2</v>
      </c>
      <c r="G152" s="1" t="s">
        <v>36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2839545</v>
      </c>
      <c r="B153" s="1" t="s">
        <v>314</v>
      </c>
      <c r="C153" s="1" t="s">
        <v>22</v>
      </c>
      <c r="D153" s="1" t="s">
        <v>315</v>
      </c>
      <c r="E153" s="2">
        <v>0</v>
      </c>
      <c r="F153" s="1">
        <v>4</v>
      </c>
      <c r="G153" s="1" t="s">
        <v>209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2839546</v>
      </c>
      <c r="B154" s="1" t="s">
        <v>316</v>
      </c>
      <c r="C154" s="1" t="s">
        <v>22</v>
      </c>
      <c r="D154" s="1" t="s">
        <v>317</v>
      </c>
      <c r="E154" s="1">
        <f>ROUND(H155+H157+H171+H174+H176,2)</f>
        <v>0</v>
      </c>
      <c r="F154" s="1">
        <v>1</v>
      </c>
      <c r="G154" s="1" t="s">
        <v>0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2839547</v>
      </c>
      <c r="B155" s="1" t="s">
        <v>318</v>
      </c>
      <c r="C155" s="1" t="s">
        <v>214</v>
      </c>
      <c r="D155" s="1" t="s">
        <v>319</v>
      </c>
      <c r="E155" s="1">
        <f>ROUND(H156,2)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2839548</v>
      </c>
      <c r="B156" s="1" t="s">
        <v>320</v>
      </c>
      <c r="C156" s="1" t="s">
        <v>22</v>
      </c>
      <c r="D156" s="1" t="s">
        <v>321</v>
      </c>
      <c r="E156" s="2">
        <v>0</v>
      </c>
      <c r="F156" s="1">
        <v>1</v>
      </c>
      <c r="G156" s="1" t="s">
        <v>69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2839549</v>
      </c>
      <c r="B157" s="1" t="s">
        <v>322</v>
      </c>
      <c r="C157" s="1" t="s">
        <v>323</v>
      </c>
      <c r="D157" s="1" t="s">
        <v>324</v>
      </c>
      <c r="E157" s="1">
        <f>ROUND(H158+H159+H160+H161+H162+H163+H164+H165+H166+H167+H168+H169+H170,2)</f>
        <v>0</v>
      </c>
      <c r="F157" s="1">
        <v>1</v>
      </c>
      <c r="G157" s="1" t="s">
        <v>0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2839550</v>
      </c>
      <c r="B158" s="1" t="s">
        <v>325</v>
      </c>
      <c r="C158" s="1" t="s">
        <v>22</v>
      </c>
      <c r="D158" s="1" t="s">
        <v>326</v>
      </c>
      <c r="E158" s="2">
        <v>0</v>
      </c>
      <c r="F158" s="1">
        <v>3</v>
      </c>
      <c r="G158" s="1" t="s">
        <v>69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2839551</v>
      </c>
      <c r="B159" s="1" t="s">
        <v>327</v>
      </c>
      <c r="C159" s="1" t="s">
        <v>22</v>
      </c>
      <c r="D159" s="1" t="s">
        <v>328</v>
      </c>
      <c r="E159" s="2">
        <v>0</v>
      </c>
      <c r="F159" s="1">
        <v>1</v>
      </c>
      <c r="G159" s="1" t="s">
        <v>69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2839552</v>
      </c>
      <c r="B160" s="1" t="s">
        <v>329</v>
      </c>
      <c r="C160" s="1" t="s">
        <v>22</v>
      </c>
      <c r="D160" s="1" t="s">
        <v>330</v>
      </c>
      <c r="E160" s="2">
        <v>0</v>
      </c>
      <c r="F160" s="1">
        <v>3</v>
      </c>
      <c r="G160" s="1" t="s">
        <v>69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2839553</v>
      </c>
      <c r="B161" s="1" t="s">
        <v>331</v>
      </c>
      <c r="C161" s="1" t="s">
        <v>22</v>
      </c>
      <c r="D161" s="1" t="s">
        <v>332</v>
      </c>
      <c r="E161" s="2">
        <v>0</v>
      </c>
      <c r="F161" s="1">
        <v>2</v>
      </c>
      <c r="G161" s="1" t="s">
        <v>69</v>
      </c>
      <c r="H161" s="1">
        <f t="shared" si="2"/>
        <v>0</v>
      </c>
      <c r="I161" s="1" t="s">
        <v>22</v>
      </c>
      <c r="J161" s="1" t="s">
        <v>0</v>
      </c>
    </row>
    <row r="162" spans="1:10" x14ac:dyDescent="0.25">
      <c r="A162" s="1">
        <v>2839554</v>
      </c>
      <c r="B162" s="1" t="s">
        <v>333</v>
      </c>
      <c r="C162" s="1" t="s">
        <v>22</v>
      </c>
      <c r="D162" s="1" t="s">
        <v>334</v>
      </c>
      <c r="E162" s="2">
        <v>0</v>
      </c>
      <c r="F162" s="1">
        <v>2</v>
      </c>
      <c r="G162" s="1" t="s">
        <v>69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2839555</v>
      </c>
      <c r="B163" s="1" t="s">
        <v>335</v>
      </c>
      <c r="C163" s="1" t="s">
        <v>22</v>
      </c>
      <c r="D163" s="1" t="s">
        <v>336</v>
      </c>
      <c r="E163" s="2">
        <v>0</v>
      </c>
      <c r="F163" s="1">
        <v>2</v>
      </c>
      <c r="G163" s="1" t="s">
        <v>69</v>
      </c>
      <c r="H163" s="1">
        <f t="shared" si="2"/>
        <v>0</v>
      </c>
      <c r="I163" s="1" t="s">
        <v>22</v>
      </c>
      <c r="J163" s="1" t="s">
        <v>0</v>
      </c>
    </row>
    <row r="164" spans="1:10" x14ac:dyDescent="0.25">
      <c r="A164" s="1">
        <v>2839556</v>
      </c>
      <c r="B164" s="1" t="s">
        <v>337</v>
      </c>
      <c r="C164" s="1" t="s">
        <v>22</v>
      </c>
      <c r="D164" s="1" t="s">
        <v>338</v>
      </c>
      <c r="E164" s="2">
        <v>0</v>
      </c>
      <c r="F164" s="1">
        <v>2</v>
      </c>
      <c r="G164" s="1" t="s">
        <v>69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2839557</v>
      </c>
      <c r="B165" s="1" t="s">
        <v>339</v>
      </c>
      <c r="C165" s="1" t="s">
        <v>22</v>
      </c>
      <c r="D165" s="1" t="s">
        <v>341</v>
      </c>
      <c r="E165" s="2">
        <v>0</v>
      </c>
      <c r="F165" s="1">
        <v>2600</v>
      </c>
      <c r="G165" s="1" t="s">
        <v>340</v>
      </c>
      <c r="H165" s="1">
        <f t="shared" si="2"/>
        <v>0</v>
      </c>
      <c r="I165" s="1" t="s">
        <v>22</v>
      </c>
      <c r="J165" s="1" t="s">
        <v>0</v>
      </c>
    </row>
    <row r="166" spans="1:10" ht="45" x14ac:dyDescent="0.25">
      <c r="A166" s="1">
        <v>2839558</v>
      </c>
      <c r="B166" s="1" t="s">
        <v>342</v>
      </c>
      <c r="C166" s="1" t="s">
        <v>22</v>
      </c>
      <c r="D166" s="1" t="s">
        <v>344</v>
      </c>
      <c r="E166" s="2">
        <v>0</v>
      </c>
      <c r="F166" s="1">
        <v>1</v>
      </c>
      <c r="G166" s="1" t="s">
        <v>343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2839559</v>
      </c>
      <c r="B167" s="1" t="s">
        <v>345</v>
      </c>
      <c r="C167" s="1" t="s">
        <v>22</v>
      </c>
      <c r="D167" s="1" t="s">
        <v>346</v>
      </c>
      <c r="E167" s="2">
        <v>0</v>
      </c>
      <c r="F167" s="1">
        <v>1</v>
      </c>
      <c r="G167" s="1" t="s">
        <v>69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2839560</v>
      </c>
      <c r="B168" s="1" t="s">
        <v>347</v>
      </c>
      <c r="C168" s="1" t="s">
        <v>22</v>
      </c>
      <c r="D168" s="1" t="s">
        <v>348</v>
      </c>
      <c r="E168" s="2">
        <v>0</v>
      </c>
      <c r="F168" s="1">
        <v>3</v>
      </c>
      <c r="G168" s="1" t="s">
        <v>69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2839561</v>
      </c>
      <c r="B169" s="1" t="s">
        <v>349</v>
      </c>
      <c r="C169" s="1" t="s">
        <v>22</v>
      </c>
      <c r="D169" s="1" t="s">
        <v>350</v>
      </c>
      <c r="E169" s="2">
        <v>0</v>
      </c>
      <c r="F169" s="1">
        <v>1</v>
      </c>
      <c r="G169" s="1" t="s">
        <v>69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2839562</v>
      </c>
      <c r="B170" s="1" t="s">
        <v>351</v>
      </c>
      <c r="C170" s="1" t="s">
        <v>22</v>
      </c>
      <c r="D170" s="1" t="s">
        <v>352</v>
      </c>
      <c r="E170" s="2">
        <v>0</v>
      </c>
      <c r="F170" s="1">
        <v>1</v>
      </c>
      <c r="G170" s="1" t="s">
        <v>343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2839563</v>
      </c>
      <c r="B171" s="1" t="s">
        <v>353</v>
      </c>
      <c r="C171" s="1" t="s">
        <v>354</v>
      </c>
      <c r="D171" s="1" t="s">
        <v>355</v>
      </c>
      <c r="E171" s="1">
        <f>ROUND(H172+H173,2)</f>
        <v>0</v>
      </c>
      <c r="F171" s="1">
        <v>1</v>
      </c>
      <c r="G171" s="1" t="s">
        <v>0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2839564</v>
      </c>
      <c r="B172" s="1" t="s">
        <v>356</v>
      </c>
      <c r="C172" s="1" t="s">
        <v>22</v>
      </c>
      <c r="D172" s="1" t="s">
        <v>357</v>
      </c>
      <c r="E172" s="2">
        <v>0</v>
      </c>
      <c r="F172" s="1">
        <v>3</v>
      </c>
      <c r="G172" s="1" t="s">
        <v>343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2839565</v>
      </c>
      <c r="B173" s="1" t="s">
        <v>358</v>
      </c>
      <c r="C173" s="1" t="s">
        <v>22</v>
      </c>
      <c r="D173" s="1" t="s">
        <v>359</v>
      </c>
      <c r="E173" s="2">
        <v>0</v>
      </c>
      <c r="F173" s="1">
        <v>1</v>
      </c>
      <c r="G173" s="1" t="s">
        <v>343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2839566</v>
      </c>
      <c r="B174" s="1" t="s">
        <v>360</v>
      </c>
      <c r="C174" s="1" t="s">
        <v>361</v>
      </c>
      <c r="D174" s="1" t="s">
        <v>362</v>
      </c>
      <c r="E174" s="1">
        <f>ROUND(H175,2)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2839567</v>
      </c>
      <c r="B175" s="1" t="s">
        <v>363</v>
      </c>
      <c r="C175" s="1" t="s">
        <v>22</v>
      </c>
      <c r="D175" s="1" t="s">
        <v>364</v>
      </c>
      <c r="E175" s="2">
        <v>0</v>
      </c>
      <c r="F175" s="1">
        <v>1</v>
      </c>
      <c r="G175" s="1" t="s">
        <v>343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2839568</v>
      </c>
      <c r="B176" s="1" t="s">
        <v>365</v>
      </c>
      <c r="C176" s="1" t="s">
        <v>366</v>
      </c>
      <c r="D176" s="1" t="s">
        <v>367</v>
      </c>
      <c r="E176" s="1">
        <f>ROUND(H177,2)</f>
        <v>0</v>
      </c>
      <c r="F176" s="1">
        <v>1</v>
      </c>
      <c r="G176" s="1" t="s">
        <v>0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2839569</v>
      </c>
      <c r="B177" s="1" t="s">
        <v>368</v>
      </c>
      <c r="C177" s="1" t="s">
        <v>22</v>
      </c>
      <c r="D177" s="1" t="s">
        <v>370</v>
      </c>
      <c r="E177" s="2">
        <v>0</v>
      </c>
      <c r="F177" s="1">
        <v>120</v>
      </c>
      <c r="G177" s="1" t="s">
        <v>369</v>
      </c>
      <c r="H177" s="1">
        <f t="shared" si="2"/>
        <v>0</v>
      </c>
      <c r="I177" s="1" t="s">
        <v>22</v>
      </c>
      <c r="J177" s="1" t="s">
        <v>0</v>
      </c>
    </row>
    <row r="178" spans="1:10" ht="30" x14ac:dyDescent="0.25">
      <c r="A178" s="1">
        <v>2839570</v>
      </c>
      <c r="B178" s="1" t="s">
        <v>371</v>
      </c>
      <c r="C178" s="1" t="s">
        <v>22</v>
      </c>
      <c r="D178" s="1" t="s">
        <v>372</v>
      </c>
      <c r="E178" s="1">
        <f>ROUND(H179+H184+H213,2)</f>
        <v>0</v>
      </c>
      <c r="F178" s="1">
        <v>1</v>
      </c>
      <c r="G178" s="1" t="s">
        <v>0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2839571</v>
      </c>
      <c r="B179" s="1" t="s">
        <v>373</v>
      </c>
      <c r="C179" s="1" t="s">
        <v>31</v>
      </c>
      <c r="D179" s="1" t="s">
        <v>32</v>
      </c>
      <c r="E179" s="1">
        <f>ROUND(H180,2)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2839572</v>
      </c>
      <c r="B180" s="1" t="s">
        <v>374</v>
      </c>
      <c r="C180" s="1">
        <v>8</v>
      </c>
      <c r="D180" s="1" t="s">
        <v>375</v>
      </c>
      <c r="E180" s="1">
        <f>ROUND(H181+H182+H183,2)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ht="45" x14ac:dyDescent="0.25">
      <c r="A181" s="1">
        <v>2839573</v>
      </c>
      <c r="B181" s="1" t="s">
        <v>376</v>
      </c>
      <c r="C181" s="1" t="s">
        <v>22</v>
      </c>
      <c r="D181" s="1" t="s">
        <v>377</v>
      </c>
      <c r="E181" s="2">
        <v>0</v>
      </c>
      <c r="F181" s="1">
        <v>100</v>
      </c>
      <c r="G181" s="1" t="s">
        <v>62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2839574</v>
      </c>
      <c r="B182" s="1" t="s">
        <v>378</v>
      </c>
      <c r="C182" s="1" t="s">
        <v>22</v>
      </c>
      <c r="D182" s="1" t="s">
        <v>379</v>
      </c>
      <c r="E182" s="2">
        <v>0</v>
      </c>
      <c r="F182" s="1">
        <v>100</v>
      </c>
      <c r="G182" s="1" t="s">
        <v>62</v>
      </c>
      <c r="H182" s="1">
        <f t="shared" si="2"/>
        <v>0</v>
      </c>
      <c r="I182" s="1" t="s">
        <v>22</v>
      </c>
      <c r="J182" s="1" t="s">
        <v>0</v>
      </c>
    </row>
    <row r="183" spans="1:10" ht="30" x14ac:dyDescent="0.25">
      <c r="A183" s="1">
        <v>2839575</v>
      </c>
      <c r="B183" s="1" t="s">
        <v>380</v>
      </c>
      <c r="C183" s="1" t="s">
        <v>22</v>
      </c>
      <c r="D183" s="1" t="s">
        <v>381</v>
      </c>
      <c r="E183" s="2">
        <v>0</v>
      </c>
      <c r="F183" s="1">
        <v>0.55500000000000005</v>
      </c>
      <c r="G183" s="1" t="s">
        <v>48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2839576</v>
      </c>
      <c r="B184" s="1" t="s">
        <v>382</v>
      </c>
      <c r="C184" s="1" t="s">
        <v>57</v>
      </c>
      <c r="D184" s="1" t="s">
        <v>58</v>
      </c>
      <c r="E184" s="1">
        <f>ROUND(H185+H188+H197+H209,2)</f>
        <v>0</v>
      </c>
      <c r="F184" s="1">
        <v>1</v>
      </c>
      <c r="G184" s="1" t="s">
        <v>0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2839577</v>
      </c>
      <c r="B185" s="1" t="s">
        <v>383</v>
      </c>
      <c r="C185" s="1">
        <v>721</v>
      </c>
      <c r="D185" s="1" t="s">
        <v>384</v>
      </c>
      <c r="E185" s="1">
        <f>ROUND(H186+H187,2)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2839578</v>
      </c>
      <c r="B186" s="1" t="s">
        <v>385</v>
      </c>
      <c r="C186" s="1" t="s">
        <v>22</v>
      </c>
      <c r="D186" s="1" t="s">
        <v>386</v>
      </c>
      <c r="E186" s="2">
        <v>0</v>
      </c>
      <c r="F186" s="1">
        <v>6</v>
      </c>
      <c r="G186" s="1" t="s">
        <v>62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2839579</v>
      </c>
      <c r="B187" s="1" t="s">
        <v>387</v>
      </c>
      <c r="C187" s="1" t="s">
        <v>22</v>
      </c>
      <c r="D187" s="1" t="s">
        <v>388</v>
      </c>
      <c r="E187" s="2">
        <v>0</v>
      </c>
      <c r="F187" s="1">
        <v>6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2839580</v>
      </c>
      <c r="B188" s="1" t="s">
        <v>389</v>
      </c>
      <c r="C188" s="1">
        <v>722</v>
      </c>
      <c r="D188" s="1" t="s">
        <v>390</v>
      </c>
      <c r="E188" s="1">
        <f>ROUND(H189+H190+H191+H192+H193+H194+H195+H196,2)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2839581</v>
      </c>
      <c r="B189" s="1" t="s">
        <v>391</v>
      </c>
      <c r="C189" s="1" t="s">
        <v>22</v>
      </c>
      <c r="D189" s="1" t="s">
        <v>392</v>
      </c>
      <c r="E189" s="2">
        <v>0</v>
      </c>
      <c r="F189" s="1">
        <v>20</v>
      </c>
      <c r="G189" s="1" t="s">
        <v>62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2839582</v>
      </c>
      <c r="B190" s="1" t="s">
        <v>393</v>
      </c>
      <c r="C190" s="1" t="s">
        <v>22</v>
      </c>
      <c r="D190" s="1" t="s">
        <v>394</v>
      </c>
      <c r="E190" s="2">
        <v>0</v>
      </c>
      <c r="F190" s="1">
        <v>20</v>
      </c>
      <c r="G190" s="1" t="s">
        <v>62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2839583</v>
      </c>
      <c r="B191" s="1" t="s">
        <v>395</v>
      </c>
      <c r="C191" s="1" t="s">
        <v>22</v>
      </c>
      <c r="D191" s="1" t="s">
        <v>396</v>
      </c>
      <c r="E191" s="2">
        <v>0</v>
      </c>
      <c r="F191" s="1">
        <v>1</v>
      </c>
      <c r="G191" s="1" t="s">
        <v>69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2839584</v>
      </c>
      <c r="B192" s="1" t="s">
        <v>397</v>
      </c>
      <c r="C192" s="1" t="s">
        <v>22</v>
      </c>
      <c r="D192" s="1" t="s">
        <v>398</v>
      </c>
      <c r="E192" s="2">
        <v>0</v>
      </c>
      <c r="F192" s="1">
        <v>1</v>
      </c>
      <c r="G192" s="1" t="s">
        <v>69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2839585</v>
      </c>
      <c r="B193" s="1" t="s">
        <v>399</v>
      </c>
      <c r="C193" s="1" t="s">
        <v>22</v>
      </c>
      <c r="D193" s="1" t="s">
        <v>400</v>
      </c>
      <c r="E193" s="2">
        <v>0</v>
      </c>
      <c r="F193" s="1">
        <v>1</v>
      </c>
      <c r="G193" s="1" t="s">
        <v>69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2839586</v>
      </c>
      <c r="B194" s="1" t="s">
        <v>401</v>
      </c>
      <c r="C194" s="1" t="s">
        <v>22</v>
      </c>
      <c r="D194" s="1" t="s">
        <v>402</v>
      </c>
      <c r="E194" s="2">
        <v>0</v>
      </c>
      <c r="F194" s="1">
        <v>1</v>
      </c>
      <c r="G194" s="1" t="s">
        <v>153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2839587</v>
      </c>
      <c r="B195" s="1" t="s">
        <v>403</v>
      </c>
      <c r="C195" s="1" t="s">
        <v>22</v>
      </c>
      <c r="D195" s="1" t="s">
        <v>404</v>
      </c>
      <c r="E195" s="2">
        <v>0</v>
      </c>
      <c r="F195" s="1">
        <v>1</v>
      </c>
      <c r="G195" s="1" t="s">
        <v>153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2839588</v>
      </c>
      <c r="B196" s="1" t="s">
        <v>405</v>
      </c>
      <c r="C196" s="1" t="s">
        <v>22</v>
      </c>
      <c r="D196" s="1" t="s">
        <v>406</v>
      </c>
      <c r="E196" s="2">
        <v>0</v>
      </c>
      <c r="F196" s="1">
        <v>1</v>
      </c>
      <c r="G196" s="1" t="s">
        <v>153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2839589</v>
      </c>
      <c r="B197" s="1" t="s">
        <v>407</v>
      </c>
      <c r="C197" s="1">
        <v>724</v>
      </c>
      <c r="D197" s="1" t="s">
        <v>408</v>
      </c>
      <c r="E197" s="1">
        <f>ROUND(H198+H199+H200+H201+H202+H203+H204+H205+H206+H207+H208,2)</f>
        <v>0</v>
      </c>
      <c r="F197" s="1">
        <v>1</v>
      </c>
      <c r="G197" s="1" t="s">
        <v>0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2839590</v>
      </c>
      <c r="B198" s="1" t="s">
        <v>409</v>
      </c>
      <c r="C198" s="1" t="s">
        <v>22</v>
      </c>
      <c r="D198" s="1" t="s">
        <v>410</v>
      </c>
      <c r="E198" s="2">
        <v>0</v>
      </c>
      <c r="F198" s="1">
        <v>4</v>
      </c>
      <c r="G198" s="1" t="s">
        <v>69</v>
      </c>
      <c r="H198" s="1">
        <f t="shared" si="3"/>
        <v>0</v>
      </c>
      <c r="I198" s="1" t="s">
        <v>22</v>
      </c>
      <c r="J198" s="1" t="s">
        <v>0</v>
      </c>
    </row>
    <row r="199" spans="1:10" ht="75" x14ac:dyDescent="0.25">
      <c r="A199" s="1">
        <v>2839591</v>
      </c>
      <c r="B199" s="1" t="s">
        <v>411</v>
      </c>
      <c r="C199" s="1" t="s">
        <v>22</v>
      </c>
      <c r="D199" s="1" t="s">
        <v>412</v>
      </c>
      <c r="E199" s="2">
        <v>0</v>
      </c>
      <c r="F199" s="1">
        <v>2</v>
      </c>
      <c r="G199" s="1" t="s">
        <v>69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2839592</v>
      </c>
      <c r="B200" s="1" t="s">
        <v>413</v>
      </c>
      <c r="C200" s="1" t="s">
        <v>22</v>
      </c>
      <c r="D200" s="1" t="s">
        <v>414</v>
      </c>
      <c r="E200" s="2">
        <v>0</v>
      </c>
      <c r="F200" s="1">
        <v>1</v>
      </c>
      <c r="G200" s="1" t="s">
        <v>69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2839593</v>
      </c>
      <c r="B201" s="1" t="s">
        <v>415</v>
      </c>
      <c r="C201" s="1" t="s">
        <v>22</v>
      </c>
      <c r="D201" s="1" t="s">
        <v>416</v>
      </c>
      <c r="E201" s="2">
        <v>0</v>
      </c>
      <c r="F201" s="1">
        <v>2</v>
      </c>
      <c r="G201" s="1" t="s">
        <v>69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2839594</v>
      </c>
      <c r="B202" s="1" t="s">
        <v>417</v>
      </c>
      <c r="C202" s="1" t="s">
        <v>22</v>
      </c>
      <c r="D202" s="1" t="s">
        <v>418</v>
      </c>
      <c r="E202" s="2">
        <v>0</v>
      </c>
      <c r="F202" s="1">
        <v>1</v>
      </c>
      <c r="G202" s="1" t="s">
        <v>69</v>
      </c>
      <c r="H202" s="1">
        <f t="shared" si="3"/>
        <v>0</v>
      </c>
      <c r="I202" s="1" t="s">
        <v>22</v>
      </c>
      <c r="J202" s="1" t="s">
        <v>0</v>
      </c>
    </row>
    <row r="203" spans="1:10" x14ac:dyDescent="0.25">
      <c r="A203" s="1">
        <v>2839595</v>
      </c>
      <c r="B203" s="1" t="s">
        <v>419</v>
      </c>
      <c r="C203" s="1" t="s">
        <v>22</v>
      </c>
      <c r="D203" s="1" t="s">
        <v>420</v>
      </c>
      <c r="E203" s="2">
        <v>0</v>
      </c>
      <c r="F203" s="1">
        <v>1</v>
      </c>
      <c r="G203" s="1" t="s">
        <v>69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2839596</v>
      </c>
      <c r="B204" s="1" t="s">
        <v>421</v>
      </c>
      <c r="C204" s="1" t="s">
        <v>22</v>
      </c>
      <c r="D204" s="1" t="s">
        <v>422</v>
      </c>
      <c r="E204" s="2">
        <v>0</v>
      </c>
      <c r="F204" s="1">
        <v>1</v>
      </c>
      <c r="G204" s="1" t="s">
        <v>69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2839597</v>
      </c>
      <c r="B205" s="1" t="s">
        <v>423</v>
      </c>
      <c r="C205" s="1" t="s">
        <v>22</v>
      </c>
      <c r="D205" s="1" t="s">
        <v>424</v>
      </c>
      <c r="E205" s="2">
        <v>0</v>
      </c>
      <c r="F205" s="1">
        <v>2</v>
      </c>
      <c r="G205" s="1" t="s">
        <v>69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2839598</v>
      </c>
      <c r="B206" s="1" t="s">
        <v>425</v>
      </c>
      <c r="C206" s="1" t="s">
        <v>22</v>
      </c>
      <c r="D206" s="1" t="s">
        <v>426</v>
      </c>
      <c r="E206" s="2">
        <v>0</v>
      </c>
      <c r="F206" s="1">
        <v>1</v>
      </c>
      <c r="G206" s="1" t="s">
        <v>153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2839599</v>
      </c>
      <c r="B207" s="1" t="s">
        <v>427</v>
      </c>
      <c r="C207" s="1" t="s">
        <v>22</v>
      </c>
      <c r="D207" s="1" t="s">
        <v>428</v>
      </c>
      <c r="E207" s="2">
        <v>0</v>
      </c>
      <c r="F207" s="1">
        <v>1</v>
      </c>
      <c r="G207" s="1" t="s">
        <v>153</v>
      </c>
      <c r="H207" s="1">
        <f t="shared" si="3"/>
        <v>0</v>
      </c>
      <c r="I207" s="1" t="s">
        <v>22</v>
      </c>
      <c r="J207" s="1" t="s">
        <v>0</v>
      </c>
    </row>
    <row r="208" spans="1:10" ht="30" x14ac:dyDescent="0.25">
      <c r="A208" s="1">
        <v>2839600</v>
      </c>
      <c r="B208" s="1" t="s">
        <v>429</v>
      </c>
      <c r="C208" s="1" t="s">
        <v>22</v>
      </c>
      <c r="D208" s="1" t="s">
        <v>430</v>
      </c>
      <c r="E208" s="2">
        <v>0</v>
      </c>
      <c r="F208" s="1">
        <v>1</v>
      </c>
      <c r="G208" s="1" t="s">
        <v>153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2839601</v>
      </c>
      <c r="B209" s="1" t="s">
        <v>431</v>
      </c>
      <c r="C209" s="1">
        <v>767</v>
      </c>
      <c r="D209" s="1" t="s">
        <v>65</v>
      </c>
      <c r="E209" s="1">
        <f>ROUND(H210+H211+H212,2)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2839602</v>
      </c>
      <c r="B210" s="1" t="s">
        <v>432</v>
      </c>
      <c r="C210" s="1" t="s">
        <v>22</v>
      </c>
      <c r="D210" s="1" t="s">
        <v>433</v>
      </c>
      <c r="E210" s="2">
        <v>0</v>
      </c>
      <c r="F210" s="1">
        <v>50</v>
      </c>
      <c r="G210" s="1" t="s">
        <v>69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2839603</v>
      </c>
      <c r="B211" s="1" t="s">
        <v>434</v>
      </c>
      <c r="C211" s="1" t="s">
        <v>22</v>
      </c>
      <c r="D211" s="1" t="s">
        <v>435</v>
      </c>
      <c r="E211" s="2">
        <v>0</v>
      </c>
      <c r="F211" s="1">
        <v>50</v>
      </c>
      <c r="G211" s="1" t="s">
        <v>69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2839604</v>
      </c>
      <c r="B212" s="1" t="s">
        <v>436</v>
      </c>
      <c r="C212" s="1" t="s">
        <v>22</v>
      </c>
      <c r="D212" s="1" t="s">
        <v>291</v>
      </c>
      <c r="E212" s="2">
        <v>0</v>
      </c>
      <c r="F212" s="1">
        <v>1</v>
      </c>
      <c r="G212" s="1" t="s">
        <v>153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2839605</v>
      </c>
      <c r="B213" s="1" t="s">
        <v>437</v>
      </c>
      <c r="C213" s="1" t="s">
        <v>438</v>
      </c>
      <c r="D213" s="1" t="s">
        <v>439</v>
      </c>
      <c r="E213" s="1">
        <f>ROUND(H214,2)</f>
        <v>0</v>
      </c>
      <c r="F213" s="1">
        <v>1</v>
      </c>
      <c r="G213" s="1" t="s">
        <v>0</v>
      </c>
      <c r="H213" s="1">
        <f t="shared" si="3"/>
        <v>0</v>
      </c>
      <c r="I213" s="1" t="s">
        <v>22</v>
      </c>
      <c r="J213" s="1" t="s">
        <v>0</v>
      </c>
    </row>
    <row r="214" spans="1:10" ht="45" x14ac:dyDescent="0.25">
      <c r="A214" s="1">
        <v>2839606</v>
      </c>
      <c r="B214" s="1" t="s">
        <v>440</v>
      </c>
      <c r="C214" s="1" t="s">
        <v>22</v>
      </c>
      <c r="D214" s="1" t="s">
        <v>441</v>
      </c>
      <c r="E214" s="2">
        <v>0</v>
      </c>
      <c r="F214" s="1">
        <v>8</v>
      </c>
      <c r="G214" s="1" t="s">
        <v>369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2839607</v>
      </c>
      <c r="B215" s="1" t="s">
        <v>442</v>
      </c>
      <c r="C215" s="1" t="s">
        <v>22</v>
      </c>
      <c r="D215" s="1" t="s">
        <v>443</v>
      </c>
      <c r="E215" s="1">
        <f>ROUND(H216+H297,2)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2839608</v>
      </c>
      <c r="B216" s="1" t="s">
        <v>444</v>
      </c>
      <c r="C216" s="1" t="s">
        <v>22</v>
      </c>
      <c r="D216" s="1" t="s">
        <v>445</v>
      </c>
      <c r="E216" s="1">
        <f>ROUND(H217+H292+H294,2)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2839609</v>
      </c>
      <c r="B217" s="1" t="s">
        <v>446</v>
      </c>
      <c r="C217" s="1" t="s">
        <v>22</v>
      </c>
      <c r="D217" s="1" t="s">
        <v>447</v>
      </c>
      <c r="E217" s="1">
        <f>ROUND(H218+H237+H250+H264+H278,2)</f>
        <v>0</v>
      </c>
      <c r="F217" s="1">
        <v>1</v>
      </c>
      <c r="G217" s="1" t="s">
        <v>0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2839610</v>
      </c>
      <c r="B218" s="1" t="s">
        <v>448</v>
      </c>
      <c r="C218" s="1">
        <v>1</v>
      </c>
      <c r="D218" s="1" t="s">
        <v>449</v>
      </c>
      <c r="E218" s="1">
        <f>ROUND(H219+H220+H221+H222+H223+H224+H225+H226+H227+H228+H229+H230+H231+H232+H233+H234+H235+H236,2)</f>
        <v>0</v>
      </c>
      <c r="F218" s="1">
        <v>1</v>
      </c>
      <c r="G218" s="1" t="s">
        <v>0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2839611</v>
      </c>
      <c r="B219" s="1" t="s">
        <v>450</v>
      </c>
      <c r="C219" s="1" t="s">
        <v>22</v>
      </c>
      <c r="D219" s="1" t="s">
        <v>451</v>
      </c>
      <c r="E219" s="2">
        <v>0</v>
      </c>
      <c r="F219" s="1">
        <v>10</v>
      </c>
      <c r="G219" s="1" t="s">
        <v>69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2839612</v>
      </c>
      <c r="B220" s="1" t="s">
        <v>452</v>
      </c>
      <c r="C220" s="1" t="s">
        <v>22</v>
      </c>
      <c r="D220" s="1" t="s">
        <v>453</v>
      </c>
      <c r="E220" s="2">
        <v>0</v>
      </c>
      <c r="F220" s="1">
        <v>10</v>
      </c>
      <c r="G220" s="1" t="s">
        <v>69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2839613</v>
      </c>
      <c r="B221" s="1" t="s">
        <v>454</v>
      </c>
      <c r="C221" s="1" t="s">
        <v>22</v>
      </c>
      <c r="D221" s="1" t="s">
        <v>455</v>
      </c>
      <c r="E221" s="2">
        <v>0</v>
      </c>
      <c r="F221" s="1">
        <v>10</v>
      </c>
      <c r="G221" s="1" t="s">
        <v>69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2839614</v>
      </c>
      <c r="B222" s="1" t="s">
        <v>456</v>
      </c>
      <c r="C222" s="1" t="s">
        <v>22</v>
      </c>
      <c r="D222" s="1" t="s">
        <v>457</v>
      </c>
      <c r="E222" s="2">
        <v>0</v>
      </c>
      <c r="F222" s="1">
        <v>10</v>
      </c>
      <c r="G222" s="1" t="s">
        <v>69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2839615</v>
      </c>
      <c r="B223" s="1" t="s">
        <v>458</v>
      </c>
      <c r="C223" s="1" t="s">
        <v>22</v>
      </c>
      <c r="D223" s="1" t="s">
        <v>459</v>
      </c>
      <c r="E223" s="2">
        <v>0</v>
      </c>
      <c r="F223" s="1">
        <v>10</v>
      </c>
      <c r="G223" s="1" t="s">
        <v>69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2839616</v>
      </c>
      <c r="B224" s="1" t="s">
        <v>460</v>
      </c>
      <c r="C224" s="1" t="s">
        <v>22</v>
      </c>
      <c r="D224" s="1" t="s">
        <v>461</v>
      </c>
      <c r="E224" s="2">
        <v>0</v>
      </c>
      <c r="F224" s="1">
        <v>10</v>
      </c>
      <c r="G224" s="1" t="s">
        <v>69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2839617</v>
      </c>
      <c r="B225" s="1" t="s">
        <v>462</v>
      </c>
      <c r="C225" s="1" t="s">
        <v>22</v>
      </c>
      <c r="D225" s="1" t="s">
        <v>463</v>
      </c>
      <c r="E225" s="2">
        <v>0</v>
      </c>
      <c r="F225" s="1">
        <v>10</v>
      </c>
      <c r="G225" s="1" t="s">
        <v>69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2839618</v>
      </c>
      <c r="B226" s="1" t="s">
        <v>464</v>
      </c>
      <c r="C226" s="1" t="s">
        <v>22</v>
      </c>
      <c r="D226" s="1" t="s">
        <v>465</v>
      </c>
      <c r="E226" s="2">
        <v>0</v>
      </c>
      <c r="F226" s="1">
        <v>10</v>
      </c>
      <c r="G226" s="1" t="s">
        <v>69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2839619</v>
      </c>
      <c r="B227" s="1" t="s">
        <v>466</v>
      </c>
      <c r="C227" s="1" t="s">
        <v>22</v>
      </c>
      <c r="D227" s="1" t="s">
        <v>467</v>
      </c>
      <c r="E227" s="2">
        <v>0</v>
      </c>
      <c r="F227" s="1">
        <v>10</v>
      </c>
      <c r="G227" s="1" t="s">
        <v>69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2839620</v>
      </c>
      <c r="B228" s="1" t="s">
        <v>468</v>
      </c>
      <c r="C228" s="1" t="s">
        <v>22</v>
      </c>
      <c r="D228" s="1" t="s">
        <v>469</v>
      </c>
      <c r="E228" s="2">
        <v>0</v>
      </c>
      <c r="F228" s="1">
        <v>10</v>
      </c>
      <c r="G228" s="1" t="s">
        <v>69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2839621</v>
      </c>
      <c r="B229" s="1" t="s">
        <v>470</v>
      </c>
      <c r="C229" s="1" t="s">
        <v>22</v>
      </c>
      <c r="D229" s="1" t="s">
        <v>471</v>
      </c>
      <c r="E229" s="2">
        <v>0</v>
      </c>
      <c r="F229" s="1">
        <v>110</v>
      </c>
      <c r="G229" s="1" t="s">
        <v>62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2839622</v>
      </c>
      <c r="B230" s="1" t="s">
        <v>472</v>
      </c>
      <c r="C230" s="1" t="s">
        <v>22</v>
      </c>
      <c r="D230" s="1" t="s">
        <v>473</v>
      </c>
      <c r="E230" s="2">
        <v>0</v>
      </c>
      <c r="F230" s="1">
        <v>110</v>
      </c>
      <c r="G230" s="1" t="s">
        <v>62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2839623</v>
      </c>
      <c r="B231" s="1" t="s">
        <v>474</v>
      </c>
      <c r="C231" s="1" t="s">
        <v>22</v>
      </c>
      <c r="D231" s="1" t="s">
        <v>475</v>
      </c>
      <c r="E231" s="2">
        <v>0</v>
      </c>
      <c r="F231" s="1">
        <v>205</v>
      </c>
      <c r="G231" s="1" t="s">
        <v>62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2839624</v>
      </c>
      <c r="B232" s="1" t="s">
        <v>476</v>
      </c>
      <c r="C232" s="1" t="s">
        <v>22</v>
      </c>
      <c r="D232" s="1" t="s">
        <v>477</v>
      </c>
      <c r="E232" s="2">
        <v>0</v>
      </c>
      <c r="F232" s="1">
        <v>205</v>
      </c>
      <c r="G232" s="1" t="s">
        <v>62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2839625</v>
      </c>
      <c r="B233" s="1" t="s">
        <v>478</v>
      </c>
      <c r="C233" s="1" t="s">
        <v>22</v>
      </c>
      <c r="D233" s="1" t="s">
        <v>479</v>
      </c>
      <c r="E233" s="2">
        <v>0</v>
      </c>
      <c r="F233" s="1">
        <v>195</v>
      </c>
      <c r="G233" s="1" t="s">
        <v>62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2839626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195</v>
      </c>
      <c r="G234" s="1" t="s">
        <v>62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2839627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1</v>
      </c>
      <c r="G235" s="1" t="s">
        <v>153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2839628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1</v>
      </c>
      <c r="G236" s="1" t="s">
        <v>153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2839629</v>
      </c>
      <c r="B237" s="1" t="s">
        <v>486</v>
      </c>
      <c r="C237" s="1">
        <v>2</v>
      </c>
      <c r="D237" s="1" t="s">
        <v>487</v>
      </c>
      <c r="E237" s="1">
        <f>ROUND(H238+H239+H240+H241+H242+H243+H244+H245+H246+H247+H248+H249,2)</f>
        <v>0</v>
      </c>
      <c r="F237" s="1">
        <v>1</v>
      </c>
      <c r="G237" s="1" t="s">
        <v>0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2839630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340</v>
      </c>
      <c r="G238" s="1" t="s">
        <v>62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2839631</v>
      </c>
      <c r="B239" s="1" t="s">
        <v>490</v>
      </c>
      <c r="C239" s="1" t="s">
        <v>22</v>
      </c>
      <c r="D239" s="1" t="s">
        <v>491</v>
      </c>
      <c r="E239" s="2">
        <v>0</v>
      </c>
      <c r="F239" s="1">
        <v>340</v>
      </c>
      <c r="G239" s="1" t="s">
        <v>62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2839632</v>
      </c>
      <c r="B240" s="1" t="s">
        <v>492</v>
      </c>
      <c r="C240" s="1" t="s">
        <v>22</v>
      </c>
      <c r="D240" s="1" t="s">
        <v>471</v>
      </c>
      <c r="E240" s="2">
        <v>0</v>
      </c>
      <c r="F240" s="1">
        <v>210</v>
      </c>
      <c r="G240" s="1" t="s">
        <v>62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2839633</v>
      </c>
      <c r="B241" s="1" t="s">
        <v>493</v>
      </c>
      <c r="C241" s="1" t="s">
        <v>22</v>
      </c>
      <c r="D241" s="1" t="s">
        <v>473</v>
      </c>
      <c r="E241" s="2">
        <v>0</v>
      </c>
      <c r="F241" s="1">
        <v>210</v>
      </c>
      <c r="G241" s="1" t="s">
        <v>62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2839634</v>
      </c>
      <c r="B242" s="1" t="s">
        <v>494</v>
      </c>
      <c r="C242" s="1" t="s">
        <v>22</v>
      </c>
      <c r="D242" s="1" t="s">
        <v>495</v>
      </c>
      <c r="E242" s="2">
        <v>0</v>
      </c>
      <c r="F242" s="1">
        <v>285</v>
      </c>
      <c r="G242" s="1" t="s">
        <v>62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2839635</v>
      </c>
      <c r="B243" s="1" t="s">
        <v>496</v>
      </c>
      <c r="C243" s="1" t="s">
        <v>22</v>
      </c>
      <c r="D243" s="1" t="s">
        <v>497</v>
      </c>
      <c r="E243" s="2">
        <v>0</v>
      </c>
      <c r="F243" s="1">
        <v>285</v>
      </c>
      <c r="G243" s="1" t="s">
        <v>62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2839636</v>
      </c>
      <c r="B244" s="1" t="s">
        <v>498</v>
      </c>
      <c r="C244" s="1" t="s">
        <v>22</v>
      </c>
      <c r="D244" s="1" t="s">
        <v>499</v>
      </c>
      <c r="E244" s="2">
        <v>0</v>
      </c>
      <c r="F244" s="1">
        <v>85</v>
      </c>
      <c r="G244" s="1" t="s">
        <v>62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2839637</v>
      </c>
      <c r="B245" s="1" t="s">
        <v>500</v>
      </c>
      <c r="C245" s="1" t="s">
        <v>22</v>
      </c>
      <c r="D245" s="1" t="s">
        <v>501</v>
      </c>
      <c r="E245" s="2">
        <v>0</v>
      </c>
      <c r="F245" s="1">
        <v>85</v>
      </c>
      <c r="G245" s="1" t="s">
        <v>62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2839638</v>
      </c>
      <c r="B246" s="1" t="s">
        <v>502</v>
      </c>
      <c r="C246" s="1" t="s">
        <v>22</v>
      </c>
      <c r="D246" s="1" t="s">
        <v>503</v>
      </c>
      <c r="E246" s="2">
        <v>0</v>
      </c>
      <c r="F246" s="1">
        <v>285</v>
      </c>
      <c r="G246" s="1" t="s">
        <v>62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2839639</v>
      </c>
      <c r="B247" s="1" t="s">
        <v>504</v>
      </c>
      <c r="C247" s="1" t="s">
        <v>22</v>
      </c>
      <c r="D247" s="1" t="s">
        <v>505</v>
      </c>
      <c r="E247" s="2">
        <v>0</v>
      </c>
      <c r="F247" s="1">
        <v>285</v>
      </c>
      <c r="G247" s="1" t="s">
        <v>62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2839640</v>
      </c>
      <c r="B248" s="1" t="s">
        <v>506</v>
      </c>
      <c r="C248" s="1" t="s">
        <v>22</v>
      </c>
      <c r="D248" s="1" t="s">
        <v>483</v>
      </c>
      <c r="E248" s="2">
        <v>0</v>
      </c>
      <c r="F248" s="1">
        <v>1</v>
      </c>
      <c r="G248" s="1" t="s">
        <v>153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2839641</v>
      </c>
      <c r="B249" s="1" t="s">
        <v>507</v>
      </c>
      <c r="C249" s="1" t="s">
        <v>22</v>
      </c>
      <c r="D249" s="1" t="s">
        <v>485</v>
      </c>
      <c r="E249" s="2">
        <v>0</v>
      </c>
      <c r="F249" s="1">
        <v>1</v>
      </c>
      <c r="G249" s="1" t="s">
        <v>153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2839642</v>
      </c>
      <c r="B250" s="1" t="s">
        <v>508</v>
      </c>
      <c r="C250" s="1">
        <v>3</v>
      </c>
      <c r="D250" s="1" t="s">
        <v>509</v>
      </c>
      <c r="E250" s="1">
        <f>ROUND(H251+H252+H253+H254+H255+H256+H257+H258+H259+H260+H261+H262+H263,2)</f>
        <v>0</v>
      </c>
      <c r="F250" s="1">
        <v>1</v>
      </c>
      <c r="G250" s="1" t="s">
        <v>0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2839643</v>
      </c>
      <c r="B251" s="1" t="s">
        <v>510</v>
      </c>
      <c r="C251" s="1" t="s">
        <v>22</v>
      </c>
      <c r="D251" s="1" t="s">
        <v>511</v>
      </c>
      <c r="E251" s="2">
        <v>0</v>
      </c>
      <c r="F251" s="1">
        <v>1</v>
      </c>
      <c r="G251" s="1" t="s">
        <v>69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2839644</v>
      </c>
      <c r="B252" s="1" t="s">
        <v>512</v>
      </c>
      <c r="C252" s="1" t="s">
        <v>22</v>
      </c>
      <c r="D252" s="1" t="s">
        <v>513</v>
      </c>
      <c r="E252" s="2">
        <v>0</v>
      </c>
      <c r="F252" s="1">
        <v>1</v>
      </c>
      <c r="G252" s="1" t="s">
        <v>69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2839645</v>
      </c>
      <c r="B253" s="1" t="s">
        <v>514</v>
      </c>
      <c r="C253" s="1" t="s">
        <v>22</v>
      </c>
      <c r="D253" s="1" t="s">
        <v>515</v>
      </c>
      <c r="E253" s="2">
        <v>0</v>
      </c>
      <c r="F253" s="1">
        <v>30</v>
      </c>
      <c r="G253" s="1" t="s">
        <v>62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2839646</v>
      </c>
      <c r="B254" s="1" t="s">
        <v>516</v>
      </c>
      <c r="C254" s="1" t="s">
        <v>22</v>
      </c>
      <c r="D254" s="1" t="s">
        <v>517</v>
      </c>
      <c r="E254" s="2">
        <v>0</v>
      </c>
      <c r="F254" s="1">
        <v>30</v>
      </c>
      <c r="G254" s="1" t="s">
        <v>62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2839647</v>
      </c>
      <c r="B255" s="1" t="s">
        <v>518</v>
      </c>
      <c r="C255" s="1" t="s">
        <v>22</v>
      </c>
      <c r="D255" s="1" t="s">
        <v>519</v>
      </c>
      <c r="E255" s="2">
        <v>0</v>
      </c>
      <c r="F255" s="1">
        <v>1</v>
      </c>
      <c r="G255" s="1" t="s">
        <v>69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2839648</v>
      </c>
      <c r="B256" s="1" t="s">
        <v>520</v>
      </c>
      <c r="C256" s="1" t="s">
        <v>22</v>
      </c>
      <c r="D256" s="1" t="s">
        <v>522</v>
      </c>
      <c r="E256" s="2">
        <v>0</v>
      </c>
      <c r="F256" s="1">
        <v>1</v>
      </c>
      <c r="G256" s="1" t="s">
        <v>521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2839649</v>
      </c>
      <c r="B257" s="1" t="s">
        <v>523</v>
      </c>
      <c r="C257" s="1" t="s">
        <v>22</v>
      </c>
      <c r="D257" s="1" t="s">
        <v>524</v>
      </c>
      <c r="E257" s="2">
        <v>0</v>
      </c>
      <c r="F257" s="1">
        <v>30</v>
      </c>
      <c r="G257" s="1" t="s">
        <v>62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2839650</v>
      </c>
      <c r="B258" s="1" t="s">
        <v>525</v>
      </c>
      <c r="C258" s="1" t="s">
        <v>22</v>
      </c>
      <c r="D258" s="1" t="s">
        <v>526</v>
      </c>
      <c r="E258" s="2">
        <v>0</v>
      </c>
      <c r="F258" s="1">
        <v>30</v>
      </c>
      <c r="G258" s="1" t="s">
        <v>62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2839651</v>
      </c>
      <c r="B259" s="1" t="s">
        <v>527</v>
      </c>
      <c r="C259" s="1" t="s">
        <v>22</v>
      </c>
      <c r="D259" s="1" t="s">
        <v>528</v>
      </c>
      <c r="E259" s="2">
        <v>0</v>
      </c>
      <c r="F259" s="1">
        <v>30</v>
      </c>
      <c r="G259" s="1" t="s">
        <v>69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2839652</v>
      </c>
      <c r="B260" s="1" t="s">
        <v>529</v>
      </c>
      <c r="C260" s="1" t="s">
        <v>22</v>
      </c>
      <c r="D260" s="1" t="s">
        <v>530</v>
      </c>
      <c r="E260" s="2">
        <v>0</v>
      </c>
      <c r="F260" s="1">
        <v>60</v>
      </c>
      <c r="G260" s="1" t="s">
        <v>69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2839653</v>
      </c>
      <c r="B261" s="1" t="s">
        <v>531</v>
      </c>
      <c r="C261" s="1" t="s">
        <v>22</v>
      </c>
      <c r="D261" s="1" t="s">
        <v>532</v>
      </c>
      <c r="E261" s="2">
        <v>0</v>
      </c>
      <c r="F261" s="1">
        <v>30</v>
      </c>
      <c r="G261" s="1" t="s">
        <v>69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2839654</v>
      </c>
      <c r="B262" s="1" t="s">
        <v>533</v>
      </c>
      <c r="C262" s="1" t="s">
        <v>22</v>
      </c>
      <c r="D262" s="1" t="s">
        <v>483</v>
      </c>
      <c r="E262" s="2">
        <v>0</v>
      </c>
      <c r="F262" s="1">
        <v>1</v>
      </c>
      <c r="G262" s="1" t="s">
        <v>153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2839655</v>
      </c>
      <c r="B263" s="1" t="s">
        <v>534</v>
      </c>
      <c r="C263" s="1" t="s">
        <v>22</v>
      </c>
      <c r="D263" s="1" t="s">
        <v>485</v>
      </c>
      <c r="E263" s="2">
        <v>0</v>
      </c>
      <c r="F263" s="1">
        <v>1</v>
      </c>
      <c r="G263" s="1" t="s">
        <v>153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2839656</v>
      </c>
      <c r="B264" s="1" t="s">
        <v>535</v>
      </c>
      <c r="C264" s="1">
        <v>4</v>
      </c>
      <c r="D264" s="1" t="s">
        <v>536</v>
      </c>
      <c r="E264" s="1">
        <f>ROUND(H265+H266+H267+H268+H269+H270+H271+H272+H273+H274+H275+H276+H277,2)</f>
        <v>0</v>
      </c>
      <c r="F264" s="1">
        <v>1</v>
      </c>
      <c r="G264" s="1" t="s">
        <v>0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2839657</v>
      </c>
      <c r="B265" s="1" t="s">
        <v>537</v>
      </c>
      <c r="C265" s="1" t="s">
        <v>22</v>
      </c>
      <c r="D265" s="1" t="s">
        <v>538</v>
      </c>
      <c r="E265" s="2">
        <v>0</v>
      </c>
      <c r="F265" s="1">
        <v>540</v>
      </c>
      <c r="G265" s="1" t="s">
        <v>62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2839658</v>
      </c>
      <c r="B266" s="1" t="s">
        <v>539</v>
      </c>
      <c r="C266" s="1" t="s">
        <v>22</v>
      </c>
      <c r="D266" s="1" t="s">
        <v>540</v>
      </c>
      <c r="E266" s="2">
        <v>0</v>
      </c>
      <c r="F266" s="1">
        <v>216</v>
      </c>
      <c r="G266" s="1" t="s">
        <v>69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2839659</v>
      </c>
      <c r="B267" s="1" t="s">
        <v>541</v>
      </c>
      <c r="C267" s="1" t="s">
        <v>22</v>
      </c>
      <c r="D267" s="1" t="s">
        <v>542</v>
      </c>
      <c r="E267" s="2">
        <v>0</v>
      </c>
      <c r="F267" s="1">
        <v>28</v>
      </c>
      <c r="G267" s="1" t="s">
        <v>69</v>
      </c>
      <c r="H267" s="1">
        <f t="shared" si="4"/>
        <v>0</v>
      </c>
      <c r="I267" s="1" t="s">
        <v>22</v>
      </c>
      <c r="J267" s="1" t="s">
        <v>0</v>
      </c>
    </row>
    <row r="268" spans="1:10" ht="30" x14ac:dyDescent="0.25">
      <c r="A268" s="1">
        <v>2839660</v>
      </c>
      <c r="B268" s="1" t="s">
        <v>543</v>
      </c>
      <c r="C268" s="1" t="s">
        <v>22</v>
      </c>
      <c r="D268" s="1" t="s">
        <v>544</v>
      </c>
      <c r="E268" s="2">
        <v>0</v>
      </c>
      <c r="F268" s="1">
        <v>28</v>
      </c>
      <c r="G268" s="1" t="s">
        <v>69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2839661</v>
      </c>
      <c r="B269" s="1" t="s">
        <v>545</v>
      </c>
      <c r="C269" s="1" t="s">
        <v>22</v>
      </c>
      <c r="D269" s="1" t="s">
        <v>546</v>
      </c>
      <c r="E269" s="2">
        <v>0</v>
      </c>
      <c r="F269" s="1">
        <v>42</v>
      </c>
      <c r="G269" s="1" t="s">
        <v>69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2839662</v>
      </c>
      <c r="B270" s="1" t="s">
        <v>547</v>
      </c>
      <c r="C270" s="1" t="s">
        <v>22</v>
      </c>
      <c r="D270" s="1" t="s">
        <v>548</v>
      </c>
      <c r="E270" s="2">
        <v>0</v>
      </c>
      <c r="F270" s="1">
        <v>42</v>
      </c>
      <c r="G270" s="1" t="s">
        <v>69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2839663</v>
      </c>
      <c r="B271" s="1" t="s">
        <v>549</v>
      </c>
      <c r="C271" s="1" t="s">
        <v>22</v>
      </c>
      <c r="D271" s="1" t="s">
        <v>550</v>
      </c>
      <c r="E271" s="2">
        <v>0</v>
      </c>
      <c r="F271" s="1">
        <v>42</v>
      </c>
      <c r="G271" s="1" t="s">
        <v>69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2839664</v>
      </c>
      <c r="B272" s="1" t="s">
        <v>551</v>
      </c>
      <c r="C272" s="1" t="s">
        <v>22</v>
      </c>
      <c r="D272" s="1" t="s">
        <v>552</v>
      </c>
      <c r="E272" s="2">
        <v>0</v>
      </c>
      <c r="F272" s="1">
        <v>1</v>
      </c>
      <c r="G272" s="1" t="s">
        <v>340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2839665</v>
      </c>
      <c r="B273" s="1" t="s">
        <v>553</v>
      </c>
      <c r="C273" s="1" t="s">
        <v>22</v>
      </c>
      <c r="D273" s="1" t="s">
        <v>554</v>
      </c>
      <c r="E273" s="2">
        <v>0</v>
      </c>
      <c r="F273" s="1">
        <v>0.5</v>
      </c>
      <c r="G273" s="1" t="s">
        <v>340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2839666</v>
      </c>
      <c r="B274" s="1" t="s">
        <v>555</v>
      </c>
      <c r="C274" s="1" t="s">
        <v>22</v>
      </c>
      <c r="D274" s="1" t="s">
        <v>556</v>
      </c>
      <c r="E274" s="2">
        <v>0</v>
      </c>
      <c r="F274" s="1">
        <v>5</v>
      </c>
      <c r="G274" s="1" t="s">
        <v>69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2839667</v>
      </c>
      <c r="B275" s="1" t="s">
        <v>557</v>
      </c>
      <c r="C275" s="1" t="s">
        <v>22</v>
      </c>
      <c r="D275" s="1" t="s">
        <v>558</v>
      </c>
      <c r="E275" s="2">
        <v>0</v>
      </c>
      <c r="F275" s="1">
        <v>5</v>
      </c>
      <c r="G275" s="1" t="s">
        <v>69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2839668</v>
      </c>
      <c r="B276" s="1" t="s">
        <v>559</v>
      </c>
      <c r="C276" s="1" t="s">
        <v>22</v>
      </c>
      <c r="D276" s="1" t="s">
        <v>483</v>
      </c>
      <c r="E276" s="2">
        <v>0</v>
      </c>
      <c r="F276" s="1">
        <v>1</v>
      </c>
      <c r="G276" s="1" t="s">
        <v>153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2839669</v>
      </c>
      <c r="B277" s="1" t="s">
        <v>560</v>
      </c>
      <c r="C277" s="1" t="s">
        <v>22</v>
      </c>
      <c r="D277" s="1" t="s">
        <v>485</v>
      </c>
      <c r="E277" s="2">
        <v>0</v>
      </c>
      <c r="F277" s="1">
        <v>1</v>
      </c>
      <c r="G277" s="1" t="s">
        <v>153</v>
      </c>
      <c r="H277" s="1">
        <f t="shared" si="4"/>
        <v>0</v>
      </c>
      <c r="I277" s="1" t="s">
        <v>22</v>
      </c>
      <c r="J277" s="1" t="s">
        <v>0</v>
      </c>
    </row>
    <row r="278" spans="1:10" ht="30" x14ac:dyDescent="0.25">
      <c r="A278" s="1">
        <v>2839670</v>
      </c>
      <c r="B278" s="1" t="s">
        <v>561</v>
      </c>
      <c r="C278" s="1" t="s">
        <v>188</v>
      </c>
      <c r="D278" s="1" t="s">
        <v>562</v>
      </c>
      <c r="E278" s="1">
        <f>ROUND(H279+H280+H281+H282+H283+H284+H285+H286+H287+H288+H289+H290+H291,2)</f>
        <v>0</v>
      </c>
      <c r="F278" s="1">
        <v>1</v>
      </c>
      <c r="G278" s="1" t="s">
        <v>0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2839671</v>
      </c>
      <c r="B279" s="1" t="s">
        <v>563</v>
      </c>
      <c r="C279" s="1" t="s">
        <v>22</v>
      </c>
      <c r="D279" s="1" t="s">
        <v>564</v>
      </c>
      <c r="E279" s="2">
        <v>0</v>
      </c>
      <c r="F279" s="1">
        <v>28.35</v>
      </c>
      <c r="G279" s="1" t="s">
        <v>45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2839672</v>
      </c>
      <c r="B280" s="1" t="s">
        <v>565</v>
      </c>
      <c r="C280" s="1" t="s">
        <v>22</v>
      </c>
      <c r="D280" s="1" t="s">
        <v>566</v>
      </c>
      <c r="E280" s="2">
        <v>0</v>
      </c>
      <c r="F280" s="1">
        <v>0.98</v>
      </c>
      <c r="G280" s="1" t="s">
        <v>45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2839673</v>
      </c>
      <c r="B281" s="1" t="s">
        <v>567</v>
      </c>
      <c r="C281" s="1" t="s">
        <v>22</v>
      </c>
      <c r="D281" s="1" t="s">
        <v>568</v>
      </c>
      <c r="E281" s="2">
        <v>0</v>
      </c>
      <c r="F281" s="1">
        <v>12.25</v>
      </c>
      <c r="G281" s="1" t="s">
        <v>45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2839674</v>
      </c>
      <c r="B282" s="1" t="s">
        <v>569</v>
      </c>
      <c r="C282" s="1" t="s">
        <v>22</v>
      </c>
      <c r="D282" s="1" t="s">
        <v>570</v>
      </c>
      <c r="E282" s="2">
        <v>0</v>
      </c>
      <c r="F282" s="1">
        <v>440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2839675</v>
      </c>
      <c r="B283" s="1" t="s">
        <v>571</v>
      </c>
      <c r="C283" s="1" t="s">
        <v>22</v>
      </c>
      <c r="D283" s="1" t="s">
        <v>572</v>
      </c>
      <c r="E283" s="2">
        <v>0</v>
      </c>
      <c r="F283" s="1">
        <v>440</v>
      </c>
      <c r="G283" s="1" t="s">
        <v>62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2839676</v>
      </c>
      <c r="B284" s="1" t="s">
        <v>573</v>
      </c>
      <c r="C284" s="1" t="s">
        <v>22</v>
      </c>
      <c r="D284" s="1" t="s">
        <v>574</v>
      </c>
      <c r="E284" s="2">
        <v>0</v>
      </c>
      <c r="F284" s="1">
        <v>15.4</v>
      </c>
      <c r="G284" s="1" t="s">
        <v>48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2839677</v>
      </c>
      <c r="B285" s="1" t="s">
        <v>575</v>
      </c>
      <c r="C285" s="1" t="s">
        <v>22</v>
      </c>
      <c r="D285" s="1" t="s">
        <v>167</v>
      </c>
      <c r="E285" s="2">
        <v>0</v>
      </c>
      <c r="F285" s="1">
        <v>880</v>
      </c>
      <c r="G285" s="1" t="s">
        <v>62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2839678</v>
      </c>
      <c r="B286" s="1" t="s">
        <v>576</v>
      </c>
      <c r="C286" s="1" t="s">
        <v>22</v>
      </c>
      <c r="D286" s="1" t="s">
        <v>577</v>
      </c>
      <c r="E286" s="2">
        <v>0</v>
      </c>
      <c r="F286" s="1">
        <v>880</v>
      </c>
      <c r="G286" s="1" t="s">
        <v>62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2839679</v>
      </c>
      <c r="B287" s="1" t="s">
        <v>578</v>
      </c>
      <c r="C287" s="1" t="s">
        <v>22</v>
      </c>
      <c r="D287" s="1" t="s">
        <v>579</v>
      </c>
      <c r="E287" s="2">
        <v>0</v>
      </c>
      <c r="F287" s="1">
        <v>440</v>
      </c>
      <c r="G287" s="1" t="s">
        <v>62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2839680</v>
      </c>
      <c r="B288" s="1" t="s">
        <v>580</v>
      </c>
      <c r="C288" s="1" t="s">
        <v>22</v>
      </c>
      <c r="D288" s="1" t="s">
        <v>581</v>
      </c>
      <c r="E288" s="2">
        <v>0</v>
      </c>
      <c r="F288" s="1">
        <v>220</v>
      </c>
      <c r="G288" s="1" t="s">
        <v>36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2839681</v>
      </c>
      <c r="B289" s="1" t="s">
        <v>582</v>
      </c>
      <c r="C289" s="1" t="s">
        <v>22</v>
      </c>
      <c r="D289" s="1" t="s">
        <v>583</v>
      </c>
      <c r="E289" s="2">
        <v>0</v>
      </c>
      <c r="F289" s="1">
        <v>1</v>
      </c>
      <c r="G289" s="1" t="s">
        <v>153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2839682</v>
      </c>
      <c r="B290" s="1" t="s">
        <v>584</v>
      </c>
      <c r="C290" s="1" t="s">
        <v>22</v>
      </c>
      <c r="D290" s="1" t="s">
        <v>585</v>
      </c>
      <c r="E290" s="2">
        <v>0</v>
      </c>
      <c r="F290" s="1">
        <v>1</v>
      </c>
      <c r="G290" s="1" t="s">
        <v>153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2839683</v>
      </c>
      <c r="B291" s="1" t="s">
        <v>586</v>
      </c>
      <c r="C291" s="1" t="s">
        <v>22</v>
      </c>
      <c r="D291" s="1" t="s">
        <v>485</v>
      </c>
      <c r="E291" s="2">
        <v>0</v>
      </c>
      <c r="F291" s="1">
        <v>1</v>
      </c>
      <c r="G291" s="1" t="s">
        <v>153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2839684</v>
      </c>
      <c r="B292" s="1" t="s">
        <v>587</v>
      </c>
      <c r="C292" s="1" t="s">
        <v>438</v>
      </c>
      <c r="D292" s="1" t="s">
        <v>439</v>
      </c>
      <c r="E292" s="1">
        <f>ROUND(H293,2)</f>
        <v>0</v>
      </c>
      <c r="F292" s="1">
        <v>1</v>
      </c>
      <c r="G292" s="1" t="s">
        <v>0</v>
      </c>
      <c r="H292" s="1">
        <f t="shared" si="4"/>
        <v>0</v>
      </c>
      <c r="I292" s="1" t="s">
        <v>22</v>
      </c>
      <c r="J292" s="1" t="s">
        <v>0</v>
      </c>
    </row>
    <row r="293" spans="1:10" ht="45" x14ac:dyDescent="0.25">
      <c r="A293" s="1">
        <v>2839685</v>
      </c>
      <c r="B293" s="1" t="s">
        <v>588</v>
      </c>
      <c r="C293" s="1" t="s">
        <v>22</v>
      </c>
      <c r="D293" s="1" t="s">
        <v>590</v>
      </c>
      <c r="E293" s="2">
        <v>0</v>
      </c>
      <c r="F293" s="1">
        <v>1</v>
      </c>
      <c r="G293" s="1" t="s">
        <v>589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2839686</v>
      </c>
      <c r="B294" s="1" t="s">
        <v>591</v>
      </c>
      <c r="C294" s="1" t="s">
        <v>592</v>
      </c>
      <c r="D294" s="1" t="s">
        <v>593</v>
      </c>
      <c r="E294" s="1">
        <f>ROUND(H295+H296,2)</f>
        <v>0</v>
      </c>
      <c r="F294" s="1">
        <v>1</v>
      </c>
      <c r="G294" s="1" t="s">
        <v>0</v>
      </c>
      <c r="H294" s="1">
        <f t="shared" si="4"/>
        <v>0</v>
      </c>
      <c r="I294" s="1" t="s">
        <v>22</v>
      </c>
      <c r="J294" s="1" t="s">
        <v>0</v>
      </c>
    </row>
    <row r="295" spans="1:10" ht="30" x14ac:dyDescent="0.25">
      <c r="A295" s="1">
        <v>2839687</v>
      </c>
      <c r="B295" s="1" t="s">
        <v>594</v>
      </c>
      <c r="C295" s="1" t="s">
        <v>22</v>
      </c>
      <c r="D295" s="1" t="s">
        <v>210</v>
      </c>
      <c r="E295" s="2">
        <v>0</v>
      </c>
      <c r="F295" s="1">
        <v>1</v>
      </c>
      <c r="G295" s="1" t="s">
        <v>589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2839688</v>
      </c>
      <c r="B296" s="1" t="s">
        <v>595</v>
      </c>
      <c r="C296" s="1" t="s">
        <v>22</v>
      </c>
      <c r="D296" s="1" t="s">
        <v>596</v>
      </c>
      <c r="E296" s="2">
        <v>0</v>
      </c>
      <c r="F296" s="1">
        <v>1</v>
      </c>
      <c r="G296" s="1" t="s">
        <v>589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2839689</v>
      </c>
      <c r="B297" s="1" t="s">
        <v>597</v>
      </c>
      <c r="C297" s="1" t="s">
        <v>22</v>
      </c>
      <c r="D297" s="1" t="s">
        <v>598</v>
      </c>
      <c r="E297" s="1">
        <f>ROUND(H298+H333+H345+H347,2)</f>
        <v>0</v>
      </c>
      <c r="F297" s="1">
        <v>1</v>
      </c>
      <c r="G297" s="1" t="s">
        <v>0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2839690</v>
      </c>
      <c r="B298" s="1" t="s">
        <v>599</v>
      </c>
      <c r="C298" s="1" t="s">
        <v>22</v>
      </c>
      <c r="D298" s="1" t="s">
        <v>600</v>
      </c>
      <c r="E298" s="1">
        <f>ROUND(H299+H300+H301+H302+H303+H304+H305+H306+H307+H308+H309+H310+H311+H312+H313+H314+H315+H316+H317+H318+H319+H320+H321+H322+H323+H324+H325+H326+H327+H328+H329+H330+H331+H332,2)</f>
        <v>0</v>
      </c>
      <c r="F298" s="1">
        <v>1</v>
      </c>
      <c r="G298" s="1" t="s">
        <v>0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2839691</v>
      </c>
      <c r="B299" s="1" t="s">
        <v>601</v>
      </c>
      <c r="C299" s="1" t="s">
        <v>22</v>
      </c>
      <c r="D299" s="1" t="s">
        <v>602</v>
      </c>
      <c r="E299" s="2">
        <v>0</v>
      </c>
      <c r="F299" s="1">
        <v>1</v>
      </c>
      <c r="G299" s="1" t="s">
        <v>69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2839692</v>
      </c>
      <c r="B300" s="1" t="s">
        <v>603</v>
      </c>
      <c r="C300" s="1" t="s">
        <v>22</v>
      </c>
      <c r="D300" s="1" t="s">
        <v>604</v>
      </c>
      <c r="E300" s="2">
        <v>0</v>
      </c>
      <c r="F300" s="1">
        <v>1</v>
      </c>
      <c r="G300" s="1" t="s">
        <v>69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2839693</v>
      </c>
      <c r="B301" s="1" t="s">
        <v>605</v>
      </c>
      <c r="C301" s="1" t="s">
        <v>22</v>
      </c>
      <c r="D301" s="1" t="s">
        <v>606</v>
      </c>
      <c r="E301" s="2">
        <v>0</v>
      </c>
      <c r="F301" s="1">
        <v>250</v>
      </c>
      <c r="G301" s="1" t="s">
        <v>62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2839694</v>
      </c>
      <c r="B302" s="1" t="s">
        <v>607</v>
      </c>
      <c r="C302" s="1" t="s">
        <v>22</v>
      </c>
      <c r="D302" s="1" t="s">
        <v>608</v>
      </c>
      <c r="E302" s="2">
        <v>0</v>
      </c>
      <c r="F302" s="1">
        <v>250</v>
      </c>
      <c r="G302" s="1" t="s">
        <v>62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2839695</v>
      </c>
      <c r="B303" s="1" t="s">
        <v>609</v>
      </c>
      <c r="C303" s="1" t="s">
        <v>22</v>
      </c>
      <c r="D303" s="1" t="s">
        <v>610</v>
      </c>
      <c r="E303" s="2">
        <v>0</v>
      </c>
      <c r="F303" s="1">
        <v>2</v>
      </c>
      <c r="G303" s="1" t="s">
        <v>69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2839696</v>
      </c>
      <c r="B304" s="1" t="s">
        <v>611</v>
      </c>
      <c r="C304" s="1" t="s">
        <v>22</v>
      </c>
      <c r="D304" s="1" t="s">
        <v>612</v>
      </c>
      <c r="E304" s="2">
        <v>0</v>
      </c>
      <c r="F304" s="1">
        <v>2</v>
      </c>
      <c r="G304" s="1" t="s">
        <v>69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2839697</v>
      </c>
      <c r="B305" s="1" t="s">
        <v>613</v>
      </c>
      <c r="C305" s="1" t="s">
        <v>22</v>
      </c>
      <c r="D305" s="1" t="s">
        <v>614</v>
      </c>
      <c r="E305" s="2">
        <v>0</v>
      </c>
      <c r="F305" s="1">
        <v>2</v>
      </c>
      <c r="G305" s="1" t="s">
        <v>69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2839698</v>
      </c>
      <c r="B306" s="1" t="s">
        <v>615</v>
      </c>
      <c r="C306" s="1" t="s">
        <v>22</v>
      </c>
      <c r="D306" s="1" t="s">
        <v>616</v>
      </c>
      <c r="E306" s="2">
        <v>0</v>
      </c>
      <c r="F306" s="1">
        <v>2</v>
      </c>
      <c r="G306" s="1" t="s">
        <v>69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2839699</v>
      </c>
      <c r="B307" s="1" t="s">
        <v>617</v>
      </c>
      <c r="C307" s="1" t="s">
        <v>22</v>
      </c>
      <c r="D307" s="1" t="s">
        <v>618</v>
      </c>
      <c r="E307" s="2">
        <v>0</v>
      </c>
      <c r="F307" s="1">
        <v>9</v>
      </c>
      <c r="G307" s="1" t="s">
        <v>69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2839700</v>
      </c>
      <c r="B308" s="1" t="s">
        <v>619</v>
      </c>
      <c r="C308" s="1" t="s">
        <v>22</v>
      </c>
      <c r="D308" s="1" t="s">
        <v>620</v>
      </c>
      <c r="E308" s="2">
        <v>0</v>
      </c>
      <c r="F308" s="1">
        <v>9</v>
      </c>
      <c r="G308" s="1" t="s">
        <v>69</v>
      </c>
      <c r="H308" s="1">
        <f t="shared" si="4"/>
        <v>0</v>
      </c>
      <c r="I308" s="1" t="s">
        <v>22</v>
      </c>
      <c r="J308" s="1" t="s">
        <v>0</v>
      </c>
    </row>
    <row r="309" spans="1:10" ht="45" x14ac:dyDescent="0.25">
      <c r="A309" s="1">
        <v>2839701</v>
      </c>
      <c r="B309" s="1" t="s">
        <v>621</v>
      </c>
      <c r="C309" s="1" t="s">
        <v>22</v>
      </c>
      <c r="D309" s="1" t="s">
        <v>622</v>
      </c>
      <c r="E309" s="2">
        <v>0</v>
      </c>
      <c r="F309" s="1">
        <v>93</v>
      </c>
      <c r="G309" s="1" t="s">
        <v>69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2839702</v>
      </c>
      <c r="B310" s="1" t="s">
        <v>623</v>
      </c>
      <c r="C310" s="1" t="s">
        <v>22</v>
      </c>
      <c r="D310" s="1" t="s">
        <v>624</v>
      </c>
      <c r="E310" s="2">
        <v>0</v>
      </c>
      <c r="F310" s="1">
        <v>93</v>
      </c>
      <c r="G310" s="1" t="s">
        <v>69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2839703</v>
      </c>
      <c r="B311" s="1" t="s">
        <v>625</v>
      </c>
      <c r="C311" s="1" t="s">
        <v>22</v>
      </c>
      <c r="D311" s="1" t="s">
        <v>626</v>
      </c>
      <c r="E311" s="2">
        <v>0</v>
      </c>
      <c r="F311" s="1">
        <v>3</v>
      </c>
      <c r="G311" s="1" t="s">
        <v>69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2839704</v>
      </c>
      <c r="B312" s="1" t="s">
        <v>627</v>
      </c>
      <c r="C312" s="1" t="s">
        <v>22</v>
      </c>
      <c r="D312" s="1" t="s">
        <v>628</v>
      </c>
      <c r="E312" s="2">
        <v>0</v>
      </c>
      <c r="F312" s="1">
        <v>3</v>
      </c>
      <c r="G312" s="1" t="s">
        <v>69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2839705</v>
      </c>
      <c r="B313" s="1" t="s">
        <v>629</v>
      </c>
      <c r="C313" s="1" t="s">
        <v>22</v>
      </c>
      <c r="D313" s="1" t="s">
        <v>630</v>
      </c>
      <c r="E313" s="2">
        <v>0</v>
      </c>
      <c r="F313" s="1">
        <v>3</v>
      </c>
      <c r="G313" s="1" t="s">
        <v>69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2839706</v>
      </c>
      <c r="B314" s="1" t="s">
        <v>631</v>
      </c>
      <c r="C314" s="1" t="s">
        <v>22</v>
      </c>
      <c r="D314" s="1" t="s">
        <v>632</v>
      </c>
      <c r="E314" s="2">
        <v>0</v>
      </c>
      <c r="F314" s="1">
        <v>3</v>
      </c>
      <c r="G314" s="1" t="s">
        <v>69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2839707</v>
      </c>
      <c r="B315" s="1" t="s">
        <v>633</v>
      </c>
      <c r="C315" s="1" t="s">
        <v>22</v>
      </c>
      <c r="D315" s="1" t="s">
        <v>634</v>
      </c>
      <c r="E315" s="2">
        <v>0</v>
      </c>
      <c r="F315" s="1">
        <v>3</v>
      </c>
      <c r="G315" s="1" t="s">
        <v>69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2839708</v>
      </c>
      <c r="B316" s="1" t="s">
        <v>635</v>
      </c>
      <c r="C316" s="1" t="s">
        <v>22</v>
      </c>
      <c r="D316" s="1" t="s">
        <v>636</v>
      </c>
      <c r="E316" s="2">
        <v>0</v>
      </c>
      <c r="F316" s="1">
        <v>40</v>
      </c>
      <c r="G316" s="1" t="s">
        <v>62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2839709</v>
      </c>
      <c r="B317" s="1" t="s">
        <v>637</v>
      </c>
      <c r="C317" s="1" t="s">
        <v>22</v>
      </c>
      <c r="D317" s="1" t="s">
        <v>638</v>
      </c>
      <c r="E317" s="2">
        <v>0</v>
      </c>
      <c r="F317" s="1">
        <v>40</v>
      </c>
      <c r="G317" s="1" t="s">
        <v>62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2839710</v>
      </c>
      <c r="B318" s="1" t="s">
        <v>639</v>
      </c>
      <c r="C318" s="1" t="s">
        <v>22</v>
      </c>
      <c r="D318" s="1" t="s">
        <v>640</v>
      </c>
      <c r="E318" s="2">
        <v>0</v>
      </c>
      <c r="F318" s="1">
        <v>40</v>
      </c>
      <c r="G318" s="1" t="s">
        <v>69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2839711</v>
      </c>
      <c r="B319" s="1" t="s">
        <v>641</v>
      </c>
      <c r="C319" s="1" t="s">
        <v>22</v>
      </c>
      <c r="D319" s="1" t="s">
        <v>489</v>
      </c>
      <c r="E319" s="2">
        <v>0</v>
      </c>
      <c r="F319" s="1">
        <v>40</v>
      </c>
      <c r="G319" s="1" t="s">
        <v>62</v>
      </c>
      <c r="H319" s="1">
        <f t="shared" si="4"/>
        <v>0</v>
      </c>
      <c r="I319" s="1" t="s">
        <v>22</v>
      </c>
      <c r="J319" s="1" t="s">
        <v>0</v>
      </c>
    </row>
    <row r="320" spans="1:10" ht="30" x14ac:dyDescent="0.25">
      <c r="A320" s="1">
        <v>2839712</v>
      </c>
      <c r="B320" s="1" t="s">
        <v>642</v>
      </c>
      <c r="C320" s="1" t="s">
        <v>22</v>
      </c>
      <c r="D320" s="1" t="s">
        <v>491</v>
      </c>
      <c r="E320" s="2">
        <v>0</v>
      </c>
      <c r="F320" s="1">
        <v>40</v>
      </c>
      <c r="G320" s="1" t="s">
        <v>62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2839713</v>
      </c>
      <c r="B321" s="1" t="s">
        <v>643</v>
      </c>
      <c r="C321" s="1" t="s">
        <v>22</v>
      </c>
      <c r="D321" s="1" t="s">
        <v>606</v>
      </c>
      <c r="E321" s="2">
        <v>0</v>
      </c>
      <c r="F321" s="1">
        <v>60</v>
      </c>
      <c r="G321" s="1" t="s">
        <v>62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2839714</v>
      </c>
      <c r="B322" s="1" t="s">
        <v>644</v>
      </c>
      <c r="C322" s="1" t="s">
        <v>22</v>
      </c>
      <c r="D322" s="1" t="s">
        <v>645</v>
      </c>
      <c r="E322" s="2">
        <v>0</v>
      </c>
      <c r="F322" s="1">
        <v>60</v>
      </c>
      <c r="G322" s="1" t="s">
        <v>62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2839715</v>
      </c>
      <c r="B323" s="1" t="s">
        <v>646</v>
      </c>
      <c r="C323" s="1" t="s">
        <v>22</v>
      </c>
      <c r="D323" s="1" t="s">
        <v>647</v>
      </c>
      <c r="E323" s="2">
        <v>0</v>
      </c>
      <c r="F323" s="1">
        <v>2</v>
      </c>
      <c r="G323" s="1" t="s">
        <v>69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2839716</v>
      </c>
      <c r="B324" s="1" t="s">
        <v>648</v>
      </c>
      <c r="C324" s="1" t="s">
        <v>22</v>
      </c>
      <c r="D324" s="1" t="s">
        <v>649</v>
      </c>
      <c r="E324" s="2">
        <v>0</v>
      </c>
      <c r="F324" s="1">
        <v>2</v>
      </c>
      <c r="G324" s="1" t="s">
        <v>69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2839717</v>
      </c>
      <c r="B325" s="1" t="s">
        <v>650</v>
      </c>
      <c r="C325" s="1" t="s">
        <v>22</v>
      </c>
      <c r="D325" s="1" t="s">
        <v>651</v>
      </c>
      <c r="E325" s="2">
        <v>0</v>
      </c>
      <c r="F325" s="1">
        <v>1</v>
      </c>
      <c r="G325" s="1" t="s">
        <v>521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2839718</v>
      </c>
      <c r="B326" s="1" t="s">
        <v>652</v>
      </c>
      <c r="C326" s="1" t="s">
        <v>22</v>
      </c>
      <c r="D326" s="1" t="s">
        <v>653</v>
      </c>
      <c r="E326" s="2">
        <v>0</v>
      </c>
      <c r="F326" s="1">
        <v>1</v>
      </c>
      <c r="G326" s="1" t="s">
        <v>521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2839719</v>
      </c>
      <c r="B327" s="1" t="s">
        <v>654</v>
      </c>
      <c r="C327" s="1" t="s">
        <v>22</v>
      </c>
      <c r="D327" s="1" t="s">
        <v>655</v>
      </c>
      <c r="E327" s="2">
        <v>0</v>
      </c>
      <c r="F327" s="1">
        <v>1</v>
      </c>
      <c r="G327" s="1" t="s">
        <v>69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2839720</v>
      </c>
      <c r="B328" s="1" t="s">
        <v>656</v>
      </c>
      <c r="C328" s="1" t="s">
        <v>22</v>
      </c>
      <c r="D328" s="1" t="s">
        <v>657</v>
      </c>
      <c r="E328" s="2">
        <v>0</v>
      </c>
      <c r="F328" s="1">
        <v>1</v>
      </c>
      <c r="G328" s="1" t="s">
        <v>521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2839721</v>
      </c>
      <c r="B329" s="1" t="s">
        <v>658</v>
      </c>
      <c r="C329" s="1" t="s">
        <v>22</v>
      </c>
      <c r="D329" s="1" t="s">
        <v>659</v>
      </c>
      <c r="E329" s="2">
        <v>0</v>
      </c>
      <c r="F329" s="1">
        <v>1</v>
      </c>
      <c r="G329" s="1" t="s">
        <v>521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2839722</v>
      </c>
      <c r="B330" s="1" t="s">
        <v>660</v>
      </c>
      <c r="C330" s="1" t="s">
        <v>22</v>
      </c>
      <c r="D330" s="1" t="s">
        <v>661</v>
      </c>
      <c r="E330" s="2">
        <v>0</v>
      </c>
      <c r="F330" s="1">
        <v>1</v>
      </c>
      <c r="G330" s="1" t="s">
        <v>521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2839723</v>
      </c>
      <c r="B331" s="1" t="s">
        <v>662</v>
      </c>
      <c r="C331" s="1" t="s">
        <v>22</v>
      </c>
      <c r="D331" s="1" t="s">
        <v>483</v>
      </c>
      <c r="E331" s="2">
        <v>0</v>
      </c>
      <c r="F331" s="1">
        <v>1</v>
      </c>
      <c r="G331" s="1" t="s">
        <v>153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2839724</v>
      </c>
      <c r="B332" s="1" t="s">
        <v>663</v>
      </c>
      <c r="C332" s="1" t="s">
        <v>22</v>
      </c>
      <c r="D332" s="1" t="s">
        <v>485</v>
      </c>
      <c r="E332" s="2">
        <v>0</v>
      </c>
      <c r="F332" s="1">
        <v>1</v>
      </c>
      <c r="G332" s="1" t="s">
        <v>153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2839725</v>
      </c>
      <c r="B333" s="1" t="s">
        <v>664</v>
      </c>
      <c r="C333" s="1" t="s">
        <v>188</v>
      </c>
      <c r="D333" s="1" t="s">
        <v>562</v>
      </c>
      <c r="E333" s="1">
        <f>ROUND(H334+H335+H336+H337+H338+H339+H340+H341+H342+H343+H344,2)</f>
        <v>0</v>
      </c>
      <c r="F333" s="1">
        <v>1</v>
      </c>
      <c r="G333" s="1" t="s">
        <v>0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2839726</v>
      </c>
      <c r="B334" s="1" t="s">
        <v>665</v>
      </c>
      <c r="C334" s="1" t="s">
        <v>22</v>
      </c>
      <c r="D334" s="1" t="s">
        <v>564</v>
      </c>
      <c r="E334" s="2">
        <v>0</v>
      </c>
      <c r="F334" s="1">
        <v>1.575</v>
      </c>
      <c r="G334" s="1" t="s">
        <v>45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2839727</v>
      </c>
      <c r="B335" s="1" t="s">
        <v>666</v>
      </c>
      <c r="C335" s="1" t="s">
        <v>22</v>
      </c>
      <c r="D335" s="1" t="s">
        <v>570</v>
      </c>
      <c r="E335" s="2">
        <v>0</v>
      </c>
      <c r="F335" s="1">
        <v>15</v>
      </c>
      <c r="G335" s="1" t="s">
        <v>62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2839728</v>
      </c>
      <c r="B336" s="1" t="s">
        <v>667</v>
      </c>
      <c r="C336" s="1" t="s">
        <v>22</v>
      </c>
      <c r="D336" s="1" t="s">
        <v>572</v>
      </c>
      <c r="E336" s="2">
        <v>0</v>
      </c>
      <c r="F336" s="1">
        <v>15</v>
      </c>
      <c r="G336" s="1" t="s">
        <v>62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2839729</v>
      </c>
      <c r="B337" s="1" t="s">
        <v>668</v>
      </c>
      <c r="C337" s="1" t="s">
        <v>22</v>
      </c>
      <c r="D337" s="1" t="s">
        <v>574</v>
      </c>
      <c r="E337" s="2">
        <v>0</v>
      </c>
      <c r="F337" s="1">
        <v>0.52500000000000002</v>
      </c>
      <c r="G337" s="1" t="s">
        <v>48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2839730</v>
      </c>
      <c r="B338" s="1" t="s">
        <v>669</v>
      </c>
      <c r="C338" s="1" t="s">
        <v>22</v>
      </c>
      <c r="D338" s="1" t="s">
        <v>167</v>
      </c>
      <c r="E338" s="2">
        <v>0</v>
      </c>
      <c r="F338" s="1">
        <v>30</v>
      </c>
      <c r="G338" s="1" t="s">
        <v>62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2839731</v>
      </c>
      <c r="B339" s="1" t="s">
        <v>670</v>
      </c>
      <c r="C339" s="1" t="s">
        <v>22</v>
      </c>
      <c r="D339" s="1" t="s">
        <v>577</v>
      </c>
      <c r="E339" s="2">
        <v>0</v>
      </c>
      <c r="F339" s="1">
        <v>30</v>
      </c>
      <c r="G339" s="1" t="s">
        <v>62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2839732</v>
      </c>
      <c r="B340" s="1" t="s">
        <v>671</v>
      </c>
      <c r="C340" s="1" t="s">
        <v>22</v>
      </c>
      <c r="D340" s="1" t="s">
        <v>579</v>
      </c>
      <c r="E340" s="2">
        <v>0</v>
      </c>
      <c r="F340" s="1">
        <v>15</v>
      </c>
      <c r="G340" s="1" t="s">
        <v>62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2839733</v>
      </c>
      <c r="B341" s="1" t="s">
        <v>672</v>
      </c>
      <c r="C341" s="1" t="s">
        <v>22</v>
      </c>
      <c r="D341" s="1" t="s">
        <v>581</v>
      </c>
      <c r="E341" s="2">
        <v>0</v>
      </c>
      <c r="F341" s="1">
        <v>7.5</v>
      </c>
      <c r="G341" s="1" t="s">
        <v>36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2839734</v>
      </c>
      <c r="B342" s="1" t="s">
        <v>673</v>
      </c>
      <c r="C342" s="1" t="s">
        <v>22</v>
      </c>
      <c r="D342" s="1" t="s">
        <v>583</v>
      </c>
      <c r="E342" s="2">
        <v>0</v>
      </c>
      <c r="F342" s="1">
        <v>1</v>
      </c>
      <c r="G342" s="1" t="s">
        <v>153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2839735</v>
      </c>
      <c r="B343" s="1" t="s">
        <v>674</v>
      </c>
      <c r="C343" s="1" t="s">
        <v>22</v>
      </c>
      <c r="D343" s="1" t="s">
        <v>585</v>
      </c>
      <c r="E343" s="2">
        <v>0</v>
      </c>
      <c r="F343" s="1">
        <v>1</v>
      </c>
      <c r="G343" s="1" t="s">
        <v>153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2839736</v>
      </c>
      <c r="B344" s="1" t="s">
        <v>675</v>
      </c>
      <c r="C344" s="1" t="s">
        <v>22</v>
      </c>
      <c r="D344" s="1" t="s">
        <v>485</v>
      </c>
      <c r="E344" s="2">
        <v>0</v>
      </c>
      <c r="F344" s="1">
        <v>1</v>
      </c>
      <c r="G344" s="1" t="s">
        <v>153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2839737</v>
      </c>
      <c r="B345" s="1" t="s">
        <v>676</v>
      </c>
      <c r="C345" s="1" t="s">
        <v>438</v>
      </c>
      <c r="D345" s="1" t="s">
        <v>439</v>
      </c>
      <c r="E345" s="1">
        <f>ROUND(H346,2)</f>
        <v>0</v>
      </c>
      <c r="F345" s="1">
        <v>1</v>
      </c>
      <c r="G345" s="1" t="s">
        <v>0</v>
      </c>
      <c r="H345" s="1">
        <f t="shared" si="5"/>
        <v>0</v>
      </c>
      <c r="I345" s="1" t="s">
        <v>22</v>
      </c>
      <c r="J345" s="1" t="s">
        <v>0</v>
      </c>
    </row>
    <row r="346" spans="1:10" ht="45" x14ac:dyDescent="0.25">
      <c r="A346" s="1">
        <v>2839738</v>
      </c>
      <c r="B346" s="1" t="s">
        <v>677</v>
      </c>
      <c r="C346" s="1" t="s">
        <v>22</v>
      </c>
      <c r="D346" s="1" t="s">
        <v>590</v>
      </c>
      <c r="E346" s="2">
        <v>0</v>
      </c>
      <c r="F346" s="1">
        <v>1</v>
      </c>
      <c r="G346" s="1" t="s">
        <v>589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2839739</v>
      </c>
      <c r="B347" s="1" t="s">
        <v>678</v>
      </c>
      <c r="C347" s="1" t="s">
        <v>592</v>
      </c>
      <c r="D347" s="1" t="s">
        <v>593</v>
      </c>
      <c r="E347" s="1">
        <f>ROUND(H348+H349,2)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2839740</v>
      </c>
      <c r="B348" s="1" t="s">
        <v>679</v>
      </c>
      <c r="C348" s="1" t="s">
        <v>22</v>
      </c>
      <c r="D348" s="1" t="s">
        <v>210</v>
      </c>
      <c r="E348" s="2">
        <v>0</v>
      </c>
      <c r="F348" s="1">
        <v>1</v>
      </c>
      <c r="G348" s="1" t="s">
        <v>589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2839741</v>
      </c>
      <c r="B349" s="1" t="s">
        <v>680</v>
      </c>
      <c r="C349" s="1" t="s">
        <v>22</v>
      </c>
      <c r="D349" s="1" t="s">
        <v>596</v>
      </c>
      <c r="E349" s="2">
        <v>0</v>
      </c>
      <c r="F349" s="1">
        <v>1</v>
      </c>
      <c r="G349" s="1" t="s">
        <v>589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2839742</v>
      </c>
      <c r="B350" s="1" t="s">
        <v>681</v>
      </c>
      <c r="C350" s="1" t="s">
        <v>22</v>
      </c>
      <c r="D350" s="1" t="s">
        <v>682</v>
      </c>
      <c r="E350" s="1">
        <f>ROUND(H351,2)</f>
        <v>0</v>
      </c>
      <c r="F350" s="1">
        <v>1</v>
      </c>
      <c r="G350" s="1" t="s">
        <v>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2839743</v>
      </c>
      <c r="B351" s="1" t="s">
        <v>683</v>
      </c>
      <c r="C351" s="1" t="s">
        <v>22</v>
      </c>
      <c r="D351" s="1" t="s">
        <v>682</v>
      </c>
      <c r="E351" s="1">
        <f>ROUND(H352+H353+H354+H355+H356+H357+H358+H359+H360+H361+H362+H363+H364+H365+H366+H367+H368+H369+H370+H371+H372+H373+H374+H375+H376+H377,2)</f>
        <v>0</v>
      </c>
      <c r="F351" s="1">
        <v>1</v>
      </c>
      <c r="G351" s="1" t="s">
        <v>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2839744</v>
      </c>
      <c r="B352" s="1" t="s">
        <v>684</v>
      </c>
      <c r="C352" s="1" t="s">
        <v>22</v>
      </c>
      <c r="D352" s="1" t="s">
        <v>685</v>
      </c>
      <c r="E352" s="2">
        <v>0</v>
      </c>
      <c r="F352" s="1">
        <v>50</v>
      </c>
      <c r="G352" s="1" t="s">
        <v>62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2839745</v>
      </c>
      <c r="B353" s="1" t="s">
        <v>686</v>
      </c>
      <c r="C353" s="1" t="s">
        <v>22</v>
      </c>
      <c r="D353" s="1" t="s">
        <v>687</v>
      </c>
      <c r="E353" s="2">
        <v>0</v>
      </c>
      <c r="F353" s="1">
        <v>25</v>
      </c>
      <c r="G353" s="1" t="s">
        <v>62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2839746</v>
      </c>
      <c r="B354" s="1" t="s">
        <v>688</v>
      </c>
      <c r="C354" s="1" t="s">
        <v>22</v>
      </c>
      <c r="D354" s="1" t="s">
        <v>689</v>
      </c>
      <c r="E354" s="2">
        <v>0</v>
      </c>
      <c r="F354" s="1">
        <v>40</v>
      </c>
      <c r="G354" s="1" t="s">
        <v>62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2839747</v>
      </c>
      <c r="B355" s="1" t="s">
        <v>690</v>
      </c>
      <c r="C355" s="1" t="s">
        <v>22</v>
      </c>
      <c r="D355" s="1" t="s">
        <v>691</v>
      </c>
      <c r="E355" s="2">
        <v>0</v>
      </c>
      <c r="F355" s="1">
        <v>75</v>
      </c>
      <c r="G355" s="1" t="s">
        <v>62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2839748</v>
      </c>
      <c r="B356" s="1" t="s">
        <v>692</v>
      </c>
      <c r="C356" s="1" t="s">
        <v>22</v>
      </c>
      <c r="D356" s="1" t="s">
        <v>693</v>
      </c>
      <c r="E356" s="2">
        <v>0</v>
      </c>
      <c r="F356" s="1">
        <v>10</v>
      </c>
      <c r="G356" s="1" t="s">
        <v>62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2839749</v>
      </c>
      <c r="B357" s="1" t="s">
        <v>694</v>
      </c>
      <c r="C357" s="1" t="s">
        <v>22</v>
      </c>
      <c r="D357" s="1" t="s">
        <v>695</v>
      </c>
      <c r="E357" s="2">
        <v>0</v>
      </c>
      <c r="F357" s="1">
        <v>10</v>
      </c>
      <c r="G357" s="1" t="s">
        <v>62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2839750</v>
      </c>
      <c r="B358" s="1" t="s">
        <v>696</v>
      </c>
      <c r="C358" s="1" t="s">
        <v>22</v>
      </c>
      <c r="D358" s="1" t="s">
        <v>697</v>
      </c>
      <c r="E358" s="2">
        <v>0</v>
      </c>
      <c r="F358" s="1">
        <v>5</v>
      </c>
      <c r="G358" s="1" t="s">
        <v>62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2839751</v>
      </c>
      <c r="B359" s="1" t="s">
        <v>698</v>
      </c>
      <c r="C359" s="1" t="s">
        <v>22</v>
      </c>
      <c r="D359" s="1" t="s">
        <v>699</v>
      </c>
      <c r="E359" s="2">
        <v>0</v>
      </c>
      <c r="F359" s="1">
        <v>15</v>
      </c>
      <c r="G359" s="1" t="s">
        <v>62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2839752</v>
      </c>
      <c r="B360" s="1" t="s">
        <v>700</v>
      </c>
      <c r="C360" s="1" t="s">
        <v>22</v>
      </c>
      <c r="D360" s="1" t="s">
        <v>701</v>
      </c>
      <c r="E360" s="2">
        <v>0</v>
      </c>
      <c r="F360" s="1">
        <v>135</v>
      </c>
      <c r="G360" s="1" t="s">
        <v>62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2839753</v>
      </c>
      <c r="B361" s="1" t="s">
        <v>702</v>
      </c>
      <c r="C361" s="1" t="s">
        <v>22</v>
      </c>
      <c r="D361" s="1" t="s">
        <v>703</v>
      </c>
      <c r="E361" s="2">
        <v>0</v>
      </c>
      <c r="F361" s="1">
        <v>75</v>
      </c>
      <c r="G361" s="1" t="s">
        <v>62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2839754</v>
      </c>
      <c r="B362" s="1" t="s">
        <v>704</v>
      </c>
      <c r="C362" s="1" t="s">
        <v>22</v>
      </c>
      <c r="D362" s="1" t="s">
        <v>705</v>
      </c>
      <c r="E362" s="2">
        <v>0</v>
      </c>
      <c r="F362" s="1">
        <v>20</v>
      </c>
      <c r="G362" s="1" t="s">
        <v>62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2839755</v>
      </c>
      <c r="B363" s="1" t="s">
        <v>706</v>
      </c>
      <c r="C363" s="1" t="s">
        <v>22</v>
      </c>
      <c r="D363" s="1" t="s">
        <v>707</v>
      </c>
      <c r="E363" s="2">
        <v>0</v>
      </c>
      <c r="F363" s="1">
        <v>45</v>
      </c>
      <c r="G363" s="1" t="s">
        <v>62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2839756</v>
      </c>
      <c r="B364" s="1" t="s">
        <v>708</v>
      </c>
      <c r="C364" s="1" t="s">
        <v>22</v>
      </c>
      <c r="D364" s="1" t="s">
        <v>709</v>
      </c>
      <c r="E364" s="2">
        <v>0</v>
      </c>
      <c r="F364" s="1">
        <v>65</v>
      </c>
      <c r="G364" s="1" t="s">
        <v>62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2839757</v>
      </c>
      <c r="B365" s="1" t="s">
        <v>710</v>
      </c>
      <c r="C365" s="1" t="s">
        <v>22</v>
      </c>
      <c r="D365" s="1" t="s">
        <v>711</v>
      </c>
      <c r="E365" s="2">
        <v>0</v>
      </c>
      <c r="F365" s="1">
        <v>40</v>
      </c>
      <c r="G365" s="1" t="s">
        <v>62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2839758</v>
      </c>
      <c r="B366" s="1" t="s">
        <v>712</v>
      </c>
      <c r="C366" s="1" t="s">
        <v>22</v>
      </c>
      <c r="D366" s="1" t="s">
        <v>713</v>
      </c>
      <c r="E366" s="2">
        <v>0</v>
      </c>
      <c r="F366" s="1">
        <v>15</v>
      </c>
      <c r="G366" s="1" t="s">
        <v>62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2839759</v>
      </c>
      <c r="B367" s="1" t="s">
        <v>714</v>
      </c>
      <c r="C367" s="1" t="s">
        <v>22</v>
      </c>
      <c r="D367" s="1" t="s">
        <v>715</v>
      </c>
      <c r="E367" s="2">
        <v>0</v>
      </c>
      <c r="F367" s="1">
        <v>17</v>
      </c>
      <c r="G367" s="1" t="s">
        <v>69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2839760</v>
      </c>
      <c r="B368" s="1" t="s">
        <v>716</v>
      </c>
      <c r="C368" s="1" t="s">
        <v>22</v>
      </c>
      <c r="D368" s="1" t="s">
        <v>718</v>
      </c>
      <c r="E368" s="2">
        <v>0</v>
      </c>
      <c r="F368" s="1">
        <v>1</v>
      </c>
      <c r="G368" s="1" t="s">
        <v>717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2839761</v>
      </c>
      <c r="B369" s="1" t="s">
        <v>719</v>
      </c>
      <c r="C369" s="1" t="s">
        <v>22</v>
      </c>
      <c r="D369" s="1" t="s">
        <v>720</v>
      </c>
      <c r="E369" s="2">
        <v>0</v>
      </c>
      <c r="F369" s="1">
        <v>1</v>
      </c>
      <c r="G369" s="1" t="s">
        <v>717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2839762</v>
      </c>
      <c r="B370" s="1" t="s">
        <v>721</v>
      </c>
      <c r="C370" s="1" t="s">
        <v>22</v>
      </c>
      <c r="D370" s="1" t="s">
        <v>722</v>
      </c>
      <c r="E370" s="2">
        <v>0</v>
      </c>
      <c r="F370" s="1">
        <v>2</v>
      </c>
      <c r="G370" s="1" t="s">
        <v>69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2839763</v>
      </c>
      <c r="B371" s="1" t="s">
        <v>723</v>
      </c>
      <c r="C371" s="1" t="s">
        <v>22</v>
      </c>
      <c r="D371" s="1" t="s">
        <v>724</v>
      </c>
      <c r="E371" s="2">
        <v>0</v>
      </c>
      <c r="F371" s="1">
        <v>2</v>
      </c>
      <c r="G371" s="1" t="s">
        <v>69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2839764</v>
      </c>
      <c r="B372" s="1" t="s">
        <v>725</v>
      </c>
      <c r="C372" s="1" t="s">
        <v>22</v>
      </c>
      <c r="D372" s="1" t="s">
        <v>726</v>
      </c>
      <c r="E372" s="2">
        <v>0</v>
      </c>
      <c r="F372" s="1">
        <v>4</v>
      </c>
      <c r="G372" s="1" t="s">
        <v>69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2839765</v>
      </c>
      <c r="B373" s="1" t="s">
        <v>727</v>
      </c>
      <c r="C373" s="1" t="s">
        <v>22</v>
      </c>
      <c r="D373" s="1" t="s">
        <v>728</v>
      </c>
      <c r="E373" s="2">
        <v>0</v>
      </c>
      <c r="F373" s="1">
        <v>1</v>
      </c>
      <c r="G373" s="1" t="s">
        <v>69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2839766</v>
      </c>
      <c r="B374" s="1" t="s">
        <v>729</v>
      </c>
      <c r="C374" s="1" t="s">
        <v>22</v>
      </c>
      <c r="D374" s="1" t="s">
        <v>730</v>
      </c>
      <c r="E374" s="2">
        <v>0</v>
      </c>
      <c r="F374" s="1">
        <v>1</v>
      </c>
      <c r="G374" s="1" t="s">
        <v>717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2839767</v>
      </c>
      <c r="B375" s="1" t="s">
        <v>731</v>
      </c>
      <c r="C375" s="1" t="s">
        <v>22</v>
      </c>
      <c r="D375" s="1" t="s">
        <v>239</v>
      </c>
      <c r="E375" s="2">
        <v>0</v>
      </c>
      <c r="F375" s="1">
        <v>120</v>
      </c>
      <c r="G375" s="1" t="s">
        <v>369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2839768</v>
      </c>
      <c r="B376" s="1" t="s">
        <v>732</v>
      </c>
      <c r="C376" s="1" t="s">
        <v>22</v>
      </c>
      <c r="D376" s="1" t="s">
        <v>733</v>
      </c>
      <c r="E376" s="2">
        <v>0</v>
      </c>
      <c r="F376" s="1">
        <v>1</v>
      </c>
      <c r="G376" s="1" t="s">
        <v>717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2839769</v>
      </c>
      <c r="B377" s="1" t="s">
        <v>734</v>
      </c>
      <c r="C377" s="1" t="s">
        <v>22</v>
      </c>
      <c r="D377" s="1" t="s">
        <v>735</v>
      </c>
      <c r="E377" s="2">
        <v>0</v>
      </c>
      <c r="F377" s="1">
        <v>1</v>
      </c>
      <c r="G377" s="1" t="s">
        <v>717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2839770</v>
      </c>
      <c r="B378" s="1" t="s">
        <v>736</v>
      </c>
      <c r="C378" s="1" t="s">
        <v>22</v>
      </c>
      <c r="D378" s="1" t="s">
        <v>737</v>
      </c>
      <c r="E378" s="1">
        <f>ROUND(H379+H425,2)</f>
        <v>0</v>
      </c>
      <c r="F378" s="1">
        <v>1</v>
      </c>
      <c r="G378" s="1" t="s">
        <v>0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2839771</v>
      </c>
      <c r="B379" s="1" t="s">
        <v>738</v>
      </c>
      <c r="C379" s="1" t="s">
        <v>31</v>
      </c>
      <c r="D379" s="1" t="s">
        <v>32</v>
      </c>
      <c r="E379" s="1">
        <f>ROUND(H380+H396+H399+H403+H405+H413+H423,2)</f>
        <v>0</v>
      </c>
      <c r="F379" s="1">
        <v>1</v>
      </c>
      <c r="G379" s="1" t="s">
        <v>0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2839772</v>
      </c>
      <c r="B380" s="1" t="s">
        <v>739</v>
      </c>
      <c r="C380" s="1">
        <v>1</v>
      </c>
      <c r="D380" s="1" t="s">
        <v>34</v>
      </c>
      <c r="E380" s="1">
        <f>ROUND(H381+H382+H383+H384+H385+H386+H387+H388+H389+H390+H391+H392+H393+H394+H395,2)</f>
        <v>0</v>
      </c>
      <c r="F380" s="1">
        <v>1</v>
      </c>
      <c r="G380" s="1" t="s">
        <v>0</v>
      </c>
      <c r="H380" s="1">
        <f t="shared" si="5"/>
        <v>0</v>
      </c>
      <c r="I380" s="1" t="s">
        <v>22</v>
      </c>
      <c r="J380" s="1" t="s">
        <v>0</v>
      </c>
    </row>
    <row r="381" spans="1:10" ht="30" x14ac:dyDescent="0.25">
      <c r="A381" s="1">
        <v>2839773</v>
      </c>
      <c r="B381" s="1" t="s">
        <v>740</v>
      </c>
      <c r="C381" s="1" t="s">
        <v>22</v>
      </c>
      <c r="D381" s="1" t="s">
        <v>741</v>
      </c>
      <c r="E381" s="2">
        <v>0</v>
      </c>
      <c r="F381" s="1">
        <v>136.40799999999999</v>
      </c>
      <c r="G381" s="1" t="s">
        <v>45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2839774</v>
      </c>
      <c r="B382" s="1" t="s">
        <v>742</v>
      </c>
      <c r="C382" s="1" t="s">
        <v>22</v>
      </c>
      <c r="D382" s="1" t="s">
        <v>743</v>
      </c>
      <c r="E382" s="2">
        <v>0</v>
      </c>
      <c r="F382" s="1">
        <v>68.203999999999994</v>
      </c>
      <c r="G382" s="1" t="s">
        <v>45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2839775</v>
      </c>
      <c r="B383" s="1" t="s">
        <v>744</v>
      </c>
      <c r="C383" s="1" t="s">
        <v>22</v>
      </c>
      <c r="D383" s="1" t="s">
        <v>745</v>
      </c>
      <c r="E383" s="2">
        <v>0</v>
      </c>
      <c r="F383" s="1">
        <v>33.527999999999999</v>
      </c>
      <c r="G383" s="1" t="s">
        <v>45</v>
      </c>
      <c r="H383" s="1">
        <f t="shared" si="5"/>
        <v>0</v>
      </c>
      <c r="I383" s="1" t="s">
        <v>22</v>
      </c>
      <c r="J383" s="1" t="s">
        <v>0</v>
      </c>
    </row>
    <row r="384" spans="1:10" ht="45" x14ac:dyDescent="0.25">
      <c r="A384" s="1">
        <v>2839776</v>
      </c>
      <c r="B384" s="1" t="s">
        <v>746</v>
      </c>
      <c r="C384" s="1" t="s">
        <v>22</v>
      </c>
      <c r="D384" s="1" t="s">
        <v>747</v>
      </c>
      <c r="E384" s="2">
        <v>0</v>
      </c>
      <c r="F384" s="1">
        <v>16.763999999999999</v>
      </c>
      <c r="G384" s="1" t="s">
        <v>45</v>
      </c>
      <c r="H384" s="1">
        <f t="shared" si="5"/>
        <v>0</v>
      </c>
      <c r="I384" s="1" t="s">
        <v>22</v>
      </c>
      <c r="J384" s="1" t="s">
        <v>0</v>
      </c>
    </row>
    <row r="385" spans="1:10" ht="30" x14ac:dyDescent="0.25">
      <c r="A385" s="1">
        <v>2839777</v>
      </c>
      <c r="B385" s="1" t="s">
        <v>748</v>
      </c>
      <c r="C385" s="1" t="s">
        <v>22</v>
      </c>
      <c r="D385" s="1" t="s">
        <v>749</v>
      </c>
      <c r="E385" s="2">
        <v>0</v>
      </c>
      <c r="F385" s="1">
        <v>0.216</v>
      </c>
      <c r="G385" s="1" t="s">
        <v>45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2839778</v>
      </c>
      <c r="B386" s="1" t="s">
        <v>750</v>
      </c>
      <c r="C386" s="1" t="s">
        <v>22</v>
      </c>
      <c r="D386" s="1" t="s">
        <v>751</v>
      </c>
      <c r="E386" s="2">
        <v>0</v>
      </c>
      <c r="F386" s="1">
        <v>0.108</v>
      </c>
      <c r="G386" s="1" t="s">
        <v>45</v>
      </c>
      <c r="H386" s="1">
        <f t="shared" si="5"/>
        <v>0</v>
      </c>
      <c r="I386" s="1" t="s">
        <v>22</v>
      </c>
      <c r="J386" s="1" t="s">
        <v>0</v>
      </c>
    </row>
    <row r="387" spans="1:10" ht="45" x14ac:dyDescent="0.25">
      <c r="A387" s="1">
        <v>2839779</v>
      </c>
      <c r="B387" s="1" t="s">
        <v>752</v>
      </c>
      <c r="C387" s="1" t="s">
        <v>22</v>
      </c>
      <c r="D387" s="1" t="s">
        <v>753</v>
      </c>
      <c r="E387" s="2">
        <v>0</v>
      </c>
      <c r="F387" s="1">
        <v>170.15199999999999</v>
      </c>
      <c r="G387" s="1" t="s">
        <v>45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2839780</v>
      </c>
      <c r="B388" s="1" t="s">
        <v>754</v>
      </c>
      <c r="C388" s="1" t="s">
        <v>22</v>
      </c>
      <c r="D388" s="1" t="s">
        <v>755</v>
      </c>
      <c r="E388" s="2">
        <v>0</v>
      </c>
      <c r="F388" s="1">
        <v>170.15199999999999</v>
      </c>
      <c r="G388" s="1" t="s">
        <v>45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2839781</v>
      </c>
      <c r="B389" s="1" t="s">
        <v>756</v>
      </c>
      <c r="C389" s="1" t="s">
        <v>22</v>
      </c>
      <c r="D389" s="1" t="s">
        <v>757</v>
      </c>
      <c r="E389" s="2">
        <v>0</v>
      </c>
      <c r="F389" s="1">
        <v>170.15199999999999</v>
      </c>
      <c r="G389" s="1" t="s">
        <v>45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2839782</v>
      </c>
      <c r="B390" s="1" t="s">
        <v>758</v>
      </c>
      <c r="C390" s="1" t="s">
        <v>22</v>
      </c>
      <c r="D390" s="1" t="s">
        <v>759</v>
      </c>
      <c r="E390" s="2">
        <v>0</v>
      </c>
      <c r="F390" s="1">
        <v>170.15199999999999</v>
      </c>
      <c r="G390" s="1" t="s">
        <v>45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2839783</v>
      </c>
      <c r="B391" s="1" t="s">
        <v>760</v>
      </c>
      <c r="C391" s="1" t="s">
        <v>22</v>
      </c>
      <c r="D391" s="1" t="s">
        <v>761</v>
      </c>
      <c r="E391" s="2">
        <v>0</v>
      </c>
      <c r="F391" s="1">
        <v>306.274</v>
      </c>
      <c r="G391" s="1" t="s">
        <v>48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2839784</v>
      </c>
      <c r="B392" s="1" t="s">
        <v>762</v>
      </c>
      <c r="C392" s="1" t="s">
        <v>22</v>
      </c>
      <c r="D392" s="1" t="s">
        <v>763</v>
      </c>
      <c r="E392" s="2">
        <v>0</v>
      </c>
      <c r="F392" s="1">
        <v>45</v>
      </c>
      <c r="G392" s="1" t="s">
        <v>36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2839785</v>
      </c>
      <c r="B393" s="1" t="s">
        <v>764</v>
      </c>
      <c r="C393" s="1" t="s">
        <v>22</v>
      </c>
      <c r="D393" s="1" t="s">
        <v>765</v>
      </c>
      <c r="E393" s="2">
        <v>0</v>
      </c>
      <c r="F393" s="1">
        <v>1.391</v>
      </c>
      <c r="G393" s="1" t="s">
        <v>340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2839786</v>
      </c>
      <c r="B394" s="1" t="s">
        <v>766</v>
      </c>
      <c r="C394" s="1" t="s">
        <v>22</v>
      </c>
      <c r="D394" s="1" t="s">
        <v>767</v>
      </c>
      <c r="E394" s="2">
        <v>0</v>
      </c>
      <c r="F394" s="1">
        <v>1725.675</v>
      </c>
      <c r="G394" s="1" t="s">
        <v>36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2839787</v>
      </c>
      <c r="B395" s="1" t="s">
        <v>768</v>
      </c>
      <c r="C395" s="1" t="s">
        <v>22</v>
      </c>
      <c r="D395" s="1" t="s">
        <v>769</v>
      </c>
      <c r="E395" s="2">
        <v>0</v>
      </c>
      <c r="F395" s="1">
        <v>45</v>
      </c>
      <c r="G395" s="1" t="s">
        <v>36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2839788</v>
      </c>
      <c r="B396" s="1" t="s">
        <v>770</v>
      </c>
      <c r="C396" s="1">
        <v>2</v>
      </c>
      <c r="D396" s="1" t="s">
        <v>96</v>
      </c>
      <c r="E396" s="1">
        <f>ROUND(H397+H398,2)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2839789</v>
      </c>
      <c r="B397" s="1" t="s">
        <v>771</v>
      </c>
      <c r="C397" s="1" t="s">
        <v>22</v>
      </c>
      <c r="D397" s="1" t="s">
        <v>772</v>
      </c>
      <c r="E397" s="2">
        <v>0</v>
      </c>
      <c r="F397" s="1">
        <v>550.98</v>
      </c>
      <c r="G397" s="1" t="s">
        <v>36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2839790</v>
      </c>
      <c r="B398" s="1" t="s">
        <v>773</v>
      </c>
      <c r="C398" s="1" t="s">
        <v>22</v>
      </c>
      <c r="D398" s="1" t="s">
        <v>774</v>
      </c>
      <c r="E398" s="2">
        <v>0</v>
      </c>
      <c r="F398" s="1">
        <v>562</v>
      </c>
      <c r="G398" s="1" t="s">
        <v>36</v>
      </c>
      <c r="H398" s="1">
        <f t="shared" si="6"/>
        <v>0</v>
      </c>
      <c r="I398" s="1" t="s">
        <v>22</v>
      </c>
      <c r="J398" s="1" t="s">
        <v>0</v>
      </c>
    </row>
    <row r="399" spans="1:10" x14ac:dyDescent="0.25">
      <c r="A399" s="1">
        <v>2839791</v>
      </c>
      <c r="B399" s="1" t="s">
        <v>775</v>
      </c>
      <c r="C399" s="1">
        <v>3</v>
      </c>
      <c r="D399" s="1" t="s">
        <v>776</v>
      </c>
      <c r="E399" s="1">
        <f>ROUND(H400+H401+H402,2)</f>
        <v>0</v>
      </c>
      <c r="F399" s="1">
        <v>1</v>
      </c>
      <c r="G399" s="1" t="s">
        <v>0</v>
      </c>
      <c r="H399" s="1">
        <f t="shared" si="6"/>
        <v>0</v>
      </c>
      <c r="I399" s="1" t="s">
        <v>22</v>
      </c>
      <c r="J399" s="1" t="s">
        <v>0</v>
      </c>
    </row>
    <row r="400" spans="1:10" x14ac:dyDescent="0.25">
      <c r="A400" s="1">
        <v>2839792</v>
      </c>
      <c r="B400" s="1" t="s">
        <v>777</v>
      </c>
      <c r="C400" s="1" t="s">
        <v>22</v>
      </c>
      <c r="D400" s="1" t="s">
        <v>778</v>
      </c>
      <c r="E400" s="2">
        <v>0</v>
      </c>
      <c r="F400" s="1">
        <v>60.328000000000003</v>
      </c>
      <c r="G400" s="1" t="s">
        <v>45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2839793</v>
      </c>
      <c r="B401" s="1" t="s">
        <v>779</v>
      </c>
      <c r="C401" s="1" t="s">
        <v>22</v>
      </c>
      <c r="D401" s="1" t="s">
        <v>780</v>
      </c>
      <c r="E401" s="2">
        <v>0</v>
      </c>
      <c r="F401" s="1">
        <v>209.88</v>
      </c>
      <c r="G401" s="1" t="s">
        <v>36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2839794</v>
      </c>
      <c r="B402" s="1" t="s">
        <v>781</v>
      </c>
      <c r="C402" s="1" t="s">
        <v>22</v>
      </c>
      <c r="D402" s="1" t="s">
        <v>782</v>
      </c>
      <c r="E402" s="2">
        <v>0</v>
      </c>
      <c r="F402" s="1">
        <v>209.88</v>
      </c>
      <c r="G402" s="1" t="s">
        <v>36</v>
      </c>
      <c r="H402" s="1">
        <f t="shared" si="6"/>
        <v>0</v>
      </c>
      <c r="I402" s="1" t="s">
        <v>22</v>
      </c>
      <c r="J402" s="1" t="s">
        <v>0</v>
      </c>
    </row>
    <row r="403" spans="1:10" x14ac:dyDescent="0.25">
      <c r="A403" s="1">
        <v>2839795</v>
      </c>
      <c r="B403" s="1" t="s">
        <v>783</v>
      </c>
      <c r="C403" s="1">
        <v>4</v>
      </c>
      <c r="D403" s="1" t="s">
        <v>784</v>
      </c>
      <c r="E403" s="1">
        <f>ROUND(H404,2)</f>
        <v>0</v>
      </c>
      <c r="F403" s="1">
        <v>1</v>
      </c>
      <c r="G403" s="1" t="s">
        <v>0</v>
      </c>
      <c r="H403" s="1">
        <f t="shared" si="6"/>
        <v>0</v>
      </c>
      <c r="I403" s="1" t="s">
        <v>22</v>
      </c>
      <c r="J403" s="1" t="s">
        <v>0</v>
      </c>
    </row>
    <row r="404" spans="1:10" ht="45" x14ac:dyDescent="0.25">
      <c r="A404" s="1">
        <v>2839796</v>
      </c>
      <c r="B404" s="1" t="s">
        <v>785</v>
      </c>
      <c r="C404" s="1" t="s">
        <v>22</v>
      </c>
      <c r="D404" s="1" t="s">
        <v>786</v>
      </c>
      <c r="E404" s="2">
        <v>0</v>
      </c>
      <c r="F404" s="1">
        <v>5.6239999999999997</v>
      </c>
      <c r="G404" s="1" t="s">
        <v>45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2839797</v>
      </c>
      <c r="B405" s="1" t="s">
        <v>787</v>
      </c>
      <c r="C405" s="1">
        <v>5</v>
      </c>
      <c r="D405" s="1" t="s">
        <v>788</v>
      </c>
      <c r="E405" s="1">
        <f>ROUND(H406+H407+H408+H409+H410+H411+H412,2)</f>
        <v>0</v>
      </c>
      <c r="F405" s="1">
        <v>1</v>
      </c>
      <c r="G405" s="1" t="s">
        <v>0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2839798</v>
      </c>
      <c r="B406" s="1" t="s">
        <v>789</v>
      </c>
      <c r="C406" s="1" t="s">
        <v>22</v>
      </c>
      <c r="D406" s="1" t="s">
        <v>790</v>
      </c>
      <c r="E406" s="2">
        <v>0</v>
      </c>
      <c r="F406" s="1">
        <v>1126.5999999999999</v>
      </c>
      <c r="G406" s="1" t="s">
        <v>36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2839799</v>
      </c>
      <c r="B407" s="1" t="s">
        <v>791</v>
      </c>
      <c r="C407" s="1" t="s">
        <v>22</v>
      </c>
      <c r="D407" s="1" t="s">
        <v>792</v>
      </c>
      <c r="E407" s="2">
        <v>0</v>
      </c>
      <c r="F407" s="1">
        <v>516.9</v>
      </c>
      <c r="G407" s="1" t="s">
        <v>36</v>
      </c>
      <c r="H407" s="1">
        <f t="shared" si="6"/>
        <v>0</v>
      </c>
      <c r="I407" s="1" t="s">
        <v>22</v>
      </c>
      <c r="J407" s="1" t="s">
        <v>0</v>
      </c>
    </row>
    <row r="408" spans="1:10" ht="60" x14ac:dyDescent="0.25">
      <c r="A408" s="1">
        <v>2839800</v>
      </c>
      <c r="B408" s="1" t="s">
        <v>793</v>
      </c>
      <c r="C408" s="1" t="s">
        <v>22</v>
      </c>
      <c r="D408" s="1" t="s">
        <v>794</v>
      </c>
      <c r="E408" s="2">
        <v>0</v>
      </c>
      <c r="F408" s="1">
        <v>1126.5999999999999</v>
      </c>
      <c r="G408" s="1" t="s">
        <v>36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2839801</v>
      </c>
      <c r="B409" s="1" t="s">
        <v>795</v>
      </c>
      <c r="C409" s="1" t="s">
        <v>22</v>
      </c>
      <c r="D409" s="1" t="s">
        <v>796</v>
      </c>
      <c r="E409" s="2">
        <v>0</v>
      </c>
      <c r="F409" s="1">
        <v>516.9</v>
      </c>
      <c r="G409" s="1" t="s">
        <v>36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2839802</v>
      </c>
      <c r="B410" s="1" t="s">
        <v>797</v>
      </c>
      <c r="C410" s="1" t="s">
        <v>22</v>
      </c>
      <c r="D410" s="1" t="s">
        <v>798</v>
      </c>
      <c r="E410" s="2">
        <v>0</v>
      </c>
      <c r="F410" s="1">
        <v>217.09800000000001</v>
      </c>
      <c r="G410" s="1" t="s">
        <v>48</v>
      </c>
      <c r="H410" s="1">
        <f t="shared" si="6"/>
        <v>0</v>
      </c>
      <c r="I410" s="1" t="s">
        <v>22</v>
      </c>
      <c r="J410" s="1" t="s">
        <v>0</v>
      </c>
    </row>
    <row r="411" spans="1:10" ht="30" x14ac:dyDescent="0.25">
      <c r="A411" s="1">
        <v>2839803</v>
      </c>
      <c r="B411" s="1" t="s">
        <v>799</v>
      </c>
      <c r="C411" s="1" t="s">
        <v>22</v>
      </c>
      <c r="D411" s="1" t="s">
        <v>800</v>
      </c>
      <c r="E411" s="2">
        <v>0</v>
      </c>
      <c r="F411" s="1">
        <v>1126.5999999999999</v>
      </c>
      <c r="G411" s="1" t="s">
        <v>36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2839804</v>
      </c>
      <c r="B412" s="1" t="s">
        <v>801</v>
      </c>
      <c r="C412" s="1" t="s">
        <v>22</v>
      </c>
      <c r="D412" s="1" t="s">
        <v>802</v>
      </c>
      <c r="E412" s="2">
        <v>0</v>
      </c>
      <c r="F412" s="1">
        <v>1149.1320000000001</v>
      </c>
      <c r="G412" s="1" t="s">
        <v>36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2839805</v>
      </c>
      <c r="B413" s="1" t="s">
        <v>803</v>
      </c>
      <c r="C413" s="1">
        <v>9</v>
      </c>
      <c r="D413" s="1" t="s">
        <v>43</v>
      </c>
      <c r="E413" s="1">
        <f>ROUND(H414+H415+H416+H417+H418+H419+H420+H421+H422,2)</f>
        <v>0</v>
      </c>
      <c r="F413" s="1">
        <v>1</v>
      </c>
      <c r="G413" s="1" t="s">
        <v>0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2839806</v>
      </c>
      <c r="B414" s="1" t="s">
        <v>804</v>
      </c>
      <c r="C414" s="1" t="s">
        <v>22</v>
      </c>
      <c r="D414" s="1" t="s">
        <v>805</v>
      </c>
      <c r="E414" s="2">
        <v>0</v>
      </c>
      <c r="F414" s="1">
        <v>88.8</v>
      </c>
      <c r="G414" s="1" t="s">
        <v>62</v>
      </c>
      <c r="H414" s="1">
        <f t="shared" si="6"/>
        <v>0</v>
      </c>
      <c r="I414" s="1" t="s">
        <v>22</v>
      </c>
      <c r="J414" s="1" t="s">
        <v>0</v>
      </c>
    </row>
    <row r="415" spans="1:10" x14ac:dyDescent="0.25">
      <c r="A415" s="1">
        <v>2839807</v>
      </c>
      <c r="B415" s="1" t="s">
        <v>806</v>
      </c>
      <c r="C415" s="1" t="s">
        <v>22</v>
      </c>
      <c r="D415" s="1" t="s">
        <v>807</v>
      </c>
      <c r="E415" s="2">
        <v>0</v>
      </c>
      <c r="F415" s="1">
        <v>91</v>
      </c>
      <c r="G415" s="1" t="s">
        <v>69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2839808</v>
      </c>
      <c r="B416" s="1" t="s">
        <v>808</v>
      </c>
      <c r="C416" s="1" t="s">
        <v>22</v>
      </c>
      <c r="D416" s="1" t="s">
        <v>809</v>
      </c>
      <c r="E416" s="2">
        <v>0</v>
      </c>
      <c r="F416" s="1">
        <v>5.15</v>
      </c>
      <c r="G416" s="1" t="s">
        <v>45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2839809</v>
      </c>
      <c r="B417" s="1" t="s">
        <v>810</v>
      </c>
      <c r="C417" s="1" t="s">
        <v>22</v>
      </c>
      <c r="D417" s="1" t="s">
        <v>811</v>
      </c>
      <c r="E417" s="2">
        <v>0</v>
      </c>
      <c r="F417" s="1">
        <v>2.4860000000000002</v>
      </c>
      <c r="G417" s="1" t="s">
        <v>45</v>
      </c>
      <c r="H417" s="1">
        <f t="shared" si="6"/>
        <v>0</v>
      </c>
      <c r="I417" s="1" t="s">
        <v>22</v>
      </c>
      <c r="J417" s="1" t="s">
        <v>0</v>
      </c>
    </row>
    <row r="418" spans="1:10" ht="45" x14ac:dyDescent="0.25">
      <c r="A418" s="1">
        <v>2839810</v>
      </c>
      <c r="B418" s="1" t="s">
        <v>812</v>
      </c>
      <c r="C418" s="1" t="s">
        <v>22</v>
      </c>
      <c r="D418" s="1" t="s">
        <v>813</v>
      </c>
      <c r="E418" s="2">
        <v>0</v>
      </c>
      <c r="F418" s="1">
        <v>22.2</v>
      </c>
      <c r="G418" s="1" t="s">
        <v>62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2839811</v>
      </c>
      <c r="B419" s="1" t="s">
        <v>814</v>
      </c>
      <c r="C419" s="1" t="s">
        <v>22</v>
      </c>
      <c r="D419" s="1" t="s">
        <v>815</v>
      </c>
      <c r="E419" s="2">
        <v>0</v>
      </c>
      <c r="F419" s="1">
        <v>2</v>
      </c>
      <c r="G419" s="1" t="s">
        <v>69</v>
      </c>
      <c r="H419" s="1">
        <f t="shared" si="6"/>
        <v>0</v>
      </c>
      <c r="I419" s="1" t="s">
        <v>22</v>
      </c>
      <c r="J419" s="1" t="s">
        <v>0</v>
      </c>
    </row>
    <row r="420" spans="1:10" ht="45" x14ac:dyDescent="0.25">
      <c r="A420" s="1">
        <v>2839812</v>
      </c>
      <c r="B420" s="1" t="s">
        <v>816</v>
      </c>
      <c r="C420" s="1" t="s">
        <v>22</v>
      </c>
      <c r="D420" s="1" t="s">
        <v>817</v>
      </c>
      <c r="E420" s="2">
        <v>0</v>
      </c>
      <c r="F420" s="1">
        <v>45</v>
      </c>
      <c r="G420" s="1" t="s">
        <v>69</v>
      </c>
      <c r="H420" s="1">
        <f t="shared" si="6"/>
        <v>0</v>
      </c>
      <c r="I420" s="1" t="s">
        <v>22</v>
      </c>
      <c r="J420" s="1" t="s">
        <v>0</v>
      </c>
    </row>
    <row r="421" spans="1:10" ht="30" x14ac:dyDescent="0.25">
      <c r="A421" s="1">
        <v>2839813</v>
      </c>
      <c r="B421" s="1" t="s">
        <v>818</v>
      </c>
      <c r="C421" s="1" t="s">
        <v>22</v>
      </c>
      <c r="D421" s="1" t="s">
        <v>819</v>
      </c>
      <c r="E421" s="2">
        <v>0</v>
      </c>
      <c r="F421" s="1">
        <v>23</v>
      </c>
      <c r="G421" s="1" t="s">
        <v>69</v>
      </c>
      <c r="H421" s="1">
        <f t="shared" si="6"/>
        <v>0</v>
      </c>
      <c r="I421" s="1" t="s">
        <v>22</v>
      </c>
      <c r="J421" s="1" t="s">
        <v>0</v>
      </c>
    </row>
    <row r="422" spans="1:10" ht="30" x14ac:dyDescent="0.25">
      <c r="A422" s="1">
        <v>2839814</v>
      </c>
      <c r="B422" s="1" t="s">
        <v>820</v>
      </c>
      <c r="C422" s="1" t="s">
        <v>22</v>
      </c>
      <c r="D422" s="1" t="s">
        <v>821</v>
      </c>
      <c r="E422" s="2">
        <v>0</v>
      </c>
      <c r="F422" s="1">
        <v>1</v>
      </c>
      <c r="G422" s="1" t="s">
        <v>69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2839815</v>
      </c>
      <c r="B423" s="1" t="s">
        <v>822</v>
      </c>
      <c r="C423" s="1">
        <v>99</v>
      </c>
      <c r="D423" s="1" t="s">
        <v>142</v>
      </c>
      <c r="E423" s="1">
        <f>ROUND(H424,2)</f>
        <v>0</v>
      </c>
      <c r="F423" s="1">
        <v>1</v>
      </c>
      <c r="G423" s="1" t="s">
        <v>0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2839816</v>
      </c>
      <c r="B424" s="1" t="s">
        <v>823</v>
      </c>
      <c r="C424" s="1" t="s">
        <v>22</v>
      </c>
      <c r="D424" s="1" t="s">
        <v>824</v>
      </c>
      <c r="E424" s="2">
        <v>0</v>
      </c>
      <c r="F424" s="1">
        <v>1663.414</v>
      </c>
      <c r="G424" s="1" t="s">
        <v>48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2839817</v>
      </c>
      <c r="B425" s="1" t="s">
        <v>825</v>
      </c>
      <c r="C425" s="1" t="s">
        <v>57</v>
      </c>
      <c r="D425" s="1" t="s">
        <v>58</v>
      </c>
      <c r="E425" s="1">
        <f>ROUND(H426+H436,2)</f>
        <v>0</v>
      </c>
      <c r="F425" s="1">
        <v>1</v>
      </c>
      <c r="G425" s="1" t="s">
        <v>0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2839818</v>
      </c>
      <c r="B426" s="1" t="s">
        <v>826</v>
      </c>
      <c r="C426" s="1">
        <v>767</v>
      </c>
      <c r="D426" s="1" t="s">
        <v>65</v>
      </c>
      <c r="E426" s="1">
        <f>ROUND(H427+H428+H429+H430+H431+H432+H433+H434+H435,2)</f>
        <v>0</v>
      </c>
      <c r="F426" s="1">
        <v>1</v>
      </c>
      <c r="G426" s="1" t="s">
        <v>0</v>
      </c>
      <c r="H426" s="1">
        <f t="shared" si="6"/>
        <v>0</v>
      </c>
      <c r="I426" s="1" t="s">
        <v>22</v>
      </c>
      <c r="J426" s="1" t="s">
        <v>0</v>
      </c>
    </row>
    <row r="427" spans="1:10" ht="30" x14ac:dyDescent="0.25">
      <c r="A427" s="1">
        <v>2839819</v>
      </c>
      <c r="B427" s="1" t="s">
        <v>827</v>
      </c>
      <c r="C427" s="1" t="s">
        <v>22</v>
      </c>
      <c r="D427" s="1" t="s">
        <v>828</v>
      </c>
      <c r="E427" s="2">
        <v>0</v>
      </c>
      <c r="F427" s="1">
        <v>54.66</v>
      </c>
      <c r="G427" s="1" t="s">
        <v>62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2839820</v>
      </c>
      <c r="B428" s="1" t="s">
        <v>829</v>
      </c>
      <c r="C428" s="1" t="s">
        <v>22</v>
      </c>
      <c r="D428" s="1" t="s">
        <v>830</v>
      </c>
      <c r="E428" s="2">
        <v>0</v>
      </c>
      <c r="F428" s="1">
        <v>1.6890000000000001</v>
      </c>
      <c r="G428" s="1" t="s">
        <v>48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2839821</v>
      </c>
      <c r="B429" s="1" t="s">
        <v>831</v>
      </c>
      <c r="C429" s="1" t="s">
        <v>22</v>
      </c>
      <c r="D429" s="1" t="s">
        <v>832</v>
      </c>
      <c r="E429" s="2">
        <v>0</v>
      </c>
      <c r="F429" s="1">
        <v>2.2629999999999999</v>
      </c>
      <c r="G429" s="1" t="s">
        <v>48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2839822</v>
      </c>
      <c r="B430" s="1" t="s">
        <v>833</v>
      </c>
      <c r="C430" s="1" t="s">
        <v>22</v>
      </c>
      <c r="D430" s="1" t="s">
        <v>834</v>
      </c>
      <c r="E430" s="2">
        <v>0</v>
      </c>
      <c r="F430" s="1">
        <v>1</v>
      </c>
      <c r="G430" s="1" t="s">
        <v>69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2839823</v>
      </c>
      <c r="B431" s="1" t="s">
        <v>835</v>
      </c>
      <c r="C431" s="1" t="s">
        <v>22</v>
      </c>
      <c r="D431" s="1" t="s">
        <v>836</v>
      </c>
      <c r="E431" s="2">
        <v>0</v>
      </c>
      <c r="F431" s="1">
        <v>1</v>
      </c>
      <c r="G431" s="1" t="s">
        <v>69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2839824</v>
      </c>
      <c r="B432" s="1" t="s">
        <v>837</v>
      </c>
      <c r="C432" s="1" t="s">
        <v>22</v>
      </c>
      <c r="D432" s="1" t="s">
        <v>839</v>
      </c>
      <c r="E432" s="2">
        <v>0</v>
      </c>
      <c r="F432" s="1">
        <v>1</v>
      </c>
      <c r="G432" s="1" t="s">
        <v>838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2839825</v>
      </c>
      <c r="B433" s="1" t="s">
        <v>840</v>
      </c>
      <c r="C433" s="1" t="s">
        <v>22</v>
      </c>
      <c r="D433" s="1" t="s">
        <v>841</v>
      </c>
      <c r="E433" s="2">
        <v>0</v>
      </c>
      <c r="F433" s="1">
        <v>780</v>
      </c>
      <c r="G433" s="1" t="s">
        <v>340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2839826</v>
      </c>
      <c r="B434" s="1" t="s">
        <v>842</v>
      </c>
      <c r="C434" s="1" t="s">
        <v>22</v>
      </c>
      <c r="D434" s="1" t="s">
        <v>843</v>
      </c>
      <c r="E434" s="2">
        <v>0</v>
      </c>
      <c r="F434" s="1">
        <v>2</v>
      </c>
      <c r="G434" s="1" t="s">
        <v>69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2839827</v>
      </c>
      <c r="B435" s="1" t="s">
        <v>844</v>
      </c>
      <c r="C435" s="1" t="s">
        <v>22</v>
      </c>
      <c r="D435" s="1" t="s">
        <v>291</v>
      </c>
      <c r="E435" s="2">
        <v>0</v>
      </c>
      <c r="F435" s="1">
        <v>5.093</v>
      </c>
      <c r="G435" s="1" t="s">
        <v>48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2839828</v>
      </c>
      <c r="B436" s="1" t="s">
        <v>845</v>
      </c>
      <c r="C436" s="1">
        <v>783</v>
      </c>
      <c r="D436" s="1" t="s">
        <v>846</v>
      </c>
      <c r="E436" s="1">
        <f>ROUND(H437+H438,2)</f>
        <v>0</v>
      </c>
      <c r="F436" s="1">
        <v>1</v>
      </c>
      <c r="G436" s="1" t="s">
        <v>0</v>
      </c>
      <c r="H436" s="1">
        <f t="shared" si="6"/>
        <v>0</v>
      </c>
      <c r="I436" s="1" t="s">
        <v>22</v>
      </c>
      <c r="J436" s="1" t="s">
        <v>0</v>
      </c>
    </row>
    <row r="437" spans="1:10" ht="45" x14ac:dyDescent="0.25">
      <c r="A437" s="1">
        <v>2839829</v>
      </c>
      <c r="B437" s="1" t="s">
        <v>847</v>
      </c>
      <c r="C437" s="1" t="s">
        <v>22</v>
      </c>
      <c r="D437" s="1" t="s">
        <v>848</v>
      </c>
      <c r="E437" s="2">
        <v>0</v>
      </c>
      <c r="F437" s="1">
        <v>188.012</v>
      </c>
      <c r="G437" s="1" t="s">
        <v>36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2839830</v>
      </c>
      <c r="B438" s="1" t="s">
        <v>849</v>
      </c>
      <c r="C438" s="1" t="s">
        <v>22</v>
      </c>
      <c r="D438" s="1" t="s">
        <v>850</v>
      </c>
      <c r="E438" s="2">
        <v>0</v>
      </c>
      <c r="F438" s="1">
        <v>188.012</v>
      </c>
      <c r="G438" s="1" t="s">
        <v>36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2839831</v>
      </c>
      <c r="B439" s="1" t="s">
        <v>851</v>
      </c>
      <c r="C439" s="1" t="s">
        <v>22</v>
      </c>
      <c r="D439" s="1" t="s">
        <v>852</v>
      </c>
      <c r="E439" s="1">
        <f>ROUND(H440+H462+H567+H607+H685,2)</f>
        <v>0</v>
      </c>
      <c r="F439" s="1">
        <v>1</v>
      </c>
      <c r="G439" s="1" t="s">
        <v>0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2839832</v>
      </c>
      <c r="B440" s="1" t="s">
        <v>853</v>
      </c>
      <c r="C440" s="1" t="s">
        <v>22</v>
      </c>
      <c r="D440" s="1" t="s">
        <v>854</v>
      </c>
      <c r="E440" s="1">
        <f>ROUND(H441+H456,2)</f>
        <v>0</v>
      </c>
      <c r="F440" s="1">
        <v>1</v>
      </c>
      <c r="G440" s="1" t="s">
        <v>0</v>
      </c>
      <c r="H440" s="1">
        <f t="shared" si="6"/>
        <v>0</v>
      </c>
      <c r="I440" s="1" t="s">
        <v>22</v>
      </c>
      <c r="J440" s="1" t="s">
        <v>0</v>
      </c>
    </row>
    <row r="441" spans="1:10" x14ac:dyDescent="0.25">
      <c r="A441" s="1">
        <v>2839833</v>
      </c>
      <c r="B441" s="1" t="s">
        <v>855</v>
      </c>
      <c r="C441" s="1" t="s">
        <v>31</v>
      </c>
      <c r="D441" s="1" t="s">
        <v>32</v>
      </c>
      <c r="E441" s="1">
        <f>ROUND(H442+H449,2)</f>
        <v>0</v>
      </c>
      <c r="F441" s="1">
        <v>1</v>
      </c>
      <c r="G441" s="1" t="s">
        <v>0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2839834</v>
      </c>
      <c r="B442" s="1" t="s">
        <v>856</v>
      </c>
      <c r="C442" s="1">
        <v>1</v>
      </c>
      <c r="D442" s="1" t="s">
        <v>34</v>
      </c>
      <c r="E442" s="1">
        <f>ROUND(H443+H444+H445+H446+H447+H448,2)</f>
        <v>0</v>
      </c>
      <c r="F442" s="1">
        <v>1</v>
      </c>
      <c r="G442" s="1" t="s">
        <v>0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2839835</v>
      </c>
      <c r="B443" s="1" t="s">
        <v>857</v>
      </c>
      <c r="C443" s="1" t="s">
        <v>22</v>
      </c>
      <c r="D443" s="1" t="s">
        <v>858</v>
      </c>
      <c r="E443" s="2">
        <v>0</v>
      </c>
      <c r="F443" s="1">
        <v>28.6</v>
      </c>
      <c r="G443" s="1" t="s">
        <v>36</v>
      </c>
      <c r="H443" s="1">
        <f t="shared" si="6"/>
        <v>0</v>
      </c>
      <c r="I443" s="1" t="s">
        <v>22</v>
      </c>
      <c r="J443" s="1" t="s">
        <v>0</v>
      </c>
    </row>
    <row r="444" spans="1:10" ht="30" x14ac:dyDescent="0.25">
      <c r="A444" s="1">
        <v>2839836</v>
      </c>
      <c r="B444" s="1" t="s">
        <v>859</v>
      </c>
      <c r="C444" s="1" t="s">
        <v>22</v>
      </c>
      <c r="D444" s="1" t="s">
        <v>37</v>
      </c>
      <c r="E444" s="2">
        <v>0</v>
      </c>
      <c r="F444" s="1">
        <v>174.1</v>
      </c>
      <c r="G444" s="1" t="s">
        <v>36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2839837</v>
      </c>
      <c r="B445" s="1" t="s">
        <v>860</v>
      </c>
      <c r="C445" s="1" t="s">
        <v>22</v>
      </c>
      <c r="D445" s="1" t="s">
        <v>39</v>
      </c>
      <c r="E445" s="2">
        <v>0</v>
      </c>
      <c r="F445" s="1">
        <v>1298.0999999999999</v>
      </c>
      <c r="G445" s="1" t="s">
        <v>36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2839838</v>
      </c>
      <c r="B446" s="1" t="s">
        <v>861</v>
      </c>
      <c r="C446" s="1" t="s">
        <v>22</v>
      </c>
      <c r="D446" s="1" t="s">
        <v>862</v>
      </c>
      <c r="E446" s="2">
        <v>0</v>
      </c>
      <c r="F446" s="1">
        <v>1133.7</v>
      </c>
      <c r="G446" s="1" t="s">
        <v>36</v>
      </c>
      <c r="H446" s="1">
        <f t="shared" si="6"/>
        <v>0</v>
      </c>
      <c r="I446" s="1" t="s">
        <v>22</v>
      </c>
      <c r="J446" s="1" t="s">
        <v>0</v>
      </c>
    </row>
    <row r="447" spans="1:10" ht="45" x14ac:dyDescent="0.25">
      <c r="A447" s="1">
        <v>2839839</v>
      </c>
      <c r="B447" s="1" t="s">
        <v>863</v>
      </c>
      <c r="C447" s="1" t="s">
        <v>22</v>
      </c>
      <c r="D447" s="1" t="s">
        <v>41</v>
      </c>
      <c r="E447" s="2">
        <v>0</v>
      </c>
      <c r="F447" s="1">
        <v>1298.0999999999999</v>
      </c>
      <c r="G447" s="1" t="s">
        <v>36</v>
      </c>
      <c r="H447" s="1">
        <f t="shared" si="6"/>
        <v>0</v>
      </c>
      <c r="I447" s="1" t="s">
        <v>22</v>
      </c>
      <c r="J447" s="1" t="s">
        <v>0</v>
      </c>
    </row>
    <row r="448" spans="1:10" ht="45" x14ac:dyDescent="0.25">
      <c r="A448" s="1">
        <v>2839840</v>
      </c>
      <c r="B448" s="1" t="s">
        <v>864</v>
      </c>
      <c r="C448" s="1" t="s">
        <v>22</v>
      </c>
      <c r="D448" s="1" t="s">
        <v>865</v>
      </c>
      <c r="E448" s="2">
        <v>0</v>
      </c>
      <c r="F448" s="1">
        <v>202.7</v>
      </c>
      <c r="G448" s="1" t="s">
        <v>36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2839841</v>
      </c>
      <c r="B449" s="1" t="s">
        <v>866</v>
      </c>
      <c r="C449" s="1">
        <v>9</v>
      </c>
      <c r="D449" s="1" t="s">
        <v>43</v>
      </c>
      <c r="E449" s="1">
        <f>ROUND(H450+H451+H452+H453+H454+H455,2)</f>
        <v>0</v>
      </c>
      <c r="F449" s="1">
        <v>1</v>
      </c>
      <c r="G449" s="1" t="s">
        <v>0</v>
      </c>
      <c r="H449" s="1">
        <f t="shared" si="6"/>
        <v>0</v>
      </c>
      <c r="I449" s="1" t="s">
        <v>22</v>
      </c>
      <c r="J449" s="1" t="s">
        <v>0</v>
      </c>
    </row>
    <row r="450" spans="1:10" ht="30" x14ac:dyDescent="0.25">
      <c r="A450" s="1">
        <v>2839842</v>
      </c>
      <c r="B450" s="1" t="s">
        <v>867</v>
      </c>
      <c r="C450" s="1" t="s">
        <v>22</v>
      </c>
      <c r="D450" s="1" t="s">
        <v>46</v>
      </c>
      <c r="E450" s="2">
        <v>0</v>
      </c>
      <c r="F450" s="1">
        <v>151.19999999999999</v>
      </c>
      <c r="G450" s="1" t="s">
        <v>45</v>
      </c>
      <c r="H450" s="1">
        <f t="shared" si="6"/>
        <v>0</v>
      </c>
      <c r="I450" s="1" t="s">
        <v>22</v>
      </c>
      <c r="J450" s="1" t="s">
        <v>0</v>
      </c>
    </row>
    <row r="451" spans="1:10" ht="30" x14ac:dyDescent="0.25">
      <c r="A451" s="1">
        <v>2839843</v>
      </c>
      <c r="B451" s="1" t="s">
        <v>868</v>
      </c>
      <c r="C451" s="1" t="s">
        <v>22</v>
      </c>
      <c r="D451" s="1" t="s">
        <v>49</v>
      </c>
      <c r="E451" s="2">
        <v>0</v>
      </c>
      <c r="F451" s="1">
        <v>649.04999999999995</v>
      </c>
      <c r="G451" s="1" t="s">
        <v>48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ht="30" x14ac:dyDescent="0.25">
      <c r="A452" s="1">
        <v>2839844</v>
      </c>
      <c r="B452" s="1" t="s">
        <v>869</v>
      </c>
      <c r="C452" s="1" t="s">
        <v>22</v>
      </c>
      <c r="D452" s="1" t="s">
        <v>51</v>
      </c>
      <c r="E452" s="2">
        <v>0</v>
      </c>
      <c r="F452" s="1">
        <v>436.68400000000003</v>
      </c>
      <c r="G452" s="1" t="s">
        <v>48</v>
      </c>
      <c r="H452" s="1">
        <f t="shared" si="7"/>
        <v>0</v>
      </c>
      <c r="I452" s="1" t="s">
        <v>22</v>
      </c>
      <c r="J452" s="1" t="s">
        <v>0</v>
      </c>
    </row>
    <row r="453" spans="1:10" ht="30" x14ac:dyDescent="0.25">
      <c r="A453" s="1">
        <v>2839845</v>
      </c>
      <c r="B453" s="1" t="s">
        <v>870</v>
      </c>
      <c r="C453" s="1" t="s">
        <v>22</v>
      </c>
      <c r="D453" s="1" t="s">
        <v>53</v>
      </c>
      <c r="E453" s="2">
        <v>0</v>
      </c>
      <c r="F453" s="1">
        <v>436.68400000000003</v>
      </c>
      <c r="G453" s="1" t="s">
        <v>48</v>
      </c>
      <c r="H453" s="1">
        <f t="shared" si="7"/>
        <v>0</v>
      </c>
      <c r="I453" s="1" t="s">
        <v>22</v>
      </c>
      <c r="J453" s="1" t="s">
        <v>0</v>
      </c>
    </row>
    <row r="454" spans="1:10" ht="45" x14ac:dyDescent="0.25">
      <c r="A454" s="1">
        <v>2839846</v>
      </c>
      <c r="B454" s="1" t="s">
        <v>871</v>
      </c>
      <c r="C454" s="1" t="s">
        <v>22</v>
      </c>
      <c r="D454" s="1" t="s">
        <v>55</v>
      </c>
      <c r="E454" s="2">
        <v>0</v>
      </c>
      <c r="F454" s="1">
        <v>419.69</v>
      </c>
      <c r="G454" s="1" t="s">
        <v>48</v>
      </c>
      <c r="H454" s="1">
        <f t="shared" si="7"/>
        <v>0</v>
      </c>
      <c r="I454" s="1" t="s">
        <v>22</v>
      </c>
      <c r="J454" s="1" t="s">
        <v>0</v>
      </c>
    </row>
    <row r="455" spans="1:10" ht="30" x14ac:dyDescent="0.25">
      <c r="A455" s="1">
        <v>2839847</v>
      </c>
      <c r="B455" s="1" t="s">
        <v>872</v>
      </c>
      <c r="C455" s="1" t="s">
        <v>22</v>
      </c>
      <c r="D455" s="1" t="s">
        <v>873</v>
      </c>
      <c r="E455" s="2">
        <v>0</v>
      </c>
      <c r="F455" s="1">
        <v>436.68400000000003</v>
      </c>
      <c r="G455" s="1" t="s">
        <v>48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2839848</v>
      </c>
      <c r="B456" s="1" t="s">
        <v>874</v>
      </c>
      <c r="C456" s="1" t="s">
        <v>57</v>
      </c>
      <c r="D456" s="1" t="s">
        <v>58</v>
      </c>
      <c r="E456" s="1">
        <f>ROUND(H457+H459,2)</f>
        <v>0</v>
      </c>
      <c r="F456" s="1">
        <v>1</v>
      </c>
      <c r="G456" s="1" t="s">
        <v>0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2839849</v>
      </c>
      <c r="B457" s="1" t="s">
        <v>875</v>
      </c>
      <c r="C457" s="1">
        <v>762</v>
      </c>
      <c r="D457" s="1" t="s">
        <v>60</v>
      </c>
      <c r="E457" s="1">
        <f>ROUND(H458,2)</f>
        <v>0</v>
      </c>
      <c r="F457" s="1">
        <v>1</v>
      </c>
      <c r="G457" s="1" t="s">
        <v>0</v>
      </c>
      <c r="H457" s="1">
        <f t="shared" si="7"/>
        <v>0</v>
      </c>
      <c r="I457" s="1" t="s">
        <v>22</v>
      </c>
      <c r="J457" s="1" t="s">
        <v>0</v>
      </c>
    </row>
    <row r="458" spans="1:10" ht="30" x14ac:dyDescent="0.25">
      <c r="A458" s="1">
        <v>2839850</v>
      </c>
      <c r="B458" s="1" t="s">
        <v>876</v>
      </c>
      <c r="C458" s="1" t="s">
        <v>22</v>
      </c>
      <c r="D458" s="1" t="s">
        <v>63</v>
      </c>
      <c r="E458" s="2">
        <v>0</v>
      </c>
      <c r="F458" s="1">
        <v>31.6</v>
      </c>
      <c r="G458" s="1" t="s">
        <v>62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2839851</v>
      </c>
      <c r="B459" s="1" t="s">
        <v>877</v>
      </c>
      <c r="C459" s="1">
        <v>767</v>
      </c>
      <c r="D459" s="1" t="s">
        <v>65</v>
      </c>
      <c r="E459" s="1">
        <f>ROUND(H460+H461,2)</f>
        <v>0</v>
      </c>
      <c r="F459" s="1">
        <v>1</v>
      </c>
      <c r="G459" s="1" t="s">
        <v>0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2839852</v>
      </c>
      <c r="B460" s="1" t="s">
        <v>878</v>
      </c>
      <c r="C460" s="1" t="s">
        <v>22</v>
      </c>
      <c r="D460" s="1" t="s">
        <v>67</v>
      </c>
      <c r="E460" s="2">
        <v>0</v>
      </c>
      <c r="F460" s="1">
        <v>238.6</v>
      </c>
      <c r="G460" s="1" t="s">
        <v>62</v>
      </c>
      <c r="H460" s="1">
        <f t="shared" si="7"/>
        <v>0</v>
      </c>
      <c r="I460" s="1" t="s">
        <v>22</v>
      </c>
      <c r="J460" s="1" t="s">
        <v>0</v>
      </c>
    </row>
    <row r="461" spans="1:10" ht="30" x14ac:dyDescent="0.25">
      <c r="A461" s="1">
        <v>2839853</v>
      </c>
      <c r="B461" s="1" t="s">
        <v>879</v>
      </c>
      <c r="C461" s="1" t="s">
        <v>22</v>
      </c>
      <c r="D461" s="1" t="s">
        <v>880</v>
      </c>
      <c r="E461" s="2">
        <v>0</v>
      </c>
      <c r="F461" s="1">
        <v>2</v>
      </c>
      <c r="G461" s="1" t="s">
        <v>69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2839854</v>
      </c>
      <c r="B462" s="1" t="s">
        <v>881</v>
      </c>
      <c r="C462" s="1" t="s">
        <v>22</v>
      </c>
      <c r="D462" s="1" t="s">
        <v>882</v>
      </c>
      <c r="E462" s="1">
        <f>ROUND(H463+H551,2)</f>
        <v>0</v>
      </c>
      <c r="F462" s="1">
        <v>1</v>
      </c>
      <c r="G462" s="1" t="s">
        <v>0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2839855</v>
      </c>
      <c r="B463" s="1" t="s">
        <v>883</v>
      </c>
      <c r="C463" s="1" t="s">
        <v>31</v>
      </c>
      <c r="D463" s="1" t="s">
        <v>32</v>
      </c>
      <c r="E463" s="1">
        <f>ROUND(H464+H495+H499+H501+H518+H549,2)</f>
        <v>0</v>
      </c>
      <c r="F463" s="1">
        <v>1</v>
      </c>
      <c r="G463" s="1" t="s">
        <v>0</v>
      </c>
      <c r="H463" s="1">
        <f t="shared" si="7"/>
        <v>0</v>
      </c>
      <c r="I463" s="1" t="s">
        <v>22</v>
      </c>
      <c r="J463" s="1" t="s">
        <v>0</v>
      </c>
    </row>
    <row r="464" spans="1:10" x14ac:dyDescent="0.25">
      <c r="A464" s="1">
        <v>2839856</v>
      </c>
      <c r="B464" s="1" t="s">
        <v>884</v>
      </c>
      <c r="C464" s="1">
        <v>1</v>
      </c>
      <c r="D464" s="1" t="s">
        <v>34</v>
      </c>
      <c r="E464" s="1">
        <f>ROUND(H465+H466+H467+H468+H469+H470+H471+H472+H473+H474+H475+H476+H477+H478+H479+H480+H481+H482+H483+H484+H485+H486+H487+H488+H489+H490+H491+H492+H493+H494,2)</f>
        <v>0</v>
      </c>
      <c r="F464" s="1">
        <v>1</v>
      </c>
      <c r="G464" s="1" t="s">
        <v>0</v>
      </c>
      <c r="H464" s="1">
        <f t="shared" si="7"/>
        <v>0</v>
      </c>
      <c r="I464" s="1" t="s">
        <v>22</v>
      </c>
      <c r="J464" s="1" t="s">
        <v>0</v>
      </c>
    </row>
    <row r="465" spans="1:10" ht="30" x14ac:dyDescent="0.25">
      <c r="A465" s="1">
        <v>2839857</v>
      </c>
      <c r="B465" s="1" t="s">
        <v>885</v>
      </c>
      <c r="C465" s="1" t="s">
        <v>22</v>
      </c>
      <c r="D465" s="1" t="s">
        <v>741</v>
      </c>
      <c r="E465" s="2">
        <v>0</v>
      </c>
      <c r="F465" s="1">
        <v>229.684</v>
      </c>
      <c r="G465" s="1" t="s">
        <v>45</v>
      </c>
      <c r="H465" s="1">
        <f t="shared" si="7"/>
        <v>0</v>
      </c>
      <c r="I465" s="1" t="s">
        <v>22</v>
      </c>
      <c r="J465" s="1" t="s">
        <v>0</v>
      </c>
    </row>
    <row r="466" spans="1:10" ht="30" x14ac:dyDescent="0.25">
      <c r="A466" s="1">
        <v>2839858</v>
      </c>
      <c r="B466" s="1" t="s">
        <v>886</v>
      </c>
      <c r="C466" s="1" t="s">
        <v>22</v>
      </c>
      <c r="D466" s="1" t="s">
        <v>743</v>
      </c>
      <c r="E466" s="2">
        <v>0</v>
      </c>
      <c r="F466" s="1">
        <v>114.842</v>
      </c>
      <c r="G466" s="1" t="s">
        <v>45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2839859</v>
      </c>
      <c r="B467" s="1" t="s">
        <v>887</v>
      </c>
      <c r="C467" s="1" t="s">
        <v>22</v>
      </c>
      <c r="D467" s="1" t="s">
        <v>888</v>
      </c>
      <c r="E467" s="2">
        <v>0</v>
      </c>
      <c r="F467" s="1">
        <v>109.76</v>
      </c>
      <c r="G467" s="1" t="s">
        <v>45</v>
      </c>
      <c r="H467" s="1">
        <f t="shared" si="7"/>
        <v>0</v>
      </c>
      <c r="I467" s="1" t="s">
        <v>22</v>
      </c>
      <c r="J467" s="1" t="s">
        <v>0</v>
      </c>
    </row>
    <row r="468" spans="1:10" ht="45" x14ac:dyDescent="0.25">
      <c r="A468" s="1">
        <v>2839860</v>
      </c>
      <c r="B468" s="1" t="s">
        <v>889</v>
      </c>
      <c r="C468" s="1" t="s">
        <v>22</v>
      </c>
      <c r="D468" s="1" t="s">
        <v>747</v>
      </c>
      <c r="E468" s="2">
        <v>0</v>
      </c>
      <c r="F468" s="1">
        <v>54.88</v>
      </c>
      <c r="G468" s="1" t="s">
        <v>45</v>
      </c>
      <c r="H468" s="1">
        <f t="shared" si="7"/>
        <v>0</v>
      </c>
      <c r="I468" s="1" t="s">
        <v>22</v>
      </c>
      <c r="J468" s="1" t="s">
        <v>0</v>
      </c>
    </row>
    <row r="469" spans="1:10" ht="30" x14ac:dyDescent="0.25">
      <c r="A469" s="1">
        <v>2839861</v>
      </c>
      <c r="B469" s="1" t="s">
        <v>890</v>
      </c>
      <c r="C469" s="1" t="s">
        <v>22</v>
      </c>
      <c r="D469" s="1" t="s">
        <v>891</v>
      </c>
      <c r="E469" s="2">
        <v>0</v>
      </c>
      <c r="F469" s="1">
        <v>157.07300000000001</v>
      </c>
      <c r="G469" s="1" t="s">
        <v>45</v>
      </c>
      <c r="H469" s="1">
        <f t="shared" si="7"/>
        <v>0</v>
      </c>
      <c r="I469" s="1" t="s">
        <v>22</v>
      </c>
      <c r="J469" s="1" t="s">
        <v>0</v>
      </c>
    </row>
    <row r="470" spans="1:10" ht="45" x14ac:dyDescent="0.25">
      <c r="A470" s="1">
        <v>2839862</v>
      </c>
      <c r="B470" s="1" t="s">
        <v>892</v>
      </c>
      <c r="C470" s="1" t="s">
        <v>22</v>
      </c>
      <c r="D470" s="1" t="s">
        <v>893</v>
      </c>
      <c r="E470" s="2">
        <v>0</v>
      </c>
      <c r="F470" s="1">
        <v>78.537000000000006</v>
      </c>
      <c r="G470" s="1" t="s">
        <v>45</v>
      </c>
      <c r="H470" s="1">
        <f t="shared" si="7"/>
        <v>0</v>
      </c>
      <c r="I470" s="1" t="s">
        <v>22</v>
      </c>
      <c r="J470" s="1" t="s">
        <v>0</v>
      </c>
    </row>
    <row r="471" spans="1:10" ht="30" x14ac:dyDescent="0.25">
      <c r="A471" s="1">
        <v>2839863</v>
      </c>
      <c r="B471" s="1" t="s">
        <v>894</v>
      </c>
      <c r="C471" s="1" t="s">
        <v>22</v>
      </c>
      <c r="D471" s="1" t="s">
        <v>895</v>
      </c>
      <c r="E471" s="2">
        <v>0</v>
      </c>
      <c r="F471" s="1">
        <v>2.8159999999999998</v>
      </c>
      <c r="G471" s="1" t="s">
        <v>45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2839864</v>
      </c>
      <c r="B472" s="1" t="s">
        <v>896</v>
      </c>
      <c r="C472" s="1" t="s">
        <v>22</v>
      </c>
      <c r="D472" s="1" t="s">
        <v>751</v>
      </c>
      <c r="E472" s="2">
        <v>0</v>
      </c>
      <c r="F472" s="1">
        <v>1.4079999999999999</v>
      </c>
      <c r="G472" s="1" t="s">
        <v>45</v>
      </c>
      <c r="H472" s="1">
        <f t="shared" si="7"/>
        <v>0</v>
      </c>
      <c r="I472" s="1" t="s">
        <v>22</v>
      </c>
      <c r="J472" s="1" t="s">
        <v>0</v>
      </c>
    </row>
    <row r="473" spans="1:10" ht="45" x14ac:dyDescent="0.25">
      <c r="A473" s="1">
        <v>2839865</v>
      </c>
      <c r="B473" s="1" t="s">
        <v>897</v>
      </c>
      <c r="C473" s="1" t="s">
        <v>22</v>
      </c>
      <c r="D473" s="1" t="s">
        <v>753</v>
      </c>
      <c r="E473" s="2">
        <v>0</v>
      </c>
      <c r="F473" s="1">
        <v>499.33300000000003</v>
      </c>
      <c r="G473" s="1" t="s">
        <v>45</v>
      </c>
      <c r="H473" s="1">
        <f t="shared" si="7"/>
        <v>0</v>
      </c>
      <c r="I473" s="1" t="s">
        <v>22</v>
      </c>
      <c r="J473" s="1" t="s">
        <v>0</v>
      </c>
    </row>
    <row r="474" spans="1:10" ht="45" x14ac:dyDescent="0.25">
      <c r="A474" s="1">
        <v>2839866</v>
      </c>
      <c r="B474" s="1" t="s">
        <v>898</v>
      </c>
      <c r="C474" s="1" t="s">
        <v>22</v>
      </c>
      <c r="D474" s="1" t="s">
        <v>899</v>
      </c>
      <c r="E474" s="2">
        <v>0</v>
      </c>
      <c r="F474" s="1">
        <v>499.33300000000003</v>
      </c>
      <c r="G474" s="1" t="s">
        <v>45</v>
      </c>
      <c r="H474" s="1">
        <f t="shared" si="7"/>
        <v>0</v>
      </c>
      <c r="I474" s="1" t="s">
        <v>22</v>
      </c>
      <c r="J474" s="1" t="s">
        <v>0</v>
      </c>
    </row>
    <row r="475" spans="1:10" ht="30" x14ac:dyDescent="0.25">
      <c r="A475" s="1">
        <v>2839867</v>
      </c>
      <c r="B475" s="1" t="s">
        <v>900</v>
      </c>
      <c r="C475" s="1" t="s">
        <v>22</v>
      </c>
      <c r="D475" s="1" t="s">
        <v>757</v>
      </c>
      <c r="E475" s="2">
        <v>0</v>
      </c>
      <c r="F475" s="1">
        <v>449.33300000000003</v>
      </c>
      <c r="G475" s="1" t="s">
        <v>45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2839868</v>
      </c>
      <c r="B476" s="1" t="s">
        <v>901</v>
      </c>
      <c r="C476" s="1" t="s">
        <v>22</v>
      </c>
      <c r="D476" s="1" t="s">
        <v>759</v>
      </c>
      <c r="E476" s="2">
        <v>0</v>
      </c>
      <c r="F476" s="1">
        <v>449.33300000000003</v>
      </c>
      <c r="G476" s="1" t="s">
        <v>45</v>
      </c>
      <c r="H476" s="1">
        <f t="shared" si="7"/>
        <v>0</v>
      </c>
      <c r="I476" s="1" t="s">
        <v>22</v>
      </c>
      <c r="J476" s="1" t="s">
        <v>0</v>
      </c>
    </row>
    <row r="477" spans="1:10" ht="30" x14ac:dyDescent="0.25">
      <c r="A477" s="1">
        <v>2839869</v>
      </c>
      <c r="B477" s="1" t="s">
        <v>902</v>
      </c>
      <c r="C477" s="1" t="s">
        <v>22</v>
      </c>
      <c r="D477" s="1" t="s">
        <v>761</v>
      </c>
      <c r="E477" s="2">
        <v>0</v>
      </c>
      <c r="F477" s="1">
        <v>808.79899999999998</v>
      </c>
      <c r="G477" s="1" t="s">
        <v>48</v>
      </c>
      <c r="H477" s="1">
        <f t="shared" si="7"/>
        <v>0</v>
      </c>
      <c r="I477" s="1" t="s">
        <v>22</v>
      </c>
      <c r="J477" s="1" t="s">
        <v>0</v>
      </c>
    </row>
    <row r="478" spans="1:10" ht="45" x14ac:dyDescent="0.25">
      <c r="A478" s="1">
        <v>2839870</v>
      </c>
      <c r="B478" s="1" t="s">
        <v>903</v>
      </c>
      <c r="C478" s="1" t="s">
        <v>22</v>
      </c>
      <c r="D478" s="1" t="s">
        <v>904</v>
      </c>
      <c r="E478" s="2">
        <v>0</v>
      </c>
      <c r="F478" s="1">
        <v>157.07300000000001</v>
      </c>
      <c r="G478" s="1" t="s">
        <v>45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2839871</v>
      </c>
      <c r="B479" s="1" t="s">
        <v>905</v>
      </c>
      <c r="C479" s="1" t="s">
        <v>22</v>
      </c>
      <c r="D479" s="1" t="s">
        <v>906</v>
      </c>
      <c r="E479" s="2">
        <v>0</v>
      </c>
      <c r="F479" s="1">
        <v>296.86799999999999</v>
      </c>
      <c r="G479" s="1" t="s">
        <v>48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2839872</v>
      </c>
      <c r="B480" s="1" t="s">
        <v>907</v>
      </c>
      <c r="C480" s="1" t="s">
        <v>22</v>
      </c>
      <c r="D480" s="1" t="s">
        <v>767</v>
      </c>
      <c r="E480" s="2">
        <v>0</v>
      </c>
      <c r="F480" s="1">
        <v>2953.125</v>
      </c>
      <c r="G480" s="1" t="s">
        <v>36</v>
      </c>
      <c r="H480" s="1">
        <f t="shared" si="7"/>
        <v>0</v>
      </c>
      <c r="I480" s="1" t="s">
        <v>22</v>
      </c>
      <c r="J480" s="1" t="s">
        <v>0</v>
      </c>
    </row>
    <row r="481" spans="1:10" ht="30" x14ac:dyDescent="0.25">
      <c r="A481" s="1">
        <v>2839873</v>
      </c>
      <c r="B481" s="1" t="s">
        <v>908</v>
      </c>
      <c r="C481" s="1" t="s">
        <v>22</v>
      </c>
      <c r="D481" s="1" t="s">
        <v>769</v>
      </c>
      <c r="E481" s="2">
        <v>0</v>
      </c>
      <c r="F481" s="1">
        <v>390.7</v>
      </c>
      <c r="G481" s="1" t="s">
        <v>36</v>
      </c>
      <c r="H481" s="1">
        <f t="shared" si="7"/>
        <v>0</v>
      </c>
      <c r="I481" s="1" t="s">
        <v>22</v>
      </c>
      <c r="J481" s="1" t="s">
        <v>0</v>
      </c>
    </row>
    <row r="482" spans="1:10" ht="30" x14ac:dyDescent="0.25">
      <c r="A482" s="1">
        <v>2839874</v>
      </c>
      <c r="B482" s="1" t="s">
        <v>909</v>
      </c>
      <c r="C482" s="1" t="s">
        <v>22</v>
      </c>
      <c r="D482" s="1" t="s">
        <v>910</v>
      </c>
      <c r="E482" s="2">
        <v>0</v>
      </c>
      <c r="F482" s="1">
        <v>22</v>
      </c>
      <c r="G482" s="1" t="s">
        <v>69</v>
      </c>
      <c r="H482" s="1">
        <f t="shared" si="7"/>
        <v>0</v>
      </c>
      <c r="I482" s="1" t="s">
        <v>22</v>
      </c>
      <c r="J482" s="1" t="s">
        <v>0</v>
      </c>
    </row>
    <row r="483" spans="1:10" ht="30" x14ac:dyDescent="0.25">
      <c r="A483" s="1">
        <v>2839875</v>
      </c>
      <c r="B483" s="1" t="s">
        <v>911</v>
      </c>
      <c r="C483" s="1" t="s">
        <v>22</v>
      </c>
      <c r="D483" s="1" t="s">
        <v>912</v>
      </c>
      <c r="E483" s="2">
        <v>0</v>
      </c>
      <c r="F483" s="1">
        <v>390.7</v>
      </c>
      <c r="G483" s="1" t="s">
        <v>36</v>
      </c>
      <c r="H483" s="1">
        <f t="shared" si="7"/>
        <v>0</v>
      </c>
      <c r="I483" s="1" t="s">
        <v>22</v>
      </c>
      <c r="J483" s="1" t="s">
        <v>0</v>
      </c>
    </row>
    <row r="484" spans="1:10" ht="30" x14ac:dyDescent="0.25">
      <c r="A484" s="1">
        <v>2839876</v>
      </c>
      <c r="B484" s="1" t="s">
        <v>913</v>
      </c>
      <c r="C484" s="1" t="s">
        <v>22</v>
      </c>
      <c r="D484" s="1" t="s">
        <v>914</v>
      </c>
      <c r="E484" s="2">
        <v>0</v>
      </c>
      <c r="F484" s="1">
        <v>390.7</v>
      </c>
      <c r="G484" s="1" t="s">
        <v>36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2839877</v>
      </c>
      <c r="B485" s="1" t="s">
        <v>915</v>
      </c>
      <c r="C485" s="1" t="s">
        <v>22</v>
      </c>
      <c r="D485" s="1" t="s">
        <v>916</v>
      </c>
      <c r="E485" s="2">
        <v>0</v>
      </c>
      <c r="F485" s="1">
        <v>390.7</v>
      </c>
      <c r="G485" s="1" t="s">
        <v>36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2839878</v>
      </c>
      <c r="B486" s="1" t="s">
        <v>917</v>
      </c>
      <c r="C486" s="1" t="s">
        <v>22</v>
      </c>
      <c r="D486" s="1" t="s">
        <v>918</v>
      </c>
      <c r="E486" s="2">
        <v>0</v>
      </c>
      <c r="F486" s="1">
        <v>12.073</v>
      </c>
      <c r="G486" s="1" t="s">
        <v>340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2839879</v>
      </c>
      <c r="B487" s="1" t="s">
        <v>919</v>
      </c>
      <c r="C487" s="1" t="s">
        <v>22</v>
      </c>
      <c r="D487" s="1" t="s">
        <v>920</v>
      </c>
      <c r="E487" s="2">
        <v>0</v>
      </c>
      <c r="F487" s="1">
        <v>22</v>
      </c>
      <c r="G487" s="1" t="s">
        <v>69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2839880</v>
      </c>
      <c r="B488" s="1" t="s">
        <v>921</v>
      </c>
      <c r="C488" s="1" t="s">
        <v>22</v>
      </c>
      <c r="D488" s="1" t="s">
        <v>922</v>
      </c>
      <c r="E488" s="2">
        <v>0</v>
      </c>
      <c r="F488" s="1">
        <v>8</v>
      </c>
      <c r="G488" s="1" t="s">
        <v>69</v>
      </c>
      <c r="H488" s="1">
        <f t="shared" si="7"/>
        <v>0</v>
      </c>
      <c r="I488" s="1" t="s">
        <v>22</v>
      </c>
      <c r="J488" s="1" t="s">
        <v>0</v>
      </c>
    </row>
    <row r="489" spans="1:10" x14ac:dyDescent="0.25">
      <c r="A489" s="1">
        <v>2839881</v>
      </c>
      <c r="B489" s="1" t="s">
        <v>923</v>
      </c>
      <c r="C489" s="1" t="s">
        <v>22</v>
      </c>
      <c r="D489" s="1" t="s">
        <v>924</v>
      </c>
      <c r="E489" s="2">
        <v>0</v>
      </c>
      <c r="F489" s="1">
        <v>14</v>
      </c>
      <c r="G489" s="1" t="s">
        <v>69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2839882</v>
      </c>
      <c r="B490" s="1" t="s">
        <v>925</v>
      </c>
      <c r="C490" s="1" t="s">
        <v>22</v>
      </c>
      <c r="D490" s="1" t="s">
        <v>926</v>
      </c>
      <c r="E490" s="2">
        <v>0</v>
      </c>
      <c r="F490" s="1">
        <v>22</v>
      </c>
      <c r="G490" s="1" t="s">
        <v>69</v>
      </c>
      <c r="H490" s="1">
        <f t="shared" si="7"/>
        <v>0</v>
      </c>
      <c r="I490" s="1" t="s">
        <v>22</v>
      </c>
      <c r="J490" s="1" t="s">
        <v>0</v>
      </c>
    </row>
    <row r="491" spans="1:10" ht="30" x14ac:dyDescent="0.25">
      <c r="A491" s="1">
        <v>2839883</v>
      </c>
      <c r="B491" s="1" t="s">
        <v>927</v>
      </c>
      <c r="C491" s="1" t="s">
        <v>22</v>
      </c>
      <c r="D491" s="1" t="s">
        <v>928</v>
      </c>
      <c r="E491" s="2">
        <v>0</v>
      </c>
      <c r="F491" s="1">
        <v>390.7</v>
      </c>
      <c r="G491" s="1" t="s">
        <v>36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2839884</v>
      </c>
      <c r="B492" s="1" t="s">
        <v>929</v>
      </c>
      <c r="C492" s="1" t="s">
        <v>22</v>
      </c>
      <c r="D492" s="1" t="s">
        <v>930</v>
      </c>
      <c r="E492" s="2">
        <v>0</v>
      </c>
      <c r="F492" s="1">
        <v>8.0000000000000002E-3</v>
      </c>
      <c r="G492" s="1" t="s">
        <v>48</v>
      </c>
      <c r="H492" s="1">
        <f t="shared" si="7"/>
        <v>0</v>
      </c>
      <c r="I492" s="1" t="s">
        <v>22</v>
      </c>
      <c r="J492" s="1" t="s">
        <v>0</v>
      </c>
    </row>
    <row r="493" spans="1:10" x14ac:dyDescent="0.25">
      <c r="A493" s="1">
        <v>2839885</v>
      </c>
      <c r="B493" s="1" t="s">
        <v>931</v>
      </c>
      <c r="C493" s="1" t="s">
        <v>22</v>
      </c>
      <c r="D493" s="1" t="s">
        <v>932</v>
      </c>
      <c r="E493" s="2">
        <v>0</v>
      </c>
      <c r="F493" s="1">
        <v>8</v>
      </c>
      <c r="G493" s="1" t="s">
        <v>45</v>
      </c>
      <c r="H493" s="1">
        <f t="shared" si="7"/>
        <v>0</v>
      </c>
      <c r="I493" s="1" t="s">
        <v>22</v>
      </c>
      <c r="J493" s="1" t="s">
        <v>0</v>
      </c>
    </row>
    <row r="494" spans="1:10" ht="30" x14ac:dyDescent="0.25">
      <c r="A494" s="1">
        <v>2839886</v>
      </c>
      <c r="B494" s="1" t="s">
        <v>933</v>
      </c>
      <c r="C494" s="1" t="s">
        <v>22</v>
      </c>
      <c r="D494" s="1" t="s">
        <v>934</v>
      </c>
      <c r="E494" s="2">
        <v>0</v>
      </c>
      <c r="F494" s="1">
        <v>8</v>
      </c>
      <c r="G494" s="1" t="s">
        <v>45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2839887</v>
      </c>
      <c r="B495" s="1" t="s">
        <v>935</v>
      </c>
      <c r="C495" s="1">
        <v>3</v>
      </c>
      <c r="D495" s="1" t="s">
        <v>776</v>
      </c>
      <c r="E495" s="1">
        <f>ROUND(H496+H497+H498,2)</f>
        <v>0</v>
      </c>
      <c r="F495" s="1">
        <v>1</v>
      </c>
      <c r="G495" s="1" t="s">
        <v>0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2839888</v>
      </c>
      <c r="B496" s="1" t="s">
        <v>936</v>
      </c>
      <c r="C496" s="1" t="s">
        <v>22</v>
      </c>
      <c r="D496" s="1" t="s">
        <v>778</v>
      </c>
      <c r="E496" s="2">
        <v>0</v>
      </c>
      <c r="F496" s="1">
        <v>82.32</v>
      </c>
      <c r="G496" s="1" t="s">
        <v>45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2839889</v>
      </c>
      <c r="B497" s="1" t="s">
        <v>937</v>
      </c>
      <c r="C497" s="1" t="s">
        <v>22</v>
      </c>
      <c r="D497" s="1" t="s">
        <v>780</v>
      </c>
      <c r="E497" s="2">
        <v>0</v>
      </c>
      <c r="F497" s="1">
        <v>386.76</v>
      </c>
      <c r="G497" s="1" t="s">
        <v>36</v>
      </c>
      <c r="H497" s="1">
        <f t="shared" si="7"/>
        <v>0</v>
      </c>
      <c r="I497" s="1" t="s">
        <v>22</v>
      </c>
      <c r="J497" s="1" t="s">
        <v>0</v>
      </c>
    </row>
    <row r="498" spans="1:10" ht="30" x14ac:dyDescent="0.25">
      <c r="A498" s="1">
        <v>2839890</v>
      </c>
      <c r="B498" s="1" t="s">
        <v>938</v>
      </c>
      <c r="C498" s="1" t="s">
        <v>22</v>
      </c>
      <c r="D498" s="1" t="s">
        <v>782</v>
      </c>
      <c r="E498" s="2">
        <v>0</v>
      </c>
      <c r="F498" s="1">
        <v>386.76</v>
      </c>
      <c r="G498" s="1" t="s">
        <v>36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2839891</v>
      </c>
      <c r="B499" s="1" t="s">
        <v>939</v>
      </c>
      <c r="C499" s="1">
        <v>4</v>
      </c>
      <c r="D499" s="1" t="s">
        <v>784</v>
      </c>
      <c r="E499" s="1">
        <f>ROUND(H500,2)</f>
        <v>0</v>
      </c>
      <c r="F499" s="1">
        <v>1</v>
      </c>
      <c r="G499" s="1" t="s">
        <v>0</v>
      </c>
      <c r="H499" s="1">
        <f t="shared" si="7"/>
        <v>0</v>
      </c>
      <c r="I499" s="1" t="s">
        <v>22</v>
      </c>
      <c r="J499" s="1" t="s">
        <v>0</v>
      </c>
    </row>
    <row r="500" spans="1:10" ht="30" x14ac:dyDescent="0.25">
      <c r="A500" s="1">
        <v>2839892</v>
      </c>
      <c r="B500" s="1" t="s">
        <v>940</v>
      </c>
      <c r="C500" s="1" t="s">
        <v>22</v>
      </c>
      <c r="D500" s="1" t="s">
        <v>941</v>
      </c>
      <c r="E500" s="2">
        <v>0</v>
      </c>
      <c r="F500" s="1">
        <v>12.891999999999999</v>
      </c>
      <c r="G500" s="1" t="s">
        <v>45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2839893</v>
      </c>
      <c r="B501" s="1" t="s">
        <v>942</v>
      </c>
      <c r="C501" s="1">
        <v>5</v>
      </c>
      <c r="D501" s="1" t="s">
        <v>788</v>
      </c>
      <c r="E501" s="1">
        <f>ROUND(H502+H503+H504+H505+H506+H507+H508+H509+H510+H511+H512+H513+H514+H515+H516+H517,2)</f>
        <v>0</v>
      </c>
      <c r="F501" s="1">
        <v>1</v>
      </c>
      <c r="G501" s="1" t="s">
        <v>0</v>
      </c>
      <c r="H501" s="1">
        <f t="shared" si="7"/>
        <v>0</v>
      </c>
      <c r="I501" s="1" t="s">
        <v>22</v>
      </c>
      <c r="J501" s="1" t="s">
        <v>0</v>
      </c>
    </row>
    <row r="502" spans="1:10" ht="45" x14ac:dyDescent="0.25">
      <c r="A502" s="1">
        <v>2839894</v>
      </c>
      <c r="B502" s="1" t="s">
        <v>943</v>
      </c>
      <c r="C502" s="1" t="s">
        <v>22</v>
      </c>
      <c r="D502" s="1" t="s">
        <v>944</v>
      </c>
      <c r="E502" s="2">
        <v>0</v>
      </c>
      <c r="F502" s="1">
        <v>1495.085</v>
      </c>
      <c r="G502" s="1" t="s">
        <v>36</v>
      </c>
      <c r="H502" s="1">
        <f t="shared" si="7"/>
        <v>0</v>
      </c>
      <c r="I502" s="1" t="s">
        <v>22</v>
      </c>
      <c r="J502" s="1" t="s">
        <v>0</v>
      </c>
    </row>
    <row r="503" spans="1:10" ht="45" x14ac:dyDescent="0.25">
      <c r="A503" s="1">
        <v>2839895</v>
      </c>
      <c r="B503" s="1" t="s">
        <v>945</v>
      </c>
      <c r="C503" s="1" t="s">
        <v>22</v>
      </c>
      <c r="D503" s="1" t="s">
        <v>946</v>
      </c>
      <c r="E503" s="2">
        <v>0</v>
      </c>
      <c r="F503" s="1">
        <v>2642.64</v>
      </c>
      <c r="G503" s="1" t="s">
        <v>36</v>
      </c>
      <c r="H503" s="1">
        <f t="shared" si="7"/>
        <v>0</v>
      </c>
      <c r="I503" s="1" t="s">
        <v>22</v>
      </c>
      <c r="J503" s="1" t="s">
        <v>0</v>
      </c>
    </row>
    <row r="504" spans="1:10" ht="45" x14ac:dyDescent="0.25">
      <c r="A504" s="1">
        <v>2839896</v>
      </c>
      <c r="B504" s="1" t="s">
        <v>947</v>
      </c>
      <c r="C504" s="1" t="s">
        <v>22</v>
      </c>
      <c r="D504" s="1" t="s">
        <v>948</v>
      </c>
      <c r="E504" s="2">
        <v>0</v>
      </c>
      <c r="F504" s="1">
        <v>295.7</v>
      </c>
      <c r="G504" s="1" t="s">
        <v>36</v>
      </c>
      <c r="H504" s="1">
        <f t="shared" si="7"/>
        <v>0</v>
      </c>
      <c r="I504" s="1" t="s">
        <v>22</v>
      </c>
      <c r="J504" s="1" t="s">
        <v>0</v>
      </c>
    </row>
    <row r="505" spans="1:10" ht="45" x14ac:dyDescent="0.25">
      <c r="A505" s="1">
        <v>2839897</v>
      </c>
      <c r="B505" s="1" t="s">
        <v>949</v>
      </c>
      <c r="C505" s="1" t="s">
        <v>22</v>
      </c>
      <c r="D505" s="1" t="s">
        <v>950</v>
      </c>
      <c r="E505" s="2">
        <v>0</v>
      </c>
      <c r="F505" s="1">
        <v>1332.2</v>
      </c>
      <c r="G505" s="1" t="s">
        <v>36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2839898</v>
      </c>
      <c r="B506" s="1" t="s">
        <v>951</v>
      </c>
      <c r="C506" s="1" t="s">
        <v>22</v>
      </c>
      <c r="D506" s="1" t="s">
        <v>952</v>
      </c>
      <c r="E506" s="2">
        <v>0</v>
      </c>
      <c r="F506" s="1">
        <v>1332.2</v>
      </c>
      <c r="G506" s="1" t="s">
        <v>36</v>
      </c>
      <c r="H506" s="1">
        <f t="shared" si="7"/>
        <v>0</v>
      </c>
      <c r="I506" s="1" t="s">
        <v>22</v>
      </c>
      <c r="J506" s="1" t="s">
        <v>0</v>
      </c>
    </row>
    <row r="507" spans="1:10" ht="30" x14ac:dyDescent="0.25">
      <c r="A507" s="1">
        <v>2839899</v>
      </c>
      <c r="B507" s="1" t="s">
        <v>953</v>
      </c>
      <c r="C507" s="1" t="s">
        <v>22</v>
      </c>
      <c r="D507" s="1" t="s">
        <v>954</v>
      </c>
      <c r="E507" s="2">
        <v>0</v>
      </c>
      <c r="F507" s="1">
        <v>1332.2</v>
      </c>
      <c r="G507" s="1" t="s">
        <v>36</v>
      </c>
      <c r="H507" s="1">
        <f t="shared" si="7"/>
        <v>0</v>
      </c>
      <c r="I507" s="1" t="s">
        <v>22</v>
      </c>
      <c r="J507" s="1" t="s">
        <v>0</v>
      </c>
    </row>
    <row r="508" spans="1:10" ht="30" x14ac:dyDescent="0.25">
      <c r="A508" s="1">
        <v>2839900</v>
      </c>
      <c r="B508" s="1" t="s">
        <v>955</v>
      </c>
      <c r="C508" s="1" t="s">
        <v>22</v>
      </c>
      <c r="D508" s="1" t="s">
        <v>956</v>
      </c>
      <c r="E508" s="2">
        <v>0</v>
      </c>
      <c r="F508" s="1">
        <v>1332.2</v>
      </c>
      <c r="G508" s="1" t="s">
        <v>36</v>
      </c>
      <c r="H508" s="1">
        <f t="shared" si="7"/>
        <v>0</v>
      </c>
      <c r="I508" s="1" t="s">
        <v>22</v>
      </c>
      <c r="J508" s="1" t="s">
        <v>0</v>
      </c>
    </row>
    <row r="509" spans="1:10" ht="30" x14ac:dyDescent="0.25">
      <c r="A509" s="1">
        <v>2839901</v>
      </c>
      <c r="B509" s="1" t="s">
        <v>957</v>
      </c>
      <c r="C509" s="1" t="s">
        <v>22</v>
      </c>
      <c r="D509" s="1" t="s">
        <v>958</v>
      </c>
      <c r="E509" s="2">
        <v>0</v>
      </c>
      <c r="F509" s="1">
        <v>1332.2</v>
      </c>
      <c r="G509" s="1" t="s">
        <v>36</v>
      </c>
      <c r="H509" s="1">
        <f t="shared" si="7"/>
        <v>0</v>
      </c>
      <c r="I509" s="1" t="s">
        <v>22</v>
      </c>
      <c r="J509" s="1" t="s">
        <v>0</v>
      </c>
    </row>
    <row r="510" spans="1:10" ht="45" x14ac:dyDescent="0.25">
      <c r="A510" s="1">
        <v>2839902</v>
      </c>
      <c r="B510" s="1" t="s">
        <v>959</v>
      </c>
      <c r="C510" s="1" t="s">
        <v>22</v>
      </c>
      <c r="D510" s="1" t="s">
        <v>960</v>
      </c>
      <c r="E510" s="2">
        <v>0</v>
      </c>
      <c r="F510" s="1">
        <v>1.9</v>
      </c>
      <c r="G510" s="1" t="s">
        <v>36</v>
      </c>
      <c r="H510" s="1">
        <f t="shared" si="7"/>
        <v>0</v>
      </c>
      <c r="I510" s="1" t="s">
        <v>22</v>
      </c>
      <c r="J510" s="1" t="s">
        <v>0</v>
      </c>
    </row>
    <row r="511" spans="1:10" ht="45" x14ac:dyDescent="0.25">
      <c r="A511" s="1">
        <v>2839903</v>
      </c>
      <c r="B511" s="1" t="s">
        <v>961</v>
      </c>
      <c r="C511" s="1" t="s">
        <v>22</v>
      </c>
      <c r="D511" s="1" t="s">
        <v>962</v>
      </c>
      <c r="E511" s="2">
        <v>0</v>
      </c>
      <c r="F511" s="1">
        <v>295.7</v>
      </c>
      <c r="G511" s="1" t="s">
        <v>36</v>
      </c>
      <c r="H511" s="1">
        <f t="shared" si="7"/>
        <v>0</v>
      </c>
      <c r="I511" s="1" t="s">
        <v>22</v>
      </c>
      <c r="J511" s="1" t="s">
        <v>0</v>
      </c>
    </row>
    <row r="512" spans="1:10" ht="30" x14ac:dyDescent="0.25">
      <c r="A512" s="1">
        <v>2839904</v>
      </c>
      <c r="B512" s="1" t="s">
        <v>963</v>
      </c>
      <c r="C512" s="1" t="s">
        <v>22</v>
      </c>
      <c r="D512" s="1" t="s">
        <v>964</v>
      </c>
      <c r="E512" s="2">
        <v>0</v>
      </c>
      <c r="F512" s="1">
        <v>301.61399999999998</v>
      </c>
      <c r="G512" s="1" t="s">
        <v>36</v>
      </c>
      <c r="H512" s="1">
        <f t="shared" si="7"/>
        <v>0</v>
      </c>
      <c r="I512" s="1" t="s">
        <v>22</v>
      </c>
      <c r="J512" s="1" t="s">
        <v>0</v>
      </c>
    </row>
    <row r="513" spans="1:10" ht="30" x14ac:dyDescent="0.25">
      <c r="A513" s="1">
        <v>2839905</v>
      </c>
      <c r="B513" s="1" t="s">
        <v>965</v>
      </c>
      <c r="C513" s="1" t="s">
        <v>22</v>
      </c>
      <c r="D513" s="1" t="s">
        <v>966</v>
      </c>
      <c r="E513" s="2">
        <v>0</v>
      </c>
      <c r="F513" s="1">
        <v>1184.5999999999999</v>
      </c>
      <c r="G513" s="1" t="s">
        <v>36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2839906</v>
      </c>
      <c r="B514" s="1" t="s">
        <v>967</v>
      </c>
      <c r="C514" s="1" t="s">
        <v>22</v>
      </c>
      <c r="D514" s="1" t="s">
        <v>968</v>
      </c>
      <c r="E514" s="2">
        <v>0</v>
      </c>
      <c r="F514" s="1">
        <v>1208.2919999999999</v>
      </c>
      <c r="G514" s="1" t="s">
        <v>36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2839907</v>
      </c>
      <c r="B515" s="1" t="s">
        <v>969</v>
      </c>
      <c r="C515" s="1" t="s">
        <v>22</v>
      </c>
      <c r="D515" s="1" t="s">
        <v>970</v>
      </c>
      <c r="E515" s="2">
        <v>0</v>
      </c>
      <c r="F515" s="1">
        <v>43.728999999999999</v>
      </c>
      <c r="G515" s="1" t="s">
        <v>48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2839908</v>
      </c>
      <c r="B516" s="1" t="s">
        <v>971</v>
      </c>
      <c r="C516" s="1" t="s">
        <v>22</v>
      </c>
      <c r="D516" s="1" t="s">
        <v>972</v>
      </c>
      <c r="E516" s="2">
        <v>0</v>
      </c>
      <c r="F516" s="1">
        <v>76.525999999999996</v>
      </c>
      <c r="G516" s="1" t="s">
        <v>48</v>
      </c>
      <c r="H516" s="1">
        <f t="shared" si="8"/>
        <v>0</v>
      </c>
      <c r="I516" s="1" t="s">
        <v>22</v>
      </c>
      <c r="J516" s="1" t="s">
        <v>0</v>
      </c>
    </row>
    <row r="517" spans="1:10" ht="60" x14ac:dyDescent="0.25">
      <c r="A517" s="1">
        <v>2839909</v>
      </c>
      <c r="B517" s="1" t="s">
        <v>973</v>
      </c>
      <c r="C517" s="1" t="s">
        <v>22</v>
      </c>
      <c r="D517" s="1" t="s">
        <v>974</v>
      </c>
      <c r="E517" s="2">
        <v>0</v>
      </c>
      <c r="F517" s="1">
        <v>427.68</v>
      </c>
      <c r="G517" s="1" t="s">
        <v>36</v>
      </c>
      <c r="H517" s="1">
        <f t="shared" si="8"/>
        <v>0</v>
      </c>
      <c r="I517" s="1" t="s">
        <v>22</v>
      </c>
      <c r="J517" s="1" t="s">
        <v>975</v>
      </c>
    </row>
    <row r="518" spans="1:10" x14ac:dyDescent="0.25">
      <c r="A518" s="1">
        <v>2839910</v>
      </c>
      <c r="B518" s="1" t="s">
        <v>976</v>
      </c>
      <c r="C518" s="1">
        <v>9</v>
      </c>
      <c r="D518" s="1" t="s">
        <v>43</v>
      </c>
      <c r="E518" s="1">
        <f>ROUND(H519+H520+H521+H522+H523+H524+H525+H526+H527+H528+H529+H530+H531+H532+H533+H534+H535+H536+H537+H538+H539+H540+H541+H542+H543+H544+H545+H546+H547+H548,2)</f>
        <v>0</v>
      </c>
      <c r="F518" s="1">
        <v>1</v>
      </c>
      <c r="G518" s="1" t="s">
        <v>0</v>
      </c>
      <c r="H518" s="1">
        <f t="shared" si="8"/>
        <v>0</v>
      </c>
      <c r="I518" s="1" t="s">
        <v>22</v>
      </c>
      <c r="J518" s="1" t="s">
        <v>0</v>
      </c>
    </row>
    <row r="519" spans="1:10" ht="30" x14ac:dyDescent="0.25">
      <c r="A519" s="1">
        <v>2839911</v>
      </c>
      <c r="B519" s="1" t="s">
        <v>977</v>
      </c>
      <c r="C519" s="1" t="s">
        <v>22</v>
      </c>
      <c r="D519" s="1" t="s">
        <v>978</v>
      </c>
      <c r="E519" s="2">
        <v>0</v>
      </c>
      <c r="F519" s="1">
        <v>27</v>
      </c>
      <c r="G519" s="1" t="s">
        <v>69</v>
      </c>
      <c r="H519" s="1">
        <f t="shared" si="8"/>
        <v>0</v>
      </c>
      <c r="I519" s="1" t="s">
        <v>22</v>
      </c>
      <c r="J519" s="1" t="s">
        <v>0</v>
      </c>
    </row>
    <row r="520" spans="1:10" ht="30" x14ac:dyDescent="0.25">
      <c r="A520" s="1">
        <v>2839912</v>
      </c>
      <c r="B520" s="1" t="s">
        <v>979</v>
      </c>
      <c r="C520" s="1" t="s">
        <v>22</v>
      </c>
      <c r="D520" s="1" t="s">
        <v>980</v>
      </c>
      <c r="E520" s="2">
        <v>0</v>
      </c>
      <c r="F520" s="1">
        <v>4</v>
      </c>
      <c r="G520" s="1" t="s">
        <v>69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2839913</v>
      </c>
      <c r="B521" s="1" t="s">
        <v>981</v>
      </c>
      <c r="C521" s="1" t="s">
        <v>22</v>
      </c>
      <c r="D521" s="1" t="s">
        <v>982</v>
      </c>
      <c r="E521" s="2">
        <v>0</v>
      </c>
      <c r="F521" s="1">
        <v>3</v>
      </c>
      <c r="G521" s="1" t="s">
        <v>69</v>
      </c>
      <c r="H521" s="1">
        <f t="shared" si="8"/>
        <v>0</v>
      </c>
      <c r="I521" s="1" t="s">
        <v>22</v>
      </c>
      <c r="J521" s="1" t="s">
        <v>0</v>
      </c>
    </row>
    <row r="522" spans="1:10" ht="30" x14ac:dyDescent="0.25">
      <c r="A522" s="1">
        <v>2839914</v>
      </c>
      <c r="B522" s="1" t="s">
        <v>983</v>
      </c>
      <c r="C522" s="1" t="s">
        <v>22</v>
      </c>
      <c r="D522" s="1" t="s">
        <v>984</v>
      </c>
      <c r="E522" s="2">
        <v>0</v>
      </c>
      <c r="F522" s="1">
        <v>5</v>
      </c>
      <c r="G522" s="1" t="s">
        <v>69</v>
      </c>
      <c r="H522" s="1">
        <f t="shared" si="8"/>
        <v>0</v>
      </c>
      <c r="I522" s="1" t="s">
        <v>22</v>
      </c>
      <c r="J522" s="1" t="s">
        <v>0</v>
      </c>
    </row>
    <row r="523" spans="1:10" ht="45" x14ac:dyDescent="0.25">
      <c r="A523" s="1">
        <v>2839915</v>
      </c>
      <c r="B523" s="1" t="s">
        <v>985</v>
      </c>
      <c r="C523" s="1" t="s">
        <v>22</v>
      </c>
      <c r="D523" s="1" t="s">
        <v>986</v>
      </c>
      <c r="E523" s="2">
        <v>0</v>
      </c>
      <c r="F523" s="1">
        <v>1</v>
      </c>
      <c r="G523" s="1" t="s">
        <v>69</v>
      </c>
      <c r="H523" s="1">
        <f t="shared" si="8"/>
        <v>0</v>
      </c>
      <c r="I523" s="1" t="s">
        <v>22</v>
      </c>
      <c r="J523" s="1" t="s">
        <v>0</v>
      </c>
    </row>
    <row r="524" spans="1:10" ht="45" x14ac:dyDescent="0.25">
      <c r="A524" s="1">
        <v>2839916</v>
      </c>
      <c r="B524" s="1" t="s">
        <v>987</v>
      </c>
      <c r="C524" s="1" t="s">
        <v>22</v>
      </c>
      <c r="D524" s="1" t="s">
        <v>988</v>
      </c>
      <c r="E524" s="2">
        <v>0</v>
      </c>
      <c r="F524" s="1">
        <v>1</v>
      </c>
      <c r="G524" s="1" t="s">
        <v>69</v>
      </c>
      <c r="H524" s="1">
        <f t="shared" si="8"/>
        <v>0</v>
      </c>
      <c r="I524" s="1" t="s">
        <v>22</v>
      </c>
      <c r="J524" s="1" t="s">
        <v>0</v>
      </c>
    </row>
    <row r="525" spans="1:10" ht="45" x14ac:dyDescent="0.25">
      <c r="A525" s="1">
        <v>2839917</v>
      </c>
      <c r="B525" s="1" t="s">
        <v>989</v>
      </c>
      <c r="C525" s="1" t="s">
        <v>22</v>
      </c>
      <c r="D525" s="1" t="s">
        <v>990</v>
      </c>
      <c r="E525" s="2">
        <v>0</v>
      </c>
      <c r="F525" s="1">
        <v>1</v>
      </c>
      <c r="G525" s="1" t="s">
        <v>69</v>
      </c>
      <c r="H525" s="1">
        <f t="shared" si="8"/>
        <v>0</v>
      </c>
      <c r="I525" s="1" t="s">
        <v>22</v>
      </c>
      <c r="J525" s="1" t="s">
        <v>0</v>
      </c>
    </row>
    <row r="526" spans="1:10" ht="45" x14ac:dyDescent="0.25">
      <c r="A526" s="1">
        <v>2839918</v>
      </c>
      <c r="B526" s="1" t="s">
        <v>991</v>
      </c>
      <c r="C526" s="1" t="s">
        <v>22</v>
      </c>
      <c r="D526" s="1" t="s">
        <v>992</v>
      </c>
      <c r="E526" s="2">
        <v>0</v>
      </c>
      <c r="F526" s="1">
        <v>5</v>
      </c>
      <c r="G526" s="1" t="s">
        <v>69</v>
      </c>
      <c r="H526" s="1">
        <f t="shared" si="8"/>
        <v>0</v>
      </c>
      <c r="I526" s="1" t="s">
        <v>22</v>
      </c>
      <c r="J526" s="1" t="s">
        <v>0</v>
      </c>
    </row>
    <row r="527" spans="1:10" ht="45" x14ac:dyDescent="0.25">
      <c r="A527" s="1">
        <v>2839919</v>
      </c>
      <c r="B527" s="1" t="s">
        <v>993</v>
      </c>
      <c r="C527" s="1" t="s">
        <v>22</v>
      </c>
      <c r="D527" s="1" t="s">
        <v>994</v>
      </c>
      <c r="E527" s="2">
        <v>0</v>
      </c>
      <c r="F527" s="1">
        <v>5</v>
      </c>
      <c r="G527" s="1" t="s">
        <v>69</v>
      </c>
      <c r="H527" s="1">
        <f t="shared" si="8"/>
        <v>0</v>
      </c>
      <c r="I527" s="1" t="s">
        <v>22</v>
      </c>
      <c r="J527" s="1" t="s">
        <v>0</v>
      </c>
    </row>
    <row r="528" spans="1:10" ht="45" x14ac:dyDescent="0.25">
      <c r="A528" s="1">
        <v>2839920</v>
      </c>
      <c r="B528" s="1" t="s">
        <v>995</v>
      </c>
      <c r="C528" s="1" t="s">
        <v>22</v>
      </c>
      <c r="D528" s="1" t="s">
        <v>996</v>
      </c>
      <c r="E528" s="2">
        <v>0</v>
      </c>
      <c r="F528" s="1">
        <v>2</v>
      </c>
      <c r="G528" s="1" t="s">
        <v>69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2839921</v>
      </c>
      <c r="B529" s="1" t="s">
        <v>997</v>
      </c>
      <c r="C529" s="1" t="s">
        <v>22</v>
      </c>
      <c r="D529" s="1" t="s">
        <v>998</v>
      </c>
      <c r="E529" s="2">
        <v>0</v>
      </c>
      <c r="F529" s="1">
        <v>22</v>
      </c>
      <c r="G529" s="1" t="s">
        <v>69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2839922</v>
      </c>
      <c r="B530" s="1" t="s">
        <v>999</v>
      </c>
      <c r="C530" s="1" t="s">
        <v>22</v>
      </c>
      <c r="D530" s="1" t="s">
        <v>1000</v>
      </c>
      <c r="E530" s="2">
        <v>0</v>
      </c>
      <c r="F530" s="1">
        <v>22</v>
      </c>
      <c r="G530" s="1" t="s">
        <v>69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2839923</v>
      </c>
      <c r="B531" s="1" t="s">
        <v>1001</v>
      </c>
      <c r="C531" s="1" t="s">
        <v>22</v>
      </c>
      <c r="D531" s="1" t="s">
        <v>1002</v>
      </c>
      <c r="E531" s="2">
        <v>0</v>
      </c>
      <c r="F531" s="1">
        <v>54</v>
      </c>
      <c r="G531" s="1" t="s">
        <v>69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2839924</v>
      </c>
      <c r="B532" s="1" t="s">
        <v>1003</v>
      </c>
      <c r="C532" s="1" t="s">
        <v>22</v>
      </c>
      <c r="D532" s="1" t="s">
        <v>1004</v>
      </c>
      <c r="E532" s="2">
        <v>0</v>
      </c>
      <c r="F532" s="1">
        <v>22</v>
      </c>
      <c r="G532" s="1" t="s">
        <v>69</v>
      </c>
      <c r="H532" s="1">
        <f t="shared" si="8"/>
        <v>0</v>
      </c>
      <c r="I532" s="1" t="s">
        <v>22</v>
      </c>
      <c r="J532" s="1" t="s">
        <v>0</v>
      </c>
    </row>
    <row r="533" spans="1:10" ht="45" x14ac:dyDescent="0.25">
      <c r="A533" s="1">
        <v>2839925</v>
      </c>
      <c r="B533" s="1" t="s">
        <v>1005</v>
      </c>
      <c r="C533" s="1" t="s">
        <v>22</v>
      </c>
      <c r="D533" s="1" t="s">
        <v>1006</v>
      </c>
      <c r="E533" s="2">
        <v>0</v>
      </c>
      <c r="F533" s="1">
        <v>507.1</v>
      </c>
      <c r="G533" s="1" t="s">
        <v>62</v>
      </c>
      <c r="H533" s="1">
        <f t="shared" si="8"/>
        <v>0</v>
      </c>
      <c r="I533" s="1" t="s">
        <v>22</v>
      </c>
      <c r="J533" s="1" t="s">
        <v>0</v>
      </c>
    </row>
    <row r="534" spans="1:10" ht="45" x14ac:dyDescent="0.25">
      <c r="A534" s="1">
        <v>2839926</v>
      </c>
      <c r="B534" s="1" t="s">
        <v>1007</v>
      </c>
      <c r="C534" s="1" t="s">
        <v>22</v>
      </c>
      <c r="D534" s="1" t="s">
        <v>1008</v>
      </c>
      <c r="E534" s="2">
        <v>0</v>
      </c>
      <c r="F534" s="1">
        <v>118.6</v>
      </c>
      <c r="G534" s="1" t="s">
        <v>62</v>
      </c>
      <c r="H534" s="1">
        <f t="shared" si="8"/>
        <v>0</v>
      </c>
      <c r="I534" s="1" t="s">
        <v>22</v>
      </c>
      <c r="J534" s="1" t="s">
        <v>0</v>
      </c>
    </row>
    <row r="535" spans="1:10" ht="45" x14ac:dyDescent="0.25">
      <c r="A535" s="1">
        <v>2839927</v>
      </c>
      <c r="B535" s="1" t="s">
        <v>1009</v>
      </c>
      <c r="C535" s="1" t="s">
        <v>22</v>
      </c>
      <c r="D535" s="1" t="s">
        <v>1010</v>
      </c>
      <c r="E535" s="2">
        <v>0</v>
      </c>
      <c r="F535" s="1">
        <v>15.2</v>
      </c>
      <c r="G535" s="1" t="s">
        <v>62</v>
      </c>
      <c r="H535" s="1">
        <f t="shared" si="8"/>
        <v>0</v>
      </c>
      <c r="I535" s="1" t="s">
        <v>22</v>
      </c>
      <c r="J535" s="1" t="s">
        <v>0</v>
      </c>
    </row>
    <row r="536" spans="1:10" ht="45" x14ac:dyDescent="0.25">
      <c r="A536" s="1">
        <v>2839928</v>
      </c>
      <c r="B536" s="1" t="s">
        <v>1011</v>
      </c>
      <c r="C536" s="1" t="s">
        <v>22</v>
      </c>
      <c r="D536" s="1" t="s">
        <v>1012</v>
      </c>
      <c r="E536" s="2">
        <v>0</v>
      </c>
      <c r="F536" s="1">
        <v>5.86</v>
      </c>
      <c r="G536" s="1" t="s">
        <v>36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2839929</v>
      </c>
      <c r="B537" s="1" t="s">
        <v>1013</v>
      </c>
      <c r="C537" s="1" t="s">
        <v>22</v>
      </c>
      <c r="D537" s="1" t="s">
        <v>1014</v>
      </c>
      <c r="E537" s="2">
        <v>0</v>
      </c>
      <c r="F537" s="1">
        <v>640.9</v>
      </c>
      <c r="G537" s="1" t="s">
        <v>62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2839930</v>
      </c>
      <c r="B538" s="1" t="s">
        <v>1015</v>
      </c>
      <c r="C538" s="1" t="s">
        <v>22</v>
      </c>
      <c r="D538" s="1" t="s">
        <v>1016</v>
      </c>
      <c r="E538" s="2">
        <v>0</v>
      </c>
      <c r="F538" s="1">
        <v>5.86</v>
      </c>
      <c r="G538" s="1" t="s">
        <v>36</v>
      </c>
      <c r="H538" s="1">
        <f t="shared" si="8"/>
        <v>0</v>
      </c>
      <c r="I538" s="1" t="s">
        <v>22</v>
      </c>
      <c r="J538" s="1" t="s">
        <v>0</v>
      </c>
    </row>
    <row r="539" spans="1:10" x14ac:dyDescent="0.25">
      <c r="A539" s="1">
        <v>2839931</v>
      </c>
      <c r="B539" s="1" t="s">
        <v>1017</v>
      </c>
      <c r="C539" s="1" t="s">
        <v>22</v>
      </c>
      <c r="D539" s="1" t="s">
        <v>1018</v>
      </c>
      <c r="E539" s="2">
        <v>0</v>
      </c>
      <c r="F539" s="1">
        <v>128</v>
      </c>
      <c r="G539" s="1" t="s">
        <v>69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2839932</v>
      </c>
      <c r="B540" s="1" t="s">
        <v>1019</v>
      </c>
      <c r="C540" s="1" t="s">
        <v>22</v>
      </c>
      <c r="D540" s="1" t="s">
        <v>1020</v>
      </c>
      <c r="E540" s="2">
        <v>0</v>
      </c>
      <c r="F540" s="1">
        <v>128</v>
      </c>
      <c r="G540" s="1" t="s">
        <v>69</v>
      </c>
      <c r="H540" s="1">
        <f t="shared" si="8"/>
        <v>0</v>
      </c>
      <c r="I540" s="1" t="s">
        <v>22</v>
      </c>
      <c r="J540" s="1" t="s">
        <v>0</v>
      </c>
    </row>
    <row r="541" spans="1:10" ht="45" x14ac:dyDescent="0.25">
      <c r="A541" s="1">
        <v>2839933</v>
      </c>
      <c r="B541" s="1" t="s">
        <v>1021</v>
      </c>
      <c r="C541" s="1" t="s">
        <v>22</v>
      </c>
      <c r="D541" s="1" t="s">
        <v>1022</v>
      </c>
      <c r="E541" s="2">
        <v>0</v>
      </c>
      <c r="F541" s="1">
        <v>873.2</v>
      </c>
      <c r="G541" s="1" t="s">
        <v>62</v>
      </c>
      <c r="H541" s="1">
        <f t="shared" si="8"/>
        <v>0</v>
      </c>
      <c r="I541" s="1" t="s">
        <v>22</v>
      </c>
      <c r="J541" s="1" t="s">
        <v>0</v>
      </c>
    </row>
    <row r="542" spans="1:10" ht="30" x14ac:dyDescent="0.25">
      <c r="A542" s="1">
        <v>2839934</v>
      </c>
      <c r="B542" s="1" t="s">
        <v>1023</v>
      </c>
      <c r="C542" s="1" t="s">
        <v>22</v>
      </c>
      <c r="D542" s="1" t="s">
        <v>1024</v>
      </c>
      <c r="E542" s="2">
        <v>0</v>
      </c>
      <c r="F542" s="1">
        <v>239.80199999999999</v>
      </c>
      <c r="G542" s="1" t="s">
        <v>69</v>
      </c>
      <c r="H542" s="1">
        <f t="shared" si="8"/>
        <v>0</v>
      </c>
      <c r="I542" s="1" t="s">
        <v>22</v>
      </c>
      <c r="J542" s="1" t="s">
        <v>0</v>
      </c>
    </row>
    <row r="543" spans="1:10" ht="45" x14ac:dyDescent="0.25">
      <c r="A543" s="1">
        <v>2839935</v>
      </c>
      <c r="B543" s="1" t="s">
        <v>1025</v>
      </c>
      <c r="C543" s="1" t="s">
        <v>22</v>
      </c>
      <c r="D543" s="1" t="s">
        <v>1026</v>
      </c>
      <c r="E543" s="2">
        <v>0</v>
      </c>
      <c r="F543" s="1">
        <v>41.82</v>
      </c>
      <c r="G543" s="1" t="s">
        <v>69</v>
      </c>
      <c r="H543" s="1">
        <f t="shared" si="8"/>
        <v>0</v>
      </c>
      <c r="I543" s="1" t="s">
        <v>22</v>
      </c>
      <c r="J543" s="1" t="s">
        <v>0</v>
      </c>
    </row>
    <row r="544" spans="1:10" ht="30" x14ac:dyDescent="0.25">
      <c r="A544" s="1">
        <v>2839936</v>
      </c>
      <c r="B544" s="1" t="s">
        <v>1027</v>
      </c>
      <c r="C544" s="1" t="s">
        <v>22</v>
      </c>
      <c r="D544" s="1" t="s">
        <v>1028</v>
      </c>
      <c r="E544" s="2">
        <v>0</v>
      </c>
      <c r="F544" s="1">
        <v>8.3689999999999998</v>
      </c>
      <c r="G544" s="1" t="s">
        <v>69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2839937</v>
      </c>
      <c r="B545" s="1" t="s">
        <v>1029</v>
      </c>
      <c r="C545" s="1" t="s">
        <v>22</v>
      </c>
      <c r="D545" s="1" t="s">
        <v>1030</v>
      </c>
      <c r="E545" s="2">
        <v>0</v>
      </c>
      <c r="F545" s="1">
        <v>233.58</v>
      </c>
      <c r="G545" s="1" t="s">
        <v>69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2839938</v>
      </c>
      <c r="B546" s="1" t="s">
        <v>1031</v>
      </c>
      <c r="C546" s="1" t="s">
        <v>22</v>
      </c>
      <c r="D546" s="1" t="s">
        <v>1032</v>
      </c>
      <c r="E546" s="2">
        <v>0</v>
      </c>
      <c r="F546" s="1">
        <v>207.876</v>
      </c>
      <c r="G546" s="1" t="s">
        <v>69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2839939</v>
      </c>
      <c r="B547" s="1" t="s">
        <v>1033</v>
      </c>
      <c r="C547" s="1" t="s">
        <v>22</v>
      </c>
      <c r="D547" s="1" t="s">
        <v>1034</v>
      </c>
      <c r="E547" s="2">
        <v>0</v>
      </c>
      <c r="F547" s="1">
        <v>164.322</v>
      </c>
      <c r="G547" s="1" t="s">
        <v>69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2839940</v>
      </c>
      <c r="B548" s="1" t="s">
        <v>1035</v>
      </c>
      <c r="C548" s="1" t="s">
        <v>22</v>
      </c>
      <c r="D548" s="1" t="s">
        <v>1036</v>
      </c>
      <c r="E548" s="2">
        <v>0</v>
      </c>
      <c r="F548" s="1">
        <v>50.646000000000001</v>
      </c>
      <c r="G548" s="1" t="s">
        <v>45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2839941</v>
      </c>
      <c r="B549" s="1" t="s">
        <v>1037</v>
      </c>
      <c r="C549" s="1">
        <v>99</v>
      </c>
      <c r="D549" s="1" t="s">
        <v>142</v>
      </c>
      <c r="E549" s="1">
        <f>ROUND(H550,2)</f>
        <v>0</v>
      </c>
      <c r="F549" s="1">
        <v>1</v>
      </c>
      <c r="G549" s="1" t="s">
        <v>0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2839942</v>
      </c>
      <c r="B550" s="1" t="s">
        <v>1038</v>
      </c>
      <c r="C550" s="1" t="s">
        <v>22</v>
      </c>
      <c r="D550" s="1" t="s">
        <v>1039</v>
      </c>
      <c r="E550" s="2">
        <v>0</v>
      </c>
      <c r="F550" s="1">
        <v>4038.2919999999999</v>
      </c>
      <c r="G550" s="1" t="s">
        <v>48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2839943</v>
      </c>
      <c r="B551" s="1" t="s">
        <v>1040</v>
      </c>
      <c r="C551" s="1" t="s">
        <v>57</v>
      </c>
      <c r="D551" s="1" t="s">
        <v>58</v>
      </c>
      <c r="E551" s="1">
        <f>ROUND(H552+H564,2)</f>
        <v>0</v>
      </c>
      <c r="F551" s="1">
        <v>1</v>
      </c>
      <c r="G551" s="1" t="s">
        <v>0</v>
      </c>
      <c r="H551" s="1">
        <f t="shared" si="8"/>
        <v>0</v>
      </c>
      <c r="I551" s="1" t="s">
        <v>22</v>
      </c>
      <c r="J551" s="1" t="s">
        <v>0</v>
      </c>
    </row>
    <row r="552" spans="1:10" x14ac:dyDescent="0.25">
      <c r="A552" s="1">
        <v>2839944</v>
      </c>
      <c r="B552" s="1" t="s">
        <v>1041</v>
      </c>
      <c r="C552" s="1">
        <v>767</v>
      </c>
      <c r="D552" s="1" t="s">
        <v>65</v>
      </c>
      <c r="E552" s="1">
        <f>ROUND(H553+H554+H555+H556+H557+H558+H559+H560+H561+H562+H563,2)</f>
        <v>0</v>
      </c>
      <c r="F552" s="1">
        <v>1</v>
      </c>
      <c r="G552" s="1" t="s">
        <v>0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2839945</v>
      </c>
      <c r="B553" s="1" t="s">
        <v>1042</v>
      </c>
      <c r="C553" s="1" t="s">
        <v>22</v>
      </c>
      <c r="D553" s="1" t="s">
        <v>828</v>
      </c>
      <c r="E553" s="2">
        <v>0</v>
      </c>
      <c r="F553" s="1">
        <v>322.3</v>
      </c>
      <c r="G553" s="1" t="s">
        <v>62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2839946</v>
      </c>
      <c r="B554" s="1" t="s">
        <v>1043</v>
      </c>
      <c r="C554" s="1" t="s">
        <v>22</v>
      </c>
      <c r="D554" s="1" t="s">
        <v>830</v>
      </c>
      <c r="E554" s="2">
        <v>0</v>
      </c>
      <c r="F554" s="1">
        <v>10.039999999999999</v>
      </c>
      <c r="G554" s="1" t="s">
        <v>48</v>
      </c>
      <c r="H554" s="1">
        <f t="shared" si="8"/>
        <v>0</v>
      </c>
      <c r="I554" s="1" t="s">
        <v>22</v>
      </c>
      <c r="J554" s="1" t="s">
        <v>0</v>
      </c>
    </row>
    <row r="555" spans="1:10" ht="30" x14ac:dyDescent="0.25">
      <c r="A555" s="1">
        <v>2839947</v>
      </c>
      <c r="B555" s="1" t="s">
        <v>1044</v>
      </c>
      <c r="C555" s="1" t="s">
        <v>22</v>
      </c>
      <c r="D555" s="1" t="s">
        <v>832</v>
      </c>
      <c r="E555" s="2">
        <v>0</v>
      </c>
      <c r="F555" s="1">
        <v>9.8350000000000009</v>
      </c>
      <c r="G555" s="1" t="s">
        <v>48</v>
      </c>
      <c r="H555" s="1">
        <f t="shared" si="8"/>
        <v>0</v>
      </c>
      <c r="I555" s="1" t="s">
        <v>22</v>
      </c>
      <c r="J555" s="1" t="s">
        <v>0</v>
      </c>
    </row>
    <row r="556" spans="1:10" ht="30" x14ac:dyDescent="0.25">
      <c r="A556" s="1">
        <v>2839948</v>
      </c>
      <c r="B556" s="1" t="s">
        <v>1045</v>
      </c>
      <c r="C556" s="1" t="s">
        <v>22</v>
      </c>
      <c r="D556" s="1" t="s">
        <v>1046</v>
      </c>
      <c r="E556" s="2">
        <v>0</v>
      </c>
      <c r="F556" s="1">
        <v>1</v>
      </c>
      <c r="G556" s="1" t="s">
        <v>69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2839949</v>
      </c>
      <c r="B557" s="1" t="s">
        <v>1047</v>
      </c>
      <c r="C557" s="1" t="s">
        <v>22</v>
      </c>
      <c r="D557" s="1" t="s">
        <v>1048</v>
      </c>
      <c r="E557" s="2">
        <v>0</v>
      </c>
      <c r="F557" s="1">
        <v>1</v>
      </c>
      <c r="G557" s="1" t="s">
        <v>69</v>
      </c>
      <c r="H557" s="1">
        <f t="shared" si="8"/>
        <v>0</v>
      </c>
      <c r="I557" s="1" t="s">
        <v>22</v>
      </c>
      <c r="J557" s="1" t="s">
        <v>0</v>
      </c>
    </row>
    <row r="558" spans="1:10" ht="30" x14ac:dyDescent="0.25">
      <c r="A558" s="1">
        <v>2839950</v>
      </c>
      <c r="B558" s="1" t="s">
        <v>1049</v>
      </c>
      <c r="C558" s="1" t="s">
        <v>22</v>
      </c>
      <c r="D558" s="1" t="s">
        <v>834</v>
      </c>
      <c r="E558" s="2">
        <v>0</v>
      </c>
      <c r="F558" s="1">
        <v>1</v>
      </c>
      <c r="G558" s="1" t="s">
        <v>69</v>
      </c>
      <c r="H558" s="1">
        <f t="shared" si="8"/>
        <v>0</v>
      </c>
      <c r="I558" s="1" t="s">
        <v>22</v>
      </c>
      <c r="J558" s="1" t="s">
        <v>0</v>
      </c>
    </row>
    <row r="559" spans="1:10" ht="30" x14ac:dyDescent="0.25">
      <c r="A559" s="1">
        <v>2839951</v>
      </c>
      <c r="B559" s="1" t="s">
        <v>1050</v>
      </c>
      <c r="C559" s="1" t="s">
        <v>22</v>
      </c>
      <c r="D559" s="1" t="s">
        <v>1051</v>
      </c>
      <c r="E559" s="2">
        <v>0</v>
      </c>
      <c r="F559" s="1">
        <v>1</v>
      </c>
      <c r="G559" s="1" t="s">
        <v>69</v>
      </c>
      <c r="H559" s="1">
        <f t="shared" si="8"/>
        <v>0</v>
      </c>
      <c r="I559" s="1" t="s">
        <v>22</v>
      </c>
      <c r="J559" s="1" t="s">
        <v>0</v>
      </c>
    </row>
    <row r="560" spans="1:10" ht="30" x14ac:dyDescent="0.25">
      <c r="A560" s="1">
        <v>2839952</v>
      </c>
      <c r="B560" s="1" t="s">
        <v>1052</v>
      </c>
      <c r="C560" s="1" t="s">
        <v>22</v>
      </c>
      <c r="D560" s="1" t="s">
        <v>839</v>
      </c>
      <c r="E560" s="2">
        <v>0</v>
      </c>
      <c r="F560" s="1">
        <v>1</v>
      </c>
      <c r="G560" s="1" t="s">
        <v>838</v>
      </c>
      <c r="H560" s="1">
        <f t="shared" si="8"/>
        <v>0</v>
      </c>
      <c r="I560" s="1" t="s">
        <v>22</v>
      </c>
      <c r="J560" s="1" t="s">
        <v>0</v>
      </c>
    </row>
    <row r="561" spans="1:10" ht="30" x14ac:dyDescent="0.25">
      <c r="A561" s="1">
        <v>2839953</v>
      </c>
      <c r="B561" s="1" t="s">
        <v>1053</v>
      </c>
      <c r="C561" s="1" t="s">
        <v>22</v>
      </c>
      <c r="D561" s="1" t="s">
        <v>841</v>
      </c>
      <c r="E561" s="2">
        <v>0</v>
      </c>
      <c r="F561" s="1">
        <v>390</v>
      </c>
      <c r="G561" s="1" t="s">
        <v>340</v>
      </c>
      <c r="H561" s="1">
        <f t="shared" si="8"/>
        <v>0</v>
      </c>
      <c r="I561" s="1" t="s">
        <v>22</v>
      </c>
      <c r="J561" s="1" t="s">
        <v>0</v>
      </c>
    </row>
    <row r="562" spans="1:10" ht="30" x14ac:dyDescent="0.25">
      <c r="A562" s="1">
        <v>2839954</v>
      </c>
      <c r="B562" s="1" t="s">
        <v>1054</v>
      </c>
      <c r="C562" s="1" t="s">
        <v>22</v>
      </c>
      <c r="D562" s="1" t="s">
        <v>843</v>
      </c>
      <c r="E562" s="2">
        <v>0</v>
      </c>
      <c r="F562" s="1">
        <v>1</v>
      </c>
      <c r="G562" s="1" t="s">
        <v>69</v>
      </c>
      <c r="H562" s="1">
        <f t="shared" si="8"/>
        <v>0</v>
      </c>
      <c r="I562" s="1" t="s">
        <v>22</v>
      </c>
      <c r="J562" s="1" t="s">
        <v>0</v>
      </c>
    </row>
    <row r="563" spans="1:10" ht="30" x14ac:dyDescent="0.25">
      <c r="A563" s="1">
        <v>2839955</v>
      </c>
      <c r="B563" s="1" t="s">
        <v>1055</v>
      </c>
      <c r="C563" s="1" t="s">
        <v>22</v>
      </c>
      <c r="D563" s="1" t="s">
        <v>291</v>
      </c>
      <c r="E563" s="2">
        <v>0</v>
      </c>
      <c r="F563" s="1">
        <v>20.866</v>
      </c>
      <c r="G563" s="1" t="s">
        <v>48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2839956</v>
      </c>
      <c r="B564" s="1" t="s">
        <v>1056</v>
      </c>
      <c r="C564" s="1">
        <v>783</v>
      </c>
      <c r="D564" s="1" t="s">
        <v>846</v>
      </c>
      <c r="E564" s="1">
        <f>ROUND(H565+H566,2)</f>
        <v>0</v>
      </c>
      <c r="F564" s="1">
        <v>1</v>
      </c>
      <c r="G564" s="1" t="s">
        <v>0</v>
      </c>
      <c r="H564" s="1">
        <f t="shared" si="8"/>
        <v>0</v>
      </c>
      <c r="I564" s="1" t="s">
        <v>22</v>
      </c>
      <c r="J564" s="1" t="s">
        <v>0</v>
      </c>
    </row>
    <row r="565" spans="1:10" ht="45" x14ac:dyDescent="0.25">
      <c r="A565" s="1">
        <v>2839957</v>
      </c>
      <c r="B565" s="1" t="s">
        <v>1057</v>
      </c>
      <c r="C565" s="1" t="s">
        <v>22</v>
      </c>
      <c r="D565" s="1" t="s">
        <v>848</v>
      </c>
      <c r="E565" s="2">
        <v>0</v>
      </c>
      <c r="F565" s="1">
        <v>973.346</v>
      </c>
      <c r="G565" s="1" t="s">
        <v>36</v>
      </c>
      <c r="H565" s="1">
        <f t="shared" si="8"/>
        <v>0</v>
      </c>
      <c r="I565" s="1" t="s">
        <v>22</v>
      </c>
      <c r="J565" s="1" t="s">
        <v>0</v>
      </c>
    </row>
    <row r="566" spans="1:10" ht="30" x14ac:dyDescent="0.25">
      <c r="A566" s="1">
        <v>2839958</v>
      </c>
      <c r="B566" s="1" t="s">
        <v>1058</v>
      </c>
      <c r="C566" s="1" t="s">
        <v>22</v>
      </c>
      <c r="D566" s="1" t="s">
        <v>850</v>
      </c>
      <c r="E566" s="2">
        <v>0</v>
      </c>
      <c r="F566" s="1">
        <v>973.346</v>
      </c>
      <c r="G566" s="1" t="s">
        <v>36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2839959</v>
      </c>
      <c r="B567" s="1" t="s">
        <v>1059</v>
      </c>
      <c r="C567" s="1" t="s">
        <v>22</v>
      </c>
      <c r="D567" s="1" t="s">
        <v>1060</v>
      </c>
      <c r="E567" s="1">
        <f>ROUND(H568,2)</f>
        <v>0</v>
      </c>
      <c r="F567" s="1">
        <v>1</v>
      </c>
      <c r="G567" s="1" t="s">
        <v>0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2839960</v>
      </c>
      <c r="B568" s="1" t="s">
        <v>1061</v>
      </c>
      <c r="C568" s="1" t="s">
        <v>22</v>
      </c>
      <c r="D568" s="1" t="s">
        <v>1062</v>
      </c>
      <c r="E568" s="1">
        <f>ROUND(H569+H601+H605,2)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2839961</v>
      </c>
      <c r="B569" s="1" t="s">
        <v>1063</v>
      </c>
      <c r="C569" s="1" t="s">
        <v>31</v>
      </c>
      <c r="D569" s="1" t="s">
        <v>32</v>
      </c>
      <c r="E569" s="1">
        <f>ROUND(H570+H579+H597,2)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2839962</v>
      </c>
      <c r="B570" s="1" t="s">
        <v>1064</v>
      </c>
      <c r="C570" s="1">
        <v>1</v>
      </c>
      <c r="D570" s="1" t="s">
        <v>34</v>
      </c>
      <c r="E570" s="1">
        <f>ROUND(H571+H572+H573+H574+H575+H576+H577+H578,2)</f>
        <v>0</v>
      </c>
      <c r="F570" s="1">
        <v>1</v>
      </c>
      <c r="G570" s="1" t="s">
        <v>0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2839963</v>
      </c>
      <c r="B571" s="1" t="s">
        <v>1065</v>
      </c>
      <c r="C571" s="1" t="s">
        <v>22</v>
      </c>
      <c r="D571" s="1" t="s">
        <v>888</v>
      </c>
      <c r="E571" s="2">
        <v>0</v>
      </c>
      <c r="F571" s="1">
        <v>120</v>
      </c>
      <c r="G571" s="1" t="s">
        <v>45</v>
      </c>
      <c r="H571" s="1">
        <f t="shared" si="8"/>
        <v>0</v>
      </c>
      <c r="I571" s="1" t="s">
        <v>22</v>
      </c>
      <c r="J571" s="1" t="s">
        <v>0</v>
      </c>
    </row>
    <row r="572" spans="1:10" ht="45" x14ac:dyDescent="0.25">
      <c r="A572" s="1">
        <v>2839964</v>
      </c>
      <c r="B572" s="1" t="s">
        <v>1066</v>
      </c>
      <c r="C572" s="1" t="s">
        <v>22</v>
      </c>
      <c r="D572" s="1" t="s">
        <v>753</v>
      </c>
      <c r="E572" s="2">
        <v>0</v>
      </c>
      <c r="F572" s="1">
        <v>25</v>
      </c>
      <c r="G572" s="1" t="s">
        <v>45</v>
      </c>
      <c r="H572" s="1">
        <f t="shared" si="8"/>
        <v>0</v>
      </c>
      <c r="I572" s="1" t="s">
        <v>22</v>
      </c>
      <c r="J572" s="1" t="s">
        <v>0</v>
      </c>
    </row>
    <row r="573" spans="1:10" ht="45" x14ac:dyDescent="0.25">
      <c r="A573" s="1">
        <v>2839965</v>
      </c>
      <c r="B573" s="1" t="s">
        <v>1067</v>
      </c>
      <c r="C573" s="1" t="s">
        <v>22</v>
      </c>
      <c r="D573" s="1" t="s">
        <v>1068</v>
      </c>
      <c r="E573" s="2">
        <v>0</v>
      </c>
      <c r="F573" s="1">
        <v>250</v>
      </c>
      <c r="G573" s="1" t="s">
        <v>45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2839966</v>
      </c>
      <c r="B574" s="1" t="s">
        <v>1069</v>
      </c>
      <c r="C574" s="1" t="s">
        <v>22</v>
      </c>
      <c r="D574" s="1" t="s">
        <v>759</v>
      </c>
      <c r="E574" s="2">
        <v>0</v>
      </c>
      <c r="F574" s="1">
        <v>25</v>
      </c>
      <c r="G574" s="1" t="s">
        <v>45</v>
      </c>
      <c r="H574" s="1">
        <f t="shared" si="8"/>
        <v>0</v>
      </c>
      <c r="I574" s="1" t="s">
        <v>22</v>
      </c>
      <c r="J574" s="1" t="s">
        <v>0</v>
      </c>
    </row>
    <row r="575" spans="1:10" ht="30" x14ac:dyDescent="0.25">
      <c r="A575" s="1">
        <v>2839967</v>
      </c>
      <c r="B575" s="1" t="s">
        <v>1070</v>
      </c>
      <c r="C575" s="1" t="s">
        <v>22</v>
      </c>
      <c r="D575" s="1" t="s">
        <v>94</v>
      </c>
      <c r="E575" s="2">
        <v>0</v>
      </c>
      <c r="F575" s="1">
        <v>42.5</v>
      </c>
      <c r="G575" s="1" t="s">
        <v>48</v>
      </c>
      <c r="H575" s="1">
        <f t="shared" si="8"/>
        <v>0</v>
      </c>
      <c r="I575" s="1" t="s">
        <v>22</v>
      </c>
      <c r="J575" s="1" t="s">
        <v>0</v>
      </c>
    </row>
    <row r="576" spans="1:10" ht="30" x14ac:dyDescent="0.25">
      <c r="A576" s="1">
        <v>2839968</v>
      </c>
      <c r="B576" s="1" t="s">
        <v>1071</v>
      </c>
      <c r="C576" s="1" t="s">
        <v>22</v>
      </c>
      <c r="D576" s="1" t="s">
        <v>1072</v>
      </c>
      <c r="E576" s="2">
        <v>0</v>
      </c>
      <c r="F576" s="1">
        <v>25</v>
      </c>
      <c r="G576" s="1" t="s">
        <v>45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2839969</v>
      </c>
      <c r="B577" s="1" t="s">
        <v>1073</v>
      </c>
      <c r="C577" s="1" t="s">
        <v>22</v>
      </c>
      <c r="D577" s="1" t="s">
        <v>1074</v>
      </c>
      <c r="E577" s="2">
        <v>0</v>
      </c>
      <c r="F577" s="1">
        <v>47.25</v>
      </c>
      <c r="G577" s="1" t="s">
        <v>48</v>
      </c>
      <c r="H577" s="1">
        <f t="shared" si="8"/>
        <v>0</v>
      </c>
      <c r="I577" s="1" t="s">
        <v>22</v>
      </c>
      <c r="J577" s="1" t="s">
        <v>0</v>
      </c>
    </row>
    <row r="578" spans="1:10" ht="30" x14ac:dyDescent="0.25">
      <c r="A578" s="1">
        <v>2839970</v>
      </c>
      <c r="B578" s="1" t="s">
        <v>1075</v>
      </c>
      <c r="C578" s="1" t="s">
        <v>22</v>
      </c>
      <c r="D578" s="1" t="s">
        <v>1076</v>
      </c>
      <c r="E578" s="2">
        <v>0</v>
      </c>
      <c r="F578" s="1">
        <v>95</v>
      </c>
      <c r="G578" s="1" t="s">
        <v>45</v>
      </c>
      <c r="H578" s="1">
        <f t="shared" si="8"/>
        <v>0</v>
      </c>
      <c r="I578" s="1" t="s">
        <v>22</v>
      </c>
      <c r="J578" s="1" t="s">
        <v>0</v>
      </c>
    </row>
    <row r="579" spans="1:10" x14ac:dyDescent="0.25">
      <c r="A579" s="1">
        <v>2839971</v>
      </c>
      <c r="B579" s="1" t="s">
        <v>1077</v>
      </c>
      <c r="C579" s="1">
        <v>8</v>
      </c>
      <c r="D579" s="1" t="s">
        <v>375</v>
      </c>
      <c r="E579" s="1">
        <f>ROUND(H580+H581+H582+H583+H584+H585+H586+H587+H588+H589+H590+H591+H592+H593+H594+H595+H596,2)</f>
        <v>0</v>
      </c>
      <c r="F579" s="1">
        <v>1</v>
      </c>
      <c r="G579" s="1" t="s">
        <v>0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ht="45" x14ac:dyDescent="0.25">
      <c r="A580" s="1">
        <v>2839972</v>
      </c>
      <c r="B580" s="1" t="s">
        <v>1078</v>
      </c>
      <c r="C580" s="1" t="s">
        <v>22</v>
      </c>
      <c r="D580" s="1" t="s">
        <v>1079</v>
      </c>
      <c r="E580" s="2">
        <v>0</v>
      </c>
      <c r="F580" s="1">
        <v>25</v>
      </c>
      <c r="G580" s="1" t="s">
        <v>62</v>
      </c>
      <c r="H580" s="1">
        <f t="shared" si="9"/>
        <v>0</v>
      </c>
      <c r="I580" s="1" t="s">
        <v>22</v>
      </c>
      <c r="J580" s="1" t="s">
        <v>0</v>
      </c>
    </row>
    <row r="581" spans="1:10" ht="30" x14ac:dyDescent="0.25">
      <c r="A581" s="1">
        <v>2839973</v>
      </c>
      <c r="B581" s="1" t="s">
        <v>1080</v>
      </c>
      <c r="C581" s="1" t="s">
        <v>22</v>
      </c>
      <c r="D581" s="1" t="s">
        <v>1081</v>
      </c>
      <c r="E581" s="2">
        <v>0</v>
      </c>
      <c r="F581" s="1">
        <v>25</v>
      </c>
      <c r="G581" s="1" t="s">
        <v>62</v>
      </c>
      <c r="H581" s="1">
        <f t="shared" si="9"/>
        <v>0</v>
      </c>
      <c r="I581" s="1" t="s">
        <v>22</v>
      </c>
      <c r="J581" s="1" t="s">
        <v>0</v>
      </c>
    </row>
    <row r="582" spans="1:10" ht="45" x14ac:dyDescent="0.25">
      <c r="A582" s="1">
        <v>2839974</v>
      </c>
      <c r="B582" s="1" t="s">
        <v>1082</v>
      </c>
      <c r="C582" s="1" t="s">
        <v>22</v>
      </c>
      <c r="D582" s="1" t="s">
        <v>1083</v>
      </c>
      <c r="E582" s="2">
        <v>0</v>
      </c>
      <c r="F582" s="1">
        <v>100</v>
      </c>
      <c r="G582" s="1" t="s">
        <v>62</v>
      </c>
      <c r="H582" s="1">
        <f t="shared" si="9"/>
        <v>0</v>
      </c>
      <c r="I582" s="1" t="s">
        <v>22</v>
      </c>
      <c r="J582" s="1" t="s">
        <v>0</v>
      </c>
    </row>
    <row r="583" spans="1:10" ht="30" x14ac:dyDescent="0.25">
      <c r="A583" s="1">
        <v>2839975</v>
      </c>
      <c r="B583" s="1" t="s">
        <v>1084</v>
      </c>
      <c r="C583" s="1" t="s">
        <v>22</v>
      </c>
      <c r="D583" s="1" t="s">
        <v>1085</v>
      </c>
      <c r="E583" s="2">
        <v>0</v>
      </c>
      <c r="F583" s="1">
        <v>100</v>
      </c>
      <c r="G583" s="1" t="s">
        <v>62</v>
      </c>
      <c r="H583" s="1">
        <f t="shared" si="9"/>
        <v>0</v>
      </c>
      <c r="I583" s="1" t="s">
        <v>22</v>
      </c>
      <c r="J583" s="1" t="s">
        <v>0</v>
      </c>
    </row>
    <row r="584" spans="1:10" ht="30" x14ac:dyDescent="0.25">
      <c r="A584" s="1">
        <v>2839976</v>
      </c>
      <c r="B584" s="1" t="s">
        <v>1086</v>
      </c>
      <c r="C584" s="1" t="s">
        <v>22</v>
      </c>
      <c r="D584" s="1" t="s">
        <v>1087</v>
      </c>
      <c r="E584" s="2">
        <v>0</v>
      </c>
      <c r="F584" s="1">
        <v>15</v>
      </c>
      <c r="G584" s="1" t="s">
        <v>62</v>
      </c>
      <c r="H584" s="1">
        <f t="shared" si="9"/>
        <v>0</v>
      </c>
      <c r="I584" s="1" t="s">
        <v>22</v>
      </c>
      <c r="J584" s="1" t="s">
        <v>0</v>
      </c>
    </row>
    <row r="585" spans="1:10" ht="45" x14ac:dyDescent="0.25">
      <c r="A585" s="1">
        <v>2839977</v>
      </c>
      <c r="B585" s="1" t="s">
        <v>1088</v>
      </c>
      <c r="C585" s="1" t="s">
        <v>22</v>
      </c>
      <c r="D585" s="1" t="s">
        <v>1089</v>
      </c>
      <c r="E585" s="2">
        <v>0</v>
      </c>
      <c r="F585" s="1">
        <v>15</v>
      </c>
      <c r="G585" s="1" t="s">
        <v>62</v>
      </c>
      <c r="H585" s="1">
        <f t="shared" si="9"/>
        <v>0</v>
      </c>
      <c r="I585" s="1" t="s">
        <v>22</v>
      </c>
      <c r="J585" s="1" t="s">
        <v>0</v>
      </c>
    </row>
    <row r="586" spans="1:10" ht="30" x14ac:dyDescent="0.25">
      <c r="A586" s="1">
        <v>2839978</v>
      </c>
      <c r="B586" s="1" t="s">
        <v>1090</v>
      </c>
      <c r="C586" s="1" t="s">
        <v>22</v>
      </c>
      <c r="D586" s="1" t="s">
        <v>1091</v>
      </c>
      <c r="E586" s="2">
        <v>0</v>
      </c>
      <c r="F586" s="1">
        <v>35</v>
      </c>
      <c r="G586" s="1" t="s">
        <v>62</v>
      </c>
      <c r="H586" s="1">
        <f t="shared" si="9"/>
        <v>0</v>
      </c>
      <c r="I586" s="1" t="s">
        <v>22</v>
      </c>
      <c r="J586" s="1" t="s">
        <v>0</v>
      </c>
    </row>
    <row r="587" spans="1:10" ht="45" x14ac:dyDescent="0.25">
      <c r="A587" s="1">
        <v>2839979</v>
      </c>
      <c r="B587" s="1" t="s">
        <v>1092</v>
      </c>
      <c r="C587" s="1" t="s">
        <v>22</v>
      </c>
      <c r="D587" s="1" t="s">
        <v>1093</v>
      </c>
      <c r="E587" s="2">
        <v>0</v>
      </c>
      <c r="F587" s="1">
        <v>35</v>
      </c>
      <c r="G587" s="1" t="s">
        <v>62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2839980</v>
      </c>
      <c r="B588" s="1" t="s">
        <v>1094</v>
      </c>
      <c r="C588" s="1" t="s">
        <v>22</v>
      </c>
      <c r="D588" s="1" t="s">
        <v>1095</v>
      </c>
      <c r="E588" s="2">
        <v>0</v>
      </c>
      <c r="F588" s="1">
        <v>33</v>
      </c>
      <c r="G588" s="1" t="s">
        <v>62</v>
      </c>
      <c r="H588" s="1">
        <f t="shared" si="9"/>
        <v>0</v>
      </c>
      <c r="I588" s="1" t="s">
        <v>22</v>
      </c>
      <c r="J588" s="1" t="s">
        <v>0</v>
      </c>
    </row>
    <row r="589" spans="1:10" ht="45" x14ac:dyDescent="0.25">
      <c r="A589" s="1">
        <v>2839981</v>
      </c>
      <c r="B589" s="1" t="s">
        <v>1096</v>
      </c>
      <c r="C589" s="1" t="s">
        <v>22</v>
      </c>
      <c r="D589" s="1" t="s">
        <v>1097</v>
      </c>
      <c r="E589" s="2">
        <v>0</v>
      </c>
      <c r="F589" s="1">
        <v>1</v>
      </c>
      <c r="G589" s="1" t="s">
        <v>69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2839982</v>
      </c>
      <c r="B590" s="1" t="s">
        <v>1098</v>
      </c>
      <c r="C590" s="1" t="s">
        <v>22</v>
      </c>
      <c r="D590" s="1" t="s">
        <v>1099</v>
      </c>
      <c r="E590" s="2">
        <v>0</v>
      </c>
      <c r="F590" s="1">
        <v>1</v>
      </c>
      <c r="G590" s="1" t="s">
        <v>69</v>
      </c>
      <c r="H590" s="1">
        <f t="shared" si="9"/>
        <v>0</v>
      </c>
      <c r="I590" s="1" t="s">
        <v>22</v>
      </c>
      <c r="J590" s="1" t="s">
        <v>0</v>
      </c>
    </row>
    <row r="591" spans="1:10" ht="30" x14ac:dyDescent="0.25">
      <c r="A591" s="1">
        <v>2839983</v>
      </c>
      <c r="B591" s="1" t="s">
        <v>1100</v>
      </c>
      <c r="C591" s="1" t="s">
        <v>22</v>
      </c>
      <c r="D591" s="1" t="s">
        <v>1101</v>
      </c>
      <c r="E591" s="2">
        <v>0</v>
      </c>
      <c r="F591" s="1">
        <v>1</v>
      </c>
      <c r="G591" s="1" t="s">
        <v>69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2839984</v>
      </c>
      <c r="B592" s="1" t="s">
        <v>1102</v>
      </c>
      <c r="C592" s="1" t="s">
        <v>22</v>
      </c>
      <c r="D592" s="1" t="s">
        <v>1103</v>
      </c>
      <c r="E592" s="2">
        <v>0</v>
      </c>
      <c r="F592" s="1">
        <v>2</v>
      </c>
      <c r="G592" s="1" t="s">
        <v>69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2839985</v>
      </c>
      <c r="B593" s="1" t="s">
        <v>1104</v>
      </c>
      <c r="C593" s="1" t="s">
        <v>22</v>
      </c>
      <c r="D593" s="1" t="s">
        <v>1105</v>
      </c>
      <c r="E593" s="2">
        <v>0</v>
      </c>
      <c r="F593" s="1">
        <v>1</v>
      </c>
      <c r="G593" s="1" t="s">
        <v>69</v>
      </c>
      <c r="H593" s="1">
        <f t="shared" si="9"/>
        <v>0</v>
      </c>
      <c r="I593" s="1" t="s">
        <v>22</v>
      </c>
      <c r="J593" s="1" t="s">
        <v>0</v>
      </c>
    </row>
    <row r="594" spans="1:10" ht="30" x14ac:dyDescent="0.25">
      <c r="A594" s="1">
        <v>2839986</v>
      </c>
      <c r="B594" s="1" t="s">
        <v>1106</v>
      </c>
      <c r="C594" s="1" t="s">
        <v>22</v>
      </c>
      <c r="D594" s="1" t="s">
        <v>1107</v>
      </c>
      <c r="E594" s="2">
        <v>0</v>
      </c>
      <c r="F594" s="1">
        <v>1</v>
      </c>
      <c r="G594" s="1" t="s">
        <v>69</v>
      </c>
      <c r="H594" s="1">
        <f t="shared" si="9"/>
        <v>0</v>
      </c>
      <c r="I594" s="1" t="s">
        <v>22</v>
      </c>
      <c r="J594" s="1" t="s">
        <v>0</v>
      </c>
    </row>
    <row r="595" spans="1:10" ht="30" x14ac:dyDescent="0.25">
      <c r="A595" s="1">
        <v>2839987</v>
      </c>
      <c r="B595" s="1" t="s">
        <v>1108</v>
      </c>
      <c r="C595" s="1" t="s">
        <v>22</v>
      </c>
      <c r="D595" s="1" t="s">
        <v>1109</v>
      </c>
      <c r="E595" s="2">
        <v>0</v>
      </c>
      <c r="F595" s="1">
        <v>125</v>
      </c>
      <c r="G595" s="1" t="s">
        <v>62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2839988</v>
      </c>
      <c r="B596" s="1" t="s">
        <v>1110</v>
      </c>
      <c r="C596" s="1" t="s">
        <v>22</v>
      </c>
      <c r="D596" s="1" t="s">
        <v>1111</v>
      </c>
      <c r="E596" s="2">
        <v>0</v>
      </c>
      <c r="F596" s="1">
        <v>40</v>
      </c>
      <c r="G596" s="1" t="s">
        <v>62</v>
      </c>
      <c r="H596" s="1">
        <f t="shared" si="9"/>
        <v>0</v>
      </c>
      <c r="I596" s="1" t="s">
        <v>22</v>
      </c>
      <c r="J596" s="1" t="s">
        <v>0</v>
      </c>
    </row>
    <row r="597" spans="1:10" x14ac:dyDescent="0.25">
      <c r="A597" s="1">
        <v>2839989</v>
      </c>
      <c r="B597" s="1" t="s">
        <v>1112</v>
      </c>
      <c r="C597" s="1">
        <v>99</v>
      </c>
      <c r="D597" s="1" t="s">
        <v>142</v>
      </c>
      <c r="E597" s="1">
        <f>ROUND(H598+H599+H600,2)</f>
        <v>0</v>
      </c>
      <c r="F597" s="1">
        <v>1</v>
      </c>
      <c r="G597" s="1" t="s">
        <v>0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2839990</v>
      </c>
      <c r="B598" s="1" t="s">
        <v>1113</v>
      </c>
      <c r="C598" s="1" t="s">
        <v>22</v>
      </c>
      <c r="D598" s="1" t="s">
        <v>824</v>
      </c>
      <c r="E598" s="2">
        <v>0</v>
      </c>
      <c r="F598" s="1">
        <v>47.805999999999997</v>
      </c>
      <c r="G598" s="1" t="s">
        <v>48</v>
      </c>
      <c r="H598" s="1">
        <f t="shared" si="9"/>
        <v>0</v>
      </c>
      <c r="I598" s="1" t="s">
        <v>22</v>
      </c>
      <c r="J598" s="1" t="s">
        <v>0</v>
      </c>
    </row>
    <row r="599" spans="1:10" ht="30" x14ac:dyDescent="0.25">
      <c r="A599" s="1">
        <v>2839991</v>
      </c>
      <c r="B599" s="1" t="s">
        <v>1114</v>
      </c>
      <c r="C599" s="1" t="s">
        <v>22</v>
      </c>
      <c r="D599" s="1" t="s">
        <v>381</v>
      </c>
      <c r="E599" s="2">
        <v>0</v>
      </c>
      <c r="F599" s="1">
        <v>47.805999999999997</v>
      </c>
      <c r="G599" s="1" t="s">
        <v>48</v>
      </c>
      <c r="H599" s="1">
        <f t="shared" si="9"/>
        <v>0</v>
      </c>
      <c r="I599" s="1" t="s">
        <v>22</v>
      </c>
      <c r="J599" s="1" t="s">
        <v>0</v>
      </c>
    </row>
    <row r="600" spans="1:10" ht="60" x14ac:dyDescent="0.25">
      <c r="A600" s="1">
        <v>2839992</v>
      </c>
      <c r="B600" s="1" t="s">
        <v>1115</v>
      </c>
      <c r="C600" s="1" t="s">
        <v>22</v>
      </c>
      <c r="D600" s="1" t="s">
        <v>1116</v>
      </c>
      <c r="E600" s="2">
        <v>0</v>
      </c>
      <c r="F600" s="1">
        <v>47.805999999999997</v>
      </c>
      <c r="G600" s="1" t="s">
        <v>48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2839993</v>
      </c>
      <c r="B601" s="1" t="s">
        <v>1117</v>
      </c>
      <c r="C601" s="1" t="s">
        <v>57</v>
      </c>
      <c r="D601" s="1" t="s">
        <v>58</v>
      </c>
      <c r="E601" s="1">
        <f>ROUND(H602,2)</f>
        <v>0</v>
      </c>
      <c r="F601" s="1">
        <v>1</v>
      </c>
      <c r="G601" s="1" t="s">
        <v>0</v>
      </c>
      <c r="H601" s="1">
        <f t="shared" si="9"/>
        <v>0</v>
      </c>
      <c r="I601" s="1" t="s">
        <v>22</v>
      </c>
      <c r="J601" s="1" t="s">
        <v>0</v>
      </c>
    </row>
    <row r="602" spans="1:10" x14ac:dyDescent="0.25">
      <c r="A602" s="1">
        <v>2839994</v>
      </c>
      <c r="B602" s="1" t="s">
        <v>1118</v>
      </c>
      <c r="C602" s="1">
        <v>722</v>
      </c>
      <c r="D602" s="1" t="s">
        <v>390</v>
      </c>
      <c r="E602" s="1">
        <f>ROUND(H603+H604,2)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2839995</v>
      </c>
      <c r="B603" s="1" t="s">
        <v>1119</v>
      </c>
      <c r="C603" s="1" t="s">
        <v>22</v>
      </c>
      <c r="D603" s="1" t="s">
        <v>1120</v>
      </c>
      <c r="E603" s="2">
        <v>0</v>
      </c>
      <c r="F603" s="1">
        <v>5</v>
      </c>
      <c r="G603" s="1" t="s">
        <v>69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2839996</v>
      </c>
      <c r="B604" s="1" t="s">
        <v>1121</v>
      </c>
      <c r="C604" s="1" t="s">
        <v>22</v>
      </c>
      <c r="D604" s="1" t="s">
        <v>1122</v>
      </c>
      <c r="E604" s="2">
        <v>0</v>
      </c>
      <c r="F604" s="1">
        <v>5</v>
      </c>
      <c r="G604" s="1" t="s">
        <v>69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2839997</v>
      </c>
      <c r="B605" s="1" t="s">
        <v>1123</v>
      </c>
      <c r="C605" s="1" t="s">
        <v>438</v>
      </c>
      <c r="D605" s="1" t="s">
        <v>439</v>
      </c>
      <c r="E605" s="1">
        <f>ROUND(H606,2)</f>
        <v>0</v>
      </c>
      <c r="F605" s="1">
        <v>1</v>
      </c>
      <c r="G605" s="1" t="s">
        <v>0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2839998</v>
      </c>
      <c r="B606" s="1" t="s">
        <v>1124</v>
      </c>
      <c r="C606" s="1" t="s">
        <v>22</v>
      </c>
      <c r="D606" s="1" t="s">
        <v>1125</v>
      </c>
      <c r="E606" s="2">
        <v>0</v>
      </c>
      <c r="F606" s="1">
        <v>14</v>
      </c>
      <c r="G606" s="1" t="s">
        <v>369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2839999</v>
      </c>
      <c r="B607" s="1" t="s">
        <v>1126</v>
      </c>
      <c r="C607" s="1" t="s">
        <v>22</v>
      </c>
      <c r="D607" s="1" t="s">
        <v>1127</v>
      </c>
      <c r="E607" s="1">
        <f>ROUND(H608+H680+H682,2)</f>
        <v>0</v>
      </c>
      <c r="F607" s="1">
        <v>1</v>
      </c>
      <c r="G607" s="1" t="s">
        <v>0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2840000</v>
      </c>
      <c r="B608" s="1" t="s">
        <v>1128</v>
      </c>
      <c r="C608" s="1" t="s">
        <v>22</v>
      </c>
      <c r="D608" s="1" t="s">
        <v>1129</v>
      </c>
      <c r="E608" s="1">
        <f>ROUND(H609+H638+H650+H664,2)</f>
        <v>0</v>
      </c>
      <c r="F608" s="1">
        <v>1</v>
      </c>
      <c r="G608" s="1" t="s">
        <v>0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2840001</v>
      </c>
      <c r="B609" s="1" t="s">
        <v>1130</v>
      </c>
      <c r="C609" s="1">
        <v>1</v>
      </c>
      <c r="D609" s="1" t="s">
        <v>449</v>
      </c>
      <c r="E609" s="1">
        <f>ROUND(H610+H611+H612+H613+H614+H615+H616+H617+H618+H619+H620+H621+H622+H623+H624+H625+H626+H627+H628+H629+H630+H631+H632+H633+H634+H635+H636+H637,2)</f>
        <v>0</v>
      </c>
      <c r="F609" s="1">
        <v>1</v>
      </c>
      <c r="G609" s="1" t="s">
        <v>0</v>
      </c>
      <c r="H609" s="1">
        <f t="shared" si="9"/>
        <v>0</v>
      </c>
      <c r="I609" s="1" t="s">
        <v>22</v>
      </c>
      <c r="J609" s="1" t="s">
        <v>0</v>
      </c>
    </row>
    <row r="610" spans="1:10" ht="30" x14ac:dyDescent="0.25">
      <c r="A610" s="1">
        <v>2840002</v>
      </c>
      <c r="B610" s="1" t="s">
        <v>1131</v>
      </c>
      <c r="C610" s="1" t="s">
        <v>22</v>
      </c>
      <c r="D610" s="1" t="s">
        <v>451</v>
      </c>
      <c r="E610" s="2">
        <v>0</v>
      </c>
      <c r="F610" s="1">
        <v>17</v>
      </c>
      <c r="G610" s="1" t="s">
        <v>69</v>
      </c>
      <c r="H610" s="1">
        <f t="shared" si="9"/>
        <v>0</v>
      </c>
      <c r="I610" s="1" t="s">
        <v>22</v>
      </c>
      <c r="J610" s="1" t="s">
        <v>0</v>
      </c>
    </row>
    <row r="611" spans="1:10" ht="30" x14ac:dyDescent="0.25">
      <c r="A611" s="1">
        <v>2840003</v>
      </c>
      <c r="B611" s="1" t="s">
        <v>1132</v>
      </c>
      <c r="C611" s="1" t="s">
        <v>22</v>
      </c>
      <c r="D611" s="1" t="s">
        <v>1133</v>
      </c>
      <c r="E611" s="2">
        <v>0</v>
      </c>
      <c r="F611" s="1">
        <v>17</v>
      </c>
      <c r="G611" s="1" t="s">
        <v>69</v>
      </c>
      <c r="H611" s="1">
        <f t="shared" si="9"/>
        <v>0</v>
      </c>
      <c r="I611" s="1" t="s">
        <v>22</v>
      </c>
      <c r="J611" s="1" t="s">
        <v>0</v>
      </c>
    </row>
    <row r="612" spans="1:10" ht="30" x14ac:dyDescent="0.25">
      <c r="A612" s="1">
        <v>2840004</v>
      </c>
      <c r="B612" s="1" t="s">
        <v>1134</v>
      </c>
      <c r="C612" s="1" t="s">
        <v>22</v>
      </c>
      <c r="D612" s="1" t="s">
        <v>455</v>
      </c>
      <c r="E612" s="2">
        <v>0</v>
      </c>
      <c r="F612" s="1">
        <v>15</v>
      </c>
      <c r="G612" s="1" t="s">
        <v>69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2840005</v>
      </c>
      <c r="B613" s="1" t="s">
        <v>1135</v>
      </c>
      <c r="C613" s="1" t="s">
        <v>22</v>
      </c>
      <c r="D613" s="1" t="s">
        <v>1136</v>
      </c>
      <c r="E613" s="2">
        <v>0</v>
      </c>
      <c r="F613" s="1">
        <v>15</v>
      </c>
      <c r="G613" s="1" t="s">
        <v>69</v>
      </c>
      <c r="H613" s="1">
        <f t="shared" si="9"/>
        <v>0</v>
      </c>
      <c r="I613" s="1" t="s">
        <v>22</v>
      </c>
      <c r="J613" s="1" t="s">
        <v>0</v>
      </c>
    </row>
    <row r="614" spans="1:10" x14ac:dyDescent="0.25">
      <c r="A614" s="1">
        <v>2840006</v>
      </c>
      <c r="B614" s="1" t="s">
        <v>1137</v>
      </c>
      <c r="C614" s="1" t="s">
        <v>22</v>
      </c>
      <c r="D614" s="1" t="s">
        <v>459</v>
      </c>
      <c r="E614" s="2">
        <v>0</v>
      </c>
      <c r="F614" s="1">
        <v>15</v>
      </c>
      <c r="G614" s="1" t="s">
        <v>69</v>
      </c>
      <c r="H614" s="1">
        <f t="shared" si="9"/>
        <v>0</v>
      </c>
      <c r="I614" s="1" t="s">
        <v>22</v>
      </c>
      <c r="J614" s="1" t="s">
        <v>0</v>
      </c>
    </row>
    <row r="615" spans="1:10" ht="30" x14ac:dyDescent="0.25">
      <c r="A615" s="1">
        <v>2840007</v>
      </c>
      <c r="B615" s="1" t="s">
        <v>1138</v>
      </c>
      <c r="C615" s="1" t="s">
        <v>22</v>
      </c>
      <c r="D615" s="1" t="s">
        <v>461</v>
      </c>
      <c r="E615" s="2">
        <v>0</v>
      </c>
      <c r="F615" s="1">
        <v>15</v>
      </c>
      <c r="G615" s="1" t="s">
        <v>69</v>
      </c>
      <c r="H615" s="1">
        <f t="shared" si="9"/>
        <v>0</v>
      </c>
      <c r="I615" s="1" t="s">
        <v>22</v>
      </c>
      <c r="J615" s="1" t="s">
        <v>0</v>
      </c>
    </row>
    <row r="616" spans="1:10" x14ac:dyDescent="0.25">
      <c r="A616" s="1">
        <v>2840008</v>
      </c>
      <c r="B616" s="1" t="s">
        <v>1139</v>
      </c>
      <c r="C616" s="1" t="s">
        <v>22</v>
      </c>
      <c r="D616" s="1" t="s">
        <v>463</v>
      </c>
      <c r="E616" s="2">
        <v>0</v>
      </c>
      <c r="F616" s="1">
        <v>15</v>
      </c>
      <c r="G616" s="1" t="s">
        <v>69</v>
      </c>
      <c r="H616" s="1">
        <f t="shared" si="9"/>
        <v>0</v>
      </c>
      <c r="I616" s="1" t="s">
        <v>22</v>
      </c>
      <c r="J616" s="1" t="s">
        <v>0</v>
      </c>
    </row>
    <row r="617" spans="1:10" x14ac:dyDescent="0.25">
      <c r="A617" s="1">
        <v>2840009</v>
      </c>
      <c r="B617" s="1" t="s">
        <v>1140</v>
      </c>
      <c r="C617" s="1" t="s">
        <v>22</v>
      </c>
      <c r="D617" s="1" t="s">
        <v>465</v>
      </c>
      <c r="E617" s="2">
        <v>0</v>
      </c>
      <c r="F617" s="1">
        <v>15</v>
      </c>
      <c r="G617" s="1" t="s">
        <v>69</v>
      </c>
      <c r="H617" s="1">
        <f t="shared" si="9"/>
        <v>0</v>
      </c>
      <c r="I617" s="1" t="s">
        <v>22</v>
      </c>
      <c r="J617" s="1" t="s">
        <v>0</v>
      </c>
    </row>
    <row r="618" spans="1:10" x14ac:dyDescent="0.25">
      <c r="A618" s="1">
        <v>2840010</v>
      </c>
      <c r="B618" s="1" t="s">
        <v>1141</v>
      </c>
      <c r="C618" s="1" t="s">
        <v>22</v>
      </c>
      <c r="D618" s="1" t="s">
        <v>467</v>
      </c>
      <c r="E618" s="2">
        <v>0</v>
      </c>
      <c r="F618" s="1">
        <v>15</v>
      </c>
      <c r="G618" s="1" t="s">
        <v>69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2840011</v>
      </c>
      <c r="B619" s="1" t="s">
        <v>1142</v>
      </c>
      <c r="C619" s="1" t="s">
        <v>22</v>
      </c>
      <c r="D619" s="1" t="s">
        <v>469</v>
      </c>
      <c r="E619" s="2">
        <v>0</v>
      </c>
      <c r="F619" s="1">
        <v>15</v>
      </c>
      <c r="G619" s="1" t="s">
        <v>69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2840012</v>
      </c>
      <c r="B620" s="1" t="s">
        <v>1143</v>
      </c>
      <c r="C620" s="1" t="s">
        <v>22</v>
      </c>
      <c r="D620" s="1" t="s">
        <v>1144</v>
      </c>
      <c r="E620" s="2">
        <v>0</v>
      </c>
      <c r="F620" s="1">
        <v>2</v>
      </c>
      <c r="G620" s="1" t="s">
        <v>69</v>
      </c>
      <c r="H620" s="1">
        <f t="shared" si="9"/>
        <v>0</v>
      </c>
      <c r="I620" s="1" t="s">
        <v>22</v>
      </c>
      <c r="J620" s="1" t="s">
        <v>0</v>
      </c>
    </row>
    <row r="621" spans="1:10" ht="30" x14ac:dyDescent="0.25">
      <c r="A621" s="1">
        <v>2840013</v>
      </c>
      <c r="B621" s="1" t="s">
        <v>1145</v>
      </c>
      <c r="C621" s="1" t="s">
        <v>22</v>
      </c>
      <c r="D621" s="1" t="s">
        <v>1146</v>
      </c>
      <c r="E621" s="2">
        <v>0</v>
      </c>
      <c r="F621" s="1">
        <v>2</v>
      </c>
      <c r="G621" s="1" t="s">
        <v>69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2840014</v>
      </c>
      <c r="B622" s="1" t="s">
        <v>1147</v>
      </c>
      <c r="C622" s="1" t="s">
        <v>22</v>
      </c>
      <c r="D622" s="1" t="s">
        <v>1148</v>
      </c>
      <c r="E622" s="2">
        <v>0</v>
      </c>
      <c r="F622" s="1">
        <v>13</v>
      </c>
      <c r="G622" s="1" t="s">
        <v>69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2840015</v>
      </c>
      <c r="B623" s="1" t="s">
        <v>1149</v>
      </c>
      <c r="C623" s="1" t="s">
        <v>22</v>
      </c>
      <c r="D623" s="1" t="s">
        <v>1150</v>
      </c>
      <c r="E623" s="2">
        <v>0</v>
      </c>
      <c r="F623" s="1">
        <v>13</v>
      </c>
      <c r="G623" s="1" t="s">
        <v>69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2840016</v>
      </c>
      <c r="B624" s="1" t="s">
        <v>1151</v>
      </c>
      <c r="C624" s="1" t="s">
        <v>22</v>
      </c>
      <c r="D624" s="1" t="s">
        <v>471</v>
      </c>
      <c r="E624" s="2">
        <v>0</v>
      </c>
      <c r="F624" s="1">
        <v>170</v>
      </c>
      <c r="G624" s="1" t="s">
        <v>62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2840017</v>
      </c>
      <c r="B625" s="1" t="s">
        <v>1152</v>
      </c>
      <c r="C625" s="1" t="s">
        <v>22</v>
      </c>
      <c r="D625" s="1" t="s">
        <v>473</v>
      </c>
      <c r="E625" s="2">
        <v>0</v>
      </c>
      <c r="F625" s="1">
        <v>170</v>
      </c>
      <c r="G625" s="1" t="s">
        <v>62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2840018</v>
      </c>
      <c r="B626" s="1" t="s">
        <v>1153</v>
      </c>
      <c r="C626" s="1" t="s">
        <v>22</v>
      </c>
      <c r="D626" s="1" t="s">
        <v>475</v>
      </c>
      <c r="E626" s="2">
        <v>0</v>
      </c>
      <c r="F626" s="1">
        <v>450</v>
      </c>
      <c r="G626" s="1" t="s">
        <v>62</v>
      </c>
      <c r="H626" s="1">
        <f t="shared" si="9"/>
        <v>0</v>
      </c>
      <c r="I626" s="1" t="s">
        <v>22</v>
      </c>
      <c r="J626" s="1" t="s">
        <v>0</v>
      </c>
    </row>
    <row r="627" spans="1:10" x14ac:dyDescent="0.25">
      <c r="A627" s="1">
        <v>2840019</v>
      </c>
      <c r="B627" s="1" t="s">
        <v>1154</v>
      </c>
      <c r="C627" s="1" t="s">
        <v>22</v>
      </c>
      <c r="D627" s="1" t="s">
        <v>477</v>
      </c>
      <c r="E627" s="2">
        <v>0</v>
      </c>
      <c r="F627" s="1">
        <v>450</v>
      </c>
      <c r="G627" s="1" t="s">
        <v>62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2840020</v>
      </c>
      <c r="B628" s="1" t="s">
        <v>1155</v>
      </c>
      <c r="C628" s="1" t="s">
        <v>22</v>
      </c>
      <c r="D628" s="1" t="s">
        <v>503</v>
      </c>
      <c r="E628" s="2">
        <v>0</v>
      </c>
      <c r="F628" s="1">
        <v>970</v>
      </c>
      <c r="G628" s="1" t="s">
        <v>62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2840021</v>
      </c>
      <c r="B629" s="1" t="s">
        <v>1156</v>
      </c>
      <c r="C629" s="1" t="s">
        <v>22</v>
      </c>
      <c r="D629" s="1" t="s">
        <v>505</v>
      </c>
      <c r="E629" s="2">
        <v>0</v>
      </c>
      <c r="F629" s="1">
        <v>970</v>
      </c>
      <c r="G629" s="1" t="s">
        <v>62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2840022</v>
      </c>
      <c r="B630" s="1" t="s">
        <v>1157</v>
      </c>
      <c r="C630" s="1" t="s">
        <v>22</v>
      </c>
      <c r="D630" s="1" t="s">
        <v>1158</v>
      </c>
      <c r="E630" s="2">
        <v>0</v>
      </c>
      <c r="F630" s="1">
        <v>42</v>
      </c>
      <c r="G630" s="1" t="s">
        <v>62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2840023</v>
      </c>
      <c r="B631" s="1" t="s">
        <v>1159</v>
      </c>
      <c r="C631" s="1" t="s">
        <v>22</v>
      </c>
      <c r="D631" s="1" t="s">
        <v>1160</v>
      </c>
      <c r="E631" s="2">
        <v>0</v>
      </c>
      <c r="F631" s="1">
        <v>42</v>
      </c>
      <c r="G631" s="1" t="s">
        <v>62</v>
      </c>
      <c r="H631" s="1">
        <f t="shared" si="9"/>
        <v>0</v>
      </c>
      <c r="I631" s="1" t="s">
        <v>22</v>
      </c>
      <c r="J631" s="1" t="s">
        <v>0</v>
      </c>
    </row>
    <row r="632" spans="1:10" ht="30" x14ac:dyDescent="0.25">
      <c r="A632" s="1">
        <v>2840024</v>
      </c>
      <c r="B632" s="1" t="s">
        <v>1161</v>
      </c>
      <c r="C632" s="1" t="s">
        <v>22</v>
      </c>
      <c r="D632" s="1" t="s">
        <v>479</v>
      </c>
      <c r="E632" s="2">
        <v>0</v>
      </c>
      <c r="F632" s="1">
        <v>1250</v>
      </c>
      <c r="G632" s="1" t="s">
        <v>62</v>
      </c>
      <c r="H632" s="1">
        <f t="shared" si="9"/>
        <v>0</v>
      </c>
      <c r="I632" s="1" t="s">
        <v>22</v>
      </c>
      <c r="J632" s="1" t="s">
        <v>0</v>
      </c>
    </row>
    <row r="633" spans="1:10" ht="30" x14ac:dyDescent="0.25">
      <c r="A633" s="1">
        <v>2840025</v>
      </c>
      <c r="B633" s="1" t="s">
        <v>1162</v>
      </c>
      <c r="C633" s="1" t="s">
        <v>22</v>
      </c>
      <c r="D633" s="1" t="s">
        <v>481</v>
      </c>
      <c r="E633" s="2">
        <v>0</v>
      </c>
      <c r="F633" s="1">
        <v>1250</v>
      </c>
      <c r="G633" s="1" t="s">
        <v>62</v>
      </c>
      <c r="H633" s="1">
        <f t="shared" si="9"/>
        <v>0</v>
      </c>
      <c r="I633" s="1" t="s">
        <v>22</v>
      </c>
      <c r="J633" s="1" t="s">
        <v>0</v>
      </c>
    </row>
    <row r="634" spans="1:10" x14ac:dyDescent="0.25">
      <c r="A634" s="1">
        <v>2840026</v>
      </c>
      <c r="B634" s="1" t="s">
        <v>1163</v>
      </c>
      <c r="C634" s="1" t="s">
        <v>22</v>
      </c>
      <c r="D634" s="1" t="s">
        <v>1164</v>
      </c>
      <c r="E634" s="2">
        <v>0</v>
      </c>
      <c r="F634" s="1">
        <v>5</v>
      </c>
      <c r="G634" s="1" t="s">
        <v>521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2840027</v>
      </c>
      <c r="B635" s="1" t="s">
        <v>1165</v>
      </c>
      <c r="C635" s="1" t="s">
        <v>22</v>
      </c>
      <c r="D635" s="1" t="s">
        <v>1166</v>
      </c>
      <c r="E635" s="2">
        <v>0</v>
      </c>
      <c r="F635" s="1">
        <v>5</v>
      </c>
      <c r="G635" s="1" t="s">
        <v>69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2840028</v>
      </c>
      <c r="B636" s="1" t="s">
        <v>1167</v>
      </c>
      <c r="C636" s="1" t="s">
        <v>22</v>
      </c>
      <c r="D636" s="1" t="s">
        <v>483</v>
      </c>
      <c r="E636" s="2">
        <v>0</v>
      </c>
      <c r="F636" s="1">
        <v>1</v>
      </c>
      <c r="G636" s="1" t="s">
        <v>153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2840029</v>
      </c>
      <c r="B637" s="1" t="s">
        <v>1168</v>
      </c>
      <c r="C637" s="1" t="s">
        <v>22</v>
      </c>
      <c r="D637" s="1" t="s">
        <v>485</v>
      </c>
      <c r="E637" s="2">
        <v>0</v>
      </c>
      <c r="F637" s="1">
        <v>1</v>
      </c>
      <c r="G637" s="1" t="s">
        <v>153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2840030</v>
      </c>
      <c r="B638" s="1" t="s">
        <v>1169</v>
      </c>
      <c r="C638" s="1">
        <v>3</v>
      </c>
      <c r="D638" s="1" t="s">
        <v>1170</v>
      </c>
      <c r="E638" s="1">
        <f>ROUND(H639+H640+H641+H642+H643+H644+H645+H646+H647+H648+H649,2)</f>
        <v>0</v>
      </c>
      <c r="F638" s="1">
        <v>1</v>
      </c>
      <c r="G638" s="1" t="s">
        <v>0</v>
      </c>
      <c r="H638" s="1">
        <f t="shared" si="9"/>
        <v>0</v>
      </c>
      <c r="I638" s="1" t="s">
        <v>22</v>
      </c>
      <c r="J638" s="1" t="s">
        <v>0</v>
      </c>
    </row>
    <row r="639" spans="1:10" ht="30" x14ac:dyDescent="0.25">
      <c r="A639" s="1">
        <v>2840031</v>
      </c>
      <c r="B639" s="1" t="s">
        <v>1171</v>
      </c>
      <c r="C639" s="1" t="s">
        <v>22</v>
      </c>
      <c r="D639" s="1" t="s">
        <v>1172</v>
      </c>
      <c r="E639" s="2">
        <v>0</v>
      </c>
      <c r="F639" s="1">
        <v>1</v>
      </c>
      <c r="G639" s="1" t="s">
        <v>209</v>
      </c>
      <c r="H639" s="1">
        <f t="shared" si="9"/>
        <v>0</v>
      </c>
      <c r="I639" s="1" t="s">
        <v>22</v>
      </c>
      <c r="J639" s="1" t="s">
        <v>0</v>
      </c>
    </row>
    <row r="640" spans="1:10" ht="30" x14ac:dyDescent="0.25">
      <c r="A640" s="1">
        <v>2840032</v>
      </c>
      <c r="B640" s="1" t="s">
        <v>1173</v>
      </c>
      <c r="C640" s="1" t="s">
        <v>22</v>
      </c>
      <c r="D640" s="1" t="s">
        <v>1174</v>
      </c>
      <c r="E640" s="2">
        <v>0</v>
      </c>
      <c r="F640" s="1">
        <v>1</v>
      </c>
      <c r="G640" s="1" t="s">
        <v>69</v>
      </c>
      <c r="H640" s="1">
        <f t="shared" si="9"/>
        <v>0</v>
      </c>
      <c r="I640" s="1" t="s">
        <v>22</v>
      </c>
      <c r="J640" s="1" t="s">
        <v>0</v>
      </c>
    </row>
    <row r="641" spans="1:10" ht="30" x14ac:dyDescent="0.25">
      <c r="A641" s="1">
        <v>2840033</v>
      </c>
      <c r="B641" s="1" t="s">
        <v>1175</v>
      </c>
      <c r="C641" s="1" t="s">
        <v>22</v>
      </c>
      <c r="D641" s="1" t="s">
        <v>1176</v>
      </c>
      <c r="E641" s="2">
        <v>0</v>
      </c>
      <c r="F641" s="1">
        <v>1</v>
      </c>
      <c r="G641" s="1" t="s">
        <v>69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2840034</v>
      </c>
      <c r="B642" s="1" t="s">
        <v>1177</v>
      </c>
      <c r="C642" s="1" t="s">
        <v>22</v>
      </c>
      <c r="D642" s="1" t="s">
        <v>1178</v>
      </c>
      <c r="E642" s="2">
        <v>0</v>
      </c>
      <c r="F642" s="1">
        <v>2</v>
      </c>
      <c r="G642" s="1" t="s">
        <v>69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2840035</v>
      </c>
      <c r="B643" s="1" t="s">
        <v>1179</v>
      </c>
      <c r="C643" s="1" t="s">
        <v>22</v>
      </c>
      <c r="D643" s="1" t="s">
        <v>1180</v>
      </c>
      <c r="E643" s="2">
        <v>0</v>
      </c>
      <c r="F643" s="1">
        <v>1</v>
      </c>
      <c r="G643" s="1" t="s">
        <v>69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2840036</v>
      </c>
      <c r="B644" s="1" t="s">
        <v>1181</v>
      </c>
      <c r="C644" s="1" t="s">
        <v>22</v>
      </c>
      <c r="D644" s="1" t="s">
        <v>1182</v>
      </c>
      <c r="E644" s="2">
        <v>0</v>
      </c>
      <c r="F644" s="1">
        <v>1</v>
      </c>
      <c r="G644" s="1" t="s">
        <v>69</v>
      </c>
      <c r="H644" s="1">
        <f t="shared" si="10"/>
        <v>0</v>
      </c>
      <c r="I644" s="1" t="s">
        <v>22</v>
      </c>
      <c r="J644" s="1" t="s">
        <v>0</v>
      </c>
    </row>
    <row r="645" spans="1:10" ht="30" x14ac:dyDescent="0.25">
      <c r="A645" s="1">
        <v>2840037</v>
      </c>
      <c r="B645" s="1" t="s">
        <v>1183</v>
      </c>
      <c r="C645" s="1" t="s">
        <v>22</v>
      </c>
      <c r="D645" s="1" t="s">
        <v>1184</v>
      </c>
      <c r="E645" s="2">
        <v>0</v>
      </c>
      <c r="F645" s="1">
        <v>5</v>
      </c>
      <c r="G645" s="1" t="s">
        <v>69</v>
      </c>
      <c r="H645" s="1">
        <f t="shared" si="10"/>
        <v>0</v>
      </c>
      <c r="I645" s="1" t="s">
        <v>22</v>
      </c>
      <c r="J645" s="1" t="s">
        <v>0</v>
      </c>
    </row>
    <row r="646" spans="1:10" ht="30" x14ac:dyDescent="0.25">
      <c r="A646" s="1">
        <v>2840038</v>
      </c>
      <c r="B646" s="1" t="s">
        <v>1185</v>
      </c>
      <c r="C646" s="1" t="s">
        <v>22</v>
      </c>
      <c r="D646" s="1" t="s">
        <v>1186</v>
      </c>
      <c r="E646" s="2">
        <v>0</v>
      </c>
      <c r="F646" s="1">
        <v>5</v>
      </c>
      <c r="G646" s="1" t="s">
        <v>69</v>
      </c>
      <c r="H646" s="1">
        <f t="shared" si="10"/>
        <v>0</v>
      </c>
      <c r="I646" s="1" t="s">
        <v>22</v>
      </c>
      <c r="J646" s="1" t="s">
        <v>0</v>
      </c>
    </row>
    <row r="647" spans="1:10" ht="30" x14ac:dyDescent="0.25">
      <c r="A647" s="1">
        <v>2840039</v>
      </c>
      <c r="B647" s="1" t="s">
        <v>1187</v>
      </c>
      <c r="C647" s="1" t="s">
        <v>22</v>
      </c>
      <c r="D647" s="1" t="s">
        <v>1188</v>
      </c>
      <c r="E647" s="2">
        <v>0</v>
      </c>
      <c r="F647" s="1">
        <v>180</v>
      </c>
      <c r="G647" s="1" t="s">
        <v>123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2840040</v>
      </c>
      <c r="B648" s="1" t="s">
        <v>1189</v>
      </c>
      <c r="C648" s="1" t="s">
        <v>22</v>
      </c>
      <c r="D648" s="1" t="s">
        <v>483</v>
      </c>
      <c r="E648" s="2">
        <v>0</v>
      </c>
      <c r="F648" s="1">
        <v>1</v>
      </c>
      <c r="G648" s="1" t="s">
        <v>153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2840041</v>
      </c>
      <c r="B649" s="1" t="s">
        <v>1190</v>
      </c>
      <c r="C649" s="1" t="s">
        <v>22</v>
      </c>
      <c r="D649" s="1" t="s">
        <v>485</v>
      </c>
      <c r="E649" s="2">
        <v>0</v>
      </c>
      <c r="F649" s="1">
        <v>1</v>
      </c>
      <c r="G649" s="1" t="s">
        <v>153</v>
      </c>
      <c r="H649" s="1">
        <f t="shared" si="10"/>
        <v>0</v>
      </c>
      <c r="I649" s="1" t="s">
        <v>22</v>
      </c>
      <c r="J649" s="1" t="s">
        <v>0</v>
      </c>
    </row>
    <row r="650" spans="1:10" x14ac:dyDescent="0.25">
      <c r="A650" s="1">
        <v>2840042</v>
      </c>
      <c r="B650" s="1" t="s">
        <v>1191</v>
      </c>
      <c r="C650" s="1">
        <v>4</v>
      </c>
      <c r="D650" s="1" t="s">
        <v>536</v>
      </c>
      <c r="E650" s="1">
        <f>ROUND(H651+H652+H653+H654+H655+H656+H657+H658+H659+H660+H661+H662+H663,2)</f>
        <v>0</v>
      </c>
      <c r="F650" s="1">
        <v>1</v>
      </c>
      <c r="G650" s="1" t="s">
        <v>0</v>
      </c>
      <c r="H650" s="1">
        <f t="shared" si="10"/>
        <v>0</v>
      </c>
      <c r="I650" s="1" t="s">
        <v>22</v>
      </c>
      <c r="J650" s="1" t="s">
        <v>0</v>
      </c>
    </row>
    <row r="651" spans="1:10" ht="30" x14ac:dyDescent="0.25">
      <c r="A651" s="1">
        <v>2840043</v>
      </c>
      <c r="B651" s="1" t="s">
        <v>1192</v>
      </c>
      <c r="C651" s="1" t="s">
        <v>22</v>
      </c>
      <c r="D651" s="1" t="s">
        <v>538</v>
      </c>
      <c r="E651" s="2">
        <v>0</v>
      </c>
      <c r="F651" s="1">
        <v>450</v>
      </c>
      <c r="G651" s="1" t="s">
        <v>62</v>
      </c>
      <c r="H651" s="1">
        <f t="shared" si="10"/>
        <v>0</v>
      </c>
      <c r="I651" s="1" t="s">
        <v>22</v>
      </c>
      <c r="J651" s="1" t="s">
        <v>0</v>
      </c>
    </row>
    <row r="652" spans="1:10" x14ac:dyDescent="0.25">
      <c r="A652" s="1">
        <v>2840044</v>
      </c>
      <c r="B652" s="1" t="s">
        <v>1193</v>
      </c>
      <c r="C652" s="1" t="s">
        <v>22</v>
      </c>
      <c r="D652" s="1" t="s">
        <v>540</v>
      </c>
      <c r="E652" s="2">
        <v>0</v>
      </c>
      <c r="F652" s="1">
        <v>180</v>
      </c>
      <c r="G652" s="1" t="s">
        <v>340</v>
      </c>
      <c r="H652" s="1">
        <f t="shared" si="10"/>
        <v>0</v>
      </c>
      <c r="I652" s="1" t="s">
        <v>22</v>
      </c>
      <c r="J652" s="1" t="s">
        <v>0</v>
      </c>
    </row>
    <row r="653" spans="1:10" x14ac:dyDescent="0.25">
      <c r="A653" s="1">
        <v>2840045</v>
      </c>
      <c r="B653" s="1" t="s">
        <v>1194</v>
      </c>
      <c r="C653" s="1" t="s">
        <v>22</v>
      </c>
      <c r="D653" s="1" t="s">
        <v>542</v>
      </c>
      <c r="E653" s="2">
        <v>0</v>
      </c>
      <c r="F653" s="1">
        <v>20</v>
      </c>
      <c r="G653" s="1" t="s">
        <v>69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2840046</v>
      </c>
      <c r="B654" s="1" t="s">
        <v>1195</v>
      </c>
      <c r="C654" s="1" t="s">
        <v>22</v>
      </c>
      <c r="D654" s="1" t="s">
        <v>544</v>
      </c>
      <c r="E654" s="2">
        <v>0</v>
      </c>
      <c r="F654" s="1">
        <v>20</v>
      </c>
      <c r="G654" s="1" t="s">
        <v>69</v>
      </c>
      <c r="H654" s="1">
        <f t="shared" si="10"/>
        <v>0</v>
      </c>
      <c r="I654" s="1" t="s">
        <v>22</v>
      </c>
      <c r="J654" s="1" t="s">
        <v>0</v>
      </c>
    </row>
    <row r="655" spans="1:10" x14ac:dyDescent="0.25">
      <c r="A655" s="1">
        <v>2840047</v>
      </c>
      <c r="B655" s="1" t="s">
        <v>1196</v>
      </c>
      <c r="C655" s="1" t="s">
        <v>22</v>
      </c>
      <c r="D655" s="1" t="s">
        <v>546</v>
      </c>
      <c r="E655" s="2">
        <v>0</v>
      </c>
      <c r="F655" s="1">
        <v>15</v>
      </c>
      <c r="G655" s="1" t="s">
        <v>69</v>
      </c>
      <c r="H655" s="1">
        <f t="shared" si="10"/>
        <v>0</v>
      </c>
      <c r="I655" s="1" t="s">
        <v>22</v>
      </c>
      <c r="J655" s="1" t="s">
        <v>0</v>
      </c>
    </row>
    <row r="656" spans="1:10" ht="30" x14ac:dyDescent="0.25">
      <c r="A656" s="1">
        <v>2840048</v>
      </c>
      <c r="B656" s="1" t="s">
        <v>1197</v>
      </c>
      <c r="C656" s="1" t="s">
        <v>22</v>
      </c>
      <c r="D656" s="1" t="s">
        <v>548</v>
      </c>
      <c r="E656" s="2">
        <v>0</v>
      </c>
      <c r="F656" s="1">
        <v>15</v>
      </c>
      <c r="G656" s="1" t="s">
        <v>69</v>
      </c>
      <c r="H656" s="1">
        <f t="shared" si="10"/>
        <v>0</v>
      </c>
      <c r="I656" s="1" t="s">
        <v>22</v>
      </c>
      <c r="J656" s="1" t="s">
        <v>0</v>
      </c>
    </row>
    <row r="657" spans="1:10" ht="30" x14ac:dyDescent="0.25">
      <c r="A657" s="1">
        <v>2840049</v>
      </c>
      <c r="B657" s="1" t="s">
        <v>1198</v>
      </c>
      <c r="C657" s="1" t="s">
        <v>22</v>
      </c>
      <c r="D657" s="1" t="s">
        <v>550</v>
      </c>
      <c r="E657" s="2">
        <v>0</v>
      </c>
      <c r="F657" s="1">
        <v>15</v>
      </c>
      <c r="G657" s="1" t="s">
        <v>69</v>
      </c>
      <c r="H657" s="1">
        <f t="shared" si="10"/>
        <v>0</v>
      </c>
      <c r="I657" s="1" t="s">
        <v>22</v>
      </c>
      <c r="J657" s="1" t="s">
        <v>0</v>
      </c>
    </row>
    <row r="658" spans="1:10" x14ac:dyDescent="0.25">
      <c r="A658" s="1">
        <v>2840050</v>
      </c>
      <c r="B658" s="1" t="s">
        <v>1199</v>
      </c>
      <c r="C658" s="1" t="s">
        <v>22</v>
      </c>
      <c r="D658" s="1" t="s">
        <v>552</v>
      </c>
      <c r="E658" s="2">
        <v>0</v>
      </c>
      <c r="F658" s="1">
        <v>0.35699999999999998</v>
      </c>
      <c r="G658" s="1" t="s">
        <v>340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2840051</v>
      </c>
      <c r="B659" s="1" t="s">
        <v>1200</v>
      </c>
      <c r="C659" s="1" t="s">
        <v>22</v>
      </c>
      <c r="D659" s="1" t="s">
        <v>554</v>
      </c>
      <c r="E659" s="2">
        <v>0</v>
      </c>
      <c r="F659" s="1">
        <v>0.17899999999999999</v>
      </c>
      <c r="G659" s="1" t="s">
        <v>340</v>
      </c>
      <c r="H659" s="1">
        <f t="shared" si="10"/>
        <v>0</v>
      </c>
      <c r="I659" s="1" t="s">
        <v>22</v>
      </c>
      <c r="J659" s="1" t="s">
        <v>0</v>
      </c>
    </row>
    <row r="660" spans="1:10" x14ac:dyDescent="0.25">
      <c r="A660" s="1">
        <v>2840052</v>
      </c>
      <c r="B660" s="1" t="s">
        <v>1201</v>
      </c>
      <c r="C660" s="1" t="s">
        <v>22</v>
      </c>
      <c r="D660" s="1" t="s">
        <v>556</v>
      </c>
      <c r="E660" s="2">
        <v>0</v>
      </c>
      <c r="F660" s="1">
        <v>1</v>
      </c>
      <c r="G660" s="1" t="s">
        <v>69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2840053</v>
      </c>
      <c r="B661" s="1" t="s">
        <v>1202</v>
      </c>
      <c r="C661" s="1" t="s">
        <v>22</v>
      </c>
      <c r="D661" s="1" t="s">
        <v>558</v>
      </c>
      <c r="E661" s="2">
        <v>0</v>
      </c>
      <c r="F661" s="1">
        <v>1</v>
      </c>
      <c r="G661" s="1" t="s">
        <v>69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2840054</v>
      </c>
      <c r="B662" s="1" t="s">
        <v>1203</v>
      </c>
      <c r="C662" s="1" t="s">
        <v>22</v>
      </c>
      <c r="D662" s="1" t="s">
        <v>483</v>
      </c>
      <c r="E662" s="2">
        <v>0</v>
      </c>
      <c r="F662" s="1">
        <v>1</v>
      </c>
      <c r="G662" s="1" t="s">
        <v>153</v>
      </c>
      <c r="H662" s="1">
        <f t="shared" si="10"/>
        <v>0</v>
      </c>
      <c r="I662" s="1" t="s">
        <v>22</v>
      </c>
      <c r="J662" s="1" t="s">
        <v>0</v>
      </c>
    </row>
    <row r="663" spans="1:10" x14ac:dyDescent="0.25">
      <c r="A663" s="1">
        <v>2840055</v>
      </c>
      <c r="B663" s="1" t="s">
        <v>1204</v>
      </c>
      <c r="C663" s="1" t="s">
        <v>22</v>
      </c>
      <c r="D663" s="1" t="s">
        <v>485</v>
      </c>
      <c r="E663" s="2">
        <v>0</v>
      </c>
      <c r="F663" s="1">
        <v>1</v>
      </c>
      <c r="G663" s="1" t="s">
        <v>153</v>
      </c>
      <c r="H663" s="1">
        <f t="shared" si="10"/>
        <v>0</v>
      </c>
      <c r="I663" s="1" t="s">
        <v>22</v>
      </c>
      <c r="J663" s="1" t="s">
        <v>0</v>
      </c>
    </row>
    <row r="664" spans="1:10" ht="30" x14ac:dyDescent="0.25">
      <c r="A664" s="1">
        <v>2840056</v>
      </c>
      <c r="B664" s="1" t="s">
        <v>1205</v>
      </c>
      <c r="C664" s="1" t="s">
        <v>188</v>
      </c>
      <c r="D664" s="1" t="s">
        <v>562</v>
      </c>
      <c r="E664" s="1">
        <f>ROUND(H665+H666+H667+H668+H669+H670+H671+H672+H673+H674+H675+H676+H677+H678+H679,2)</f>
        <v>0</v>
      </c>
      <c r="F664" s="1">
        <v>1</v>
      </c>
      <c r="G664" s="1" t="s">
        <v>0</v>
      </c>
      <c r="H664" s="1">
        <f t="shared" si="10"/>
        <v>0</v>
      </c>
      <c r="I664" s="1" t="s">
        <v>22</v>
      </c>
      <c r="J664" s="1" t="s">
        <v>0</v>
      </c>
    </row>
    <row r="665" spans="1:10" ht="30" x14ac:dyDescent="0.25">
      <c r="A665" s="1">
        <v>2840057</v>
      </c>
      <c r="B665" s="1" t="s">
        <v>1206</v>
      </c>
      <c r="C665" s="1" t="s">
        <v>22</v>
      </c>
      <c r="D665" s="1" t="s">
        <v>566</v>
      </c>
      <c r="E665" s="2">
        <v>0</v>
      </c>
      <c r="F665" s="1">
        <v>1.47</v>
      </c>
      <c r="G665" s="1" t="s">
        <v>45</v>
      </c>
      <c r="H665" s="1">
        <f t="shared" si="10"/>
        <v>0</v>
      </c>
      <c r="I665" s="1" t="s">
        <v>22</v>
      </c>
      <c r="J665" s="1" t="s">
        <v>0</v>
      </c>
    </row>
    <row r="666" spans="1:10" x14ac:dyDescent="0.25">
      <c r="A666" s="1">
        <v>2840058</v>
      </c>
      <c r="B666" s="1" t="s">
        <v>1207</v>
      </c>
      <c r="C666" s="1" t="s">
        <v>22</v>
      </c>
      <c r="D666" s="1" t="s">
        <v>564</v>
      </c>
      <c r="E666" s="2">
        <v>0</v>
      </c>
      <c r="F666" s="1">
        <v>31.5</v>
      </c>
      <c r="G666" s="1" t="s">
        <v>45</v>
      </c>
      <c r="H666" s="1">
        <f t="shared" si="10"/>
        <v>0</v>
      </c>
      <c r="I666" s="1" t="s">
        <v>22</v>
      </c>
      <c r="J666" s="1" t="s">
        <v>0</v>
      </c>
    </row>
    <row r="667" spans="1:10" ht="30" x14ac:dyDescent="0.25">
      <c r="A667" s="1">
        <v>2840059</v>
      </c>
      <c r="B667" s="1" t="s">
        <v>1208</v>
      </c>
      <c r="C667" s="1" t="s">
        <v>22</v>
      </c>
      <c r="D667" s="1" t="s">
        <v>568</v>
      </c>
      <c r="E667" s="2">
        <v>0</v>
      </c>
      <c r="F667" s="1">
        <v>36.299999999999997</v>
      </c>
      <c r="G667" s="1" t="s">
        <v>45</v>
      </c>
      <c r="H667" s="1">
        <f t="shared" si="10"/>
        <v>0</v>
      </c>
      <c r="I667" s="1" t="s">
        <v>22</v>
      </c>
      <c r="J667" s="1" t="s">
        <v>0</v>
      </c>
    </row>
    <row r="668" spans="1:10" ht="30" x14ac:dyDescent="0.25">
      <c r="A668" s="1">
        <v>2840060</v>
      </c>
      <c r="B668" s="1" t="s">
        <v>1209</v>
      </c>
      <c r="C668" s="1" t="s">
        <v>22</v>
      </c>
      <c r="D668" s="1" t="s">
        <v>570</v>
      </c>
      <c r="E668" s="2">
        <v>0</v>
      </c>
      <c r="F668" s="1">
        <v>60</v>
      </c>
      <c r="G668" s="1" t="s">
        <v>62</v>
      </c>
      <c r="H668" s="1">
        <f t="shared" si="10"/>
        <v>0</v>
      </c>
      <c r="I668" s="1" t="s">
        <v>22</v>
      </c>
      <c r="J668" s="1" t="s">
        <v>0</v>
      </c>
    </row>
    <row r="669" spans="1:10" ht="30" x14ac:dyDescent="0.25">
      <c r="A669" s="1">
        <v>2840061</v>
      </c>
      <c r="B669" s="1" t="s">
        <v>1210</v>
      </c>
      <c r="C669" s="1" t="s">
        <v>22</v>
      </c>
      <c r="D669" s="1" t="s">
        <v>1211</v>
      </c>
      <c r="E669" s="2">
        <v>0</v>
      </c>
      <c r="F669" s="1">
        <v>300</v>
      </c>
      <c r="G669" s="1" t="s">
        <v>62</v>
      </c>
      <c r="H669" s="1">
        <f t="shared" si="10"/>
        <v>0</v>
      </c>
      <c r="I669" s="1" t="s">
        <v>22</v>
      </c>
      <c r="J669" s="1" t="s">
        <v>0</v>
      </c>
    </row>
    <row r="670" spans="1:10" ht="30" x14ac:dyDescent="0.25">
      <c r="A670" s="1">
        <v>2840062</v>
      </c>
      <c r="B670" s="1" t="s">
        <v>1212</v>
      </c>
      <c r="C670" s="1" t="s">
        <v>22</v>
      </c>
      <c r="D670" s="1" t="s">
        <v>572</v>
      </c>
      <c r="E670" s="2">
        <v>0</v>
      </c>
      <c r="F670" s="1">
        <v>60</v>
      </c>
      <c r="G670" s="1" t="s">
        <v>62</v>
      </c>
      <c r="H670" s="1">
        <f t="shared" si="10"/>
        <v>0</v>
      </c>
      <c r="I670" s="1" t="s">
        <v>22</v>
      </c>
      <c r="J670" s="1" t="s">
        <v>0</v>
      </c>
    </row>
    <row r="671" spans="1:10" x14ac:dyDescent="0.25">
      <c r="A671" s="1">
        <v>2840063</v>
      </c>
      <c r="B671" s="1" t="s">
        <v>1213</v>
      </c>
      <c r="C671" s="1" t="s">
        <v>22</v>
      </c>
      <c r="D671" s="1" t="s">
        <v>574</v>
      </c>
      <c r="E671" s="2">
        <v>0</v>
      </c>
      <c r="F671" s="1">
        <v>2.1</v>
      </c>
      <c r="G671" s="1" t="s">
        <v>48</v>
      </c>
      <c r="H671" s="1">
        <f t="shared" si="10"/>
        <v>0</v>
      </c>
      <c r="I671" s="1" t="s">
        <v>22</v>
      </c>
      <c r="J671" s="1" t="s">
        <v>0</v>
      </c>
    </row>
    <row r="672" spans="1:10" ht="30" x14ac:dyDescent="0.25">
      <c r="A672" s="1">
        <v>2840064</v>
      </c>
      <c r="B672" s="1" t="s">
        <v>1214</v>
      </c>
      <c r="C672" s="1" t="s">
        <v>22</v>
      </c>
      <c r="D672" s="1" t="s">
        <v>167</v>
      </c>
      <c r="E672" s="2">
        <v>0</v>
      </c>
      <c r="F672" s="1">
        <v>720</v>
      </c>
      <c r="G672" s="1" t="s">
        <v>62</v>
      </c>
      <c r="H672" s="1">
        <f t="shared" si="10"/>
        <v>0</v>
      </c>
      <c r="I672" s="1" t="s">
        <v>22</v>
      </c>
      <c r="J672" s="1" t="s">
        <v>0</v>
      </c>
    </row>
    <row r="673" spans="1:10" ht="30" x14ac:dyDescent="0.25">
      <c r="A673" s="1">
        <v>2840065</v>
      </c>
      <c r="B673" s="1" t="s">
        <v>1215</v>
      </c>
      <c r="C673" s="1" t="s">
        <v>22</v>
      </c>
      <c r="D673" s="1" t="s">
        <v>577</v>
      </c>
      <c r="E673" s="2">
        <v>0</v>
      </c>
      <c r="F673" s="1">
        <v>720</v>
      </c>
      <c r="G673" s="1" t="s">
        <v>62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2840066</v>
      </c>
      <c r="B674" s="1" t="s">
        <v>1216</v>
      </c>
      <c r="C674" s="1" t="s">
        <v>22</v>
      </c>
      <c r="D674" s="1" t="s">
        <v>579</v>
      </c>
      <c r="E674" s="2">
        <v>0</v>
      </c>
      <c r="F674" s="1">
        <v>60</v>
      </c>
      <c r="G674" s="1" t="s">
        <v>62</v>
      </c>
      <c r="H674" s="1">
        <f t="shared" si="10"/>
        <v>0</v>
      </c>
      <c r="I674" s="1" t="s">
        <v>22</v>
      </c>
      <c r="J674" s="1" t="s">
        <v>0</v>
      </c>
    </row>
    <row r="675" spans="1:10" ht="30" x14ac:dyDescent="0.25">
      <c r="A675" s="1">
        <v>2840067</v>
      </c>
      <c r="B675" s="1" t="s">
        <v>1217</v>
      </c>
      <c r="C675" s="1" t="s">
        <v>22</v>
      </c>
      <c r="D675" s="1" t="s">
        <v>1218</v>
      </c>
      <c r="E675" s="2">
        <v>0</v>
      </c>
      <c r="F675" s="1">
        <v>300</v>
      </c>
      <c r="G675" s="1" t="s">
        <v>62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2840068</v>
      </c>
      <c r="B676" s="1" t="s">
        <v>1219</v>
      </c>
      <c r="C676" s="1" t="s">
        <v>22</v>
      </c>
      <c r="D676" s="1" t="s">
        <v>581</v>
      </c>
      <c r="E676" s="2">
        <v>0</v>
      </c>
      <c r="F676" s="1">
        <v>180</v>
      </c>
      <c r="G676" s="1" t="s">
        <v>36</v>
      </c>
      <c r="H676" s="1">
        <f t="shared" si="10"/>
        <v>0</v>
      </c>
      <c r="I676" s="1" t="s">
        <v>22</v>
      </c>
      <c r="J676" s="1" t="s">
        <v>0</v>
      </c>
    </row>
    <row r="677" spans="1:10" x14ac:dyDescent="0.25">
      <c r="A677" s="1">
        <v>2840069</v>
      </c>
      <c r="B677" s="1" t="s">
        <v>1220</v>
      </c>
      <c r="C677" s="1" t="s">
        <v>22</v>
      </c>
      <c r="D677" s="1" t="s">
        <v>583</v>
      </c>
      <c r="E677" s="2">
        <v>0</v>
      </c>
      <c r="F677" s="1">
        <v>1</v>
      </c>
      <c r="G677" s="1" t="s">
        <v>153</v>
      </c>
      <c r="H677" s="1">
        <f t="shared" si="10"/>
        <v>0</v>
      </c>
      <c r="I677" s="1" t="s">
        <v>22</v>
      </c>
      <c r="J677" s="1" t="s">
        <v>0</v>
      </c>
    </row>
    <row r="678" spans="1:10" x14ac:dyDescent="0.25">
      <c r="A678" s="1">
        <v>2840070</v>
      </c>
      <c r="B678" s="1" t="s">
        <v>1221</v>
      </c>
      <c r="C678" s="1" t="s">
        <v>22</v>
      </c>
      <c r="D678" s="1" t="s">
        <v>585</v>
      </c>
      <c r="E678" s="2">
        <v>0</v>
      </c>
      <c r="F678" s="1">
        <v>1</v>
      </c>
      <c r="G678" s="1" t="s">
        <v>153</v>
      </c>
      <c r="H678" s="1">
        <f t="shared" si="10"/>
        <v>0</v>
      </c>
      <c r="I678" s="1" t="s">
        <v>22</v>
      </c>
      <c r="J678" s="1" t="s">
        <v>0</v>
      </c>
    </row>
    <row r="679" spans="1:10" x14ac:dyDescent="0.25">
      <c r="A679" s="1">
        <v>2840071</v>
      </c>
      <c r="B679" s="1" t="s">
        <v>1222</v>
      </c>
      <c r="C679" s="1" t="s">
        <v>22</v>
      </c>
      <c r="D679" s="1" t="s">
        <v>485</v>
      </c>
      <c r="E679" s="2">
        <v>0</v>
      </c>
      <c r="F679" s="1">
        <v>1</v>
      </c>
      <c r="G679" s="1" t="s">
        <v>153</v>
      </c>
      <c r="H679" s="1">
        <f t="shared" si="10"/>
        <v>0</v>
      </c>
      <c r="I679" s="1" t="s">
        <v>22</v>
      </c>
      <c r="J679" s="1" t="s">
        <v>0</v>
      </c>
    </row>
    <row r="680" spans="1:10" x14ac:dyDescent="0.25">
      <c r="A680" s="1">
        <v>2840072</v>
      </c>
      <c r="B680" s="1" t="s">
        <v>1223</v>
      </c>
      <c r="C680" s="1" t="s">
        <v>438</v>
      </c>
      <c r="D680" s="1" t="s">
        <v>439</v>
      </c>
      <c r="E680" s="1">
        <f>ROUND(H681,2)</f>
        <v>0</v>
      </c>
      <c r="F680" s="1">
        <v>1</v>
      </c>
      <c r="G680" s="1" t="s">
        <v>0</v>
      </c>
      <c r="H680" s="1">
        <f t="shared" si="10"/>
        <v>0</v>
      </c>
      <c r="I680" s="1" t="s">
        <v>22</v>
      </c>
      <c r="J680" s="1" t="s">
        <v>0</v>
      </c>
    </row>
    <row r="681" spans="1:10" ht="45" x14ac:dyDescent="0.25">
      <c r="A681" s="1">
        <v>2840073</v>
      </c>
      <c r="B681" s="1" t="s">
        <v>1224</v>
      </c>
      <c r="C681" s="1" t="s">
        <v>22</v>
      </c>
      <c r="D681" s="1" t="s">
        <v>590</v>
      </c>
      <c r="E681" s="2">
        <v>0</v>
      </c>
      <c r="F681" s="1">
        <v>1</v>
      </c>
      <c r="G681" s="1" t="s">
        <v>589</v>
      </c>
      <c r="H681" s="1">
        <f t="shared" si="10"/>
        <v>0</v>
      </c>
      <c r="I681" s="1" t="s">
        <v>22</v>
      </c>
      <c r="J681" s="1" t="s">
        <v>0</v>
      </c>
    </row>
    <row r="682" spans="1:10" x14ac:dyDescent="0.25">
      <c r="A682" s="1">
        <v>2840074</v>
      </c>
      <c r="B682" s="1" t="s">
        <v>1225</v>
      </c>
      <c r="C682" s="1" t="s">
        <v>592</v>
      </c>
      <c r="D682" s="1" t="s">
        <v>593</v>
      </c>
      <c r="E682" s="1">
        <f>ROUND(H683+H684,2)</f>
        <v>0</v>
      </c>
      <c r="F682" s="1">
        <v>1</v>
      </c>
      <c r="G682" s="1" t="s">
        <v>0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2840075</v>
      </c>
      <c r="B683" s="1" t="s">
        <v>1226</v>
      </c>
      <c r="C683" s="1" t="s">
        <v>22</v>
      </c>
      <c r="D683" s="1" t="s">
        <v>210</v>
      </c>
      <c r="E683" s="2">
        <v>0</v>
      </c>
      <c r="F683" s="1">
        <v>1</v>
      </c>
      <c r="G683" s="1" t="s">
        <v>589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2840076</v>
      </c>
      <c r="B684" s="1" t="s">
        <v>1227</v>
      </c>
      <c r="C684" s="1" t="s">
        <v>22</v>
      </c>
      <c r="D684" s="1" t="s">
        <v>596</v>
      </c>
      <c r="E684" s="2">
        <v>0</v>
      </c>
      <c r="F684" s="1">
        <v>1</v>
      </c>
      <c r="G684" s="1" t="s">
        <v>589</v>
      </c>
      <c r="H684" s="1">
        <f t="shared" si="10"/>
        <v>0</v>
      </c>
      <c r="I684" s="1" t="s">
        <v>22</v>
      </c>
      <c r="J684" s="1" t="s">
        <v>0</v>
      </c>
    </row>
    <row r="685" spans="1:10" x14ac:dyDescent="0.25">
      <c r="A685" s="1">
        <v>2840077</v>
      </c>
      <c r="B685" s="1" t="s">
        <v>1228</v>
      </c>
      <c r="C685" s="1" t="s">
        <v>22</v>
      </c>
      <c r="D685" s="1" t="s">
        <v>1229</v>
      </c>
      <c r="E685" s="1">
        <f>ROUND(H686+H700+H708+H710,2)</f>
        <v>0</v>
      </c>
      <c r="F685" s="1">
        <v>1</v>
      </c>
      <c r="G685" s="1" t="s">
        <v>0</v>
      </c>
      <c r="H685" s="1">
        <f t="shared" si="10"/>
        <v>0</v>
      </c>
      <c r="I685" s="1" t="s">
        <v>22</v>
      </c>
      <c r="J685" s="1" t="s">
        <v>0</v>
      </c>
    </row>
    <row r="686" spans="1:10" x14ac:dyDescent="0.25">
      <c r="A686" s="1">
        <v>2840078</v>
      </c>
      <c r="B686" s="1" t="s">
        <v>1230</v>
      </c>
      <c r="C686" s="1" t="s">
        <v>22</v>
      </c>
      <c r="D686" s="1" t="s">
        <v>1231</v>
      </c>
      <c r="E686" s="1">
        <f>ROUND(H687+H688+H689+H690+H691+H692+H693+H694+H695+H696+H697+H698+H699,2)</f>
        <v>0</v>
      </c>
      <c r="F686" s="1">
        <v>1</v>
      </c>
      <c r="G686" s="1" t="s">
        <v>0</v>
      </c>
      <c r="H686" s="1">
        <f t="shared" si="10"/>
        <v>0</v>
      </c>
      <c r="I686" s="1" t="s">
        <v>22</v>
      </c>
      <c r="J686" s="1" t="s">
        <v>0</v>
      </c>
    </row>
    <row r="687" spans="1:10" x14ac:dyDescent="0.25">
      <c r="A687" s="1">
        <v>2840079</v>
      </c>
      <c r="B687" s="1" t="s">
        <v>1232</v>
      </c>
      <c r="C687" s="1" t="s">
        <v>22</v>
      </c>
      <c r="D687" s="1" t="s">
        <v>606</v>
      </c>
      <c r="E687" s="2">
        <v>0</v>
      </c>
      <c r="F687" s="1">
        <v>320</v>
      </c>
      <c r="G687" s="1" t="s">
        <v>62</v>
      </c>
      <c r="H687" s="1">
        <f t="shared" si="10"/>
        <v>0</v>
      </c>
      <c r="I687" s="1" t="s">
        <v>22</v>
      </c>
      <c r="J687" s="1" t="s">
        <v>0</v>
      </c>
    </row>
    <row r="688" spans="1:10" x14ac:dyDescent="0.25">
      <c r="A688" s="1">
        <v>2840080</v>
      </c>
      <c r="B688" s="1" t="s">
        <v>1233</v>
      </c>
      <c r="C688" s="1" t="s">
        <v>22</v>
      </c>
      <c r="D688" s="1" t="s">
        <v>608</v>
      </c>
      <c r="E688" s="2">
        <v>0</v>
      </c>
      <c r="F688" s="1">
        <v>320</v>
      </c>
      <c r="G688" s="1" t="s">
        <v>62</v>
      </c>
      <c r="H688" s="1">
        <f t="shared" si="10"/>
        <v>0</v>
      </c>
      <c r="I688" s="1" t="s">
        <v>22</v>
      </c>
      <c r="J688" s="1" t="s">
        <v>0</v>
      </c>
    </row>
    <row r="689" spans="1:10" x14ac:dyDescent="0.25">
      <c r="A689" s="1">
        <v>2840081</v>
      </c>
      <c r="B689" s="1" t="s">
        <v>1234</v>
      </c>
      <c r="C689" s="1" t="s">
        <v>22</v>
      </c>
      <c r="D689" s="1" t="s">
        <v>618</v>
      </c>
      <c r="E689" s="2">
        <v>0</v>
      </c>
      <c r="F689" s="1">
        <v>3</v>
      </c>
      <c r="G689" s="1" t="s">
        <v>69</v>
      </c>
      <c r="H689" s="1">
        <f t="shared" si="10"/>
        <v>0</v>
      </c>
      <c r="I689" s="1" t="s">
        <v>22</v>
      </c>
      <c r="J689" s="1" t="s">
        <v>0</v>
      </c>
    </row>
    <row r="690" spans="1:10" x14ac:dyDescent="0.25">
      <c r="A690" s="1">
        <v>2840082</v>
      </c>
      <c r="B690" s="1" t="s">
        <v>1235</v>
      </c>
      <c r="C690" s="1" t="s">
        <v>22</v>
      </c>
      <c r="D690" s="1" t="s">
        <v>620</v>
      </c>
      <c r="E690" s="2">
        <v>0</v>
      </c>
      <c r="F690" s="1">
        <v>3</v>
      </c>
      <c r="G690" s="1" t="s">
        <v>69</v>
      </c>
      <c r="H690" s="1">
        <f t="shared" si="10"/>
        <v>0</v>
      </c>
      <c r="I690" s="1" t="s">
        <v>22</v>
      </c>
      <c r="J690" s="1" t="s">
        <v>0</v>
      </c>
    </row>
    <row r="691" spans="1:10" x14ac:dyDescent="0.25">
      <c r="A691" s="1">
        <v>2840083</v>
      </c>
      <c r="B691" s="1" t="s">
        <v>1236</v>
      </c>
      <c r="C691" s="1" t="s">
        <v>22</v>
      </c>
      <c r="D691" s="1" t="s">
        <v>1237</v>
      </c>
      <c r="E691" s="2">
        <v>0</v>
      </c>
      <c r="F691" s="1">
        <v>1</v>
      </c>
      <c r="G691" s="1" t="s">
        <v>69</v>
      </c>
      <c r="H691" s="1">
        <f t="shared" si="10"/>
        <v>0</v>
      </c>
      <c r="I691" s="1" t="s">
        <v>22</v>
      </c>
      <c r="J691" s="1" t="s">
        <v>0</v>
      </c>
    </row>
    <row r="692" spans="1:10" x14ac:dyDescent="0.25">
      <c r="A692" s="1">
        <v>2840084</v>
      </c>
      <c r="B692" s="1" t="s">
        <v>1238</v>
      </c>
      <c r="C692" s="1" t="s">
        <v>22</v>
      </c>
      <c r="D692" s="1" t="s">
        <v>1239</v>
      </c>
      <c r="E692" s="2">
        <v>0</v>
      </c>
      <c r="F692" s="1">
        <v>1</v>
      </c>
      <c r="G692" s="1" t="s">
        <v>69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2840085</v>
      </c>
      <c r="B693" s="1" t="s">
        <v>1240</v>
      </c>
      <c r="C693" s="1" t="s">
        <v>22</v>
      </c>
      <c r="D693" s="1" t="s">
        <v>489</v>
      </c>
      <c r="E693" s="2">
        <v>0</v>
      </c>
      <c r="F693" s="1">
        <v>180</v>
      </c>
      <c r="G693" s="1" t="s">
        <v>62</v>
      </c>
      <c r="H693" s="1">
        <f t="shared" si="10"/>
        <v>0</v>
      </c>
      <c r="I693" s="1" t="s">
        <v>22</v>
      </c>
      <c r="J693" s="1" t="s">
        <v>0</v>
      </c>
    </row>
    <row r="694" spans="1:10" ht="30" x14ac:dyDescent="0.25">
      <c r="A694" s="1">
        <v>2840086</v>
      </c>
      <c r="B694" s="1" t="s">
        <v>1241</v>
      </c>
      <c r="C694" s="1" t="s">
        <v>22</v>
      </c>
      <c r="D694" s="1" t="s">
        <v>491</v>
      </c>
      <c r="E694" s="2">
        <v>0</v>
      </c>
      <c r="F694" s="1">
        <v>180</v>
      </c>
      <c r="G694" s="1" t="s">
        <v>62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2840087</v>
      </c>
      <c r="B695" s="1" t="s">
        <v>1242</v>
      </c>
      <c r="C695" s="1" t="s">
        <v>22</v>
      </c>
      <c r="D695" s="1" t="s">
        <v>657</v>
      </c>
      <c r="E695" s="2">
        <v>0</v>
      </c>
      <c r="F695" s="1">
        <v>1</v>
      </c>
      <c r="G695" s="1" t="s">
        <v>521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2840088</v>
      </c>
      <c r="B696" s="1" t="s">
        <v>1243</v>
      </c>
      <c r="C696" s="1" t="s">
        <v>22</v>
      </c>
      <c r="D696" s="1" t="s">
        <v>659</v>
      </c>
      <c r="E696" s="2">
        <v>0</v>
      </c>
      <c r="F696" s="1">
        <v>1</v>
      </c>
      <c r="G696" s="1" t="s">
        <v>521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2840089</v>
      </c>
      <c r="B697" s="1" t="s">
        <v>1244</v>
      </c>
      <c r="C697" s="1" t="s">
        <v>22</v>
      </c>
      <c r="D697" s="1" t="s">
        <v>661</v>
      </c>
      <c r="E697" s="2">
        <v>0</v>
      </c>
      <c r="F697" s="1">
        <v>1</v>
      </c>
      <c r="G697" s="1" t="s">
        <v>521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2840090</v>
      </c>
      <c r="B698" s="1" t="s">
        <v>1245</v>
      </c>
      <c r="C698" s="1" t="s">
        <v>22</v>
      </c>
      <c r="D698" s="1" t="s">
        <v>483</v>
      </c>
      <c r="E698" s="2">
        <v>0</v>
      </c>
      <c r="F698" s="1">
        <v>1</v>
      </c>
      <c r="G698" s="1" t="s">
        <v>153</v>
      </c>
      <c r="H698" s="1">
        <f t="shared" si="10"/>
        <v>0</v>
      </c>
      <c r="I698" s="1" t="s">
        <v>22</v>
      </c>
      <c r="J698" s="1" t="s">
        <v>0</v>
      </c>
    </row>
    <row r="699" spans="1:10" x14ac:dyDescent="0.25">
      <c r="A699" s="1">
        <v>2840091</v>
      </c>
      <c r="B699" s="1" t="s">
        <v>1246</v>
      </c>
      <c r="C699" s="1" t="s">
        <v>22</v>
      </c>
      <c r="D699" s="1" t="s">
        <v>485</v>
      </c>
      <c r="E699" s="2">
        <v>0</v>
      </c>
      <c r="F699" s="1">
        <v>1</v>
      </c>
      <c r="G699" s="1" t="s">
        <v>153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2840092</v>
      </c>
      <c r="B700" s="1" t="s">
        <v>1247</v>
      </c>
      <c r="C700" s="1" t="s">
        <v>188</v>
      </c>
      <c r="D700" s="1" t="s">
        <v>562</v>
      </c>
      <c r="E700" s="1">
        <f>ROUND(H701+H702+H703+H704+H705+H706+H707,2)</f>
        <v>0</v>
      </c>
      <c r="F700" s="1">
        <v>1</v>
      </c>
      <c r="G700" s="1" t="s">
        <v>0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2840093</v>
      </c>
      <c r="B701" s="1" t="s">
        <v>1248</v>
      </c>
      <c r="C701" s="1" t="s">
        <v>22</v>
      </c>
      <c r="D701" s="1" t="s">
        <v>564</v>
      </c>
      <c r="E701" s="2">
        <v>0</v>
      </c>
      <c r="F701" s="1">
        <v>12.6</v>
      </c>
      <c r="G701" s="1" t="s">
        <v>45</v>
      </c>
      <c r="H701" s="1">
        <f t="shared" si="10"/>
        <v>0</v>
      </c>
      <c r="I701" s="1" t="s">
        <v>22</v>
      </c>
      <c r="J701" s="1" t="s">
        <v>0</v>
      </c>
    </row>
    <row r="702" spans="1:10" ht="30" x14ac:dyDescent="0.25">
      <c r="A702" s="1">
        <v>2840094</v>
      </c>
      <c r="B702" s="1" t="s">
        <v>1249</v>
      </c>
      <c r="C702" s="1" t="s">
        <v>22</v>
      </c>
      <c r="D702" s="1" t="s">
        <v>1211</v>
      </c>
      <c r="E702" s="2">
        <v>0</v>
      </c>
      <c r="F702" s="1">
        <v>130</v>
      </c>
      <c r="G702" s="1" t="s">
        <v>62</v>
      </c>
      <c r="H702" s="1">
        <f t="shared" si="10"/>
        <v>0</v>
      </c>
      <c r="I702" s="1" t="s">
        <v>22</v>
      </c>
      <c r="J702" s="1" t="s">
        <v>0</v>
      </c>
    </row>
    <row r="703" spans="1:10" ht="30" x14ac:dyDescent="0.25">
      <c r="A703" s="1">
        <v>2840095</v>
      </c>
      <c r="B703" s="1" t="s">
        <v>1250</v>
      </c>
      <c r="C703" s="1" t="s">
        <v>22</v>
      </c>
      <c r="D703" s="1" t="s">
        <v>167</v>
      </c>
      <c r="E703" s="2">
        <v>0</v>
      </c>
      <c r="F703" s="1">
        <v>200</v>
      </c>
      <c r="G703" s="1" t="s">
        <v>62</v>
      </c>
      <c r="H703" s="1">
        <f t="shared" si="10"/>
        <v>0</v>
      </c>
      <c r="I703" s="1" t="s">
        <v>22</v>
      </c>
      <c r="J703" s="1" t="s">
        <v>0</v>
      </c>
    </row>
    <row r="704" spans="1:10" ht="30" x14ac:dyDescent="0.25">
      <c r="A704" s="1">
        <v>2840096</v>
      </c>
      <c r="B704" s="1" t="s">
        <v>1251</v>
      </c>
      <c r="C704" s="1" t="s">
        <v>22</v>
      </c>
      <c r="D704" s="1" t="s">
        <v>577</v>
      </c>
      <c r="E704" s="2">
        <v>0</v>
      </c>
      <c r="F704" s="1">
        <v>200</v>
      </c>
      <c r="G704" s="1" t="s">
        <v>62</v>
      </c>
      <c r="H704" s="1">
        <f t="shared" si="10"/>
        <v>0</v>
      </c>
      <c r="I704" s="1" t="s">
        <v>22</v>
      </c>
      <c r="J704" s="1" t="s">
        <v>0</v>
      </c>
    </row>
    <row r="705" spans="1:10" ht="30" x14ac:dyDescent="0.25">
      <c r="A705" s="1">
        <v>2840097</v>
      </c>
      <c r="B705" s="1" t="s">
        <v>1252</v>
      </c>
      <c r="C705" s="1" t="s">
        <v>22</v>
      </c>
      <c r="D705" s="1" t="s">
        <v>1218</v>
      </c>
      <c r="E705" s="2">
        <v>0</v>
      </c>
      <c r="F705" s="1">
        <v>130</v>
      </c>
      <c r="G705" s="1" t="s">
        <v>62</v>
      </c>
      <c r="H705" s="1">
        <f t="shared" si="10"/>
        <v>0</v>
      </c>
      <c r="I705" s="1" t="s">
        <v>22</v>
      </c>
      <c r="J705" s="1" t="s">
        <v>0</v>
      </c>
    </row>
    <row r="706" spans="1:10" ht="30" x14ac:dyDescent="0.25">
      <c r="A706" s="1">
        <v>2840098</v>
      </c>
      <c r="B706" s="1" t="s">
        <v>1253</v>
      </c>
      <c r="C706" s="1" t="s">
        <v>22</v>
      </c>
      <c r="D706" s="1" t="s">
        <v>581</v>
      </c>
      <c r="E706" s="2">
        <v>0</v>
      </c>
      <c r="F706" s="1">
        <v>60</v>
      </c>
      <c r="G706" s="1" t="s">
        <v>36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2840099</v>
      </c>
      <c r="B707" s="1" t="s">
        <v>1254</v>
      </c>
      <c r="C707" s="1" t="s">
        <v>22</v>
      </c>
      <c r="D707" s="1" t="s">
        <v>485</v>
      </c>
      <c r="E707" s="2">
        <v>0</v>
      </c>
      <c r="F707" s="1">
        <v>1</v>
      </c>
      <c r="G707" s="1" t="s">
        <v>153</v>
      </c>
      <c r="H707" s="1">
        <f t="shared" ref="H707:H712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2840100</v>
      </c>
      <c r="B708" s="1" t="s">
        <v>1255</v>
      </c>
      <c r="C708" s="1" t="s">
        <v>438</v>
      </c>
      <c r="D708" s="1" t="s">
        <v>439</v>
      </c>
      <c r="E708" s="1">
        <f>ROUND(H709,2)</f>
        <v>0</v>
      </c>
      <c r="F708" s="1">
        <v>1</v>
      </c>
      <c r="G708" s="1" t="s">
        <v>0</v>
      </c>
      <c r="H708" s="1">
        <f t="shared" si="11"/>
        <v>0</v>
      </c>
      <c r="I708" s="1" t="s">
        <v>22</v>
      </c>
      <c r="J708" s="1" t="s">
        <v>0</v>
      </c>
    </row>
    <row r="709" spans="1:10" ht="45" x14ac:dyDescent="0.25">
      <c r="A709" s="1">
        <v>2840101</v>
      </c>
      <c r="B709" s="1" t="s">
        <v>1256</v>
      </c>
      <c r="C709" s="1" t="s">
        <v>22</v>
      </c>
      <c r="D709" s="1" t="s">
        <v>590</v>
      </c>
      <c r="E709" s="2">
        <v>0</v>
      </c>
      <c r="F709" s="1">
        <v>1</v>
      </c>
      <c r="G709" s="1" t="s">
        <v>589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2840102</v>
      </c>
      <c r="B710" s="1" t="s">
        <v>1257</v>
      </c>
      <c r="C710" s="1" t="s">
        <v>592</v>
      </c>
      <c r="D710" s="1" t="s">
        <v>593</v>
      </c>
      <c r="E710" s="1">
        <f>ROUND(H711+H712,2)</f>
        <v>0</v>
      </c>
      <c r="F710" s="1">
        <v>1</v>
      </c>
      <c r="G710" s="1" t="s">
        <v>0</v>
      </c>
      <c r="H710" s="1">
        <f t="shared" si="11"/>
        <v>0</v>
      </c>
      <c r="I710" s="1" t="s">
        <v>22</v>
      </c>
      <c r="J710" s="1" t="s">
        <v>0</v>
      </c>
    </row>
    <row r="711" spans="1:10" ht="30" x14ac:dyDescent="0.25">
      <c r="A711" s="1">
        <v>2840103</v>
      </c>
      <c r="B711" s="1" t="s">
        <v>1258</v>
      </c>
      <c r="C711" s="1" t="s">
        <v>22</v>
      </c>
      <c r="D711" s="1" t="s">
        <v>210</v>
      </c>
      <c r="E711" s="2">
        <v>0</v>
      </c>
      <c r="F711" s="1">
        <v>1</v>
      </c>
      <c r="G711" s="1" t="s">
        <v>589</v>
      </c>
      <c r="H711" s="1">
        <f t="shared" si="11"/>
        <v>0</v>
      </c>
      <c r="I711" s="1" t="s">
        <v>22</v>
      </c>
      <c r="J711" s="1" t="s">
        <v>0</v>
      </c>
    </row>
    <row r="712" spans="1:10" ht="30" x14ac:dyDescent="0.25">
      <c r="A712" s="1">
        <v>2840104</v>
      </c>
      <c r="B712" s="1" t="s">
        <v>1259</v>
      </c>
      <c r="C712" s="1" t="s">
        <v>22</v>
      </c>
      <c r="D712" s="1" t="s">
        <v>596</v>
      </c>
      <c r="E712" s="2">
        <v>0</v>
      </c>
      <c r="F712" s="1">
        <v>1</v>
      </c>
      <c r="G712" s="1" t="s">
        <v>589</v>
      </c>
      <c r="H712" s="1">
        <f t="shared" si="11"/>
        <v>0</v>
      </c>
      <c r="I712" s="1" t="s">
        <v>22</v>
      </c>
      <c r="J712" s="1" t="s">
        <v>0</v>
      </c>
    </row>
    <row r="713" spans="1:10" ht="0" hidden="1" customHeight="1" x14ac:dyDescent="0.25">
      <c r="A713" s="1">
        <v>2839396</v>
      </c>
      <c r="B713" s="1" t="s">
        <v>1260</v>
      </c>
      <c r="C713" s="1" t="s">
        <v>22</v>
      </c>
      <c r="D713" s="1" t="s">
        <v>1262</v>
      </c>
      <c r="E713" s="2">
        <v>0</v>
      </c>
      <c r="F713" s="1">
        <v>1</v>
      </c>
      <c r="G713" s="1" t="s">
        <v>1261</v>
      </c>
      <c r="H713" s="1">
        <f>IF(ISNUMBER(VALUE(E713)),ROUND(SUM(ROUND(E713,0)*F713),0),"N")</f>
        <v>0</v>
      </c>
      <c r="I713" s="1" t="s">
        <v>22</v>
      </c>
      <c r="J713" s="1" t="s">
        <v>0</v>
      </c>
    </row>
  </sheetData>
  <sheetProtection algorithmName="SHA-512" hashValue="0UFUwpSTvaIdz11o8qeMPMxb2PY+NuNm4tPNMCwuTuVDWJIyI+pWERruAP0B9BWfVwtbp9CDQ9N1GPkwx+5RnQ==" saltValue="mRdwCVOC979vK8MUqhX+vw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E6CE19E-5127-4598-95D0-56B15AC8E4C3}"/>
</file>

<file path=customXml/itemProps2.xml><?xml version="1.0" encoding="utf-8"?>
<ds:datastoreItem xmlns:ds="http://schemas.openxmlformats.org/officeDocument/2006/customXml" ds:itemID="{966AC075-B1C6-4972-ACE6-46E3774F2FF4}"/>
</file>

<file path=customXml/itemProps3.xml><?xml version="1.0" encoding="utf-8"?>
<ds:datastoreItem xmlns:ds="http://schemas.openxmlformats.org/officeDocument/2006/customXml" ds:itemID="{7586D0A5-E104-4971-9FDD-F8B4D7B5C7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2026-04-01T11:16:09Z</dcterms:created>
  <dcterms:modified xsi:type="dcterms:W3CDTF">2026-04-01T11:20:18Z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