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bizsk.sharepoint.com/Shared Documents/HARMONOGRAMY/Tepelne hospodarstvo KE/Prestavba MKP na Národné OC_2/Prilohy/aktualizacia 20092022/"/>
    </mc:Choice>
  </mc:AlternateContent>
  <xr:revisionPtr revIDLastSave="3" documentId="11_6228C86E2E4CD5B12A87D66B413C68A494E83A0B" xr6:coauthVersionLast="47" xr6:coauthVersionMax="47" xr10:uidLastSave="{C5AF4DBD-F8C6-4CA9-AC8C-B987F0C3E487}"/>
  <bookViews>
    <workbookView xWindow="-108" yWindow="-108" windowWidth="23256" windowHeight="12576" xr2:uid="{00000000-000D-0000-FFFF-FFFF00000000}"/>
  </bookViews>
  <sheets>
    <sheet name="ItemPartData"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237" i="1" l="1"/>
  <c r="H3236" i="1"/>
  <c r="H3235" i="1"/>
  <c r="H3234" i="1"/>
  <c r="H3233" i="1"/>
  <c r="H3232" i="1"/>
  <c r="H3231" i="1"/>
  <c r="H3230" i="1"/>
  <c r="H3229" i="1"/>
  <c r="H3228" i="1"/>
  <c r="H3227" i="1"/>
  <c r="H3226" i="1"/>
  <c r="H3225" i="1"/>
  <c r="E3224" i="1" s="1"/>
  <c r="H3224" i="1" s="1"/>
  <c r="H3223" i="1"/>
  <c r="H3222" i="1"/>
  <c r="H3221" i="1"/>
  <c r="H3220" i="1"/>
  <c r="H3219" i="1"/>
  <c r="H3218" i="1"/>
  <c r="H3217" i="1"/>
  <c r="H3216" i="1"/>
  <c r="H3215" i="1"/>
  <c r="H3214" i="1"/>
  <c r="H3213" i="1"/>
  <c r="H3212" i="1"/>
  <c r="H3211" i="1"/>
  <c r="H3210" i="1"/>
  <c r="H3209" i="1"/>
  <c r="H3208" i="1"/>
  <c r="H3207" i="1"/>
  <c r="H3206" i="1"/>
  <c r="H3205" i="1"/>
  <c r="H3204" i="1"/>
  <c r="H3203" i="1"/>
  <c r="H3202" i="1"/>
  <c r="H3201" i="1"/>
  <c r="H3200" i="1"/>
  <c r="H3199" i="1"/>
  <c r="H3198" i="1"/>
  <c r="H3197" i="1"/>
  <c r="H3196" i="1"/>
  <c r="H3195" i="1"/>
  <c r="H3194" i="1"/>
  <c r="H3193" i="1"/>
  <c r="H3192" i="1"/>
  <c r="H3191" i="1"/>
  <c r="H3190" i="1"/>
  <c r="H3189" i="1"/>
  <c r="H3188" i="1"/>
  <c r="H3187" i="1"/>
  <c r="H3186" i="1"/>
  <c r="H3185" i="1"/>
  <c r="H3184" i="1"/>
  <c r="H3183" i="1"/>
  <c r="E3182" i="1" s="1"/>
  <c r="H3182" i="1" s="1"/>
  <c r="H3181" i="1"/>
  <c r="H3180" i="1"/>
  <c r="E3179" i="1"/>
  <c r="H3179" i="1" s="1"/>
  <c r="H3178" i="1"/>
  <c r="H3177" i="1"/>
  <c r="H3176" i="1"/>
  <c r="H3175" i="1"/>
  <c r="H3174" i="1"/>
  <c r="H3173" i="1"/>
  <c r="H3172" i="1"/>
  <c r="H3171" i="1"/>
  <c r="H3170" i="1"/>
  <c r="H3169" i="1"/>
  <c r="H3168" i="1"/>
  <c r="H3167" i="1"/>
  <c r="H3166" i="1"/>
  <c r="H3165" i="1"/>
  <c r="H3164" i="1"/>
  <c r="H3163" i="1"/>
  <c r="H3162" i="1"/>
  <c r="H3161" i="1"/>
  <c r="E3160" i="1" s="1"/>
  <c r="H3160" i="1" s="1"/>
  <c r="H3159" i="1"/>
  <c r="H3158" i="1"/>
  <c r="H3157" i="1"/>
  <c r="H3156" i="1"/>
  <c r="H3155" i="1"/>
  <c r="H3154" i="1"/>
  <c r="H3153" i="1"/>
  <c r="H3152" i="1"/>
  <c r="H3151" i="1"/>
  <c r="H3150" i="1"/>
  <c r="H3149" i="1"/>
  <c r="H3148" i="1"/>
  <c r="H3147" i="1"/>
  <c r="H3146" i="1"/>
  <c r="E3145" i="1" s="1"/>
  <c r="H3145" i="1" s="1"/>
  <c r="H3143" i="1"/>
  <c r="H3142" i="1"/>
  <c r="H3141" i="1"/>
  <c r="H3140" i="1"/>
  <c r="H3139" i="1"/>
  <c r="H3138" i="1"/>
  <c r="H3137" i="1"/>
  <c r="H3136" i="1"/>
  <c r="H3135" i="1"/>
  <c r="H3134" i="1"/>
  <c r="H3133" i="1"/>
  <c r="H3132" i="1"/>
  <c r="H3131" i="1"/>
  <c r="H3130" i="1"/>
  <c r="E3129" i="1" s="1"/>
  <c r="H3129" i="1" s="1"/>
  <c r="H3128" i="1"/>
  <c r="H3127" i="1"/>
  <c r="H3126" i="1"/>
  <c r="H3125" i="1"/>
  <c r="H3124" i="1"/>
  <c r="H3123" i="1"/>
  <c r="H3122" i="1"/>
  <c r="H3121" i="1"/>
  <c r="H3120" i="1"/>
  <c r="H3119" i="1"/>
  <c r="H3118" i="1"/>
  <c r="E3117" i="1" s="1"/>
  <c r="H3117" i="1" s="1"/>
  <c r="H3116" i="1"/>
  <c r="H3115" i="1"/>
  <c r="H3114" i="1"/>
  <c r="H3113" i="1"/>
  <c r="H3112" i="1"/>
  <c r="H3111" i="1"/>
  <c r="H3110" i="1"/>
  <c r="H3109" i="1"/>
  <c r="H3108" i="1"/>
  <c r="E3107" i="1" s="1"/>
  <c r="H3107" i="1" s="1"/>
  <c r="H3106" i="1"/>
  <c r="H3105" i="1"/>
  <c r="H3104" i="1"/>
  <c r="H3103" i="1"/>
  <c r="E3098" i="1" s="1"/>
  <c r="H3098" i="1" s="1"/>
  <c r="H3102" i="1"/>
  <c r="H3101" i="1"/>
  <c r="H3100" i="1"/>
  <c r="H3099" i="1"/>
  <c r="H3097" i="1"/>
  <c r="H3096" i="1"/>
  <c r="H3095" i="1"/>
  <c r="H3094" i="1"/>
  <c r="H3093" i="1"/>
  <c r="H3092" i="1"/>
  <c r="H3091" i="1"/>
  <c r="H3090" i="1"/>
  <c r="H3089" i="1"/>
  <c r="H3088" i="1"/>
  <c r="E3083" i="1" s="1"/>
  <c r="H3083" i="1" s="1"/>
  <c r="H3087" i="1"/>
  <c r="H3086" i="1"/>
  <c r="H3085" i="1"/>
  <c r="H3084" i="1"/>
  <c r="H3080" i="1"/>
  <c r="H3079" i="1"/>
  <c r="H3078" i="1"/>
  <c r="H3077" i="1"/>
  <c r="H3076" i="1"/>
  <c r="H3075" i="1"/>
  <c r="H3074" i="1"/>
  <c r="H3073" i="1"/>
  <c r="H3072" i="1"/>
  <c r="H3071" i="1"/>
  <c r="H3070" i="1"/>
  <c r="H3069" i="1"/>
  <c r="H3068" i="1"/>
  <c r="E3067" i="1" s="1"/>
  <c r="H3067" i="1" s="1"/>
  <c r="H3066" i="1"/>
  <c r="H3065" i="1"/>
  <c r="H3064" i="1"/>
  <c r="H3063" i="1"/>
  <c r="H3062" i="1"/>
  <c r="H3061" i="1"/>
  <c r="H3060" i="1"/>
  <c r="H3059" i="1"/>
  <c r="H3058" i="1"/>
  <c r="H3057" i="1"/>
  <c r="H3056" i="1"/>
  <c r="H3055" i="1"/>
  <c r="H3054" i="1"/>
  <c r="H3053" i="1"/>
  <c r="E3052" i="1" s="1"/>
  <c r="H3052" i="1" s="1"/>
  <c r="H3051" i="1"/>
  <c r="H3050" i="1"/>
  <c r="H3049" i="1"/>
  <c r="H3048" i="1"/>
  <c r="H3047" i="1"/>
  <c r="H3046" i="1"/>
  <c r="H3045" i="1"/>
  <c r="H3044" i="1"/>
  <c r="H3043" i="1"/>
  <c r="H3042" i="1"/>
  <c r="E3041" i="1" s="1"/>
  <c r="H3041" i="1" s="1"/>
  <c r="H3040" i="1"/>
  <c r="H3039" i="1"/>
  <c r="H3038" i="1"/>
  <c r="H3037" i="1"/>
  <c r="H3036" i="1"/>
  <c r="H3035" i="1"/>
  <c r="H3034" i="1"/>
  <c r="H3033" i="1"/>
  <c r="H3032" i="1"/>
  <c r="H3031" i="1"/>
  <c r="H3030" i="1"/>
  <c r="H3029" i="1"/>
  <c r="H3028" i="1"/>
  <c r="H3027" i="1"/>
  <c r="H3026" i="1"/>
  <c r="H3025" i="1"/>
  <c r="H3024" i="1"/>
  <c r="H3023" i="1"/>
  <c r="H3022" i="1"/>
  <c r="H3021" i="1"/>
  <c r="H3020" i="1"/>
  <c r="H3019" i="1"/>
  <c r="H3018" i="1"/>
  <c r="H3017" i="1"/>
  <c r="H3016" i="1"/>
  <c r="H3015" i="1"/>
  <c r="E3014" i="1" s="1"/>
  <c r="H3014" i="1" s="1"/>
  <c r="E3013" i="1" s="1"/>
  <c r="H3013" i="1" s="1"/>
  <c r="E3012" i="1" s="1"/>
  <c r="H3012" i="1" s="1"/>
  <c r="H3011" i="1"/>
  <c r="H3010" i="1"/>
  <c r="H3009" i="1"/>
  <c r="H3008" i="1"/>
  <c r="H3007" i="1"/>
  <c r="H3006" i="1"/>
  <c r="H3005" i="1"/>
  <c r="H3004" i="1"/>
  <c r="H3003" i="1"/>
  <c r="H3002" i="1"/>
  <c r="H3001" i="1"/>
  <c r="H3000" i="1"/>
  <c r="H2999" i="1"/>
  <c r="H2998" i="1"/>
  <c r="H2997" i="1"/>
  <c r="H2996" i="1"/>
  <c r="H2995" i="1"/>
  <c r="H2994" i="1"/>
  <c r="H2993" i="1"/>
  <c r="H2992" i="1"/>
  <c r="H2991" i="1"/>
  <c r="H2990" i="1"/>
  <c r="H2989" i="1"/>
  <c r="H2988" i="1"/>
  <c r="H2987" i="1"/>
  <c r="H2986" i="1"/>
  <c r="H2985" i="1"/>
  <c r="H2984" i="1"/>
  <c r="H2983" i="1"/>
  <c r="H2982" i="1"/>
  <c r="H2981" i="1"/>
  <c r="H2980" i="1"/>
  <c r="E2979" i="1" s="1"/>
  <c r="H2979" i="1" s="1"/>
  <c r="H2978" i="1"/>
  <c r="H2977" i="1"/>
  <c r="H2976" i="1"/>
  <c r="H2975" i="1"/>
  <c r="H2974" i="1"/>
  <c r="H2973" i="1"/>
  <c r="H2972" i="1"/>
  <c r="H2971" i="1"/>
  <c r="H2970" i="1"/>
  <c r="H2969" i="1"/>
  <c r="H2968" i="1"/>
  <c r="H2967" i="1"/>
  <c r="H2966" i="1"/>
  <c r="H2965" i="1"/>
  <c r="H2964" i="1"/>
  <c r="H2963" i="1"/>
  <c r="H2962" i="1"/>
  <c r="H2961" i="1"/>
  <c r="H2960" i="1"/>
  <c r="H2959" i="1"/>
  <c r="E2958" i="1" s="1"/>
  <c r="H2958" i="1" s="1"/>
  <c r="H2957" i="1"/>
  <c r="H2956" i="1"/>
  <c r="H2955" i="1"/>
  <c r="E2953" i="1" s="1"/>
  <c r="H2953" i="1" s="1"/>
  <c r="H2954" i="1"/>
  <c r="H2952" i="1"/>
  <c r="E2951" i="1"/>
  <c r="H2951" i="1" s="1"/>
  <c r="H2950" i="1"/>
  <c r="H2949" i="1"/>
  <c r="E2947" i="1" s="1"/>
  <c r="H2947" i="1" s="1"/>
  <c r="H2948" i="1"/>
  <c r="H2946" i="1"/>
  <c r="H2945" i="1"/>
  <c r="H2944" i="1"/>
  <c r="H2943" i="1"/>
  <c r="H2942" i="1"/>
  <c r="H2941" i="1"/>
  <c r="H2940" i="1"/>
  <c r="H2939" i="1"/>
  <c r="E2938" i="1" s="1"/>
  <c r="H2938" i="1" s="1"/>
  <c r="H2937" i="1"/>
  <c r="H2936" i="1"/>
  <c r="H2935" i="1"/>
  <c r="E2934" i="1" s="1"/>
  <c r="H2934" i="1" s="1"/>
  <c r="E2933" i="1" s="1"/>
  <c r="H2933" i="1" s="1"/>
  <c r="E2932" i="1" s="1"/>
  <c r="H2932" i="1" s="1"/>
  <c r="H2931" i="1"/>
  <c r="E2930" i="1" s="1"/>
  <c r="H2930" i="1" s="1"/>
  <c r="H2929" i="1"/>
  <c r="H2928" i="1"/>
  <c r="H2927" i="1"/>
  <c r="H2926" i="1"/>
  <c r="H2925" i="1"/>
  <c r="H2924" i="1"/>
  <c r="E2923" i="1" s="1"/>
  <c r="H2923" i="1" s="1"/>
  <c r="H2922" i="1"/>
  <c r="H2921" i="1"/>
  <c r="H2920" i="1"/>
  <c r="H2919" i="1"/>
  <c r="H2918" i="1"/>
  <c r="H2917" i="1"/>
  <c r="H2916" i="1"/>
  <c r="H2915" i="1"/>
  <c r="H2914" i="1"/>
  <c r="H2913" i="1"/>
  <c r="H2912" i="1"/>
  <c r="H2911" i="1"/>
  <c r="H2910" i="1"/>
  <c r="H2909" i="1"/>
  <c r="H2908" i="1"/>
  <c r="H2907" i="1"/>
  <c r="H2906" i="1"/>
  <c r="H2905" i="1"/>
  <c r="H2904" i="1"/>
  <c r="H2903" i="1"/>
  <c r="H2902" i="1"/>
  <c r="H2901" i="1"/>
  <c r="H2900" i="1"/>
  <c r="H2899" i="1"/>
  <c r="H2898" i="1"/>
  <c r="H2897" i="1"/>
  <c r="H2896" i="1"/>
  <c r="H2895" i="1"/>
  <c r="H2894" i="1"/>
  <c r="H2893" i="1"/>
  <c r="H2892" i="1"/>
  <c r="H2891" i="1"/>
  <c r="H2890" i="1"/>
  <c r="E2888" i="1" s="1"/>
  <c r="H2888" i="1" s="1"/>
  <c r="H2889" i="1"/>
  <c r="H2887" i="1"/>
  <c r="H2886" i="1"/>
  <c r="H2885" i="1"/>
  <c r="H2884" i="1"/>
  <c r="H2883" i="1"/>
  <c r="H2882" i="1"/>
  <c r="E2881" i="1" s="1"/>
  <c r="H2881" i="1" s="1"/>
  <c r="H2880" i="1"/>
  <c r="H2879" i="1"/>
  <c r="H2878" i="1"/>
  <c r="H2877" i="1"/>
  <c r="H2876" i="1"/>
  <c r="H2875" i="1"/>
  <c r="H2874" i="1"/>
  <c r="H2873" i="1"/>
  <c r="H2872" i="1"/>
  <c r="H2871" i="1"/>
  <c r="E2870" i="1" s="1"/>
  <c r="H2870" i="1" s="1"/>
  <c r="H2869" i="1"/>
  <c r="H2868" i="1"/>
  <c r="H2867" i="1"/>
  <c r="H2866" i="1"/>
  <c r="H2865" i="1"/>
  <c r="H2864" i="1"/>
  <c r="H2863" i="1"/>
  <c r="H2862" i="1"/>
  <c r="H2861" i="1"/>
  <c r="H2860" i="1"/>
  <c r="H2859" i="1"/>
  <c r="H2858" i="1"/>
  <c r="H2857" i="1"/>
  <c r="H2856" i="1"/>
  <c r="H2855" i="1"/>
  <c r="H2854" i="1"/>
  <c r="H2853" i="1"/>
  <c r="H2852" i="1"/>
  <c r="H2851" i="1"/>
  <c r="H2850" i="1"/>
  <c r="H2849" i="1"/>
  <c r="H2848" i="1"/>
  <c r="H2847" i="1"/>
  <c r="H2846" i="1"/>
  <c r="H2845" i="1"/>
  <c r="H2844" i="1"/>
  <c r="H2843" i="1"/>
  <c r="H2842" i="1"/>
  <c r="H2841" i="1"/>
  <c r="H2840" i="1"/>
  <c r="H2839" i="1"/>
  <c r="H2838" i="1"/>
  <c r="H2837" i="1"/>
  <c r="H2836" i="1"/>
  <c r="H2835" i="1"/>
  <c r="H2834" i="1"/>
  <c r="H2833" i="1"/>
  <c r="H2832" i="1"/>
  <c r="H2831" i="1"/>
  <c r="H2830" i="1"/>
  <c r="H2829" i="1"/>
  <c r="H2828" i="1"/>
  <c r="H2827" i="1"/>
  <c r="H2826" i="1"/>
  <c r="H2825" i="1"/>
  <c r="H2824" i="1"/>
  <c r="H2823" i="1"/>
  <c r="H2822" i="1"/>
  <c r="H2821" i="1"/>
  <c r="H2820" i="1"/>
  <c r="H2819" i="1"/>
  <c r="H2818" i="1"/>
  <c r="H2817" i="1"/>
  <c r="H2816" i="1"/>
  <c r="H2815" i="1"/>
  <c r="H2814" i="1"/>
  <c r="H2813" i="1"/>
  <c r="H2812" i="1"/>
  <c r="H2811" i="1"/>
  <c r="H2810" i="1"/>
  <c r="H2809" i="1"/>
  <c r="H2808" i="1"/>
  <c r="H2807" i="1"/>
  <c r="H2806" i="1"/>
  <c r="H2805" i="1"/>
  <c r="H2804" i="1"/>
  <c r="H2803" i="1"/>
  <c r="H2802" i="1"/>
  <c r="H2801" i="1"/>
  <c r="E2800" i="1"/>
  <c r="H2800" i="1" s="1"/>
  <c r="H2799" i="1"/>
  <c r="H2798" i="1"/>
  <c r="H2797" i="1"/>
  <c r="H2796" i="1"/>
  <c r="H2795" i="1"/>
  <c r="H2794" i="1"/>
  <c r="H2793" i="1"/>
  <c r="H2792" i="1"/>
  <c r="H2791" i="1"/>
  <c r="H2790" i="1"/>
  <c r="H2789" i="1"/>
  <c r="H2788" i="1"/>
  <c r="H2787" i="1"/>
  <c r="H2786" i="1"/>
  <c r="H2785" i="1"/>
  <c r="H2784" i="1"/>
  <c r="H2783" i="1"/>
  <c r="H2782" i="1"/>
  <c r="H2781" i="1"/>
  <c r="H2780" i="1"/>
  <c r="H2779" i="1"/>
  <c r="H2778" i="1"/>
  <c r="H2777" i="1"/>
  <c r="H2776" i="1"/>
  <c r="H2775" i="1"/>
  <c r="H2774" i="1"/>
  <c r="H2773" i="1"/>
  <c r="H2772" i="1"/>
  <c r="H2771" i="1"/>
  <c r="H2770" i="1"/>
  <c r="H2769" i="1"/>
  <c r="H2768" i="1"/>
  <c r="H2767" i="1"/>
  <c r="H2766" i="1"/>
  <c r="H2765" i="1"/>
  <c r="H2764" i="1"/>
  <c r="H2763" i="1"/>
  <c r="H2762" i="1"/>
  <c r="H2761" i="1"/>
  <c r="H2760" i="1"/>
  <c r="H2759" i="1"/>
  <c r="E2758" i="1" s="1"/>
  <c r="H2758" i="1" s="1"/>
  <c r="H2757" i="1"/>
  <c r="H2756" i="1"/>
  <c r="H2755" i="1"/>
  <c r="H2754" i="1"/>
  <c r="H2753" i="1"/>
  <c r="H2752" i="1"/>
  <c r="H2751" i="1"/>
  <c r="H2750" i="1"/>
  <c r="H2749" i="1"/>
  <c r="H2748" i="1"/>
  <c r="H2747" i="1"/>
  <c r="H2746" i="1"/>
  <c r="H2745" i="1"/>
  <c r="H2744" i="1"/>
  <c r="H2743" i="1"/>
  <c r="H2742" i="1"/>
  <c r="H2741" i="1"/>
  <c r="H2740" i="1"/>
  <c r="H2739" i="1"/>
  <c r="H2738" i="1"/>
  <c r="H2737" i="1"/>
  <c r="E2734" i="1" s="1"/>
  <c r="H2734" i="1" s="1"/>
  <c r="H2736" i="1"/>
  <c r="H2735" i="1"/>
  <c r="H2733" i="1"/>
  <c r="H2732" i="1"/>
  <c r="H2731" i="1"/>
  <c r="H2730" i="1"/>
  <c r="H2729" i="1"/>
  <c r="H2728" i="1"/>
  <c r="H2727" i="1"/>
  <c r="H2726" i="1"/>
  <c r="H2725" i="1"/>
  <c r="H2724" i="1"/>
  <c r="H2723" i="1"/>
  <c r="H2722" i="1"/>
  <c r="E2719" i="1" s="1"/>
  <c r="H2719" i="1" s="1"/>
  <c r="H2721" i="1"/>
  <c r="H2720" i="1"/>
  <c r="H2718" i="1"/>
  <c r="H2717" i="1"/>
  <c r="H2716" i="1"/>
  <c r="H2715" i="1"/>
  <c r="H2714" i="1"/>
  <c r="H2713" i="1"/>
  <c r="H2712" i="1"/>
  <c r="H2711" i="1"/>
  <c r="H2710" i="1"/>
  <c r="H2709" i="1"/>
  <c r="H2708" i="1"/>
  <c r="H2707" i="1"/>
  <c r="H2706" i="1"/>
  <c r="H2705" i="1"/>
  <c r="H2704" i="1"/>
  <c r="H2703" i="1"/>
  <c r="H2702" i="1"/>
  <c r="H2701" i="1"/>
  <c r="H2700" i="1"/>
  <c r="H2699" i="1"/>
  <c r="E2698" i="1" s="1"/>
  <c r="H2698" i="1" s="1"/>
  <c r="H2694" i="1"/>
  <c r="H2693" i="1"/>
  <c r="H2692" i="1"/>
  <c r="H2691" i="1"/>
  <c r="H2690" i="1"/>
  <c r="H2689" i="1"/>
  <c r="H2688" i="1"/>
  <c r="H2687" i="1"/>
  <c r="E2682" i="1" s="1"/>
  <c r="H2682" i="1" s="1"/>
  <c r="H2686" i="1"/>
  <c r="H2685" i="1"/>
  <c r="H2684" i="1"/>
  <c r="H2683" i="1"/>
  <c r="H2681" i="1"/>
  <c r="H2680" i="1"/>
  <c r="H2679" i="1"/>
  <c r="H2678" i="1"/>
  <c r="H2677" i="1"/>
  <c r="H2676" i="1"/>
  <c r="H2675" i="1"/>
  <c r="H2674" i="1"/>
  <c r="H2673" i="1"/>
  <c r="H2672" i="1"/>
  <c r="H2671" i="1"/>
  <c r="H2670" i="1"/>
  <c r="H2669" i="1"/>
  <c r="H2668" i="1"/>
  <c r="H2667" i="1"/>
  <c r="H2666" i="1"/>
  <c r="H2665" i="1"/>
  <c r="H2664" i="1"/>
  <c r="H2663" i="1"/>
  <c r="H2662" i="1"/>
  <c r="H2661" i="1"/>
  <c r="H2660" i="1"/>
  <c r="H2659" i="1"/>
  <c r="H2658" i="1"/>
  <c r="H2657" i="1"/>
  <c r="H2656" i="1"/>
  <c r="E2653" i="1" s="1"/>
  <c r="H2653" i="1" s="1"/>
  <c r="E2652" i="1" s="1"/>
  <c r="H2652" i="1" s="1"/>
  <c r="E2651" i="1" s="1"/>
  <c r="H2651" i="1" s="1"/>
  <c r="E2650" i="1" s="1"/>
  <c r="H2650" i="1" s="1"/>
  <c r="H2655" i="1"/>
  <c r="H2654" i="1"/>
  <c r="H2649" i="1"/>
  <c r="E2648" i="1" s="1"/>
  <c r="H2648" i="1" s="1"/>
  <c r="H2647" i="1"/>
  <c r="H2646" i="1"/>
  <c r="H2645" i="1"/>
  <c r="E2639" i="1" s="1"/>
  <c r="H2639" i="1" s="1"/>
  <c r="H2644" i="1"/>
  <c r="H2643" i="1"/>
  <c r="H2642" i="1"/>
  <c r="H2641" i="1"/>
  <c r="H2640" i="1"/>
  <c r="H2638" i="1"/>
  <c r="H2637" i="1"/>
  <c r="H2636" i="1"/>
  <c r="H2635" i="1"/>
  <c r="H2634" i="1"/>
  <c r="E2632" i="1" s="1"/>
  <c r="H2632" i="1" s="1"/>
  <c r="H2633" i="1"/>
  <c r="H2631" i="1"/>
  <c r="H2630" i="1"/>
  <c r="H2629" i="1"/>
  <c r="H2628" i="1"/>
  <c r="H2627" i="1"/>
  <c r="H2626" i="1"/>
  <c r="H2625" i="1"/>
  <c r="H2624" i="1"/>
  <c r="E2623" i="1" s="1"/>
  <c r="H2623" i="1" s="1"/>
  <c r="E2622" i="1" s="1"/>
  <c r="H2622" i="1" s="1"/>
  <c r="E2621" i="1" s="1"/>
  <c r="H2621" i="1" s="1"/>
  <c r="H2620" i="1"/>
  <c r="H2619" i="1"/>
  <c r="H2618" i="1"/>
  <c r="H2617" i="1"/>
  <c r="H2616" i="1"/>
  <c r="E2615" i="1" s="1"/>
  <c r="H2615" i="1" s="1"/>
  <c r="H2614" i="1"/>
  <c r="H2613" i="1"/>
  <c r="H2612" i="1"/>
  <c r="H2611" i="1"/>
  <c r="H2610" i="1"/>
  <c r="H2609" i="1"/>
  <c r="H2608" i="1"/>
  <c r="H2607" i="1"/>
  <c r="H2606" i="1"/>
  <c r="H2605" i="1"/>
  <c r="H2604" i="1"/>
  <c r="H2603" i="1"/>
  <c r="H2602" i="1"/>
  <c r="H2601" i="1"/>
  <c r="H2600" i="1"/>
  <c r="H2599" i="1"/>
  <c r="H2598" i="1"/>
  <c r="H2597" i="1"/>
  <c r="H2596" i="1"/>
  <c r="H2595" i="1"/>
  <c r="E2594" i="1" s="1"/>
  <c r="H2594" i="1" s="1"/>
  <c r="H2593" i="1"/>
  <c r="H2592" i="1"/>
  <c r="H2591" i="1"/>
  <c r="H2590" i="1"/>
  <c r="E2589" i="1"/>
  <c r="H2589" i="1" s="1"/>
  <c r="H2588" i="1"/>
  <c r="H2587" i="1"/>
  <c r="H2586" i="1"/>
  <c r="H2585" i="1"/>
  <c r="H2584" i="1"/>
  <c r="H2583" i="1"/>
  <c r="H2582" i="1"/>
  <c r="E2581" i="1" s="1"/>
  <c r="H2581" i="1" s="1"/>
  <c r="H2580" i="1"/>
  <c r="E2579" i="1" s="1"/>
  <c r="H2579" i="1" s="1"/>
  <c r="E2578" i="1" s="1"/>
  <c r="H2578" i="1" s="1"/>
  <c r="H2577" i="1"/>
  <c r="E2576" i="1" s="1"/>
  <c r="H2576" i="1" s="1"/>
  <c r="H2575" i="1"/>
  <c r="H2574" i="1"/>
  <c r="E2573" i="1" s="1"/>
  <c r="H2573" i="1" s="1"/>
  <c r="H2572" i="1"/>
  <c r="H2571" i="1"/>
  <c r="H2570" i="1"/>
  <c r="H2569" i="1"/>
  <c r="H2568" i="1"/>
  <c r="H2567" i="1"/>
  <c r="H2566" i="1"/>
  <c r="H2565" i="1"/>
  <c r="H2564" i="1"/>
  <c r="E2563" i="1"/>
  <c r="H2563" i="1" s="1"/>
  <c r="H2562" i="1"/>
  <c r="H2561" i="1"/>
  <c r="H2560" i="1"/>
  <c r="H2559" i="1"/>
  <c r="H2558" i="1"/>
  <c r="H2557" i="1"/>
  <c r="H2556" i="1"/>
  <c r="H2555" i="1"/>
  <c r="E2553" i="1" s="1"/>
  <c r="H2553" i="1" s="1"/>
  <c r="H2554" i="1"/>
  <c r="H2552" i="1"/>
  <c r="H2551" i="1"/>
  <c r="E2550" i="1" s="1"/>
  <c r="H2550" i="1" s="1"/>
  <c r="H2549" i="1"/>
  <c r="H2548" i="1"/>
  <c r="H2547" i="1"/>
  <c r="H2546" i="1"/>
  <c r="H2545" i="1"/>
  <c r="H2544" i="1"/>
  <c r="H2543" i="1"/>
  <c r="H2542" i="1"/>
  <c r="H2541" i="1"/>
  <c r="H2540" i="1"/>
  <c r="H2539" i="1"/>
  <c r="H2538" i="1"/>
  <c r="H2537" i="1"/>
  <c r="H2536" i="1"/>
  <c r="H2535" i="1"/>
  <c r="H2534" i="1"/>
  <c r="H2533" i="1"/>
  <c r="H2532" i="1"/>
  <c r="H2531" i="1"/>
  <c r="H2530" i="1"/>
  <c r="H2529" i="1"/>
  <c r="H2528" i="1"/>
  <c r="E2527" i="1" s="1"/>
  <c r="H2527" i="1" s="1"/>
  <c r="H2526" i="1"/>
  <c r="H2525" i="1"/>
  <c r="H2524" i="1"/>
  <c r="H2523" i="1"/>
  <c r="H2522" i="1"/>
  <c r="H2521" i="1"/>
  <c r="E2520" i="1" s="1"/>
  <c r="H2520" i="1" s="1"/>
  <c r="H2516" i="1"/>
  <c r="H2515" i="1"/>
  <c r="H2514" i="1"/>
  <c r="H2513" i="1"/>
  <c r="H2512" i="1"/>
  <c r="H2511" i="1"/>
  <c r="H2510" i="1"/>
  <c r="H2509" i="1"/>
  <c r="H2508" i="1"/>
  <c r="H2507" i="1"/>
  <c r="H2506" i="1"/>
  <c r="E2501" i="1" s="1"/>
  <c r="H2501" i="1" s="1"/>
  <c r="E2500" i="1" s="1"/>
  <c r="H2500" i="1" s="1"/>
  <c r="H2505" i="1"/>
  <c r="H2504" i="1"/>
  <c r="H2503" i="1"/>
  <c r="H2502" i="1"/>
  <c r="H2499" i="1"/>
  <c r="H2498" i="1"/>
  <c r="E2497" i="1" s="1"/>
  <c r="H2497" i="1" s="1"/>
  <c r="H2496" i="1"/>
  <c r="H2495" i="1"/>
  <c r="E2493" i="1" s="1"/>
  <c r="H2493" i="1" s="1"/>
  <c r="H2494" i="1"/>
  <c r="H2492" i="1"/>
  <c r="H2491" i="1"/>
  <c r="H2490" i="1"/>
  <c r="H2489" i="1"/>
  <c r="H2488" i="1"/>
  <c r="H2487" i="1"/>
  <c r="E2486" i="1" s="1"/>
  <c r="H2486" i="1" s="1"/>
  <c r="H2485" i="1"/>
  <c r="H2484" i="1"/>
  <c r="H2483" i="1"/>
  <c r="H2482" i="1"/>
  <c r="H2481" i="1"/>
  <c r="H2480" i="1"/>
  <c r="H2479" i="1"/>
  <c r="E2477" i="1" s="1"/>
  <c r="H2477" i="1" s="1"/>
  <c r="H2478" i="1"/>
  <c r="H2476" i="1"/>
  <c r="H2475" i="1"/>
  <c r="H2474" i="1"/>
  <c r="H2473" i="1"/>
  <c r="E2472" i="1" s="1"/>
  <c r="H2472" i="1" s="1"/>
  <c r="H2471" i="1"/>
  <c r="H2470" i="1"/>
  <c r="H2469" i="1"/>
  <c r="H2468" i="1"/>
  <c r="H2467" i="1"/>
  <c r="H2466" i="1"/>
  <c r="H2465" i="1"/>
  <c r="E2461" i="1" s="1"/>
  <c r="H2461" i="1" s="1"/>
  <c r="H2464" i="1"/>
  <c r="H2463" i="1"/>
  <c r="H2462" i="1"/>
  <c r="H2460" i="1"/>
  <c r="E2459" i="1"/>
  <c r="H2459" i="1" s="1"/>
  <c r="H2458" i="1"/>
  <c r="H2457" i="1"/>
  <c r="E2456" i="1" s="1"/>
  <c r="H2456" i="1" s="1"/>
  <c r="H2455" i="1"/>
  <c r="H2454" i="1"/>
  <c r="H2453" i="1"/>
  <c r="E2452" i="1" s="1"/>
  <c r="H2452" i="1" s="1"/>
  <c r="H2451" i="1"/>
  <c r="H2450" i="1"/>
  <c r="H2449" i="1"/>
  <c r="H2448" i="1"/>
  <c r="H2447" i="1"/>
  <c r="H2446" i="1"/>
  <c r="H2445" i="1"/>
  <c r="E2443" i="1" s="1"/>
  <c r="H2443" i="1" s="1"/>
  <c r="E2442" i="1" s="1"/>
  <c r="H2442" i="1" s="1"/>
  <c r="E2441" i="1" s="1"/>
  <c r="H2441" i="1" s="1"/>
  <c r="H2444" i="1"/>
  <c r="H2440" i="1"/>
  <c r="H2439" i="1"/>
  <c r="E2438" i="1" s="1"/>
  <c r="H2438" i="1" s="1"/>
  <c r="H2437" i="1"/>
  <c r="H2436" i="1"/>
  <c r="H2435" i="1"/>
  <c r="H2434" i="1"/>
  <c r="H2433" i="1"/>
  <c r="H2432" i="1"/>
  <c r="H2431" i="1"/>
  <c r="H2430" i="1"/>
  <c r="H2429" i="1"/>
  <c r="H2428" i="1"/>
  <c r="H2427" i="1"/>
  <c r="H2426" i="1"/>
  <c r="H2425" i="1"/>
  <c r="H2424" i="1"/>
  <c r="H2423" i="1"/>
  <c r="H2422" i="1"/>
  <c r="H2421" i="1"/>
  <c r="H2420" i="1"/>
  <c r="H2419" i="1"/>
  <c r="H2418" i="1"/>
  <c r="H2417" i="1"/>
  <c r="H2416" i="1"/>
  <c r="H2415" i="1"/>
  <c r="H2414" i="1"/>
  <c r="H2413" i="1"/>
  <c r="H2412" i="1"/>
  <c r="H2411" i="1"/>
  <c r="H2410" i="1"/>
  <c r="H2409" i="1"/>
  <c r="H2408" i="1"/>
  <c r="H2407" i="1"/>
  <c r="H2406" i="1"/>
  <c r="H2405" i="1"/>
  <c r="H2404" i="1"/>
  <c r="H2403" i="1"/>
  <c r="H2402" i="1"/>
  <c r="H2401" i="1"/>
  <c r="H2400" i="1"/>
  <c r="H2399" i="1"/>
  <c r="H2398" i="1"/>
  <c r="H2397" i="1"/>
  <c r="H2396" i="1"/>
  <c r="H2395" i="1"/>
  <c r="E2393" i="1" s="1"/>
  <c r="H2393" i="1" s="1"/>
  <c r="H2394" i="1"/>
  <c r="H2392" i="1"/>
  <c r="H2391" i="1"/>
  <c r="H2390" i="1"/>
  <c r="H2389" i="1"/>
  <c r="H2388" i="1"/>
  <c r="H2387" i="1"/>
  <c r="H2386" i="1"/>
  <c r="H2385" i="1"/>
  <c r="H2384" i="1"/>
  <c r="H2383" i="1"/>
  <c r="H2382" i="1"/>
  <c r="H2381" i="1"/>
  <c r="H2380" i="1"/>
  <c r="H2379" i="1"/>
  <c r="H2378" i="1"/>
  <c r="H2377" i="1"/>
  <c r="H2376" i="1"/>
  <c r="H2375" i="1"/>
  <c r="H2374" i="1"/>
  <c r="H2373" i="1"/>
  <c r="H2372" i="1"/>
  <c r="H2371" i="1"/>
  <c r="H2370" i="1"/>
  <c r="H2369" i="1"/>
  <c r="H2368" i="1"/>
  <c r="H2367" i="1"/>
  <c r="H2366" i="1"/>
  <c r="H2365" i="1"/>
  <c r="H2364" i="1"/>
  <c r="H2363" i="1"/>
  <c r="H2362" i="1"/>
  <c r="H2361" i="1"/>
  <c r="H2360" i="1"/>
  <c r="H2359" i="1"/>
  <c r="H2358" i="1"/>
  <c r="H2357" i="1"/>
  <c r="H2356" i="1"/>
  <c r="E2355" i="1"/>
  <c r="H2355" i="1" s="1"/>
  <c r="H2354" i="1"/>
  <c r="H2353" i="1"/>
  <c r="H2352" i="1"/>
  <c r="H2351" i="1"/>
  <c r="H2350" i="1"/>
  <c r="H2349" i="1"/>
  <c r="H2348" i="1"/>
  <c r="H2347" i="1"/>
  <c r="H2346" i="1"/>
  <c r="H2345" i="1"/>
  <c r="H2344" i="1"/>
  <c r="H2343" i="1"/>
  <c r="H2342" i="1"/>
  <c r="H2341" i="1"/>
  <c r="H2340" i="1"/>
  <c r="H2339" i="1"/>
  <c r="H2338" i="1"/>
  <c r="H2337" i="1"/>
  <c r="H2336" i="1"/>
  <c r="H2335" i="1"/>
  <c r="H2334" i="1"/>
  <c r="H2333" i="1"/>
  <c r="H2332" i="1"/>
  <c r="H2331" i="1"/>
  <c r="H2330" i="1"/>
  <c r="H2329" i="1"/>
  <c r="H2328" i="1"/>
  <c r="H2327" i="1"/>
  <c r="H2326" i="1"/>
  <c r="H2325" i="1"/>
  <c r="H2324" i="1"/>
  <c r="H2323" i="1"/>
  <c r="H2322" i="1"/>
  <c r="H2321" i="1"/>
  <c r="H2320" i="1"/>
  <c r="H2319" i="1"/>
  <c r="H2318" i="1"/>
  <c r="H2317" i="1"/>
  <c r="H2316" i="1"/>
  <c r="H2315" i="1"/>
  <c r="H2314" i="1"/>
  <c r="H2313" i="1"/>
  <c r="H2312" i="1"/>
  <c r="H2311" i="1"/>
  <c r="H2310" i="1"/>
  <c r="H2309" i="1"/>
  <c r="H2308" i="1"/>
  <c r="H2307" i="1"/>
  <c r="H2306" i="1"/>
  <c r="H2305" i="1"/>
  <c r="H2304" i="1"/>
  <c r="H2303" i="1"/>
  <c r="H2302" i="1"/>
  <c r="H2301" i="1"/>
  <c r="H2300" i="1"/>
  <c r="H2299" i="1"/>
  <c r="H2298" i="1"/>
  <c r="H2297" i="1"/>
  <c r="H2296" i="1"/>
  <c r="H2295" i="1"/>
  <c r="H2294" i="1"/>
  <c r="H2293" i="1"/>
  <c r="H2292" i="1"/>
  <c r="H2291" i="1"/>
  <c r="H2290" i="1"/>
  <c r="H2289" i="1"/>
  <c r="H2288" i="1"/>
  <c r="H2287" i="1"/>
  <c r="H2286" i="1"/>
  <c r="H2285" i="1"/>
  <c r="H2284" i="1"/>
  <c r="H2283" i="1"/>
  <c r="H2282" i="1"/>
  <c r="H2281" i="1"/>
  <c r="H2280" i="1"/>
  <c r="H2279" i="1"/>
  <c r="H2278" i="1"/>
  <c r="H2277" i="1"/>
  <c r="H2276" i="1"/>
  <c r="H2275" i="1"/>
  <c r="E2274" i="1" s="1"/>
  <c r="H2274" i="1" s="1"/>
  <c r="E2273" i="1" s="1"/>
  <c r="H2273" i="1" s="1"/>
  <c r="E2272" i="1" s="1"/>
  <c r="H2272" i="1" s="1"/>
  <c r="H2271" i="1"/>
  <c r="H2270" i="1"/>
  <c r="E2269" i="1" s="1"/>
  <c r="H2269" i="1" s="1"/>
  <c r="H2268" i="1"/>
  <c r="H2267" i="1"/>
  <c r="H2266" i="1"/>
  <c r="H2265" i="1"/>
  <c r="H2264" i="1"/>
  <c r="H2263" i="1"/>
  <c r="H2262" i="1"/>
  <c r="H2261" i="1"/>
  <c r="H2260" i="1"/>
  <c r="H2259" i="1"/>
  <c r="H2258" i="1"/>
  <c r="H2257" i="1"/>
  <c r="H2256" i="1"/>
  <c r="H2255" i="1"/>
  <c r="H2254" i="1"/>
  <c r="H2253" i="1"/>
  <c r="H2252" i="1"/>
  <c r="H2251" i="1"/>
  <c r="H2250" i="1"/>
  <c r="H2249" i="1"/>
  <c r="H2248" i="1"/>
  <c r="H2247" i="1"/>
  <c r="E2246" i="1" s="1"/>
  <c r="H2246" i="1" s="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H2217" i="1"/>
  <c r="H2216" i="1"/>
  <c r="H2215" i="1"/>
  <c r="H2214" i="1"/>
  <c r="H2213" i="1"/>
  <c r="H2212" i="1"/>
  <c r="H2211" i="1"/>
  <c r="H2210" i="1"/>
  <c r="H2209" i="1"/>
  <c r="H2208" i="1"/>
  <c r="H2207" i="1"/>
  <c r="H2206" i="1"/>
  <c r="H2205" i="1"/>
  <c r="H2204" i="1"/>
  <c r="H2203" i="1"/>
  <c r="H2202" i="1"/>
  <c r="H2201" i="1"/>
  <c r="H2200" i="1"/>
  <c r="E2199" i="1" s="1"/>
  <c r="H2199" i="1" s="1"/>
  <c r="H2198" i="1"/>
  <c r="H2197" i="1"/>
  <c r="H2196" i="1"/>
  <c r="H2195" i="1"/>
  <c r="H2194" i="1"/>
  <c r="H2193" i="1"/>
  <c r="H2192" i="1"/>
  <c r="H2191" i="1"/>
  <c r="H2190" i="1"/>
  <c r="H2189" i="1"/>
  <c r="H2188" i="1"/>
  <c r="H2187" i="1"/>
  <c r="H2186" i="1"/>
  <c r="H2185" i="1"/>
  <c r="H2184" i="1"/>
  <c r="H2183" i="1"/>
  <c r="H2182" i="1"/>
  <c r="H2181" i="1"/>
  <c r="H2180" i="1"/>
  <c r="H2179" i="1"/>
  <c r="H2178" i="1"/>
  <c r="H2177" i="1"/>
  <c r="E2176" i="1" s="1"/>
  <c r="H2176" i="1" s="1"/>
  <c r="H2173" i="1"/>
  <c r="H2172" i="1"/>
  <c r="E2171" i="1" s="1"/>
  <c r="H2171" i="1" s="1"/>
  <c r="H2170" i="1"/>
  <c r="H2169" i="1"/>
  <c r="H2168" i="1"/>
  <c r="E2167" i="1" s="1"/>
  <c r="H2167" i="1" s="1"/>
  <c r="H2166" i="1"/>
  <c r="E2162" i="1" s="1"/>
  <c r="H2162" i="1" s="1"/>
  <c r="H2165" i="1"/>
  <c r="H2164" i="1"/>
  <c r="H2163" i="1"/>
  <c r="H2161" i="1"/>
  <c r="H2160" i="1"/>
  <c r="H2159" i="1"/>
  <c r="E2158" i="1" s="1"/>
  <c r="H2158" i="1" s="1"/>
  <c r="H2157" i="1"/>
  <c r="H2156" i="1"/>
  <c r="H2155" i="1"/>
  <c r="H2154" i="1"/>
  <c r="E2153" i="1"/>
  <c r="H2153" i="1" s="1"/>
  <c r="H2152" i="1"/>
  <c r="H2151" i="1"/>
  <c r="H2150" i="1"/>
  <c r="E2149" i="1" s="1"/>
  <c r="H2149" i="1" s="1"/>
  <c r="H2148" i="1"/>
  <c r="H2147" i="1"/>
  <c r="H2146" i="1"/>
  <c r="E2145" i="1" s="1"/>
  <c r="H2145" i="1" s="1"/>
  <c r="E2144" i="1" s="1"/>
  <c r="H2144" i="1" s="1"/>
  <c r="H2143" i="1"/>
  <c r="E2142" i="1" s="1"/>
  <c r="H2142" i="1" s="1"/>
  <c r="H2141" i="1"/>
  <c r="H2140" i="1"/>
  <c r="H2139" i="1"/>
  <c r="H2138" i="1"/>
  <c r="H2137" i="1"/>
  <c r="H2136" i="1"/>
  <c r="H2135" i="1"/>
  <c r="H2134" i="1"/>
  <c r="E2133" i="1" s="1"/>
  <c r="H2133" i="1" s="1"/>
  <c r="H2132" i="1"/>
  <c r="H2131" i="1"/>
  <c r="H2130" i="1"/>
  <c r="H2129" i="1"/>
  <c r="H2128" i="1"/>
  <c r="H2127" i="1"/>
  <c r="H2126" i="1"/>
  <c r="H2125" i="1"/>
  <c r="H2124" i="1"/>
  <c r="H2123" i="1"/>
  <c r="H2122" i="1"/>
  <c r="H2121" i="1"/>
  <c r="H2120" i="1"/>
  <c r="H2119" i="1"/>
  <c r="H2118" i="1"/>
  <c r="E2116" i="1" s="1"/>
  <c r="H2116" i="1" s="1"/>
  <c r="H2117" i="1"/>
  <c r="H2115" i="1"/>
  <c r="H2114" i="1"/>
  <c r="H2113" i="1"/>
  <c r="H2112" i="1"/>
  <c r="H2111" i="1"/>
  <c r="E2109" i="1" s="1"/>
  <c r="H2109" i="1" s="1"/>
  <c r="H2110" i="1"/>
  <c r="H2108" i="1"/>
  <c r="H2107" i="1"/>
  <c r="E2106" i="1" s="1"/>
  <c r="H2106" i="1" s="1"/>
  <c r="H2105" i="1"/>
  <c r="E2104" i="1" s="1"/>
  <c r="H2104" i="1" s="1"/>
  <c r="H2100" i="1"/>
  <c r="H2099" i="1"/>
  <c r="H2098" i="1"/>
  <c r="H2097" i="1"/>
  <c r="H2096" i="1"/>
  <c r="H2095" i="1"/>
  <c r="H2094" i="1"/>
  <c r="E2093" i="1" s="1"/>
  <c r="H2093" i="1" s="1"/>
  <c r="H2092" i="1"/>
  <c r="H2091" i="1"/>
  <c r="H2090" i="1"/>
  <c r="H2089" i="1"/>
  <c r="H2088" i="1"/>
  <c r="H2087" i="1"/>
  <c r="E2086" i="1" s="1"/>
  <c r="H2086" i="1" s="1"/>
  <c r="H2085" i="1"/>
  <c r="H2084" i="1"/>
  <c r="H2083" i="1"/>
  <c r="H2082" i="1"/>
  <c r="H2081" i="1"/>
  <c r="H2080" i="1"/>
  <c r="H2079" i="1"/>
  <c r="E2076" i="1" s="1"/>
  <c r="H2076" i="1" s="1"/>
  <c r="H2078" i="1"/>
  <c r="H2077" i="1"/>
  <c r="H2075" i="1"/>
  <c r="H2074" i="1"/>
  <c r="H2073" i="1"/>
  <c r="H2072" i="1"/>
  <c r="E2067" i="1" s="1"/>
  <c r="H2067" i="1" s="1"/>
  <c r="H2071" i="1"/>
  <c r="H2070" i="1"/>
  <c r="H2069" i="1"/>
  <c r="H2068" i="1"/>
  <c r="H2066" i="1"/>
  <c r="H2065" i="1"/>
  <c r="H2064" i="1"/>
  <c r="H2063" i="1"/>
  <c r="H2062" i="1"/>
  <c r="H2061" i="1"/>
  <c r="H2060" i="1"/>
  <c r="H2059" i="1"/>
  <c r="E2058" i="1"/>
  <c r="H2058" i="1" s="1"/>
  <c r="H2057" i="1"/>
  <c r="H2056" i="1"/>
  <c r="H2055" i="1"/>
  <c r="H2054" i="1"/>
  <c r="H2053" i="1"/>
  <c r="H2052" i="1"/>
  <c r="H2051" i="1"/>
  <c r="H2050" i="1"/>
  <c r="E2047" i="1" s="1"/>
  <c r="H2047" i="1" s="1"/>
  <c r="H2049" i="1"/>
  <c r="H2048" i="1"/>
  <c r="H2046" i="1"/>
  <c r="H2045" i="1"/>
  <c r="H2044" i="1"/>
  <c r="H2043" i="1"/>
  <c r="E2039" i="1" s="1"/>
  <c r="H2039" i="1" s="1"/>
  <c r="H2042" i="1"/>
  <c r="H2041" i="1"/>
  <c r="H2040" i="1"/>
  <c r="H2038" i="1"/>
  <c r="H2037" i="1"/>
  <c r="H2036" i="1"/>
  <c r="H2035" i="1"/>
  <c r="H2034" i="1"/>
  <c r="H2033" i="1"/>
  <c r="H2032" i="1"/>
  <c r="H2031" i="1"/>
  <c r="E2030" i="1" s="1"/>
  <c r="H2030" i="1" s="1"/>
  <c r="H2028" i="1"/>
  <c r="H2027" i="1"/>
  <c r="H2026" i="1"/>
  <c r="H2025" i="1"/>
  <c r="H2024" i="1"/>
  <c r="H2023" i="1"/>
  <c r="H2022" i="1"/>
  <c r="E2019" i="1" s="1"/>
  <c r="H2019" i="1" s="1"/>
  <c r="H2021" i="1"/>
  <c r="H2020" i="1"/>
  <c r="H2018" i="1"/>
  <c r="H2017" i="1"/>
  <c r="H2016" i="1"/>
  <c r="H2015" i="1"/>
  <c r="H2014" i="1"/>
  <c r="H2013" i="1"/>
  <c r="H2012" i="1"/>
  <c r="H2011" i="1"/>
  <c r="H2010" i="1"/>
  <c r="E2009" i="1" s="1"/>
  <c r="H2009" i="1" s="1"/>
  <c r="H2008" i="1"/>
  <c r="H2007" i="1"/>
  <c r="H2006" i="1"/>
  <c r="H2005" i="1"/>
  <c r="H2004" i="1"/>
  <c r="H2003" i="1"/>
  <c r="H2002" i="1"/>
  <c r="H2001" i="1"/>
  <c r="H2000" i="1"/>
  <c r="E1999" i="1" s="1"/>
  <c r="H1999" i="1" s="1"/>
  <c r="H1998" i="1"/>
  <c r="H1997" i="1"/>
  <c r="H1996" i="1"/>
  <c r="H1995" i="1"/>
  <c r="E1994" i="1"/>
  <c r="H1994" i="1" s="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E1958" i="1" s="1"/>
  <c r="H1958" i="1" s="1"/>
  <c r="H1962" i="1"/>
  <c r="H1961" i="1"/>
  <c r="H1960" i="1"/>
  <c r="H1959"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E1929" i="1" s="1"/>
  <c r="H1929" i="1" s="1"/>
  <c r="H1931" i="1"/>
  <c r="H1930" i="1"/>
  <c r="H1928" i="1"/>
  <c r="H1927" i="1"/>
  <c r="H1926" i="1"/>
  <c r="H1925" i="1"/>
  <c r="E1921" i="1" s="1"/>
  <c r="H1921" i="1" s="1"/>
  <c r="H1924" i="1"/>
  <c r="H1923" i="1"/>
  <c r="H1922"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E1896" i="1" s="1"/>
  <c r="H1896" i="1" s="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E1851" i="1" s="1"/>
  <c r="H1851" i="1" s="1"/>
  <c r="H1853" i="1"/>
  <c r="H1852" i="1"/>
  <c r="H1848" i="1"/>
  <c r="H1847" i="1"/>
  <c r="H1846" i="1"/>
  <c r="H1845" i="1"/>
  <c r="E1844" i="1" s="1"/>
  <c r="H1844" i="1" s="1"/>
  <c r="H1843" i="1"/>
  <c r="H1842" i="1"/>
  <c r="E1841" i="1" s="1"/>
  <c r="H1841" i="1" s="1"/>
  <c r="H1840" i="1"/>
  <c r="H1839" i="1"/>
  <c r="H1838" i="1"/>
  <c r="E1837" i="1"/>
  <c r="H1837" i="1" s="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E1782" i="1"/>
  <c r="H1782" i="1" s="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H1754" i="1"/>
  <c r="H1753" i="1"/>
  <c r="H1752" i="1"/>
  <c r="H1751" i="1"/>
  <c r="H1750" i="1"/>
  <c r="H1749" i="1"/>
  <c r="H1748" i="1"/>
  <c r="E1747" i="1" s="1"/>
  <c r="H1747" i="1" s="1"/>
  <c r="H1746" i="1"/>
  <c r="H1745" i="1"/>
  <c r="H1744" i="1"/>
  <c r="H1743" i="1"/>
  <c r="H1742" i="1"/>
  <c r="H1741" i="1"/>
  <c r="H1740" i="1"/>
  <c r="H1739" i="1"/>
  <c r="H1738" i="1"/>
  <c r="H1737" i="1"/>
  <c r="H1736" i="1"/>
  <c r="H1735" i="1"/>
  <c r="H1734" i="1"/>
  <c r="H1733" i="1"/>
  <c r="H1732" i="1"/>
  <c r="H1731" i="1"/>
  <c r="H1730" i="1"/>
  <c r="H1729" i="1"/>
  <c r="E1728" i="1"/>
  <c r="H1728" i="1" s="1"/>
  <c r="H1727" i="1"/>
  <c r="H1726" i="1"/>
  <c r="H1725" i="1"/>
  <c r="H1724" i="1"/>
  <c r="H1723" i="1"/>
  <c r="H1722" i="1"/>
  <c r="H1721" i="1"/>
  <c r="H1720" i="1"/>
  <c r="H1719" i="1"/>
  <c r="H1718" i="1"/>
  <c r="H1717" i="1"/>
  <c r="H1716" i="1"/>
  <c r="H1715" i="1"/>
  <c r="H1714" i="1"/>
  <c r="H1713" i="1"/>
  <c r="H1712" i="1"/>
  <c r="H1711" i="1"/>
  <c r="E1709" i="1" s="1"/>
  <c r="H1709" i="1" s="1"/>
  <c r="H1710" i="1"/>
  <c r="H1706" i="1"/>
  <c r="H1705" i="1"/>
  <c r="H1704" i="1"/>
  <c r="H1703" i="1"/>
  <c r="H1702" i="1"/>
  <c r="H1701" i="1"/>
  <c r="H1700" i="1"/>
  <c r="H1699" i="1"/>
  <c r="E1698" i="1" s="1"/>
  <c r="H1698" i="1" s="1"/>
  <c r="H1697" i="1"/>
  <c r="H1696" i="1"/>
  <c r="H1695" i="1"/>
  <c r="H1694" i="1"/>
  <c r="H1693" i="1"/>
  <c r="H1692" i="1"/>
  <c r="E1691" i="1" s="1"/>
  <c r="H1691" i="1" s="1"/>
  <c r="H1690" i="1"/>
  <c r="H1689" i="1"/>
  <c r="H1688" i="1"/>
  <c r="H1687" i="1"/>
  <c r="H1686" i="1"/>
  <c r="H1685" i="1"/>
  <c r="E1680" i="1" s="1"/>
  <c r="H1680" i="1" s="1"/>
  <c r="H1684" i="1"/>
  <c r="H1683" i="1"/>
  <c r="H1682" i="1"/>
  <c r="H1681" i="1"/>
  <c r="H1679" i="1"/>
  <c r="H1678" i="1"/>
  <c r="E1673" i="1" s="1"/>
  <c r="H1673" i="1" s="1"/>
  <c r="H1677" i="1"/>
  <c r="H1676" i="1"/>
  <c r="H1675" i="1"/>
  <c r="H1674" i="1"/>
  <c r="H1672" i="1"/>
  <c r="H1671" i="1"/>
  <c r="H1670" i="1"/>
  <c r="H1669" i="1"/>
  <c r="H1668" i="1"/>
  <c r="H1667" i="1"/>
  <c r="H1666" i="1"/>
  <c r="H1665" i="1"/>
  <c r="H1664" i="1"/>
  <c r="H1663" i="1"/>
  <c r="H1662" i="1"/>
  <c r="H1661" i="1"/>
  <c r="H1660" i="1"/>
  <c r="H1659" i="1"/>
  <c r="H1658" i="1"/>
  <c r="H1657" i="1"/>
  <c r="H1656" i="1"/>
  <c r="H1655" i="1"/>
  <c r="E1654" i="1" s="1"/>
  <c r="H1654" i="1" s="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E1626" i="1" s="1"/>
  <c r="H1626" i="1" s="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E1598" i="1" s="1"/>
  <c r="H1598" i="1" s="1"/>
  <c r="H1597" i="1"/>
  <c r="H1596" i="1"/>
  <c r="H1595" i="1"/>
  <c r="H1594" i="1"/>
  <c r="H1593" i="1"/>
  <c r="H1592" i="1"/>
  <c r="H1591" i="1"/>
  <c r="H1590" i="1"/>
  <c r="H1589" i="1"/>
  <c r="H1588" i="1"/>
  <c r="H1587" i="1"/>
  <c r="H1586" i="1"/>
  <c r="H1585" i="1"/>
  <c r="H1584" i="1"/>
  <c r="H1583" i="1"/>
  <c r="H1582" i="1"/>
  <c r="H1581" i="1"/>
  <c r="H1580" i="1"/>
  <c r="H1579" i="1"/>
  <c r="H1578" i="1"/>
  <c r="H1577" i="1"/>
  <c r="H1576" i="1"/>
  <c r="E1574" i="1" s="1"/>
  <c r="H1574" i="1" s="1"/>
  <c r="H1575" i="1"/>
  <c r="H1573" i="1"/>
  <c r="H1572" i="1"/>
  <c r="H1571" i="1"/>
  <c r="H1570" i="1"/>
  <c r="H1569" i="1"/>
  <c r="H1568" i="1"/>
  <c r="H1567" i="1"/>
  <c r="H1566" i="1"/>
  <c r="H1565" i="1"/>
  <c r="H1564" i="1"/>
  <c r="H1563" i="1"/>
  <c r="H1562" i="1"/>
  <c r="H1561" i="1"/>
  <c r="H1560" i="1"/>
  <c r="H1559" i="1"/>
  <c r="H1558" i="1"/>
  <c r="H1557" i="1"/>
  <c r="H1556" i="1"/>
  <c r="H1555" i="1"/>
  <c r="H1554" i="1"/>
  <c r="E1552" i="1" s="1"/>
  <c r="H1552" i="1" s="1"/>
  <c r="H1553"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E1524" i="1" s="1"/>
  <c r="H1524" i="1" s="1"/>
  <c r="H1525" i="1"/>
  <c r="H1523" i="1"/>
  <c r="H1522" i="1"/>
  <c r="H1521" i="1"/>
  <c r="H1520" i="1"/>
  <c r="H1519" i="1"/>
  <c r="H1518" i="1"/>
  <c r="H1517" i="1"/>
  <c r="H1516" i="1"/>
  <c r="H1515" i="1"/>
  <c r="H1514" i="1"/>
  <c r="H1513" i="1"/>
  <c r="H1512" i="1"/>
  <c r="H1511" i="1"/>
  <c r="H1510" i="1"/>
  <c r="H1509" i="1"/>
  <c r="H1508" i="1"/>
  <c r="H1507" i="1"/>
  <c r="H1506" i="1"/>
  <c r="H1505" i="1"/>
  <c r="H1504" i="1"/>
  <c r="H1503" i="1"/>
  <c r="E1502" i="1"/>
  <c r="H1502" i="1" s="1"/>
  <c r="H1501" i="1"/>
  <c r="H1500" i="1"/>
  <c r="H1499" i="1"/>
  <c r="H1498" i="1"/>
  <c r="H1497" i="1"/>
  <c r="H1496" i="1"/>
  <c r="H1495" i="1"/>
  <c r="H1494" i="1"/>
  <c r="H1493" i="1"/>
  <c r="H1492" i="1"/>
  <c r="H1491" i="1"/>
  <c r="H1490" i="1"/>
  <c r="H1489" i="1"/>
  <c r="H1488" i="1"/>
  <c r="H1487" i="1"/>
  <c r="H1486" i="1"/>
  <c r="H1485" i="1"/>
  <c r="H1484" i="1"/>
  <c r="H1483" i="1"/>
  <c r="H1482" i="1"/>
  <c r="H1481" i="1"/>
  <c r="E1480" i="1" s="1"/>
  <c r="H1480" i="1" s="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E1456" i="1"/>
  <c r="H1456" i="1" s="1"/>
  <c r="H1455" i="1"/>
  <c r="H1454" i="1"/>
  <c r="H1453" i="1"/>
  <c r="H1452" i="1"/>
  <c r="H1451" i="1"/>
  <c r="H1450" i="1"/>
  <c r="H1449" i="1"/>
  <c r="H1448" i="1"/>
  <c r="H1447" i="1"/>
  <c r="H1446" i="1"/>
  <c r="H1445" i="1"/>
  <c r="H1444" i="1"/>
  <c r="H1443" i="1"/>
  <c r="H1442" i="1"/>
  <c r="H1441" i="1"/>
  <c r="H1440" i="1"/>
  <c r="E1435" i="1" s="1"/>
  <c r="H1435" i="1" s="1"/>
  <c r="H1439" i="1"/>
  <c r="H1438" i="1"/>
  <c r="H1437" i="1"/>
  <c r="H1436"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E1407" i="1" s="1"/>
  <c r="H1407" i="1" s="1"/>
  <c r="H1403" i="1"/>
  <c r="H1402" i="1"/>
  <c r="H1401" i="1"/>
  <c r="H1400" i="1"/>
  <c r="H1399" i="1"/>
  <c r="H1398" i="1"/>
  <c r="H1397" i="1"/>
  <c r="H1396" i="1"/>
  <c r="E1395" i="1" s="1"/>
  <c r="H1395" i="1" s="1"/>
  <c r="H1394" i="1"/>
  <c r="H1393" i="1"/>
  <c r="H1392" i="1"/>
  <c r="E1390" i="1" s="1"/>
  <c r="H1390" i="1" s="1"/>
  <c r="H1391"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E1362" i="1" s="1"/>
  <c r="H1362" i="1" s="1"/>
  <c r="E1361" i="1" s="1"/>
  <c r="H1361" i="1" s="1"/>
  <c r="H1366" i="1"/>
  <c r="H1365" i="1"/>
  <c r="H1364" i="1"/>
  <c r="H1363" i="1"/>
  <c r="H1360" i="1"/>
  <c r="E1359" i="1" s="1"/>
  <c r="H1359" i="1" s="1"/>
  <c r="H1358" i="1"/>
  <c r="H1357" i="1"/>
  <c r="H1356" i="1"/>
  <c r="H1355" i="1"/>
  <c r="H1354" i="1"/>
  <c r="H1353" i="1"/>
  <c r="H1352" i="1"/>
  <c r="H1351" i="1"/>
  <c r="H1350" i="1"/>
  <c r="H1349" i="1"/>
  <c r="H1348" i="1"/>
  <c r="E1346" i="1" s="1"/>
  <c r="H1346" i="1" s="1"/>
  <c r="H1347" i="1"/>
  <c r="H1345" i="1"/>
  <c r="H1344" i="1"/>
  <c r="H1343" i="1"/>
  <c r="H1342" i="1"/>
  <c r="H1341" i="1"/>
  <c r="H1340" i="1"/>
  <c r="H1339" i="1"/>
  <c r="H1338" i="1"/>
  <c r="H1337" i="1"/>
  <c r="H1336" i="1"/>
  <c r="H1335" i="1"/>
  <c r="H1334" i="1"/>
  <c r="H1333" i="1"/>
  <c r="H1332" i="1"/>
  <c r="H1331" i="1"/>
  <c r="H1330" i="1"/>
  <c r="E1329" i="1" s="1"/>
  <c r="H1329" i="1" s="1"/>
  <c r="H1328" i="1"/>
  <c r="H1327" i="1"/>
  <c r="H1326" i="1"/>
  <c r="H1325" i="1"/>
  <c r="H1324" i="1"/>
  <c r="H1323" i="1"/>
  <c r="H1322" i="1"/>
  <c r="H1321" i="1"/>
  <c r="H1320" i="1"/>
  <c r="H1319" i="1"/>
  <c r="H1318" i="1"/>
  <c r="H1317" i="1"/>
  <c r="H1316" i="1"/>
  <c r="H1315" i="1"/>
  <c r="E1314" i="1" s="1"/>
  <c r="H1314" i="1" s="1"/>
  <c r="H1313" i="1"/>
  <c r="H1312" i="1"/>
  <c r="H1311" i="1"/>
  <c r="H1310" i="1"/>
  <c r="H1309" i="1"/>
  <c r="H1308" i="1"/>
  <c r="H1307" i="1"/>
  <c r="H1306" i="1"/>
  <c r="H1305" i="1"/>
  <c r="H1304" i="1"/>
  <c r="H1303" i="1"/>
  <c r="H1302" i="1"/>
  <c r="H1301" i="1"/>
  <c r="E1297" i="1" s="1"/>
  <c r="H1297" i="1" s="1"/>
  <c r="H1300" i="1"/>
  <c r="H1299" i="1"/>
  <c r="H1298" i="1"/>
  <c r="H1293" i="1"/>
  <c r="H1292" i="1"/>
  <c r="H1291" i="1"/>
  <c r="E1290" i="1"/>
  <c r="H1290" i="1" s="1"/>
  <c r="H1289" i="1"/>
  <c r="H1288" i="1"/>
  <c r="E1287" i="1"/>
  <c r="H1287" i="1" s="1"/>
  <c r="H1286" i="1"/>
  <c r="H1285" i="1"/>
  <c r="H1284" i="1"/>
  <c r="H1283" i="1"/>
  <c r="E1282" i="1" s="1"/>
  <c r="H1282" i="1" s="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E1214" i="1" s="1"/>
  <c r="H1214" i="1" s="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E1169" i="1" s="1"/>
  <c r="H1169" i="1" s="1"/>
  <c r="H1172" i="1"/>
  <c r="H1171" i="1"/>
  <c r="H1170"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E1127" i="1"/>
  <c r="H1127" i="1" s="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E1093" i="1" s="1"/>
  <c r="H1093" i="1" s="1"/>
  <c r="H1089" i="1"/>
  <c r="E1088" i="1"/>
  <c r="H1088" i="1" s="1"/>
  <c r="H1087" i="1"/>
  <c r="H1086" i="1"/>
  <c r="H1085" i="1"/>
  <c r="H1084" i="1"/>
  <c r="H1083" i="1"/>
  <c r="H1082" i="1"/>
  <c r="H1081" i="1"/>
  <c r="H1080" i="1"/>
  <c r="H1079" i="1"/>
  <c r="E1078" i="1" s="1"/>
  <c r="H1078" i="1" s="1"/>
  <c r="H1077" i="1"/>
  <c r="E1076" i="1" s="1"/>
  <c r="H1076" i="1" s="1"/>
  <c r="H1075" i="1"/>
  <c r="E1074" i="1"/>
  <c r="H1074" i="1" s="1"/>
  <c r="H1072" i="1"/>
  <c r="H1071" i="1"/>
  <c r="H1070" i="1"/>
  <c r="H1069" i="1"/>
  <c r="H1068" i="1"/>
  <c r="H1067" i="1"/>
  <c r="H1066" i="1"/>
  <c r="H1065" i="1"/>
  <c r="H1064" i="1"/>
  <c r="H1063" i="1"/>
  <c r="H1062" i="1"/>
  <c r="H1061" i="1"/>
  <c r="H1060" i="1"/>
  <c r="H1059" i="1"/>
  <c r="H1058" i="1"/>
  <c r="E1057" i="1"/>
  <c r="H1057" i="1" s="1"/>
  <c r="E1056" i="1" s="1"/>
  <c r="H1056" i="1" s="1"/>
  <c r="H1054" i="1"/>
  <c r="E1053" i="1" s="1"/>
  <c r="H1053" i="1" s="1"/>
  <c r="H1052" i="1"/>
  <c r="E1049" i="1" s="1"/>
  <c r="H1049" i="1" s="1"/>
  <c r="H1051" i="1"/>
  <c r="H1050" i="1"/>
  <c r="H1048" i="1"/>
  <c r="H1047" i="1"/>
  <c r="H1046" i="1"/>
  <c r="H1045" i="1"/>
  <c r="H1044" i="1"/>
  <c r="H1043" i="1"/>
  <c r="H1042" i="1"/>
  <c r="H1041" i="1"/>
  <c r="H1040" i="1"/>
  <c r="H1039" i="1"/>
  <c r="H1038" i="1"/>
  <c r="H1037" i="1"/>
  <c r="H1036" i="1"/>
  <c r="E1034" i="1" s="1"/>
  <c r="H1034" i="1" s="1"/>
  <c r="E1033" i="1" s="1"/>
  <c r="H1033" i="1" s="1"/>
  <c r="E1032" i="1" s="1"/>
  <c r="H1032" i="1" s="1"/>
  <c r="H1035" i="1"/>
  <c r="H1031" i="1"/>
  <c r="H1030" i="1"/>
  <c r="H1029" i="1"/>
  <c r="H1028" i="1"/>
  <c r="H1027" i="1"/>
  <c r="H1026" i="1"/>
  <c r="H1025" i="1"/>
  <c r="H1024" i="1"/>
  <c r="H1023" i="1"/>
  <c r="E1021" i="1" s="1"/>
  <c r="H1021" i="1" s="1"/>
  <c r="E1020" i="1" s="1"/>
  <c r="H1020" i="1" s="1"/>
  <c r="H1022" i="1"/>
  <c r="H1019" i="1"/>
  <c r="H1018" i="1"/>
  <c r="H1017" i="1"/>
  <c r="E1014" i="1" s="1"/>
  <c r="H1014" i="1" s="1"/>
  <c r="H1016" i="1"/>
  <c r="H1015"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E978" i="1" s="1"/>
  <c r="H978" i="1" s="1"/>
  <c r="H977" i="1"/>
  <c r="H976" i="1"/>
  <c r="H975" i="1"/>
  <c r="H974" i="1"/>
  <c r="E973" i="1"/>
  <c r="H973" i="1" s="1"/>
  <c r="E972" i="1" s="1"/>
  <c r="H972" i="1" s="1"/>
  <c r="H971" i="1"/>
  <c r="E970" i="1"/>
  <c r="H970" i="1" s="1"/>
  <c r="H969" i="1"/>
  <c r="H968" i="1"/>
  <c r="H967" i="1"/>
  <c r="H966" i="1"/>
  <c r="H965" i="1"/>
  <c r="H964" i="1"/>
  <c r="H963" i="1"/>
  <c r="H962" i="1"/>
  <c r="H961" i="1"/>
  <c r="H960" i="1"/>
  <c r="H959" i="1"/>
  <c r="H958" i="1"/>
  <c r="H957" i="1"/>
  <c r="H956" i="1"/>
  <c r="H955" i="1"/>
  <c r="H954" i="1"/>
  <c r="H953" i="1"/>
  <c r="E952" i="1"/>
  <c r="H952" i="1" s="1"/>
  <c r="E951" i="1" s="1"/>
  <c r="H951" i="1" s="1"/>
  <c r="H949" i="1"/>
  <c r="E948" i="1" s="1"/>
  <c r="H948" i="1" s="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E897" i="1" s="1"/>
  <c r="H897" i="1" s="1"/>
  <c r="E896" i="1" s="1"/>
  <c r="H896" i="1" s="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E826" i="1" s="1"/>
  <c r="H826" i="1" s="1"/>
  <c r="H827"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E776" i="1" s="1"/>
  <c r="H776" i="1" s="1"/>
  <c r="H775" i="1"/>
  <c r="H774" i="1"/>
  <c r="H773" i="1"/>
  <c r="H772" i="1"/>
  <c r="H771" i="1"/>
  <c r="H770" i="1"/>
  <c r="H769" i="1"/>
  <c r="E768" i="1"/>
  <c r="H768" i="1" s="1"/>
  <c r="H767" i="1"/>
  <c r="H766" i="1"/>
  <c r="H765" i="1"/>
  <c r="H764" i="1"/>
  <c r="H763" i="1"/>
  <c r="H762" i="1"/>
  <c r="H761" i="1"/>
  <c r="H760" i="1"/>
  <c r="H759" i="1"/>
  <c r="H758" i="1"/>
  <c r="H757" i="1"/>
  <c r="H756" i="1"/>
  <c r="H755" i="1"/>
  <c r="E754" i="1" s="1"/>
  <c r="H754" i="1" s="1"/>
  <c r="H752" i="1"/>
  <c r="E751" i="1"/>
  <c r="H751" i="1" s="1"/>
  <c r="H750" i="1"/>
  <c r="H749" i="1"/>
  <c r="H748" i="1"/>
  <c r="H747" i="1"/>
  <c r="H746" i="1"/>
  <c r="E744" i="1" s="1"/>
  <c r="H744" i="1" s="1"/>
  <c r="H745" i="1"/>
  <c r="H740" i="1"/>
  <c r="H739" i="1"/>
  <c r="H738" i="1"/>
  <c r="H737" i="1"/>
  <c r="E736" i="1"/>
  <c r="H736" i="1" s="1"/>
  <c r="H735" i="1"/>
  <c r="H734" i="1"/>
  <c r="H733" i="1"/>
  <c r="H732" i="1"/>
  <c r="H731" i="1"/>
  <c r="H730" i="1"/>
  <c r="H729" i="1"/>
  <c r="H728" i="1"/>
  <c r="H727" i="1"/>
  <c r="H726" i="1"/>
  <c r="H725" i="1"/>
  <c r="H724" i="1"/>
  <c r="H723" i="1"/>
  <c r="H722" i="1"/>
  <c r="H721" i="1"/>
  <c r="H720" i="1"/>
  <c r="H719" i="1"/>
  <c r="H718" i="1"/>
  <c r="H717" i="1"/>
  <c r="H716" i="1"/>
  <c r="H715" i="1"/>
  <c r="E714" i="1" s="1"/>
  <c r="H714" i="1" s="1"/>
  <c r="H713" i="1"/>
  <c r="H712" i="1"/>
  <c r="H711" i="1"/>
  <c r="H710" i="1"/>
  <c r="H709" i="1"/>
  <c r="H708" i="1"/>
  <c r="H707" i="1"/>
  <c r="E706" i="1"/>
  <c r="H706" i="1" s="1"/>
  <c r="H705" i="1"/>
  <c r="E703" i="1" s="1"/>
  <c r="H703" i="1" s="1"/>
  <c r="H704" i="1"/>
  <c r="H702" i="1"/>
  <c r="E701" i="1" s="1"/>
  <c r="H701" i="1" s="1"/>
  <c r="H700" i="1"/>
  <c r="H699" i="1"/>
  <c r="E697" i="1" s="1"/>
  <c r="H697" i="1" s="1"/>
  <c r="H698" i="1"/>
  <c r="H695" i="1"/>
  <c r="H694" i="1"/>
  <c r="E694" i="1"/>
  <c r="H693" i="1"/>
  <c r="H692" i="1"/>
  <c r="H691" i="1"/>
  <c r="H690" i="1"/>
  <c r="H689" i="1"/>
  <c r="H688" i="1"/>
  <c r="H687" i="1"/>
  <c r="E686" i="1" s="1"/>
  <c r="H686" i="1" s="1"/>
  <c r="H685" i="1"/>
  <c r="H684" i="1"/>
  <c r="H683" i="1"/>
  <c r="H682" i="1"/>
  <c r="H681" i="1"/>
  <c r="H680" i="1"/>
  <c r="H679" i="1"/>
  <c r="E678" i="1" s="1"/>
  <c r="H678" i="1" s="1"/>
  <c r="H677" i="1"/>
  <c r="H676" i="1"/>
  <c r="E675" i="1" s="1"/>
  <c r="H675" i="1" s="1"/>
  <c r="H674" i="1"/>
  <c r="H673" i="1"/>
  <c r="E670" i="1" s="1"/>
  <c r="H670" i="1" s="1"/>
  <c r="H672" i="1"/>
  <c r="H671" i="1"/>
  <c r="H667" i="1"/>
  <c r="H666" i="1"/>
  <c r="H665" i="1"/>
  <c r="E664" i="1"/>
  <c r="H664" i="1" s="1"/>
  <c r="E663" i="1" s="1"/>
  <c r="H663" i="1" s="1"/>
  <c r="E662" i="1" s="1"/>
  <c r="H662" i="1" s="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E634" i="1" s="1"/>
  <c r="H634" i="1" s="1"/>
  <c r="E633" i="1" s="1"/>
  <c r="H633" i="1" s="1"/>
  <c r="E632" i="1" s="1"/>
  <c r="H632" i="1" s="1"/>
  <c r="H631" i="1"/>
  <c r="H630" i="1"/>
  <c r="H629" i="1"/>
  <c r="H628" i="1"/>
  <c r="H627" i="1"/>
  <c r="H626" i="1"/>
  <c r="H625" i="1"/>
  <c r="H624" i="1"/>
  <c r="H623" i="1"/>
  <c r="H622" i="1"/>
  <c r="H621" i="1"/>
  <c r="H620" i="1"/>
  <c r="H619" i="1"/>
  <c r="H618" i="1"/>
  <c r="H617" i="1"/>
  <c r="H616" i="1"/>
  <c r="H615" i="1"/>
  <c r="H614" i="1"/>
  <c r="H613" i="1"/>
  <c r="H612" i="1"/>
  <c r="H611" i="1"/>
  <c r="H610" i="1"/>
  <c r="E607" i="1" s="1"/>
  <c r="H607" i="1" s="1"/>
  <c r="E606" i="1" s="1"/>
  <c r="H606" i="1" s="1"/>
  <c r="E605" i="1" s="1"/>
  <c r="H605" i="1" s="1"/>
  <c r="H609" i="1"/>
  <c r="H608" i="1"/>
  <c r="H604" i="1"/>
  <c r="H603" i="1"/>
  <c r="H602" i="1"/>
  <c r="H601" i="1"/>
  <c r="H600" i="1"/>
  <c r="H599" i="1"/>
  <c r="H598" i="1"/>
  <c r="H597" i="1"/>
  <c r="E596" i="1" s="1"/>
  <c r="H596" i="1" s="1"/>
  <c r="E595" i="1" s="1"/>
  <c r="H595" i="1" s="1"/>
  <c r="E594" i="1" s="1"/>
  <c r="H594" i="1" s="1"/>
  <c r="H593" i="1"/>
  <c r="H592" i="1"/>
  <c r="H591" i="1"/>
  <c r="H590" i="1"/>
  <c r="H589" i="1"/>
  <c r="H588" i="1"/>
  <c r="H587" i="1"/>
  <c r="H586" i="1"/>
  <c r="H585" i="1"/>
  <c r="H584" i="1"/>
  <c r="H583" i="1"/>
  <c r="H582" i="1"/>
  <c r="H581" i="1"/>
  <c r="H580" i="1"/>
  <c r="H579" i="1"/>
  <c r="H578" i="1"/>
  <c r="H577" i="1"/>
  <c r="E576" i="1" s="1"/>
  <c r="H576" i="1" s="1"/>
  <c r="E575" i="1" s="1"/>
  <c r="H575" i="1" s="1"/>
  <c r="E574" i="1" s="1"/>
  <c r="H574" i="1" s="1"/>
  <c r="H573" i="1"/>
  <c r="H572" i="1"/>
  <c r="H571" i="1"/>
  <c r="H570" i="1"/>
  <c r="H569" i="1"/>
  <c r="H568" i="1"/>
  <c r="H567" i="1"/>
  <c r="H566" i="1"/>
  <c r="H565" i="1"/>
  <c r="H564" i="1"/>
  <c r="E559" i="1" s="1"/>
  <c r="H559" i="1" s="1"/>
  <c r="E558" i="1" s="1"/>
  <c r="H558" i="1" s="1"/>
  <c r="E557" i="1" s="1"/>
  <c r="H557" i="1" s="1"/>
  <c r="H563" i="1"/>
  <c r="H562" i="1"/>
  <c r="H561" i="1"/>
  <c r="H560" i="1"/>
  <c r="H556" i="1"/>
  <c r="H555" i="1"/>
  <c r="H554" i="1"/>
  <c r="E553" i="1" s="1"/>
  <c r="H553" i="1" s="1"/>
  <c r="E552" i="1" s="1"/>
  <c r="H552" i="1" s="1"/>
  <c r="E551" i="1" s="1"/>
  <c r="H551" i="1" s="1"/>
  <c r="H550" i="1"/>
  <c r="H549" i="1"/>
  <c r="H548" i="1"/>
  <c r="H547" i="1"/>
  <c r="H546" i="1"/>
  <c r="H545" i="1"/>
  <c r="H544" i="1"/>
  <c r="H543" i="1"/>
  <c r="H542" i="1"/>
  <c r="H541" i="1"/>
  <c r="H540" i="1"/>
  <c r="H539" i="1"/>
  <c r="H538" i="1"/>
  <c r="H537" i="1"/>
  <c r="H536" i="1"/>
  <c r="H535" i="1"/>
  <c r="H534" i="1"/>
  <c r="H533" i="1"/>
  <c r="H532" i="1"/>
  <c r="E530" i="1" s="1"/>
  <c r="H530" i="1" s="1"/>
  <c r="E529" i="1" s="1"/>
  <c r="H529" i="1" s="1"/>
  <c r="E528" i="1" s="1"/>
  <c r="H528" i="1" s="1"/>
  <c r="H531" i="1"/>
  <c r="H527" i="1"/>
  <c r="H526" i="1"/>
  <c r="H525" i="1"/>
  <c r="H524" i="1"/>
  <c r="E521" i="1" s="1"/>
  <c r="H521" i="1" s="1"/>
  <c r="E520" i="1" s="1"/>
  <c r="H520" i="1" s="1"/>
  <c r="E519" i="1" s="1"/>
  <c r="H519" i="1" s="1"/>
  <c r="H523" i="1"/>
  <c r="H522" i="1"/>
  <c r="H518" i="1"/>
  <c r="H517" i="1"/>
  <c r="H516" i="1"/>
  <c r="H515" i="1"/>
  <c r="H514" i="1"/>
  <c r="E512" i="1" s="1"/>
  <c r="H512" i="1" s="1"/>
  <c r="E511" i="1" s="1"/>
  <c r="H511" i="1" s="1"/>
  <c r="E510" i="1" s="1"/>
  <c r="H510" i="1" s="1"/>
  <c r="H513"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E470" i="1" s="1"/>
  <c r="H470" i="1" s="1"/>
  <c r="E469" i="1" s="1"/>
  <c r="H469" i="1" s="1"/>
  <c r="E468" i="1" s="1"/>
  <c r="H468" i="1" s="1"/>
  <c r="H474" i="1"/>
  <c r="H473" i="1"/>
  <c r="H472" i="1"/>
  <c r="H471" i="1"/>
  <c r="H467" i="1"/>
  <c r="H466" i="1"/>
  <c r="H465" i="1"/>
  <c r="H464" i="1"/>
  <c r="H463" i="1"/>
  <c r="H462" i="1"/>
  <c r="H461" i="1"/>
  <c r="H460" i="1"/>
  <c r="H459" i="1"/>
  <c r="H458" i="1"/>
  <c r="H457" i="1"/>
  <c r="H456" i="1"/>
  <c r="H455" i="1"/>
  <c r="H454" i="1"/>
  <c r="E449" i="1" s="1"/>
  <c r="H449" i="1" s="1"/>
  <c r="E448" i="1" s="1"/>
  <c r="H448" i="1" s="1"/>
  <c r="E447" i="1" s="1"/>
  <c r="H447" i="1" s="1"/>
  <c r="H453" i="1"/>
  <c r="H452" i="1"/>
  <c r="H451" i="1"/>
  <c r="H450"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E413" i="1" s="1"/>
  <c r="H413" i="1" s="1"/>
  <c r="E412" i="1" s="1"/>
  <c r="H412" i="1" s="1"/>
  <c r="E411" i="1" s="1"/>
  <c r="H411" i="1" s="1"/>
  <c r="H409" i="1"/>
  <c r="E408" i="1"/>
  <c r="H408" i="1" s="1"/>
  <c r="H407" i="1"/>
  <c r="H406" i="1"/>
  <c r="E406" i="1"/>
  <c r="H405" i="1"/>
  <c r="H404" i="1"/>
  <c r="E403" i="1" s="1"/>
  <c r="H403" i="1" s="1"/>
  <c r="E402" i="1" s="1"/>
  <c r="H402" i="1" s="1"/>
  <c r="H401" i="1"/>
  <c r="H400" i="1"/>
  <c r="H399" i="1"/>
  <c r="H398" i="1"/>
  <c r="H397" i="1"/>
  <c r="H396" i="1"/>
  <c r="H395" i="1"/>
  <c r="E394" i="1"/>
  <c r="H394" i="1" s="1"/>
  <c r="H393" i="1"/>
  <c r="H392" i="1"/>
  <c r="H391" i="1"/>
  <c r="H390" i="1"/>
  <c r="H389" i="1"/>
  <c r="H388" i="1"/>
  <c r="H387" i="1"/>
  <c r="H386" i="1"/>
  <c r="H385" i="1"/>
  <c r="E384" i="1" s="1"/>
  <c r="H384" i="1" s="1"/>
  <c r="H383" i="1"/>
  <c r="H382" i="1"/>
  <c r="H381" i="1"/>
  <c r="E379" i="1" s="1"/>
  <c r="H379" i="1" s="1"/>
  <c r="H380" i="1"/>
  <c r="H378" i="1"/>
  <c r="H377" i="1"/>
  <c r="H376" i="1"/>
  <c r="H375" i="1"/>
  <c r="H374" i="1"/>
  <c r="E373" i="1"/>
  <c r="H373" i="1" s="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E345" i="1" s="1"/>
  <c r="H345" i="1" s="1"/>
  <c r="H344" i="1"/>
  <c r="H343" i="1"/>
  <c r="H342" i="1"/>
  <c r="H341" i="1"/>
  <c r="H340" i="1"/>
  <c r="H339" i="1"/>
  <c r="H338" i="1"/>
  <c r="H337" i="1"/>
  <c r="H336" i="1"/>
  <c r="E334" i="1" s="1"/>
  <c r="H334" i="1" s="1"/>
  <c r="H335" i="1"/>
  <c r="H333" i="1"/>
  <c r="H332" i="1"/>
  <c r="H331" i="1"/>
  <c r="H330" i="1"/>
  <c r="H329" i="1"/>
  <c r="E328" i="1"/>
  <c r="H328" i="1" s="1"/>
  <c r="H327" i="1"/>
  <c r="H326" i="1"/>
  <c r="H325" i="1"/>
  <c r="H324" i="1"/>
  <c r="H323" i="1"/>
  <c r="H322" i="1"/>
  <c r="H321" i="1"/>
  <c r="H320" i="1"/>
  <c r="H319" i="1"/>
  <c r="H318" i="1"/>
  <c r="H317" i="1"/>
  <c r="H316" i="1"/>
  <c r="H315" i="1"/>
  <c r="H314" i="1"/>
  <c r="H313" i="1"/>
  <c r="H312" i="1"/>
  <c r="E307" i="1" s="1"/>
  <c r="H307" i="1" s="1"/>
  <c r="H311" i="1"/>
  <c r="H310" i="1"/>
  <c r="H309" i="1"/>
  <c r="H308" i="1"/>
  <c r="H306" i="1"/>
  <c r="H305" i="1"/>
  <c r="E304" i="1" s="1"/>
  <c r="H304" i="1" s="1"/>
  <c r="H303" i="1"/>
  <c r="H302" i="1"/>
  <c r="H301" i="1"/>
  <c r="E300" i="1" s="1"/>
  <c r="H300" i="1" s="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E267" i="1" s="1"/>
  <c r="H267" i="1" s="1"/>
  <c r="H268" i="1"/>
  <c r="H266" i="1"/>
  <c r="H265" i="1"/>
  <c r="H264" i="1"/>
  <c r="H263" i="1"/>
  <c r="H262" i="1"/>
  <c r="H261" i="1"/>
  <c r="H260" i="1"/>
  <c r="H259" i="1"/>
  <c r="H258" i="1"/>
  <c r="H257" i="1"/>
  <c r="H256" i="1"/>
  <c r="H255" i="1"/>
  <c r="H254" i="1"/>
  <c r="H253" i="1"/>
  <c r="H252" i="1"/>
  <c r="H251" i="1"/>
  <c r="H250" i="1"/>
  <c r="H249" i="1"/>
  <c r="H248" i="1"/>
  <c r="H247" i="1"/>
  <c r="H246" i="1"/>
  <c r="E244" i="1" s="1"/>
  <c r="H244" i="1" s="1"/>
  <c r="H245" i="1"/>
  <c r="H243" i="1"/>
  <c r="H242" i="1"/>
  <c r="H241" i="1"/>
  <c r="H240" i="1"/>
  <c r="H239" i="1"/>
  <c r="H238" i="1"/>
  <c r="H237" i="1"/>
  <c r="H236" i="1"/>
  <c r="H235" i="1"/>
  <c r="H234" i="1"/>
  <c r="H233" i="1"/>
  <c r="H232" i="1"/>
  <c r="H231" i="1"/>
  <c r="H230" i="1"/>
  <c r="H229" i="1"/>
  <c r="H228" i="1"/>
  <c r="H227" i="1"/>
  <c r="H226" i="1"/>
  <c r="E225" i="1" s="1"/>
  <c r="H225" i="1" s="1"/>
  <c r="H223" i="1"/>
  <c r="E222" i="1" s="1"/>
  <c r="H222" i="1" s="1"/>
  <c r="H221" i="1"/>
  <c r="H220" i="1"/>
  <c r="H219" i="1"/>
  <c r="H218" i="1"/>
  <c r="H217" i="1"/>
  <c r="H216" i="1"/>
  <c r="H215" i="1"/>
  <c r="H214" i="1"/>
  <c r="H213" i="1"/>
  <c r="H212" i="1"/>
  <c r="H211" i="1"/>
  <c r="H210" i="1"/>
  <c r="H209" i="1"/>
  <c r="H208" i="1"/>
  <c r="E206" i="1" s="1"/>
  <c r="H206" i="1" s="1"/>
  <c r="H207"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E158" i="1" s="1"/>
  <c r="H158" i="1" s="1"/>
  <c r="H157" i="1"/>
  <c r="H156" i="1"/>
  <c r="H155" i="1"/>
  <c r="H154" i="1"/>
  <c r="H153" i="1"/>
  <c r="H152" i="1"/>
  <c r="H151" i="1"/>
  <c r="H150" i="1"/>
  <c r="H149" i="1"/>
  <c r="H148" i="1"/>
  <c r="H147" i="1"/>
  <c r="H146" i="1"/>
  <c r="H145" i="1"/>
  <c r="H144" i="1"/>
  <c r="H143" i="1"/>
  <c r="H142" i="1"/>
  <c r="H141" i="1"/>
  <c r="H140" i="1"/>
  <c r="E139" i="1"/>
  <c r="H139" i="1" s="1"/>
  <c r="H138" i="1"/>
  <c r="H137" i="1"/>
  <c r="H136" i="1"/>
  <c r="H135" i="1"/>
  <c r="H134" i="1"/>
  <c r="H133" i="1"/>
  <c r="H132" i="1"/>
  <c r="H131" i="1"/>
  <c r="H130" i="1"/>
  <c r="H129" i="1"/>
  <c r="H128" i="1"/>
  <c r="H127" i="1"/>
  <c r="H126" i="1"/>
  <c r="H125" i="1"/>
  <c r="H124" i="1"/>
  <c r="H123" i="1"/>
  <c r="H122" i="1"/>
  <c r="H121" i="1"/>
  <c r="H120" i="1"/>
  <c r="E119" i="1" s="1"/>
  <c r="H119" i="1" s="1"/>
  <c r="H118" i="1"/>
  <c r="H117" i="1"/>
  <c r="H116" i="1"/>
  <c r="H115" i="1"/>
  <c r="H114" i="1"/>
  <c r="H113" i="1"/>
  <c r="H112" i="1"/>
  <c r="H111" i="1"/>
  <c r="H110" i="1"/>
  <c r="E108" i="1" s="1"/>
  <c r="H108" i="1" s="1"/>
  <c r="H109" i="1"/>
  <c r="H107" i="1"/>
  <c r="H106" i="1"/>
  <c r="H105" i="1"/>
  <c r="H104" i="1"/>
  <c r="H103" i="1"/>
  <c r="H102" i="1"/>
  <c r="H101" i="1"/>
  <c r="E100" i="1" s="1"/>
  <c r="H100" i="1" s="1"/>
  <c r="H97" i="1"/>
  <c r="H96" i="1"/>
  <c r="E95" i="1" s="1"/>
  <c r="H95" i="1" s="1"/>
  <c r="E96" i="1"/>
  <c r="H94" i="1"/>
  <c r="E93" i="1"/>
  <c r="H93" i="1" s="1"/>
  <c r="H92" i="1"/>
  <c r="H91" i="1"/>
  <c r="E91" i="1"/>
  <c r="H90" i="1"/>
  <c r="H89" i="1"/>
  <c r="H88" i="1"/>
  <c r="H87" i="1"/>
  <c r="H86" i="1"/>
  <c r="H85" i="1"/>
  <c r="H84" i="1"/>
  <c r="E83" i="1" s="1"/>
  <c r="H83" i="1" s="1"/>
  <c r="H82" i="1"/>
  <c r="H81" i="1"/>
  <c r="H80" i="1"/>
  <c r="H79" i="1"/>
  <c r="H78" i="1"/>
  <c r="H77" i="1"/>
  <c r="E75" i="1" s="1"/>
  <c r="H75" i="1" s="1"/>
  <c r="H76" i="1"/>
  <c r="H74" i="1"/>
  <c r="E73" i="1"/>
  <c r="H73" i="1" s="1"/>
  <c r="H72" i="1"/>
  <c r="H71" i="1"/>
  <c r="E71" i="1"/>
  <c r="H70" i="1"/>
  <c r="H69" i="1"/>
  <c r="H68" i="1"/>
  <c r="H67" i="1"/>
  <c r="H66" i="1"/>
  <c r="H65" i="1"/>
  <c r="H64" i="1"/>
  <c r="H63" i="1"/>
  <c r="H62" i="1"/>
  <c r="H61" i="1"/>
  <c r="E60" i="1" s="1"/>
  <c r="H60" i="1" s="1"/>
  <c r="H59" i="1"/>
  <c r="E57" i="1" s="1"/>
  <c r="H57" i="1" s="1"/>
  <c r="H58" i="1"/>
  <c r="H56" i="1"/>
  <c r="H55" i="1"/>
  <c r="E52" i="1" s="1"/>
  <c r="H52" i="1" s="1"/>
  <c r="H54" i="1"/>
  <c r="H53"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E14" i="1" s="1"/>
  <c r="H14" i="1" s="1"/>
  <c r="H13" i="1"/>
  <c r="H12" i="1"/>
  <c r="E10" i="1" s="1"/>
  <c r="H10" i="1" s="1"/>
  <c r="E9" i="1" s="1"/>
  <c r="H9" i="1" s="1"/>
  <c r="H11" i="1"/>
  <c r="H3" i="1"/>
  <c r="E99" i="1" l="1"/>
  <c r="H99" i="1" s="1"/>
  <c r="E98" i="1" s="1"/>
  <c r="H98" i="1" s="1"/>
  <c r="E669" i="1"/>
  <c r="H669" i="1" s="1"/>
  <c r="E1073" i="1"/>
  <c r="H1073" i="1" s="1"/>
  <c r="E1055" i="1" s="1"/>
  <c r="H1055" i="1" s="1"/>
  <c r="E3082" i="1"/>
  <c r="H3082" i="1" s="1"/>
  <c r="E3081" i="1" s="1"/>
  <c r="H3081" i="1" s="1"/>
  <c r="E410" i="1"/>
  <c r="H410" i="1" s="1"/>
  <c r="E950" i="1"/>
  <c r="H950" i="1" s="1"/>
  <c r="E224" i="1"/>
  <c r="H224" i="1" s="1"/>
  <c r="E753" i="1"/>
  <c r="H753" i="1" s="1"/>
  <c r="E1406" i="1"/>
  <c r="H1406" i="1" s="1"/>
  <c r="E1405" i="1" s="1"/>
  <c r="H1405" i="1" s="1"/>
  <c r="E1404" i="1" s="1"/>
  <c r="H1404" i="1" s="1"/>
  <c r="E1708" i="1"/>
  <c r="H1708" i="1" s="1"/>
  <c r="E1707" i="1" s="1"/>
  <c r="H1707" i="1" s="1"/>
  <c r="E1993" i="1"/>
  <c r="H1993" i="1" s="1"/>
  <c r="E2029" i="1"/>
  <c r="H2029" i="1" s="1"/>
  <c r="E2103" i="1"/>
  <c r="H2103" i="1" s="1"/>
  <c r="E2102" i="1" s="1"/>
  <c r="H2102" i="1" s="1"/>
  <c r="E2519" i="1"/>
  <c r="H2519" i="1" s="1"/>
  <c r="E2518" i="1" s="1"/>
  <c r="H2518" i="1" s="1"/>
  <c r="E2517" i="1" s="1"/>
  <c r="H2517" i="1" s="1"/>
  <c r="E51" i="1"/>
  <c r="H51" i="1" s="1"/>
  <c r="E8" i="1" s="1"/>
  <c r="H8" i="1" s="1"/>
  <c r="E696" i="1"/>
  <c r="H696" i="1" s="1"/>
  <c r="E743" i="1"/>
  <c r="H743" i="1" s="1"/>
  <c r="E1092" i="1"/>
  <c r="H1092" i="1" s="1"/>
  <c r="E1091" i="1" s="1"/>
  <c r="H1091" i="1" s="1"/>
  <c r="E1090" i="1" s="1"/>
  <c r="H1090" i="1" s="1"/>
  <c r="E1296" i="1"/>
  <c r="H1296" i="1" s="1"/>
  <c r="E1295" i="1" s="1"/>
  <c r="H1295" i="1" s="1"/>
  <c r="E1294" i="1" s="1"/>
  <c r="H1294" i="1" s="1"/>
  <c r="E1850" i="1"/>
  <c r="H1850" i="1" s="1"/>
  <c r="E1849" i="1" s="1"/>
  <c r="H1849" i="1" s="1"/>
  <c r="E2175" i="1"/>
  <c r="H2175" i="1" s="1"/>
  <c r="E2174" i="1" s="1"/>
  <c r="H2174" i="1" s="1"/>
  <c r="E2697" i="1"/>
  <c r="H2697" i="1" s="1"/>
  <c r="E2696" i="1" s="1"/>
  <c r="H2696" i="1" s="1"/>
  <c r="E3144" i="1"/>
  <c r="H3144" i="1" s="1"/>
  <c r="E7" i="1" l="1"/>
  <c r="H7" i="1" s="1"/>
  <c r="E2695" i="1"/>
  <c r="H2695" i="1" s="1"/>
  <c r="E2101" i="1"/>
  <c r="H2101" i="1" s="1"/>
  <c r="E742" i="1"/>
  <c r="H742" i="1" s="1"/>
  <c r="E741" i="1" s="1"/>
  <c r="H741" i="1" s="1"/>
  <c r="E668" i="1"/>
  <c r="H668" i="1" s="1"/>
  <c r="E6" i="1" l="1"/>
  <c r="H6" i="1" s="1"/>
  <c r="E5" i="1" s="1"/>
  <c r="H5" i="1" s="1"/>
  <c r="E4" i="1" s="1"/>
  <c r="H4" i="1" s="1"/>
</calcChain>
</file>

<file path=xl/sharedStrings.xml><?xml version="1.0" encoding="utf-8"?>
<sst xmlns="http://schemas.openxmlformats.org/spreadsheetml/2006/main" count="19322" uniqueCount="6066">
  <si>
    <t/>
  </si>
  <si>
    <t>ItemPartID</t>
  </si>
  <si>
    <t>orderPath</t>
  </si>
  <si>
    <t xml:space="preserve"> ItemPartTitle</t>
  </si>
  <si>
    <t xml:space="preserve"> ItemPartCode</t>
  </si>
  <si>
    <t xml:space="preserve"> BidValue</t>
  </si>
  <si>
    <t xml:space="preserve"> ItemPartQuantity</t>
  </si>
  <si>
    <t>ItemPartQuantityType</t>
  </si>
  <si>
    <t xml:space="preserve"> Total</t>
  </si>
  <si>
    <t>TypeOfContract</t>
  </si>
  <si>
    <t xml:space="preserve"> ItemPartDescription</t>
  </si>
  <si>
    <t>ID</t>
  </si>
  <si>
    <t>Poradie</t>
  </si>
  <si>
    <t>Kod</t>
  </si>
  <si>
    <t>Nazov</t>
  </si>
  <si>
    <t>Jednotkova cena</t>
  </si>
  <si>
    <t>Mnozstvo</t>
  </si>
  <si>
    <t>Merna jednotka</t>
  </si>
  <si>
    <t>Celkova cena</t>
  </si>
  <si>
    <t xml:space="preserve"> Typ</t>
  </si>
  <si>
    <t xml:space="preserve"> Popis</t>
  </si>
  <si>
    <t>1. </t>
  </si>
  <si>
    <t xml:space="preserve"> </t>
  </si>
  <si>
    <t>Celkové hodnotenie</t>
  </si>
  <si>
    <t>1.1. </t>
  </si>
  <si>
    <t>Celková cena v EUR bez DPH (JC) / s DPH (CC)</t>
  </si>
  <si>
    <t>1.1.1. </t>
  </si>
  <si>
    <t>Prestavba MKP na NÁRODNÉ OLYMPIJSKÉ CENTRUM</t>
  </si>
  <si>
    <t>1.1.1.1. </t>
  </si>
  <si>
    <t>SO 01 - Architektúra</t>
  </si>
  <si>
    <t>1.1.1.1.1. </t>
  </si>
  <si>
    <t>E.1 Architektúra</t>
  </si>
  <si>
    <t>1.1.1.1.1.1. </t>
  </si>
  <si>
    <t>E.1.1 - Búranie</t>
  </si>
  <si>
    <t>1.1.1.1.1.1.1. </t>
  </si>
  <si>
    <t xml:space="preserve">HSV </t>
  </si>
  <si>
    <t>Práce a dodávky HSV</t>
  </si>
  <si>
    <t>1.1.1.1.1.1.1.1. </t>
  </si>
  <si>
    <t>Zemné práce</t>
  </si>
  <si>
    <t>1.1.1.1.1.1.1.1.1. </t>
  </si>
  <si>
    <t>m3</t>
  </si>
  <si>
    <t>Hĺbenie jám v  hornine tr.3 súdržných - ručným náradím - výkop pod ochladzovací bazén. výkop pod výťahovú šachtu. bazén .... viď. PD. B10*</t>
  </si>
  <si>
    <t>1.1.1.1.1.1.1.1.2. </t>
  </si>
  <si>
    <t>Hĺbenie jám v  hornine tr.3 nesúdržných - ručným náradím. B9</t>
  </si>
  <si>
    <t>1.1.1.1.1.1.1.1.3. </t>
  </si>
  <si>
    <t>Zvislé premiestnenie výkopku z horniny I až IV. nosením za každé 3 m výšky. B10*</t>
  </si>
  <si>
    <t>1.1.1.1.1.1.1.2. </t>
  </si>
  <si>
    <t>Ostatné konštrukcie a práce-búranie</t>
  </si>
  <si>
    <t>1.1.1.1.1.1.1.2.1. </t>
  </si>
  <si>
    <t>Búranie muriva alebo vybúranie otvorov plochy nad 4 m2 nadzákladového z tehál pálených. vápenopieskových. cementových na maltu.  -1.90500t. B1. B2. B3</t>
  </si>
  <si>
    <t>1.1.1.1.1.1.1.2.2. </t>
  </si>
  <si>
    <t>Odstránenie ŽB konštrukcie bazénu. celého bazénového telesa. v plnom rozsahu. do úrovne rastlého terénu. vrátane ŽB štart. stupňov. a vyv. sokla po stranách bazénu a ŽB móla.  -2.40000t. B10</t>
  </si>
  <si>
    <t>1.1.1.1.1.1.1.2.3. </t>
  </si>
  <si>
    <t>Odstránenie ŽB konštrukcie ochladzovacieho bazéna. viď. PD  -2.40000t. B11</t>
  </si>
  <si>
    <t>1.1.1.1.1.1.1.2.4. </t>
  </si>
  <si>
    <t>m2</t>
  </si>
  <si>
    <t>Búranie siporexového panelu na streche hr. do 150 mm.  -0.07500t</t>
  </si>
  <si>
    <t>1.1.1.1.1.1.1.2.5. </t>
  </si>
  <si>
    <t>Búranie stropov - časť strešného plášťa (perlitbetón na VŽ plechu) hr. do 140 mm.  -2.10000t. B16</t>
  </si>
  <si>
    <t>1.1.1.1.1.1.1.2.6. </t>
  </si>
  <si>
    <t>Búranie stropov z dosiek alebo panelov zo železobetónu prefabrikovaných s dutinami hr. nad 140 mm.  -1.60000t. B8***</t>
  </si>
  <si>
    <t>1.1.1.1.1.1.1.2.7. </t>
  </si>
  <si>
    <t>Búranie železobetónových schodov. podest  -2.40000t B8</t>
  </si>
  <si>
    <t>1.1.1.1.1.1.1.2.8. </t>
  </si>
  <si>
    <t>Búranie konštrukcie podlahy v plnom rozsahu po ŽB stropnú dosku . plochy nad 4 m2  -2.20000t. B8</t>
  </si>
  <si>
    <t>1.1.1.1.1.1.1.2.9. </t>
  </si>
  <si>
    <t>Brúsenie existujúcich betónových podláh. zbrúsenie hrúbky do 3 mm . (po odstránení PVC) -0.00600t. B13</t>
  </si>
  <si>
    <t>1.1.1.1.1.1.1.2.10. </t>
  </si>
  <si>
    <t>Búranie dlažieb. bez podklad. lôžka z xylolit.. alebo keramických dlaždíc hr. do 10 mm.  -0.02000t. B8*</t>
  </si>
  <si>
    <t>1.1.1.1.1.1.1.2.11. </t>
  </si>
  <si>
    <t>Odstránenie násypu pod podlahami alebo na strechách. hr.do 100 mm.  -1.40000t. B17</t>
  </si>
  <si>
    <t>1.1.1.1.1.1.1.2.12. </t>
  </si>
  <si>
    <t>ks</t>
  </si>
  <si>
    <t>Vyvesenie dreveného dverného krídla do suti plochy do 2 m2. -0.02400t</t>
  </si>
  <si>
    <t>1.1.1.1.1.1.1.2.13. </t>
  </si>
  <si>
    <t>Vybúranie kovových dverových zárubní plochy do 2 m2.  -0.07600t. B4</t>
  </si>
  <si>
    <t>1.1.1.1.1.1.1.2.14. </t>
  </si>
  <si>
    <t>Vybúranie a vybratie mreží.  -0.00600t. B9</t>
  </si>
  <si>
    <t>1.1.1.1.1.1.1.2.15. </t>
  </si>
  <si>
    <t>m</t>
  </si>
  <si>
    <t>Demontáž okien. 1 bm obvodu - 0.007t. B4</t>
  </si>
  <si>
    <t>1.1.1.1.1.1.1.2.16. </t>
  </si>
  <si>
    <t>cm</t>
  </si>
  <si>
    <t>Jadrové vrty diamantovými korunkami do D 150 mm do stropov - betónových. dlažieb -0.00039t</t>
  </si>
  <si>
    <t>1.1.1.1.1.1.1.2.17. </t>
  </si>
  <si>
    <t>Jadrové vrty diamantovými korunkami do D 200 mm do stropov - betónových. dlažieb -0.00069t</t>
  </si>
  <si>
    <t>1.1.1.1.1.1.1.2.18. </t>
  </si>
  <si>
    <t>Jadrové vrty diamantovými korunkami do D 250 mm do stropov - betónových. dlažieb -0.00108t</t>
  </si>
  <si>
    <t>1.1.1.1.1.1.1.2.19. </t>
  </si>
  <si>
    <t>Jadrové vrty diamantovými korunkami do D 400 mm do stropov - betónových. dlažieb -0.00276t</t>
  </si>
  <si>
    <t>1.1.1.1.1.1.1.2.20. </t>
  </si>
  <si>
    <t>Vybúranie kovových madiel a zábradlí.  -0.03700t. B9</t>
  </si>
  <si>
    <t>1.1.1.1.1.1.1.2.21. </t>
  </si>
  <si>
    <t>Otlčenie omietok stien a stropov  vnútorných vápenných alebo vápennocementových v rozsahu do 60 %.  -0.02000t. B14</t>
  </si>
  <si>
    <t>1.1.1.1.1.1.1.2.22. </t>
  </si>
  <si>
    <t>Otlčenie omietok stien vnútorných vápenných alebo vápennocementových v rozsahu do 100 %.  -0.04600t. B14</t>
  </si>
  <si>
    <t>1.1.1.1.1.1.1.2.23. </t>
  </si>
  <si>
    <t>Otlčenie omietok vonkajších priečelí jednoduchých. s vyškriabaním škár. očistením muriva. v rozsahu do 100 %.  -0.05900t - na VZT jednotkách. B15</t>
  </si>
  <si>
    <t>1.1.1.1.1.1.1.2.24. </t>
  </si>
  <si>
    <t>Odsekanie a odobratie obkladov stien z obkladačiek vnútorných vrátane podkladovej omietky nad 2 m2.  -0.06800t. B14</t>
  </si>
  <si>
    <t>1.1.1.1.1.1.1.2.25. </t>
  </si>
  <si>
    <t>Odsekanie a odobratie obkladov stien z obkladačiek vonkajších vrátane podkladovej omietky. otlčenie fasádnej omietky. nad 2 m2.  -0.08900t. B15</t>
  </si>
  <si>
    <t>1.1.1.1.1.1.1.2.26. </t>
  </si>
  <si>
    <t>t</t>
  </si>
  <si>
    <t>Zvislá doprava sutiny a vybúraných hmôt za prvé podlažie nad alebo pod základným podlažím</t>
  </si>
  <si>
    <t>1.1.1.1.1.1.1.2.27. </t>
  </si>
  <si>
    <t>Zvislá doprava sutiny a vybúraných hmôt za každé ďalšie podlažie</t>
  </si>
  <si>
    <t>1.1.1.1.1.1.1.2.28. </t>
  </si>
  <si>
    <t>Zvislá doprava sutiny po schodoch ručne do 3.5 m</t>
  </si>
  <si>
    <t>1.1.1.1.1.1.1.2.29. </t>
  </si>
  <si>
    <t>Zvislá doprava sutiny po schodoch ručne. príplatok za každých ďalších 3.5 m</t>
  </si>
  <si>
    <t>1.1.1.1.1.1.1.2.30. </t>
  </si>
  <si>
    <t>Odvoz sutiny a vybúraných hmôt na skládku do 1 km</t>
  </si>
  <si>
    <t>1.1.1.1.1.1.1.2.31. </t>
  </si>
  <si>
    <t>Odvoz sutiny a vybúraných hmôt na skládku za každý ďalší 1 km</t>
  </si>
  <si>
    <t>1.1.1.1.1.1.1.2.32. </t>
  </si>
  <si>
    <t>Vnútrostavenisková doprava sutiny a vybúraných hmôt do 10 m</t>
  </si>
  <si>
    <t>1.1.1.1.1.1.1.2.33. </t>
  </si>
  <si>
    <t>Vnútrostavenisková doprava sutiny a vybúraných hmôt za každých ďalších 5 m</t>
  </si>
  <si>
    <t>1.1.1.1.1.1.1.2.34. </t>
  </si>
  <si>
    <t>Poplatok za skladovanie - betón. tehly. dlaždice (17 01) ostatné</t>
  </si>
  <si>
    <t>1.1.1.1.1.1.1.2.35. </t>
  </si>
  <si>
    <t>Poplatok za skladovanie - drevo. sklo. plasty (17 02 ). ostatné</t>
  </si>
  <si>
    <t>1.1.1.1.1.1.1.2.36. </t>
  </si>
  <si>
    <t>Poplatok za skladovanie - bitúmenové zmesi. uholný decht. dechtové výrobky (17 03 ). ostatné</t>
  </si>
  <si>
    <t>1.1.1.1.1.1.2. </t>
  </si>
  <si>
    <t xml:space="preserve">PSV </t>
  </si>
  <si>
    <t>Práce a dodávky PSV</t>
  </si>
  <si>
    <t>1.1.1.1.1.1.2.1. </t>
  </si>
  <si>
    <t>Izolácie striech. povlakové krytiny</t>
  </si>
  <si>
    <t>1.1.1.1.1.1.2.1.1. </t>
  </si>
  <si>
    <t>Odstránenie povlakovej krytiny na strechách plochých 10° trojvrstvovej.  -0.01400t. B17</t>
  </si>
  <si>
    <t>1.1.1.1.1.1.2.1.2. </t>
  </si>
  <si>
    <t>Odstránenie povlakovej krytiny na strechách plochých do 10° každé ďalšie vrstvy.  -0.00600t. B17</t>
  </si>
  <si>
    <t>1.1.1.1.1.1.2.1.3. </t>
  </si>
  <si>
    <t>Odstránenie povlakovej krytiny na oblých strechách dvojvrstvovej.  -0.01000t. B16</t>
  </si>
  <si>
    <t>1.1.1.1.1.1.2.1.4. </t>
  </si>
  <si>
    <t>Odstránenie povlakovej krytiny na oblých strechách každej ďalšej vrstvy.  -0.00600t. B16</t>
  </si>
  <si>
    <t>1.1.1.1.1.1.2.2. </t>
  </si>
  <si>
    <t>Izolácie tepelné</t>
  </si>
  <si>
    <t>1.1.1.1.1.1.2.2.1. </t>
  </si>
  <si>
    <t>Odstránenie nadstresnej tepelnej izolácie striech plochých kladenej voľne z vláknitých materiálov hr. do 10 cm -0.009t.B17</t>
  </si>
  <si>
    <t>1.1.1.1.1.1.2.2.2. </t>
  </si>
  <si>
    <t>Odstránenie nadstresnej tepelnej izolácie striech plochých kladenej voľne z polystyrénu hr. do 10 cm -0.0028t. B16. B17</t>
  </si>
  <si>
    <t>1.1.1.1.1.1.2.3. </t>
  </si>
  <si>
    <t>Zdravotechnika - zariaďovacie predmety</t>
  </si>
  <si>
    <t>1.1.1.1.1.1.2.3.1. </t>
  </si>
  <si>
    <t>kpl</t>
  </si>
  <si>
    <t>Demontáž - kasa. B7</t>
  </si>
  <si>
    <t>1.1.1.1.1.1.2.3.2. </t>
  </si>
  <si>
    <t>súb.</t>
  </si>
  <si>
    <t>Demontáž záchoda odsávacieho alebo kombinačného.  -0.03420t. B5</t>
  </si>
  <si>
    <t>1.1.1.1.1.1.2.3.3. </t>
  </si>
  <si>
    <t>Demontáž pisoára s nádržkou a 1 záchodom.  -0.01720t. B5</t>
  </si>
  <si>
    <t>1.1.1.1.1.1.2.3.4. </t>
  </si>
  <si>
    <t>Montáž wc deliacej steny. B5</t>
  </si>
  <si>
    <t>1.1.1.1.1.1.2.3.5. </t>
  </si>
  <si>
    <t>Demontáž umývadiel alebo umývadielok bez výtokovej armatúry.  -0.01946t. B5</t>
  </si>
  <si>
    <t>1.1.1.1.1.1.2.3.6. </t>
  </si>
  <si>
    <t>Demontáž umývadiel alebo umývadielok bez výtokovej armatúry.  -0.01946t - nerez. B5</t>
  </si>
  <si>
    <t>1.1.1.1.1.1.2.3.7. </t>
  </si>
  <si>
    <t>Demontáž výlevky bez výtokovej armatúry. bez nádrže a splachovacieho potrubia.oceľovej alebo liatinovej.  -0.01880t. B5</t>
  </si>
  <si>
    <t>1.1.1.1.1.1.2.3.8. </t>
  </si>
  <si>
    <t>Demontáž batérie drezovej. umývadlovej nástennej.  -0.0026t. B5</t>
  </si>
  <si>
    <t>1.1.1.1.1.1.2.3.9. </t>
  </si>
  <si>
    <t>Demontáž batérie vaňovej. sprchovej nástennej.  -0.00225t. B5</t>
  </si>
  <si>
    <t>1.1.1.1.1.1.2.3.10. </t>
  </si>
  <si>
    <t>Demontáž - sauna. B7</t>
  </si>
  <si>
    <t>1.1.1.1.1.1.2.4. </t>
  </si>
  <si>
    <t>Ústredné kúrenie - vykurovacie telesá</t>
  </si>
  <si>
    <t>1.1.1.1.1.1.2.4.1. </t>
  </si>
  <si>
    <t>Demontáž vykurovacieho telesa.  -0.02493t. B9</t>
  </si>
  <si>
    <t>1.1.1.1.1.1.2.5. </t>
  </si>
  <si>
    <t>Konštrukcie klampiarske</t>
  </si>
  <si>
    <t>1.1.1.1.1.1.2.5.1. </t>
  </si>
  <si>
    <t>Demontáž oplechovania atík podľa PD.  -0.00740t. B18</t>
  </si>
  <si>
    <t>1.1.1.1.1.1.2.6. </t>
  </si>
  <si>
    <t>Konštrukcie stolárske</t>
  </si>
  <si>
    <t>1.1.1.1.1.1.2.6.1. </t>
  </si>
  <si>
    <t>Demontáž lavičiek - šatne. (600x1500mm. 2400x3400mm). B6</t>
  </si>
  <si>
    <t>1.1.1.1.1.1.2.6.2. </t>
  </si>
  <si>
    <t>Demontáž dreveného pódia - 2.np. B6</t>
  </si>
  <si>
    <t>1.1.1.1.1.1.2.6.3. </t>
  </si>
  <si>
    <t>Odstránenie baru a stoličiek. viď. PD</t>
  </si>
  <si>
    <t>1.1.1.1.1.1.2.6.4. </t>
  </si>
  <si>
    <t>Odstránenie sedačiek v hľadisku. viď. PD</t>
  </si>
  <si>
    <t>1.1.1.1.1.1.2.6.5. </t>
  </si>
  <si>
    <t>Demontáž  dreveného obloženia stien.  -0.01098t. B6</t>
  </si>
  <si>
    <t>1.1.1.1.1.1.2.6.6. </t>
  </si>
  <si>
    <t>Demontáž obloženia stien panelmi. podkladových roštov.  -0.00800t. B6</t>
  </si>
  <si>
    <t>1.1.1.1.1.1.2.6.7. </t>
  </si>
  <si>
    <t>Demontáž šatňových skriniek v plnom rozsahu podľa PD    -0.08800t</t>
  </si>
  <si>
    <t>1.1.1.1.1.1.2.7. </t>
  </si>
  <si>
    <t>Konštrukcie doplnkové kovové</t>
  </si>
  <si>
    <t>1.1.1.1.1.1.2.7.1. </t>
  </si>
  <si>
    <t>Demontáž závesnej lávky oceľovej. vrátane osvetlenia. v plnom rozsahu podľa PD. B9</t>
  </si>
  <si>
    <t>1.1.1.1.1.1.2.7.2. </t>
  </si>
  <si>
    <t>Demontáž interiérového točitého schodiska v plnom rozsahu. P9</t>
  </si>
  <si>
    <t>1.1.1.1.1.1.2.7.3. </t>
  </si>
  <si>
    <t>Demontáž oplechovania stien plechmi.  -0.00300t. B6</t>
  </si>
  <si>
    <t>1.1.1.1.1.1.2.7.4. </t>
  </si>
  <si>
    <t>Demontáž roštu pre oplechovanie.  -0.01000t. B6</t>
  </si>
  <si>
    <t>1.1.1.1.1.1.2.7.5. </t>
  </si>
  <si>
    <t>Demontáž jestvujúcich interiérových zasklených stien. vrátane demontáže podkladných profilov. viď. PD. B4  -0.02000t</t>
  </si>
  <si>
    <t>1.1.1.1.1.1.2.7.6. </t>
  </si>
  <si>
    <t>Demontáž podhľadov lamiel. (FEAL)  -0.00400t. B13</t>
  </si>
  <si>
    <t>1.1.1.1.1.1.2.7.7. </t>
  </si>
  <si>
    <t>Demontáž podhľadov roštov.  -0.00200t. B13</t>
  </si>
  <si>
    <t>1.1.1.1.1.1.2.8. </t>
  </si>
  <si>
    <t>Montáže vzduchotechnických zariadení</t>
  </si>
  <si>
    <t>1.1.1.1.1.1.2.8.1. </t>
  </si>
  <si>
    <t>Demontáž klimatizačnej jednotky (pre kuchňu vykonať spätnú montáž)  -0.0250 t. B9</t>
  </si>
  <si>
    <t>1.1.1.1.1.1.2.9. </t>
  </si>
  <si>
    <t>Podlahy povlakové</t>
  </si>
  <si>
    <t>1.1.1.1.1.1.2.9.1. </t>
  </si>
  <si>
    <t>Odstránenie povlakových podláh z nášľapnej plochy lepených s podložkou (vrátane soklíkov)  -0.00100t. B12</t>
  </si>
  <si>
    <t>1.1.1.1.1.1.3. </t>
  </si>
  <si>
    <t xml:space="preserve">M </t>
  </si>
  <si>
    <t>Práce a dodávky M</t>
  </si>
  <si>
    <t>1.1.1.1.1.1.3.1. </t>
  </si>
  <si>
    <t xml:space="preserve">33-M </t>
  </si>
  <si>
    <t>Montáže dopravných zariadení. skladových zariadení a váh</t>
  </si>
  <si>
    <t>1.1.1.1.1.1.3.1.1. </t>
  </si>
  <si>
    <t>Demontáž vonkajšieho výtahu. B9</t>
  </si>
  <si>
    <t>1.1.1.1.1.2. </t>
  </si>
  <si>
    <t>E.1.2 - Stavebná časť</t>
  </si>
  <si>
    <t>1.1.1.1.1.2.1. </t>
  </si>
  <si>
    <t>1.1.1.1.1.2.1.1. </t>
  </si>
  <si>
    <t>1.1.1.1.1.2.1.1.1. </t>
  </si>
  <si>
    <t>Výkop ryhy do šírky 600 mm v horn.3 nad 100 m3 - okolo objektu</t>
  </si>
  <si>
    <t>1.1.1.1.1.2.1.1.2. </t>
  </si>
  <si>
    <t>Príplatok k cene za lepivosť pri hĺbení rýh šírky do 600 mm zapažených i nezapažených s urovnaním dna v hornine 3</t>
  </si>
  <si>
    <t>1.1.1.1.1.2.1.1.3. </t>
  </si>
  <si>
    <t>Vodorovné premiestnenie výkopku po nespevnenej ceste z horniny tr.1-4. do 100 m3 na vzdialenosť do 3000 m</t>
  </si>
  <si>
    <t>1.1.1.1.1.2.1.1.4. </t>
  </si>
  <si>
    <t>Vodorovné premiestnenie výkopku po nespevnenej ceste z horniny tr.1-4. do 100 m3. príplatok k cene za každých ďalšich a začatých 1000 m</t>
  </si>
  <si>
    <t>1.1.1.1.1.2.1.1.5. </t>
  </si>
  <si>
    <t>Poplatok za skladovanie - zemina a kamenivo (17 05) ostatné</t>
  </si>
  <si>
    <t>1.1.1.1.1.2.1.1.6. </t>
  </si>
  <si>
    <t>Zásyp sypaninou so zhutnením jám. šachiet. rýh. zárezov alebo okolo objektov nad 100 do 1000 m3</t>
  </si>
  <si>
    <t>1.1.1.1.1.2.1.1.7. </t>
  </si>
  <si>
    <t>Štrkopiesok frakcia 16-32 mm (1/3 zásypu)</t>
  </si>
  <si>
    <t>1.1.1.1.1.2.1.2. </t>
  </si>
  <si>
    <t>Zakladanie</t>
  </si>
  <si>
    <t>1.1.1.1.1.2.1.2.1. </t>
  </si>
  <si>
    <t>Vrty pre pilóty. zvislé. v hĺbke od 0 do 5 m . viď. statika</t>
  </si>
  <si>
    <t>1.1.1.1.1.2.1.2.2. </t>
  </si>
  <si>
    <t>Násyp pod základové konštrukcie so zhutnením z  kameniva hrubého drveného fr.32-63 mm</t>
  </si>
  <si>
    <t>1.1.1.1.1.2.1.2.3. </t>
  </si>
  <si>
    <t>Betón základových dosiek. prostý tr. C 16/20 - podkladný</t>
  </si>
  <si>
    <t>1.1.1.1.1.2.1.2.4. </t>
  </si>
  <si>
    <t>Betón základových dosiek. železový (bez výstuže). tr. C 30/37</t>
  </si>
  <si>
    <t>1.1.1.1.1.2.1.2.5. </t>
  </si>
  <si>
    <t>Debnenie stien základových dosiek. zhotovenie-dielce</t>
  </si>
  <si>
    <t>1.1.1.1.1.2.1.2.6. </t>
  </si>
  <si>
    <t>Debnenie stien základových dosiek. odstránenie-dielce</t>
  </si>
  <si>
    <t>1.1.1.1.1.2.1.2.7. </t>
  </si>
  <si>
    <t>Výstuž základových dosiek z ocele B500 (10505)</t>
  </si>
  <si>
    <t>1.1.1.1.1.2.1.2.8. </t>
  </si>
  <si>
    <t>Výstuž základových dosiek zo zvár. sietí KARI</t>
  </si>
  <si>
    <t>1.1.1.1.1.2.1.2.9. </t>
  </si>
  <si>
    <t>Betón základových pásov. železový (bez výstuže). tr. C 30/37</t>
  </si>
  <si>
    <t>1.1.1.1.1.2.1.2.10. </t>
  </si>
  <si>
    <t>Trysková injektáž vrtov vzostupná. vykonávaná z povrchu územia. tlakom do 100 MPa (m)</t>
  </si>
  <si>
    <t>1.1.1.1.1.2.1.3. </t>
  </si>
  <si>
    <t>Zvislé a kompletné konštrukcie</t>
  </si>
  <si>
    <t>1.1.1.1.1.2.1.3.1. </t>
  </si>
  <si>
    <t>D+M šmykových trov - nerezové jednoosé šmykové trny DN20mm (napr. HALFEN HSD-D20-A4+HSD-S)</t>
  </si>
  <si>
    <t>1.1.1.1.1.2.1.3.2. </t>
  </si>
  <si>
    <t>Murivo nosné (m3) z tehál pálených POROTHERM 25 Profi P 12 brúsených na pero a drážku. na maltu POROTHERM Profi (250x375x249)</t>
  </si>
  <si>
    <t>1.1.1.1.1.2.1.3.3. </t>
  </si>
  <si>
    <t>Betón nadzákladových múrov. železový (bez výstuže) tr. C 25/30</t>
  </si>
  <si>
    <t>1.1.1.1.1.2.1.3.4. </t>
  </si>
  <si>
    <t>Betón nadzákladových múrov. železový (bez výstuže) tr. C 30/37</t>
  </si>
  <si>
    <t>1.1.1.1.1.2.1.3.5. </t>
  </si>
  <si>
    <t>Debnenie nadzákladových múrov obojstranné zhotovenie-dielce</t>
  </si>
  <si>
    <t>1.1.1.1.1.2.1.3.6. </t>
  </si>
  <si>
    <t>Debnenie nadzákladových múrov obojstranné odstránenie-dielce</t>
  </si>
  <si>
    <t>1.1.1.1.1.2.1.3.7. </t>
  </si>
  <si>
    <t>Výstuž nadzákladových múrov B500 (10505)</t>
  </si>
  <si>
    <t>1.1.1.1.1.2.1.3.8. </t>
  </si>
  <si>
    <t>Montáž vylamovacích stavebných dielcov</t>
  </si>
  <si>
    <t>1.1.1.1.1.2.1.3.9. </t>
  </si>
  <si>
    <t>Vylamovací dielec KVS5 -224-1215</t>
  </si>
  <si>
    <t>1.1.1.1.1.2.1.3.10. </t>
  </si>
  <si>
    <t>Vylamovací dielec KVS5 -188-1015</t>
  </si>
  <si>
    <t>1.1.1.1.1.2.1.3.11. </t>
  </si>
  <si>
    <t>Vylamovací dielec KVS5 -152-1015</t>
  </si>
  <si>
    <t>1.1.1.1.1.2.1.3.12. </t>
  </si>
  <si>
    <t>Vylamovací dielec KVS5 -188-0820. dl. 1250mm</t>
  </si>
  <si>
    <t>1.1.1.1.1.2.1.3.13. </t>
  </si>
  <si>
    <t>Keramický preklad POROTHERM KPP 7. šírky 70 mm. výšky 238 mm. dĺžky 1000 mm</t>
  </si>
  <si>
    <t>1.1.1.1.1.2.1.3.14. </t>
  </si>
  <si>
    <t>Keramický preklad POROTHERM KPP 7. šírky 70 mm. výšky 238 mm. dĺžky 1500 mm</t>
  </si>
  <si>
    <t>1.1.1.1.1.2.1.3.15. </t>
  </si>
  <si>
    <t>Betón stĺpov a pilierov hranatých. ťahadiel. rámových stojok. vzpier. železový (bez výstuže) tr. C 30/37</t>
  </si>
  <si>
    <t>1.1.1.1.1.2.1.3.16. </t>
  </si>
  <si>
    <t>Debnenie hranatých stĺpov prierezu pravouhlého štvoruholníka výšky do 4 m. zhotovenie-dielce</t>
  </si>
  <si>
    <t>1.1.1.1.1.2.1.3.17. </t>
  </si>
  <si>
    <t>Debnenie hranatých stĺpov prierezu pravouhlého štvoruholníka výšky do 4 m. odstránenie-dielce</t>
  </si>
  <si>
    <t>1.1.1.1.1.2.1.3.18. </t>
  </si>
  <si>
    <t>Výstuž stĺpov. pilierov. stojok hranatých z bet. ocele B500 (10505)</t>
  </si>
  <si>
    <t>1.1.1.1.1.2.1.3.19. </t>
  </si>
  <si>
    <t>Dodávka a montáž HELIKÁLNEJ výstuže DN 8mm. viď statika</t>
  </si>
  <si>
    <t>1.1.1.1.1.2.1.4. </t>
  </si>
  <si>
    <t>Vodorovné konštrukcie</t>
  </si>
  <si>
    <t>1.1.1.1.1.2.1.4.1. </t>
  </si>
  <si>
    <t>Betón stropov doskových a trámových.  železový tr. C 25/30</t>
  </si>
  <si>
    <t>1.1.1.1.1.2.1.4.2. </t>
  </si>
  <si>
    <t>Debnenie stropov doskových zhotovenie-dielce</t>
  </si>
  <si>
    <t>1.1.1.1.1.2.1.4.3. </t>
  </si>
  <si>
    <t>Debnenie stropov doskových odstránenie-dielce</t>
  </si>
  <si>
    <t>1.1.1.1.1.2.1.4.4. </t>
  </si>
  <si>
    <t>Podporná konštrukcia stropov</t>
  </si>
  <si>
    <t>1.1.1.1.1.2.1.4.5. </t>
  </si>
  <si>
    <t>Podporná konštrukcia stropov výšky do 4 m pre zaťaženie do 12 kPa odstránenie</t>
  </si>
  <si>
    <t>1.1.1.1.1.2.1.4.6. </t>
  </si>
  <si>
    <t>Debnenie stropu. zabudované s plechom vlnitým lesklým. výšky vĺn do 50 mm hr. 1.0 mm - rozširenie stropu. energokanál</t>
  </si>
  <si>
    <t>1.1.1.1.1.2.1.4.7. </t>
  </si>
  <si>
    <t>Betón stužujúcich pásov a vencov železový tr. C 25/30</t>
  </si>
  <si>
    <t>1.1.1.1.1.2.1.4.8. </t>
  </si>
  <si>
    <t>Debnenie bočníc stužujúcich pásov a vencov vrátane vzpier zhotovenie</t>
  </si>
  <si>
    <t>1.1.1.1.1.2.1.4.9. </t>
  </si>
  <si>
    <t>Debnenie bočníc stužujúcich pásov a vencov vrátane vzpier odstránenie</t>
  </si>
  <si>
    <t>1.1.1.1.1.2.1.4.10. </t>
  </si>
  <si>
    <t>Výstuž stužujúcich pásov a vencov z betonárskej ocele B500 (10505)</t>
  </si>
  <si>
    <t>1.1.1.1.1.2.1.4.11. </t>
  </si>
  <si>
    <t>Schodiskové konštrukcie. betón železový tr. C 25/30</t>
  </si>
  <si>
    <t>1.1.1.1.1.2.1.4.12. </t>
  </si>
  <si>
    <t>Výstuž schodiskových konštrukcií z betonárskej ocele B500 (10505)</t>
  </si>
  <si>
    <t>1.1.1.1.1.2.1.4.13. </t>
  </si>
  <si>
    <t>Debnenie do 4 m výšky - podest a podstupňových dosiek pôdorysne priamočiarych zhotovenie</t>
  </si>
  <si>
    <t>1.1.1.1.1.2.1.4.14. </t>
  </si>
  <si>
    <t>Debnenie do 4 m výšky - podest a podstupňových dosiek pôdorysne priamočiarych odstránenie</t>
  </si>
  <si>
    <t>1.1.1.1.1.2.1.4.15. </t>
  </si>
  <si>
    <t>Debnenie stupňov na podstupňovej doske alebo na teréne pôdorysne priamočiarych zhotovenie</t>
  </si>
  <si>
    <t>1.1.1.1.1.2.1.4.16. </t>
  </si>
  <si>
    <t>Zriadenie vrstvy z geotextílie s presahom s dočas. zaťaž. podkladu so sklonom do 1:5. šírky geotextílie do 3 m. P14</t>
  </si>
  <si>
    <t>1.1.1.1.1.2.1.4.17. </t>
  </si>
  <si>
    <t>Geotextília polypropylénová netkaná 300 g/m2. P14</t>
  </si>
  <si>
    <t>1.1.1.1.1.2.1.4.18. </t>
  </si>
  <si>
    <t>Netkaná textília FATRAFOL zo 100% PP TIPPTEX B300F- 300 g/m2 filtračná ochranná separačná š. 2 m. balenie: 100 m2 čiernej farby. FATRA IZOLFA. P14</t>
  </si>
  <si>
    <t>Veľmi kvalitná netkaná textília zo 100% polypropylénu s filtračnou separačnou funkciou, čiernej farby. Na oddelenie mPVC od podkladu z betónu, asfaltu, gumy, …</t>
  </si>
  <si>
    <t>1.1.1.1.1.2.1.5. </t>
  </si>
  <si>
    <t>Úpravy povrchov. podlahy. osadenie</t>
  </si>
  <si>
    <t>1.1.1.1.1.2.1.5.1. </t>
  </si>
  <si>
    <t>Príprava vnútorného podkladu stropov BAUMIT. Univerzálny základ (Baumit UniPrimer). D1</t>
  </si>
  <si>
    <t>1.1.1.1.1.2.1.5.2. </t>
  </si>
  <si>
    <t>Vnútorná omietka stropov BAUMIT. vápennocementová. strojné nanášanie. MPI 25. D1</t>
  </si>
  <si>
    <t>1.1.1.1.1.2.1.5.3. </t>
  </si>
  <si>
    <t>Predvlhčenie betónov aa náter Sika Monotop 910 (viď. statika)</t>
  </si>
  <si>
    <t>1.1.1.1.1.2.1.5.4. </t>
  </si>
  <si>
    <t>Potiahnutie vnútorných stropov sklotextilnou mriežkou s vložením bez lepidla. D1</t>
  </si>
  <si>
    <t>1.1.1.1.1.2.1.5.5. </t>
  </si>
  <si>
    <t>Oprava vnútorných vápenných omietok stien. v množstve opravenej plochy nad 10 do 30 % štukových</t>
  </si>
  <si>
    <t>1.1.1.1.1.2.1.5.6. </t>
  </si>
  <si>
    <t>Oprava vnútorných vápenných omietok stien. v množstve opravenej plochy nad 30 do 50 % štukových</t>
  </si>
  <si>
    <t>1.1.1.1.1.2.1.5.7. </t>
  </si>
  <si>
    <t>Vnútorná sanačná omietka stien BAUMIT Sanova prednástrek. strojné nanášanie. krytie 100%. D2</t>
  </si>
  <si>
    <t>1.1.1.1.1.2.1.5.8. </t>
  </si>
  <si>
    <t>Sanačná omietka stien -  prednástrek. krytie 100%. Sanácia č.2 - VZT komin</t>
  </si>
  <si>
    <t>1.1.1.1.1.2.1.5.9. </t>
  </si>
  <si>
    <t>Vnútorná sanačná omietka stien BAUMIT Sanova trasová omietka WTA. hr. 20 mm. D2</t>
  </si>
  <si>
    <t>1.1.1.1.1.2.1.5.10. </t>
  </si>
  <si>
    <t>Sanačná omietka stien - Sika MonoTop 722 Mur- Sanácia č.2 - VZT komin</t>
  </si>
  <si>
    <t>1.1.1.1.1.2.1.5.11. </t>
  </si>
  <si>
    <t>Potiahnutie stien mriežkou s vložením bez lepidla - tkanina SikaWrap 350G Grid- Sanácia č.2</t>
  </si>
  <si>
    <t>1.1.1.1.1.2.1.5.12. </t>
  </si>
  <si>
    <t>Montáž podhľadu prevetrávanej fasády z fasádnych dosiek. s hliníkovou konštrukcou. uchytenie na nity. bez tepelnej izolácie. OP4</t>
  </si>
  <si>
    <t>1.1.1.1.1.2.1.5.13. </t>
  </si>
  <si>
    <t>Príprava vonkajšieho podkladu stien penetráciou pod omietky a nátery</t>
  </si>
  <si>
    <t>1.1.1.1.1.2.1.5.14. </t>
  </si>
  <si>
    <t>Vonkajšia omietka stien tenkovrstvová BAUMIT. silikónová. Baumit SilikonTop. škrabaná. hr. 1.5 mm</t>
  </si>
  <si>
    <t>1.1.1.1.1.2.1.5.15. </t>
  </si>
  <si>
    <t>Príprava vonkajšieho podkladu stien BAUMIT. cementový Prednástrek (Baumit Vorspritzer 2 mm). ručné nanášanie</t>
  </si>
  <si>
    <t>1.1.1.1.1.2.1.5.16. </t>
  </si>
  <si>
    <t>Vonkajšia omietka stien BAUMIT. vápennocementová. strojné miešanie. ručné nanášanie. Jadrová omietka (GrobPutz). hr. 20 mm</t>
  </si>
  <si>
    <t>1.1.1.1.1.2.1.5.17. </t>
  </si>
  <si>
    <t>Kontaktný zatepľovací systém soklovej alebo vodou namáhanej časti hr. 30 mm. skrutkovacie kotvy</t>
  </si>
  <si>
    <t>1.1.1.1.1.2.1.5.18. </t>
  </si>
  <si>
    <t>Kontaktný zatepľovací systém soklovej alebo vodou namáhanej časti hr. 50 mm. skrutkovacie kotvy</t>
  </si>
  <si>
    <t>1.1.1.1.1.2.1.5.19. </t>
  </si>
  <si>
    <t>Kontaktný zatepľovací systém soklovej alebo vodou namáhanej časti hr. 220 mm. skrutkovacie kotvy</t>
  </si>
  <si>
    <t>1.1.1.1.1.2.1.5.20. </t>
  </si>
  <si>
    <t>Kontaktný zatepľovací systém hr. 50 mm SMARTwall S C1 (minerálna vlna). skrutkovacie kotvy</t>
  </si>
  <si>
    <t>1.1.1.1.1.2.1.5.21. </t>
  </si>
  <si>
    <t>Kontaktný zatepľovací systém hr. 100 mm SMARTwall S C1 (minerálna vlna). skrutkovacie kotvy</t>
  </si>
  <si>
    <t>1.1.1.1.1.2.1.5.22. </t>
  </si>
  <si>
    <t>Kontaktný zatepľovací systém hr. 220 mm SMARTwall S C1 (minerálna vlna). skrutkovacie kotvy</t>
  </si>
  <si>
    <t>1.1.1.1.1.2.1.5.23. </t>
  </si>
  <si>
    <t>Mazanina z betónu prostého (m3) tr. C 30/37 hr.nad 50 do 80 mm</t>
  </si>
  <si>
    <t>1.1.1.1.1.2.1.5.24. </t>
  </si>
  <si>
    <t>Mazanina z betónu prostého (m3) tr. C 25/30 hr.nad 80 do 120 mm - rozširenie stropu</t>
  </si>
  <si>
    <t>1.1.1.1.1.2.1.5.25. </t>
  </si>
  <si>
    <t>Výstuž mazanín z betónov (z kameniva) a z ľahkých betónov z betonárskej ocele B500 (10505)</t>
  </si>
  <si>
    <t>1.1.1.1.1.2.1.5.26. </t>
  </si>
  <si>
    <t>Výstuž mazanín z betónov (z kameniva) a z ľahkých betónov zo zváraných sietí z drôtov typu KARI</t>
  </si>
  <si>
    <t>1.1.1.1.1.2.1.5.27. </t>
  </si>
  <si>
    <t>Násyp pod plávajúce alebo tepelne izolačné vrstvy podláh hr. do 20 mm - podklad z piesku preosiateho. P1. P2. P4</t>
  </si>
  <si>
    <t>1.1.1.1.1.2.1.5.28. </t>
  </si>
  <si>
    <t>Násyp - ochranná krycia vrstva z praného kameniva s utlačením a urovnaním povrchu pre ploché strechy</t>
  </si>
  <si>
    <t>1.1.1.1.1.2.1.5.29. </t>
  </si>
  <si>
    <t>Zhotovenie separačnej fólie v podlahových vrstvách z PE. P1. P2. P4. P19. P20. P21</t>
  </si>
  <si>
    <t>1.1.1.1.1.2.1.5.30. </t>
  </si>
  <si>
    <t>Oddeľovacia fólia na potery. P1. P2. P4. P19. P20. P21</t>
  </si>
  <si>
    <t>1.1.1.1.1.2.1.5.31. </t>
  </si>
  <si>
    <t>Montáž dlažby 600x600 mm kladená na sucho na rektifikačné terče výšky min. 20 mm na plochých strechách. P15. P14. P15</t>
  </si>
  <si>
    <t>1.1.1.1.1.2.1.5.32. </t>
  </si>
  <si>
    <t>Keramická mrazuvzdorná dlažba protišmyková TR.R11/C. hr. 20mm. SEMELROCK. AIRPAVE-BLANCO. 600x600mm. P15</t>
  </si>
  <si>
    <t>1.1.1.1.1.2.1.5.33. </t>
  </si>
  <si>
    <t>Cementová samonivelizačná stierka BAUMIT Nivello 30. triedy CT-C25-F5. hr. 10 mm. P19. P20</t>
  </si>
  <si>
    <t>1.1.1.1.1.2.1.5.34. </t>
  </si>
  <si>
    <t>Vnútorný sanačný systém stropov. sanačná omietka. hr. 10 mm (malta Sika Rep)</t>
  </si>
  <si>
    <t>1.1.1.1.1.2.1.5.35. </t>
  </si>
  <si>
    <t>Cementový poter (vhodný aj ako spádový). pevnosti v tlaku 25 MPa. hr. 30 mm. P13</t>
  </si>
  <si>
    <t>1.1.1.1.1.2.1.5.36. </t>
  </si>
  <si>
    <t>Cementový poter (vhodný aj ako spádový). pevnosti v tlaku 25 MPa. hr. 40-60 mm. S3</t>
  </si>
  <si>
    <t>1.1.1.1.1.2.1.5.37. </t>
  </si>
  <si>
    <t>Cementový poter (vhodný aj ako spádový). pevnosti v tlaku 30 MPa. hr. 45 mm. P9. P18</t>
  </si>
  <si>
    <t>1.1.1.1.1.2.1.5.38. </t>
  </si>
  <si>
    <t>Cementový poter (vhodný aj ako spádový). pevnosti v tlaku 30 MPa. hr. 40-60 mm. P16</t>
  </si>
  <si>
    <t>1.1.1.1.1.2.1.5.39. </t>
  </si>
  <si>
    <t>Cementový poter (vhodný aj ako spádový). pevnosti v tlaku 30 MPa. hr. 50 resp. 60 mm. oddilatovať od stien penovou podložkou IZOFLEX hr. 10mm. P5</t>
  </si>
  <si>
    <t>1.1.1.1.1.2.1.5.40. </t>
  </si>
  <si>
    <t>Cementový poter (vhodný aj ako spádový). pevnosti v tlaku 30 MPa. hr. 50 resp. 70 mm. oddilatovať od stien penovou podložkou IZOFLEX hr. 10mm. P4</t>
  </si>
  <si>
    <t>1.1.1.1.1.2.1.5.41. </t>
  </si>
  <si>
    <t>Cementový poter (vhodný aj ako spádový). pevnosti v tlaku 30 MPa. hr. 48 resp. 68 mm. oddilatovať od stien penovou podložkou IZOFLEX hr. 10mm. P17</t>
  </si>
  <si>
    <t>1.1.1.1.1.2.1.5.42. </t>
  </si>
  <si>
    <t>Cementový poter (vhodný aj ako spádový). pevnosti v tlaku 30 MPa. hr. 45-70 mm. oddilatovať od stien penovou podložkou IZOFLEX hr. 10mm.  P22</t>
  </si>
  <si>
    <t>1.1.1.1.1.2.1.5.43. </t>
  </si>
  <si>
    <t>Cementový poter (vhodný aj ako spádový). pevnosti v tlaku 30 MPa. hr. 50-90 mm. resp. 70-110mm. oddilatovať od stien penovou podložkou IZOFLEX hr. 10mm. P7</t>
  </si>
  <si>
    <t>1.1.1.1.1.2.1.5.44. </t>
  </si>
  <si>
    <t>Cementový poter (vhodný aj ako spádový). pevnosti v tlaku 30 MPa. hr. 80 mm. P19. P20</t>
  </si>
  <si>
    <t>1.1.1.1.1.2.1.5.45. </t>
  </si>
  <si>
    <t>Cementový poter (vhodný aj ako spádový). pevnosti v tlaku 30 MPa. hr. 73 resp. 93 mm. oddilatovať od stien penovou podložkou IZOFLEX hr. 10mm. P2</t>
  </si>
  <si>
    <t>1.1.1.1.1.2.1.5.46. </t>
  </si>
  <si>
    <t>Cementový poter (vhodný aj ako spádový). pevnosti v tlaku 30 MPa. hr. 58 resp.78 mm. oddilatovať od stien penovou podložkou IZOFLEX hr. 10mm. P1. P6</t>
  </si>
  <si>
    <t>1.1.1.1.1.2.1.5.47. </t>
  </si>
  <si>
    <t>Cementový poter (vhodný aj ako spádový). pevnosti v tlaku 30 MPa. hr. 100 mm. P21</t>
  </si>
  <si>
    <t>1.1.1.1.1.2.1.6. </t>
  </si>
  <si>
    <t>1.1.1.1.1.2.1.6.1. </t>
  </si>
  <si>
    <t>bm</t>
  </si>
  <si>
    <t>Objektová dilatácia - viď. PD</t>
  </si>
  <si>
    <t>1.1.1.1.1.2.1.6.2. </t>
  </si>
  <si>
    <t>Dilatácia okolo bazénu - viď. PD</t>
  </si>
  <si>
    <t>1.1.1.1.1.2.1.6.3. </t>
  </si>
  <si>
    <t>Osadenie odvodňovacieho polymérbetónového žľabu odparovacieho svetlej šírky 100 mm</t>
  </si>
  <si>
    <t>1.1.1.1.1.2.1.6.4. </t>
  </si>
  <si>
    <t>Odparovací žľab polymérbetónový. šxv 100x60 mm. dĺ. 1m. .ACRO DRAIN DECKLINE. vr. roštu</t>
  </si>
  <si>
    <t>1.1.1.1.1.2.1.6.5. </t>
  </si>
  <si>
    <t>Ručné odstránenie degradovaného betónu. viď. PD statika  -0.02200t</t>
  </si>
  <si>
    <t>1.1.1.1.1.2.1.6.6. </t>
  </si>
  <si>
    <t>Očistenie povrchu betónových konštrukcií tlakovou vodou. vodným lúčom 1000bar. viď. statika</t>
  </si>
  <si>
    <t>1.1.1.1.1.2.1.6.7. </t>
  </si>
  <si>
    <t>Montáž lešenia ľahkého pracovného radového s podlahami šírky od 0.80 do 1.00 m. výšky nad 10 do 30 m</t>
  </si>
  <si>
    <t>1.1.1.1.1.2.1.6.8. </t>
  </si>
  <si>
    <t>Príplatok za prvý a každý ďalší i začatý mesiac použitia lešenia ľahkého pracovného radového s podlahami šírky od 0.80 do 1.00 m. výšky nad 10 do 30 m</t>
  </si>
  <si>
    <t>1.1.1.1.1.2.1.6.9. </t>
  </si>
  <si>
    <t>Demontáž lešenia ľahkého pracovného radového s podlahami šírky nad 0.80 do 1.00 m. výšky nad 10 do 30 m</t>
  </si>
  <si>
    <t>1.1.1.1.1.2.1.6.10. </t>
  </si>
  <si>
    <t>Montáž lešenia priestorového ľahkého bez podláh pri zaťaženie do 2 kPa. výšky nad 10 do 22 m</t>
  </si>
  <si>
    <t>1.1.1.1.1.2.1.6.11. </t>
  </si>
  <si>
    <t>Príplatok za prvý a každý ďalší i začatý mesiac používania lešenia priestorového ľahkého bez podláh výšky do 10 m a nad 10 do 22 m</t>
  </si>
  <si>
    <t>1.1.1.1.1.2.1.6.12. </t>
  </si>
  <si>
    <t>Demontáž lešenia priestorového ľahkého bez podláh pri zaťažení do 2 kPa. výšky nad 10 do 22 m</t>
  </si>
  <si>
    <t>1.1.1.1.1.2.1.6.13. </t>
  </si>
  <si>
    <t>Vyčistenie budov pri výške podlaží do 4 m</t>
  </si>
  <si>
    <t>1.1.1.1.1.2.1.6.14. </t>
  </si>
  <si>
    <t>D+M Poklop do podlahy. 1000x1000. pož. odolnosť EI30</t>
  </si>
  <si>
    <t>1.1.1.1.1.2.1.6.15. </t>
  </si>
  <si>
    <t>Chemická kotva s kotevným svorníkom tesnená chemickou ampulkou do betónu. ŽB. kameňa. s vyvŕtaním otvoru M12/160 mm</t>
  </si>
  <si>
    <t>1.1.1.1.1.2.1.7. </t>
  </si>
  <si>
    <t>Presun hmôt HSV</t>
  </si>
  <si>
    <t>1.1.1.1.1.2.1.7.1. </t>
  </si>
  <si>
    <t>Presun hmôt pre budovy (801. 803. 812). zvislá konštr. z tehál. tvárnic. z kovu výšky do 24 m</t>
  </si>
  <si>
    <t>1.1.1.1.1.2.2. </t>
  </si>
  <si>
    <t>1.1.1.1.1.2.2.1. </t>
  </si>
  <si>
    <t>Izolácie proti vode a vlhkosti</t>
  </si>
  <si>
    <t>1.1.1.1.1.2.2.1.1. </t>
  </si>
  <si>
    <t>Zhotovenie izolácie proti zemnej vlhkosti vodorovná náterom penetračným za studena.P14</t>
  </si>
  <si>
    <t>1.1.1.1.1.2.2.1.2. </t>
  </si>
  <si>
    <t>l</t>
  </si>
  <si>
    <t>Náter Siplast Primer Speed SBS. 17.5 l. ICOPAL</t>
  </si>
  <si>
    <t>1.1.1.1.1.2.2.1.3. </t>
  </si>
  <si>
    <t>Tekutá izolácia FLEXDICHT a základný spevnujúci náterGRUNDFESTIGER. rohy vystužiť izolačnou páskou DICHTBAND 120. realizovať podľa systémových detailov BOSTIK. viď. PD. P4. P7</t>
  </si>
  <si>
    <t>1.1.1.1.1.2.2.1.4. </t>
  </si>
  <si>
    <t>Izolácia proti zemnej vlhkosti. K11 FLEX. betón. podklad . vodorovná. P16. P15</t>
  </si>
  <si>
    <t>1.1.1.1.1.2.2.1.5. </t>
  </si>
  <si>
    <t>Zhotovenie geotextílie alebo tkaniny na plochu vodorovnú. P15. P22</t>
  </si>
  <si>
    <t>1.1.1.1.1.2.2.1.6. </t>
  </si>
  <si>
    <t>Netkaná textília FATRAFOL zo 100% PP TIPPTEX B300F- 300 g/m2 filtračná ochranná separačná š. 2 m. balenie: 100 m2 čiernej farby. FATRA IZOLFA. B15</t>
  </si>
  <si>
    <t>1.1.1.1.1.2.2.1.7. </t>
  </si>
  <si>
    <t>Geotextília polypropylénová netkaná 300 g/m2</t>
  </si>
  <si>
    <t>1.1.1.1.1.2.2.1.8. </t>
  </si>
  <si>
    <t>Zhotovenie geotextílie alebo tkaniny na plochu zvislú. OP4</t>
  </si>
  <si>
    <t>1.1.1.1.1.2.2.1.9. </t>
  </si>
  <si>
    <t>Geotextília polypropylénová netkaná 300 g/m2 (FATRATEX). OP4</t>
  </si>
  <si>
    <t>1.1.1.1.1.2.2.1.10. </t>
  </si>
  <si>
    <t>Zhotovenie izolácie proti zemnej vlhkosti nopovou fóloiu položenou voľne na ploche zvislej. OP1</t>
  </si>
  <si>
    <t>1.1.1.1.1.2.2.1.11. </t>
  </si>
  <si>
    <t>Nopová fólia 480 g/m2 DEKDREN N8 . OP1</t>
  </si>
  <si>
    <t>farba: čierna , balenie: 30 m2 , dĺžka: 20 m , šírka: 1,5 m , plošná hmotnosť: 480 g/m2 , pevnosť v tlaku: 280 kN/m2 , výška nopov: 8 mm , objem vzduchu medzi nopami: 5,3 l/m2</t>
  </si>
  <si>
    <t>1.1.1.1.1.2.2.1.12. </t>
  </si>
  <si>
    <t>Zhotovenie izolácie proti zemnej vlhkosti PVC fóliou položenou voľne na vodorovnej ploche so zvarením spoju. P14</t>
  </si>
  <si>
    <t>1.1.1.1.1.2.2.1.13. </t>
  </si>
  <si>
    <t>Hydroizolačný pás z fólie PVC-P FATRAFOL 818/V-UV. hr.1.8 mm. š. 2.05m s UV ochranou. sivá. FATRA IZOLFA. P14</t>
  </si>
  <si>
    <t>FATRAFOL 818/V-UV je strešná hydroizolačná fólia na báze mPVC hr. 1,8mm s UV stabilizáciou s výstužou zo sklených vlákien pre vegetačné strechy a pod štrk (vystavené UV – atiký komíny a pod alt 810)</t>
  </si>
  <si>
    <t>1.1.1.1.1.2.2.1.14. </t>
  </si>
  <si>
    <t>Zhotovenie  izolácie proti zemnej vlhkosti a tlakovej vode vodorovná NAIP pritavením. P14</t>
  </si>
  <si>
    <t>1.1.1.1.1.2.2.1.15. </t>
  </si>
  <si>
    <t>Elastobit Radon AL 4. P14</t>
  </si>
  <si>
    <t>1.1.1.1.1.2.2.1.16. </t>
  </si>
  <si>
    <t>Jednozlož. hydroizolačná hmota. FLEXDICHT a základný spevňujúci náter GRUNDFESTIGER. C1. C3</t>
  </si>
  <si>
    <t>1.1.1.1.1.2.2.1.17. </t>
  </si>
  <si>
    <t>Izolácia vyrovnáv. nádrži - pružná dvojzložková hydroizolácia (napr. Plastivo 180). viď. PD. rohy opatriť pružnou páskou (napr. Ardatape 120 Extra)</t>
  </si>
  <si>
    <t>1.1.1.1.1.2.2.1.18. </t>
  </si>
  <si>
    <t>Presun hmôt pre izoláciu proti vode v objektoch výšky do 6 m</t>
  </si>
  <si>
    <t>1.1.1.1.1.2.2.2. </t>
  </si>
  <si>
    <t>1.1.1.1.1.2.2.2.1. </t>
  </si>
  <si>
    <t>Zhotovenie parozábrany pre strechy ploché do 10°. S2. S1. PK5</t>
  </si>
  <si>
    <t>1.1.1.1.1.2.2.2.2. </t>
  </si>
  <si>
    <t>Parozábrana PO JUTAFOL N AL 170 SPECIAL A.P.. šxl 1.5x50 m. plošná hmotnosť 170 g/m2. s reflexnou hliníkovou vrstvou</t>
  </si>
  <si>
    <t>Vykazuje extrémne vysokú parotesnú schopnosť, bez ohľadu na to, či je použitá na vnútornej strane tepelných izolácií v šikmých strechách, v plochých strechách alebo vo zvislých konštrukciách stien.</t>
  </si>
  <si>
    <t>1.1.1.1.1.2.2.2.3. </t>
  </si>
  <si>
    <t>Parotesná PE fólia. PK5</t>
  </si>
  <si>
    <t>1.1.1.1.1.2.2.2.4. </t>
  </si>
  <si>
    <t>Zhotovenie parozábrany pre strechy šikmé nad 30°. OP4</t>
  </si>
  <si>
    <t>1.1.1.1.1.2.2.2.5. </t>
  </si>
  <si>
    <t>Parozábrana FATRAFOL Fatrapar E. hr. 0.15 mm. š. 2 m. materiál na báze PO - modifikovaný PE. FATRA IZOLFA. OP4</t>
  </si>
  <si>
    <t>Fólia parotesná homogénny vytláčaná a vyfukovaná z modifikovaného polyetylénu pre parotesnú zábranu plochých striech a pod. Aj pre poistnú a dočasnú hydroizoláciu šikmých striech a striech so spádom min. 3°.</t>
  </si>
  <si>
    <t>1.1.1.1.1.2.2.2.6. </t>
  </si>
  <si>
    <t>Zhotovenie povlakovej krytiny striech plochých do 10° PVC-P fóliou upevnenou prikotvením so zvarením spoju. S1. S3</t>
  </si>
  <si>
    <t>1.1.1.1.1.2.2.2.7. </t>
  </si>
  <si>
    <t>Hydroizolačný pás z fólie PVC-P FATRAFOL 818/V-UV. hr.1.8 mm. š. 2.05m s UV ochranou. sivá. FATRA IZOLFA. S1</t>
  </si>
  <si>
    <t>1.1.1.1.1.2.2.2.8. </t>
  </si>
  <si>
    <t>Hydroizolačná fólia PVC-P FATRAFOL 810. hr. 1.80 mm. š. 1.6/2.05 m. izolácia plochých striech. sivá. FATRA IZOLFA. S3</t>
  </si>
  <si>
    <t>FATRAFOL 810 je strešná hydroizolačná fólia na báze mPVC s PES výstužou pre mechanicky kotvené strešné systémy, v odôvodnených prípadoch možné použiť aj pod vrstvu štrku alebo vegetačné strechy</t>
  </si>
  <si>
    <t>1.1.1.1.1.2.2.2.9. </t>
  </si>
  <si>
    <t>Kotv. prvok. S1</t>
  </si>
  <si>
    <t>1.1.1.1.1.2.2.2.10. </t>
  </si>
  <si>
    <t>Zhotovenie povlakovej krytiny striech oblých PVC-P fóliou prikotvením so zvarením spoju. S2</t>
  </si>
  <si>
    <t>1.1.1.1.1.2.2.2.11. </t>
  </si>
  <si>
    <t>Hydroizolačná fólia PVC-P FATRAFOL 810. hr. 1.80 mm. š. 1.6/2.05 m. izolácia plochých striech. sivá. FATRA IZOLFA</t>
  </si>
  <si>
    <t>1.1.1.1.1.2.2.2.12. </t>
  </si>
  <si>
    <t>Kotv. prvok. S2</t>
  </si>
  <si>
    <t>1.1.1.1.1.2.2.2.13. </t>
  </si>
  <si>
    <t>Položenie geotextílie vodorovne alebo zvislo na strechy ploché do 10°. S2. S1. S3</t>
  </si>
  <si>
    <t>1.1.1.1.1.2.2.2.14. </t>
  </si>
  <si>
    <t>Geotextília polypropylénová netkaná 300 g/m2 (FATRATEX). S2. S1</t>
  </si>
  <si>
    <t>1.1.1.1.1.2.2.2.15. </t>
  </si>
  <si>
    <t>Netkaná textília FATRAFOL zo 100% PP TIPPTEX B300F- 300 g/m2 filtračná ochranná separačná š. 2 m. balenie: 100 m2 čiernej farby. FATRA IZOLFA. S2. S1. S3</t>
  </si>
  <si>
    <t>1.1.1.1.1.2.2.2.16. </t>
  </si>
  <si>
    <t>Montáž podkladnej konštrukcie z OSB dosiek na atike šírky 311 - 410 mm pod klampiarske konštrukcie. K1</t>
  </si>
  <si>
    <t>1.1.1.1.1.2.2.2.17. </t>
  </si>
  <si>
    <t>Kotviaci prvok</t>
  </si>
  <si>
    <t>1.1.1.1.1.2.2.2.18. </t>
  </si>
  <si>
    <t>Doska OSB nebrúsená hr. 25 mm</t>
  </si>
  <si>
    <t>1.1.1.1.1.2.2.2.19. </t>
  </si>
  <si>
    <t>Montáž podkladnej konštrukcie z OSB dosiek na atike šírky 411 - 620 mm pod klampiarske konštrukcie. K3. K6</t>
  </si>
  <si>
    <t>1.1.1.1.1.2.2.2.20. </t>
  </si>
  <si>
    <t>1.1.1.1.1.2.2.2.21. </t>
  </si>
  <si>
    <t>1.1.1.1.1.2.2.2.22. </t>
  </si>
  <si>
    <t>Presun hmôt pre izoláciu povlakovej krytiny v objektoch výšky nad 12 do 24 m</t>
  </si>
  <si>
    <t>1.1.1.1.1.2.2.3. </t>
  </si>
  <si>
    <t>1.1.1.1.1.2.2.3.1. </t>
  </si>
  <si>
    <t>Montáž tepelnej izolácie podláh polystyrénom. kladeným voľne v jednej vrstve. P1. P4. P5. P6. P7. P9. P19. P20. P18. P16. P22</t>
  </si>
  <si>
    <t>1.1.1.1.1.2.2.3.2. </t>
  </si>
  <si>
    <t>Doska EPS FLOOR 4000 hr. 20 mm. pre podlahy. ISOVER. P1. P4</t>
  </si>
  <si>
    <t>Minimálna objemová hmotnosť: 10 kg/m3.</t>
  </si>
  <si>
    <t>1.1.1.1.1.2.2.3.3. </t>
  </si>
  <si>
    <t>Doska EPS FLOOR 4000 hr. 40 mm. pre podlahy. ISOVER. P5. P6. P9</t>
  </si>
  <si>
    <t>1.1.1.1.1.2.2.3.4. </t>
  </si>
  <si>
    <t>Doska EPS FLOOR 4000 hr. 90 mm. pre podlahy. ISOVER. P18</t>
  </si>
  <si>
    <t>1.1.1.1.1.2.2.3.5. </t>
  </si>
  <si>
    <t>Doska EPS FLOOR 4000 hr. 30 mm. pre podlahy. ISOVER. P7</t>
  </si>
  <si>
    <t>1.1.1.1.1.2.2.3.6. </t>
  </si>
  <si>
    <t>Doska EPS hr. 200 mm. pevnosť v tlaku 200 kPa. na zateplenie podláh a plochých striech - rozširenie stropu</t>
  </si>
  <si>
    <t>1.1.1.1.1.2.2.3.7. </t>
  </si>
  <si>
    <t>STYRODUR 3000 CS. hrúbka 240 mm. izolácia na báze extrudovaného polystyrénu</t>
  </si>
  <si>
    <t>Strechy, zelené, parkovacie, obrátené, pochôdzne (1265 x 615 mm), kolmá hrana</t>
  </si>
  <si>
    <t>1.1.1.1.1.2.2.3.8. </t>
  </si>
  <si>
    <t>Doska XPS hr. 60 mm. zakladanie stavieb. podlahy. obrátené ploché strechy. P16</t>
  </si>
  <si>
    <t>1.1.1.1.1.2.2.3.9. </t>
  </si>
  <si>
    <t>STYRODUR 3000 CS. hrúbka 140 mm. izolácia na báze extrudovaného polystyrénu. P20</t>
  </si>
  <si>
    <t>1.1.1.1.1.2.2.3.10. </t>
  </si>
  <si>
    <t>Doska XPS 300 hr. 50 mm. zakladanie stavieb. podlahy. obrátené ploché strechy. P22</t>
  </si>
  <si>
    <t>1.1.1.1.1.2.2.3.11. </t>
  </si>
  <si>
    <t>Montáž tepelnej izolácie podláh PIR. kladeným voľne v jednej vrstve. P14</t>
  </si>
  <si>
    <t>1.1.1.1.1.2.2.3.12. </t>
  </si>
  <si>
    <t>PUREN FD-L. 30mm. P14</t>
  </si>
  <si>
    <t>? = 0,022 W/m.K. Množstvo v balení 5,76 m2. Dosky sú určené na tepelnú izoláciu jednoplášťových plochých striech, vďaka vynikajúcim tepelnoizolačným vlastnostiam sú obzvlášť vhodné na použitie všade tam, kde je požadovaná vysoká účinnosť tepelnej izolácie pri minimálnej hrúbke izolácie.</t>
  </si>
  <si>
    <t>1.1.1.1.1.2.2.3.13. </t>
  </si>
  <si>
    <t>Montáž paropriepustnej fólie na steny. OP4</t>
  </si>
  <si>
    <t>1.1.1.1.1.2.2.3.14. </t>
  </si>
  <si>
    <t>Paropriepustná fólia pod strešnú krytinu.UV stabilná . OP4</t>
  </si>
  <si>
    <t>1.1.1.1.1.2.2.3.15. </t>
  </si>
  <si>
    <t>Montáž tepelnej izolácie striech plochých do 10° minerálnou vlnou. rozloženej v jednej vrstve. prikotvením. S2</t>
  </si>
  <si>
    <t>1.1.1.1.1.2.2.3.16. </t>
  </si>
  <si>
    <t>Doska z minerálnej vlny hr. 60 mm. izolácia pre zateplenie plochých striech. ISOVER P. S2</t>
  </si>
  <si>
    <t>1.1.1.1.1.2.2.3.17. </t>
  </si>
  <si>
    <t>Montáž tepelnej izolácie striech plochých do 10° polystyrénom. rozloženej v jednej vrstve. prikotvením. S2</t>
  </si>
  <si>
    <t>1.1.1.1.1.2.2.3.18. </t>
  </si>
  <si>
    <t>PUREN FD-L. 180. S2</t>
  </si>
  <si>
    <t>? = 0,022 W/m.K. Množstvo v balení 2,16 m2. Dosky sú určené na tepelnú izoláciu jednoplášťových plochých striech, vďaka vynikajúcim tepelnoizolačným vlastnostiam sú obzvlášť vhodné na použitie všade tam, kde je požadovaná vysoká účinnosť tepelnej izolácie pri minimálnej hrúbke izolácie.</t>
  </si>
  <si>
    <t>1.1.1.1.1.2.2.3.19. </t>
  </si>
  <si>
    <t>Montáž tepelnej izolácie striech plochých do 10° spádovými doskami z polystyrénu v jednej vrstve. S1</t>
  </si>
  <si>
    <t>1.1.1.1.1.2.2.3.20. </t>
  </si>
  <si>
    <t>Doska spádová EPS. pevnosť v tlaku 150 kPa. spádový polystyrén pre odvodnenie a zateplenie plochých striech. S1</t>
  </si>
  <si>
    <t>1.1.1.1.1.2.2.3.21. </t>
  </si>
  <si>
    <t>Montáž tepelnej izolácie striech plochých do 10° polystyrénom. rozloženej v dvoch vrstvách. prikotvením. S1</t>
  </si>
  <si>
    <t>1.1.1.1.1.2.2.3.22. </t>
  </si>
  <si>
    <t>EPS Neofloor 150 sivý penový polystyrén. hrúbka 160 mm. S1</t>
  </si>
  <si>
    <t>1.1.1.1.1.2.2.3.23. </t>
  </si>
  <si>
    <t>EPS Neofloor 150 sivý penový polystyrén. hrúbka 180 mm. S1</t>
  </si>
  <si>
    <t>1.1.1.1.1.2.2.3.24. </t>
  </si>
  <si>
    <t>Montáž tepelnej izolácie na atiku polystyrénom do lepidla. A1. A2</t>
  </si>
  <si>
    <t>1.1.1.1.1.2.2.3.25. </t>
  </si>
  <si>
    <t>Doska XPS 300 hr. 100 mm. zakladanie stavieb. podlahy. obrátené ploché strechy. A1. A2</t>
  </si>
  <si>
    <t>1.1.1.1.1.2.2.3.26. </t>
  </si>
  <si>
    <t>Montáž tepelnej izolácie na atiku minerálnou vlnou prikotvením. OP4</t>
  </si>
  <si>
    <t>1.1.1.1.1.2.2.3.27. </t>
  </si>
  <si>
    <t>Doska ISOVER SUPER VENT-PLUS 22. 220x600x1250 mm. sklená minerálna izolácia s netkanou textíliou pre prevetrávanú fasádu</t>
  </si>
  <si>
    <t>1.1.1.1.1.2.2.3.28. </t>
  </si>
  <si>
    <t>Montáž tepelnej izolácie striech šikmých kladená voľne medzi a pod krokvy hr. nad 10 cm. PK5</t>
  </si>
  <si>
    <t>1.1.1.1.1.2.2.3.29. </t>
  </si>
  <si>
    <t>Doska NOBASIL MPN. 150x600x1000 mm. čadičová minerálna izolácia pre podhľady a stropy. KNAUF. PK5</t>
  </si>
  <si>
    <t>1.1.1.1.1.2.2.3.30. </t>
  </si>
  <si>
    <t>Montáž spádového klinu z EPS na balkóny a terasy položením voľne. P14</t>
  </si>
  <si>
    <t>1.1.1.1.1.2.2.3.31. </t>
  </si>
  <si>
    <t>Spádový klin EPS 150 S. hr. 20-80 mm. P14</t>
  </si>
  <si>
    <t>1.1.1.1.1.2.2.3.32. </t>
  </si>
  <si>
    <t>Presun hmôt pre izolácie tepelné v objektoch výšky nad 6 m do 12 m</t>
  </si>
  <si>
    <t>1.1.1.1.1.2.2.4. </t>
  </si>
  <si>
    <t>Zdravotechnika - vnútorný vodovod</t>
  </si>
  <si>
    <t>1.1.1.1.1.2.2.4.1. </t>
  </si>
  <si>
    <t>Montáž hasiaceho prístroja na stenu</t>
  </si>
  <si>
    <t>1.1.1.1.1.2.2.4.2. </t>
  </si>
  <si>
    <t>Prenosný hasiaci prístroj práškový P6Če 6 kg. 21A</t>
  </si>
  <si>
    <t>1.1.1.1.1.2.2.4.3. </t>
  </si>
  <si>
    <t>Presun hmôt pre vnútorný vodovod v objektoch výšky do 6 m</t>
  </si>
  <si>
    <t>1.1.1.1.1.2.2.5. </t>
  </si>
  <si>
    <t>Konštrukcie tesárske</t>
  </si>
  <si>
    <t>1.1.1.1.1.2.2.5.1. </t>
  </si>
  <si>
    <t>Podlaha z dosiek OSB . viď. PD. na pero a drážku hr. dosky 15 mm. P10</t>
  </si>
  <si>
    <t>1.1.1.1.1.2.2.5.2. </t>
  </si>
  <si>
    <t>Presun hmôt pre konštrukcie tesárske v objektoch výšky od 12 do 24 m</t>
  </si>
  <si>
    <t>1.1.1.1.1.2.2.6. </t>
  </si>
  <si>
    <t>Konštrukcie - drevostavby</t>
  </si>
  <si>
    <t>1.1.1.1.1.2.2.6.1. </t>
  </si>
  <si>
    <t>Priečka SDK KNAUF W112 hr. 100 mm. jednoduchá kca CW 50. UW 50. dosky 2x GKB hr. 12.5 mm s TI 40 mm. 51dB. viď. PD. EI60. SKS3</t>
  </si>
  <si>
    <t>1.1.1.1.1.2.2.6.2. </t>
  </si>
  <si>
    <t>Priečka SDK KNAUF W112 hr. 150 mm. jednoduchá kca CW 100. UW 100. dosky 2x GKBI hr. 12.5 mm s TI 80 mm. nepriezv. 56dB. EI60. viď. PD. SKS1</t>
  </si>
  <si>
    <t>1.1.1.1.1.2.2.6.3. </t>
  </si>
  <si>
    <t>Priečka SDK KNAUF W112 hr. 150 mm. jednoduchá kca CW 100. UW 100. dosky 2x GKBI hr. 12.5 mm s TI 80 mm. nepriezv. 56dB. viď. PD. EI60. SKS2</t>
  </si>
  <si>
    <t>1.1.1.1.1.2.2.6.4. </t>
  </si>
  <si>
    <t>Inštalačná priečka SDK KNAUF W116. dvojitá kca 2xCW 50. 2xUW 50. dosky 2x GKBI hr. 12.5 mm s TI 2x40 mm. nepriezv. 63dB. viď. PD.  SKS4</t>
  </si>
  <si>
    <t>1.1.1.1.1.2.2.6.5. </t>
  </si>
  <si>
    <t>SDK predsadená stena KNAUF W611 bez nosnej kca dosky 1x GKBI hr. 12.5 mm. lepené celoplošne. SKP1</t>
  </si>
  <si>
    <t>1.1.1.1.1.2.2.6.6. </t>
  </si>
  <si>
    <t>Predsadená SDK stena KNAUF W626 hr. 85 mm. jednoduchá kca UW 50 a CW 50 dosky 2x GKBI hr. 12.5 mm. bez TI. viď. PD. SKP2</t>
  </si>
  <si>
    <t>1.1.1.1.1.2.2.6.7. </t>
  </si>
  <si>
    <t>Predsadená SDK stena KNAUF W626 hr. 85 mm. jednoduchá kca UW 50 a CW 50 dosky 2x GKBI hr. 12.5 mm. TI 40 mm. viď. PD. EI30. SKP3</t>
  </si>
  <si>
    <t>1.1.1.1.1.2.2.6.8. </t>
  </si>
  <si>
    <t>Montáž predsadenej steny. na oceľovej konštrukcií CD+UD. jednoducho opláštená doskou FUNDERMAX. C4</t>
  </si>
  <si>
    <t>1.1.1.1.1.2.2.6.9. </t>
  </si>
  <si>
    <t>Doska kompaktná z vysokotlakého laminátu (HPL) Fundermax M.LOOK. trieda reakcie na oheň A2-S1-d0. viď. PD. C4</t>
  </si>
  <si>
    <t>Formáty (výrobné rozmery)
2800 x 1300 mm = 3,64 m2
4100 x 1300 mm = 5,33 m2
2800 x 1854 mm = 5,19 m2
4100 x 1854 mm = 7,60 m60</t>
  </si>
  <si>
    <t>1.1.1.1.1.2.2.6.10. </t>
  </si>
  <si>
    <t>Podhľad SDK Rigips RBI 15 mm závesný. dvojúrovňová oceľová podkonštrukcia CD. PK5</t>
  </si>
  <si>
    <t>1.1.1.1.1.2.2.6.11. </t>
  </si>
  <si>
    <t>Podhľad SDK Rigips RBI 15 mm. oceľová podkonštrukcia UD/CD. parotesná fólia. TI 150 mm. PK4</t>
  </si>
  <si>
    <t>1.1.1.1.1.2.2.6.12. </t>
  </si>
  <si>
    <t>Montáž minerálnych kaziet. rozmer 600x1200 mm. PK1</t>
  </si>
  <si>
    <t>1.1.1.1.1.2.2.6.13. </t>
  </si>
  <si>
    <t>Minerálna kazetaAMF THERMATEX/ ARMSTRONG SCHLICHT. 600x1200x15 mm. PK1</t>
  </si>
  <si>
    <t>Poznámka k položke:
Minerálne stropné podhľady</t>
  </si>
  <si>
    <t>1.1.1.1.1.2.2.6.14. </t>
  </si>
  <si>
    <t>Montáž nosnej konštrukcie pre podhľady z minerálnych kaziet. rozmer 600x1200 mm. PK1</t>
  </si>
  <si>
    <t>1.1.1.1.1.2.2.6.15. </t>
  </si>
  <si>
    <t>bal</t>
  </si>
  <si>
    <t>Konštrukcia Hanger for clamping rail DP12. AZ FLEX Armstrong. PK1 (priemerna hodnota)</t>
  </si>
  <si>
    <t>1.1.1.1.1.2.2.6.16. </t>
  </si>
  <si>
    <t>Konštrukcia Hold-down clip (MicroLook 8. Tegular 8 &amp; 11 F). AZ FLEX Armstrong. PK1 (priemerna hodnota)</t>
  </si>
  <si>
    <t>1.1.1.1.1.2.2.6.17. </t>
  </si>
  <si>
    <t>Konštrukcia Prelude 15 Peakform Hlavní profil. 3600 mm. AZ FLEX Armstrong. PK1 (priemerna hodnota)</t>
  </si>
  <si>
    <t>1.1.1.1.1.2.2.6.18. </t>
  </si>
  <si>
    <t>Konštrukcia Prelude 15 TL Cross tee bez otvorů. 600 mm. AZ FLEX Armstrong. PK1 (priemerna hodnota)</t>
  </si>
  <si>
    <t>1.1.1.1.1.2.2.6.19. </t>
  </si>
  <si>
    <t>Obvodová lišta Armstrong Painted Perimeter angle 19 x 24 x 3000 mm. AZ FLEX Armstrong. PK1 (priemerna hodnota)</t>
  </si>
  <si>
    <t>1.1.1.1.1.2.2.6.20. </t>
  </si>
  <si>
    <t>Presun hmôt pre sádrokartónové konštrukcie v objektoch výšky od 7 do 24 m</t>
  </si>
  <si>
    <t>1.1.1.1.1.2.2.7. </t>
  </si>
  <si>
    <t>1.1.1.1.1.2.2.7.1. </t>
  </si>
  <si>
    <t>Trapézový plech RAN 85B/1mm - podhľad</t>
  </si>
  <si>
    <t>1.1.1.1.1.2.2.7.2. </t>
  </si>
  <si>
    <t>Trapézový plech RAN 85B/1mm. S2. OP4</t>
  </si>
  <si>
    <t>1.1.1.1.1.2.2.7.3. </t>
  </si>
  <si>
    <t>Trapézový plech RAN 40/A. hr. 1mm. P10</t>
  </si>
  <si>
    <t>1.1.1.1.1.2.2.7.4. </t>
  </si>
  <si>
    <t>Krytiny z  titánzinkového TiZn plechu - penely RHEIZING STECKFALZPANEL. orient. zvislo. konusové pásy. RAL 9016. TRAFFIC WHITE. OP4</t>
  </si>
  <si>
    <t>1.1.1.1.1.2.2.7.5. </t>
  </si>
  <si>
    <t>Presun hmôt pre konštrukcie klampiarske v objektoch výšky nad 6 do 12 m</t>
  </si>
  <si>
    <t>1.1.1.1.1.2.2.8. </t>
  </si>
  <si>
    <t>1.1.1.1.1.2.2.8.1. </t>
  </si>
  <si>
    <t>Montáž hliníkového opláštenia HUNTER DOUGLAS alebo 84 R podhľadov otvorených. PK2. PK3</t>
  </si>
  <si>
    <t>1.1.1.1.1.2.2.8.2. </t>
  </si>
  <si>
    <t>Ľahké hliníkové lamely typ BAFFLES SEDES STRAIGHT. 100x30mm. Modul 130mm; (šírka lamely 30mm + šírka medzery 100mm). PK2</t>
  </si>
  <si>
    <t>1.1.1.1.1.2.2.8.3. </t>
  </si>
  <si>
    <t>Ľahké hliníkové lamely typ BAFFLES SEDES STRAIGHT. 300x50mm. Modul 350mm; (šírka lamely 50mm + šírka medzery 300mm). PK3</t>
  </si>
  <si>
    <t>1.1.1.1.1.2.2.8.4. </t>
  </si>
  <si>
    <t>Montáž hliníkového opláštenia HUNTER DOUGLAS montáž doplnk. a kotevných prvkov pomocných nosných konštrukcií. PK2. PK3</t>
  </si>
  <si>
    <t>1.1.1.1.1.2.2.8.5. </t>
  </si>
  <si>
    <t>Dodávka podhľadovej pomocnej konštrukcie. PK2</t>
  </si>
  <si>
    <t>1.1.1.1.1.2.2.8.6. </t>
  </si>
  <si>
    <t>Dodávka podhľadovej pomocnej konštrukcie. PK3</t>
  </si>
  <si>
    <t>1.1.1.1.1.2.2.8.7. </t>
  </si>
  <si>
    <t>kg</t>
  </si>
  <si>
    <t>Montáž ostatných atypických kovových stavebných doplnkových konštrukcií</t>
  </si>
  <si>
    <t>1.1.1.1.1.2.2.8.8. </t>
  </si>
  <si>
    <t>Výroba doplnku stavebného atypického</t>
  </si>
  <si>
    <t>1.1.1.1.1.2.2.8.9. </t>
  </si>
  <si>
    <t>Oceľ viď. statika. vrátane povrchovej úpravy (viď. PD)</t>
  </si>
  <si>
    <t>1.1.1.1.1.2.2.8.10. </t>
  </si>
  <si>
    <t>Presun hmôt pre kovové stavebné doplnkové konštrukcie v objektoch výšky nad 12 do 24 m</t>
  </si>
  <si>
    <t>1.1.1.1.1.2.2.9. </t>
  </si>
  <si>
    <t>Podlahy z dlaždíc</t>
  </si>
  <si>
    <t>1.1.1.1.1.2.2.9.1. </t>
  </si>
  <si>
    <t>Montáž dlažby veľ. 150 x 150 mm</t>
  </si>
  <si>
    <t>1.1.1.1.1.2.2.9.2. </t>
  </si>
  <si>
    <t>Dlazba Nova cremebeige. R10/B 150x150x14 mm</t>
  </si>
  <si>
    <t>1.1.1.1.1.2.2.9.3. </t>
  </si>
  <si>
    <t>Montáž dlažby na tribúne do tmelu veľ. 300 x 600 mm. P8</t>
  </si>
  <si>
    <t>1.1.1.1.1.2.2.9.4. </t>
  </si>
  <si>
    <t>Dlaždice keramické. lxvxhr 300x600x10 mm. AGROBUCHTAL NOVA 431835H. CREMBEIGE R11/B. P8</t>
  </si>
  <si>
    <t>1.1.1.1.1.2.2.9.5. </t>
  </si>
  <si>
    <t>Dlažba 30x60x1.05cm. Nova mittelgrau. R10/A</t>
  </si>
  <si>
    <t>1.1.1.1.1.2.2.9.6. </t>
  </si>
  <si>
    <t>Dlazba 30x60x1.05cm. Nova basalt. R10/A</t>
  </si>
  <si>
    <t>1.1.1.1.1.2.2.9.7. </t>
  </si>
  <si>
    <t>Montáž schodoviek do tmelu</t>
  </si>
  <si>
    <t>1.1.1.1.1.2.2.9.8. </t>
  </si>
  <si>
    <t>Schodovka 31x135x1.05cm. Nova mittelgrau. R10/A</t>
  </si>
  <si>
    <t>1.1.1.1.1.2.2.9.9. </t>
  </si>
  <si>
    <t>Schodovka 31x135x1.05cm. Nova basalt. R10/A</t>
  </si>
  <si>
    <t>1.1.1.1.1.2.2.9.10. </t>
  </si>
  <si>
    <t>Montáž soklíkov z obkladačiek do tmelu veľ. 600 x 70 mm</t>
  </si>
  <si>
    <t>1.1.1.1.1.2.2.9.11. </t>
  </si>
  <si>
    <t>Sokel 7x60x1.05cm. Nova cremebeige</t>
  </si>
  <si>
    <t>1.1.1.1.1.2.2.9.12. </t>
  </si>
  <si>
    <t>Sokel 7x60x1.05cm. Nova mittelgrau</t>
  </si>
  <si>
    <t>1.1.1.1.1.2.2.9.13. </t>
  </si>
  <si>
    <t>Montáž podláh z dlaždíc gres kladených do tmelu flexibil. mrazuvzdorného veľ. 125 x 250 mm</t>
  </si>
  <si>
    <t>1.1.1.1.1.2.2.9.14. </t>
  </si>
  <si>
    <t>Dlazba 12.5x25x0.8. Chroma neutral 10. -/C</t>
  </si>
  <si>
    <t>1.1.1.1.1.2.2.9.15. </t>
  </si>
  <si>
    <t>Dlazba 12.5x25x0.8cm. Chroma kontrastrot. -/C</t>
  </si>
  <si>
    <t>1.1.1.1.1.2.2.9.16. </t>
  </si>
  <si>
    <t>Dlazba 12.5x25x0.8cm. Chromagrün dunkel. -/C</t>
  </si>
  <si>
    <t>1.1.1.1.1.2.2.9.17. </t>
  </si>
  <si>
    <t>Dlazba 12.5x25x0.8cm. Chroma gelb mittel. -/C</t>
  </si>
  <si>
    <t>1.1.1.1.1.2.2.9.18. </t>
  </si>
  <si>
    <t>Montáž podláh z dlaždíc gres kladených do tmelu flexibil.  veľ. 300 x 600 mm. P3. P7. P18. P21. P13</t>
  </si>
  <si>
    <t>1.1.1.1.1.2.2.9.19. </t>
  </si>
  <si>
    <t>Dlaždice keramické. lxvxhr 300x600x10 mm. RAKO BETONICO. farby sivá. DAKSE791. P3. P18. P21</t>
  </si>
  <si>
    <t>1.1.1.1.1.2.2.9.20. </t>
  </si>
  <si>
    <t>Dlaždice keramické. lxvxhr 300x600x10.5 mm. AGROBUCHTAL. NOVA 431835H CREMBEIGE1 R11/B. P7</t>
  </si>
  <si>
    <t>1.1.1.1.1.2.2.9.21. </t>
  </si>
  <si>
    <t>Montáž podláh z dlaždíc gres kladených do tmelu flexibil. mrazuvzdorného veľ. 600 x 600 mm. P16</t>
  </si>
  <si>
    <t>1.1.1.1.1.2.2.9.22. </t>
  </si>
  <si>
    <t>Dlaždice keramické. lxvxhr 600x600x20 mm. SEMMELROCK AIRPAVE-BLANCO. TR.R11/C. P16</t>
  </si>
  <si>
    <t>1.1.1.1.1.2.2.9.23. </t>
  </si>
  <si>
    <t>Montáž podláh z dlaždíc gres kladených do tmelu flexibil. mrazuvzdorného veľ. 1200 x 600 mm. P5. P9</t>
  </si>
  <si>
    <t>1.1.1.1.1.2.2.9.24. </t>
  </si>
  <si>
    <t>Dlaždice keramické. lxvxhr 1200x600x10 mm. K.SLATE SILVER COMPACTTO- GRES PORCELÁNICO. RD. P5. P9</t>
  </si>
  <si>
    <t>1.1.1.1.1.2.2.9.25. </t>
  </si>
  <si>
    <t>Montáž podláh z dlaždíc keramických do tmelu veľ. 1200 x 600 mm. P11</t>
  </si>
  <si>
    <t>1.1.1.1.1.2.2.9.26. </t>
  </si>
  <si>
    <t>Rektifikovaná keramická dlažba slinutá. protišmyková. vrátane podstupnice. hr. 10mm. PAMESA. 1200x600. K.SLATE SILVER. COMPACTTO PEDRA-GRES PORCELÁNICO. R9 (prvá a posledný stupeň v odtieni K.SLATE GRAFITO</t>
  </si>
  <si>
    <t>1.1.1.1.1.2.2.9.27. </t>
  </si>
  <si>
    <t>Presun hmôt pre podlahy z dlaždíc v objektoch výšky nad 6 do 12 m</t>
  </si>
  <si>
    <t>1.1.1.1.1.2.2.10. </t>
  </si>
  <si>
    <t>1.1.1.1.1.2.2.10.1. </t>
  </si>
  <si>
    <t>Lepenie povlakových podláh PVC heterogénnych v pásoch. P17</t>
  </si>
  <si>
    <t>1.1.1.1.1.2.2.10.2. </t>
  </si>
  <si>
    <t>Podlaha PVC heterogénna. hrúbka do 2.0 mm. FORBO STEP (R11). P17</t>
  </si>
  <si>
    <t>1.1.1.1.1.2.2.10.3. </t>
  </si>
  <si>
    <t>Penetrovanie podkladu pred kladením povlakových podláh. P17</t>
  </si>
  <si>
    <t>1.1.1.1.1.2.2.10.4. </t>
  </si>
  <si>
    <t>Príprava podkladu prebrúsením strojne brúskou na betón. P17</t>
  </si>
  <si>
    <t>1.1.1.1.1.2.2.10.5. </t>
  </si>
  <si>
    <t>Presun hmôt pre podlahy povlakové v objektoch výšky nad 12 do 24 m</t>
  </si>
  <si>
    <t>1.1.1.1.1.2.2.11. </t>
  </si>
  <si>
    <t>Podlahy syntetické</t>
  </si>
  <si>
    <t>1.1.1.1.1.2.2.11.1. </t>
  </si>
  <si>
    <t>Hydroizolačný náter. polyuretánový systém SIKALSTIC 702. penetračný náter resp. adhézny mostík. P22</t>
  </si>
  <si>
    <t>1.1.1.1.1.2.2.11.2. </t>
  </si>
  <si>
    <t>Polyuretánová samonivelačná stierka hr. 2.5 mm. penetrácia. 2x stierka s kremičitým pieskom. uzatvárací náter. viď. PD. systém BASF. Mastertop 1324. NaB. hr. 2.5mm. P1. P6</t>
  </si>
  <si>
    <t>1.1.1.1.1.2.2.11.3. </t>
  </si>
  <si>
    <t>Polyuretánový elasdtický systém hr. 7 mm. penetrácia. elast. membrána. 2x stierka s kremičitým pieskom. uzatvárací náter. viď. PD. systém BASF. Mastertop 1327. NaB. hr. 7mm. P2</t>
  </si>
  <si>
    <t>1.1.1.1.1.2.2.11.4. </t>
  </si>
  <si>
    <t>Presun hmôt pre podlahy syntetické v objektoch výšky nad 6 do 12 m</t>
  </si>
  <si>
    <t>1.1.1.1.1.2.2.12. </t>
  </si>
  <si>
    <t>Obklady</t>
  </si>
  <si>
    <t>1.1.1.1.1.2.2.12.1. </t>
  </si>
  <si>
    <t>Montáž obkladov vnútor. stien z obkladačiek kladených do tmelu v obmedzenom priestore veľ. 300x600 mm. C2</t>
  </si>
  <si>
    <t>1.1.1.1.1.2.2.12.2. </t>
  </si>
  <si>
    <t>Obkladačky keramické 600x300. RAKO BETONICOodtieň BIELO-ŠEDÝ DAKSE790. C2</t>
  </si>
  <si>
    <t>1.1.1.1.1.2.2.12.3. </t>
  </si>
  <si>
    <t>Montáž obkladov vnútor. stien z obkladačiek kladených do tmelu v obmedzenom priestore veľ. 300x1200 mm. C1</t>
  </si>
  <si>
    <t>1.1.1.1.1.2.2.12.4. </t>
  </si>
  <si>
    <t>Obkladačky keramické 1200x600.PAMESA. K.SLATE SILVER. C1</t>
  </si>
  <si>
    <t>1.1.1.1.1.2.2.12.5. </t>
  </si>
  <si>
    <t>Montáž bezpečnostného pásika kladeného do tmelu šírky do 50 mm</t>
  </si>
  <si>
    <t>1.1.1.1.1.2.2.12.6. </t>
  </si>
  <si>
    <t>Bezpecnostny pasik  4x60x1.05cm. Area Pro basalt. R10/A</t>
  </si>
  <si>
    <t>1.1.1.1.1.2.2.12.7. </t>
  </si>
  <si>
    <t>Montáž obkladov vnútor. stien z mozaiky s rovnými hranami kladenej do tmelu. C3</t>
  </si>
  <si>
    <t>1.1.1.1.1.2.2.12.8. </t>
  </si>
  <si>
    <t>Mozaika keramická. lxv 50x50 mm. AGROBBUCHTAL NOVA. odtieň CREMBEIGE 431835H</t>
  </si>
  <si>
    <t>1.1.1.1.1.2.2.12.9. </t>
  </si>
  <si>
    <t>Presun hmôt pre obklady keramické v objektoch výšky nad 6 do 12 m</t>
  </si>
  <si>
    <t>1.1.1.1.1.2.2.13. </t>
  </si>
  <si>
    <t>Nátery</t>
  </si>
  <si>
    <t>1.1.1.1.1.2.2.13.1. </t>
  </si>
  <si>
    <t>Nátery oceľ.konštr. epoxidové. ručné 280µm ( Normastic 450AL - 100µm. Normastic 405 biely - 100µm. Eporex HB RAL 7023 - 80µm). viď. statika</t>
  </si>
  <si>
    <t>1.1.1.1.1.2.2.13.2. </t>
  </si>
  <si>
    <t>Nátery oceľových konštrukcií protipožiarne - odolnosť 15minút</t>
  </si>
  <si>
    <t>1.1.1.1.1.2.2.13.3. </t>
  </si>
  <si>
    <t>Nátery oceľových konštrukcií protipožiarne - odolnosť 30 minút</t>
  </si>
  <si>
    <t>1.1.1.1.1.2.2.13.4. </t>
  </si>
  <si>
    <t>Nátery oceľ. konštr. syntetické na vzduchu schnúce dvojnásobné - 70µm</t>
  </si>
  <si>
    <t>1.1.1.1.1.2.2.13.5. </t>
  </si>
  <si>
    <t>Nátery epoxidové farby bielej omietok stropov dvojnásobné. PK5</t>
  </si>
  <si>
    <t>1.1.1.1.1.2.2.13.6. </t>
  </si>
  <si>
    <t>Náter farbami DULUX pre interiér stropov trojnásobná. M2</t>
  </si>
  <si>
    <t>1.1.1.1.1.2.2.13.7. </t>
  </si>
  <si>
    <t>Náter farbami DULUX pre interiér stien. stropov- trojnásobná. MATT WHITE. farba biela. M1</t>
  </si>
  <si>
    <t>1.1.1.1.1.2.3. </t>
  </si>
  <si>
    <t>1.1.1.1.1.2.3.1. </t>
  </si>
  <si>
    <t xml:space="preserve">25-M </t>
  </si>
  <si>
    <t>Povrchová úprava strojov a zariadení</t>
  </si>
  <si>
    <t>1.1.1.1.1.2.3.1.1. </t>
  </si>
  <si>
    <t>Otryskávanie OK kremičitým pieskom na stupeň úpravy povrchov Sa 2.5. sanacia č. 1 (viď. statika)</t>
  </si>
  <si>
    <t>1.1.1.1.1.2.3.1.2. </t>
  </si>
  <si>
    <t>Piesok kremičitý ST 10/40. frakcia 1.0-4.0 mm</t>
  </si>
  <si>
    <t>1.1.1.1.1.2.3.2. </t>
  </si>
  <si>
    <t>1.1.1.1.1.2.3.2.1. </t>
  </si>
  <si>
    <t>D+M výťah (špecifikácia viď. PD)</t>
  </si>
  <si>
    <t>1.1.1.1.1.2.3.3. </t>
  </si>
  <si>
    <t xml:space="preserve">VRN </t>
  </si>
  <si>
    <t>Investičné náklady neobsiahnuté v cenách</t>
  </si>
  <si>
    <t>1.1.1.1.1.2.3.3.1. </t>
  </si>
  <si>
    <t>Inžinierska činnosť - skúšky a revízie ostatné skúšky - konrola homogenity zvarov</t>
  </si>
  <si>
    <t>1.1.1.1.1.3. </t>
  </si>
  <si>
    <t>E.1.4 - Výkazy</t>
  </si>
  <si>
    <t>1.1.1.1.1.3.1. </t>
  </si>
  <si>
    <t>V1 - Výkaz ext. hlinikových okien</t>
  </si>
  <si>
    <t>1.1.1.1.1.3.1.1. </t>
  </si>
  <si>
    <t>1.1.1.1.1.3.1.1.1. </t>
  </si>
  <si>
    <t>1.1.1.1.1.3.1.1.1.1. </t>
  </si>
  <si>
    <t>sub</t>
  </si>
  <si>
    <t>D+M exter. okno hlinikové 1170x900. izolačné trojsklo vr. parapetov- O1 /viď PD/</t>
  </si>
  <si>
    <t>1.1.1.1.1.3.1.1.1.2. </t>
  </si>
  <si>
    <t>D+M exter. okno hlinikové 1150x900. izolačné trojsklo- O2  vr. parapeto/viď PD/</t>
  </si>
  <si>
    <t>1.1.1.1.1.3.1.1.1.3. </t>
  </si>
  <si>
    <t>D+M exter. okno hlinikové 1150x900. izolačné trojsklo- O3  vr. parapeto /viď PD/</t>
  </si>
  <si>
    <t>1.1.1.1.1.3.1.1.1.4. </t>
  </si>
  <si>
    <t>D+M exter. okno hlinikové 1190x900. izolačné trojsklo- O4  vr. parapetov /viď PD/</t>
  </si>
  <si>
    <t>1.1.1.1.1.3.1.1.1.5. </t>
  </si>
  <si>
    <t>D+M exter. okno hlinikové 1170x900. izolačné trojsklo  vr. parapetov - O5 /viď PD/</t>
  </si>
  <si>
    <t>1.1.1.1.1.3.1.1.1.6. </t>
  </si>
  <si>
    <t>D+M exter. okno hlinikové 1160x1800. izolačné trojsklo  vr. parapetov - O6 /viď PD/</t>
  </si>
  <si>
    <t>1.1.1.1.1.3.1.1.1.7. </t>
  </si>
  <si>
    <t>D+M exter. okno hlinikové 1190x1800. izolačné trojsklo  vr. parapetov - O7 /viď PD/</t>
  </si>
  <si>
    <t>1.1.1.1.1.3.1.1.1.8. </t>
  </si>
  <si>
    <t>D+M exter. okno hlinikové 1220x1800. izolačné trojsklo  vr. parapetov - O8 /viď PD/</t>
  </si>
  <si>
    <t>1.1.1.1.1.3.1.1.1.9. </t>
  </si>
  <si>
    <t>D+M exter. okno hlinikové 1220x1800. izolačné trojsklo  vr. parapetov - O9 /viď PD/</t>
  </si>
  <si>
    <t>1.1.1.1.1.3.1.1.1.10. </t>
  </si>
  <si>
    <t>D+M exter. okno hlinikové 1200x900. izolačné trojsklo  vr. parapetov - O9 /viď PD/</t>
  </si>
  <si>
    <t>1.1.1.1.1.3.1.1.1.11. </t>
  </si>
  <si>
    <t>D+M exter. okno hlinikové 1410x900. izolačné trojsklo  vr. parapetov - O11 /viď PD/</t>
  </si>
  <si>
    <t>1.1.1.1.1.3.1.1.1.12. </t>
  </si>
  <si>
    <t>D+M exter. okno hlinikové 900x900. izolačné trojsklo  vr. parapetov - O12 /viď PD/</t>
  </si>
  <si>
    <t>1.1.1.1.1.3.1.1.1.13. </t>
  </si>
  <si>
    <t>D+M exter. okno hlinikové 900x1500. izolačné trojsklo  vr. parapetov - O13 /viď PD/</t>
  </si>
  <si>
    <t>1.1.1.1.1.3.1.1.1.14. </t>
  </si>
  <si>
    <t>D+M exter. okno hlinikové 1180x1800. izolačné trojsklo  vr. parapetov - O14 /viď PD/</t>
  </si>
  <si>
    <t>1.1.1.1.1.3.1.1.1.15. </t>
  </si>
  <si>
    <t>D+M exter. okno hlinikové 1150x1800. izolačné trojsklo  vr. parapetov - O15 /viď PD/</t>
  </si>
  <si>
    <t>1.1.1.1.1.3.1.1.1.16. </t>
  </si>
  <si>
    <t>D+M exter. okno hlinikové 1150x1800. izolačné trojsklo  vr. parapetov - O16 /viď PD/</t>
  </si>
  <si>
    <t>1.1.1.1.1.3.1.1.1.17. </t>
  </si>
  <si>
    <t>D+M exter. okno hlinikové 1190x1800. izolačné trojsklo  vr. parapetov - O17 /viď PD/</t>
  </si>
  <si>
    <t>1.1.1.1.1.3.1.1.1.18. </t>
  </si>
  <si>
    <t>D+M exter. okno hlinikové 1170x1800. izolačné trojsklo  vr. parapetov - O18 /viď PD/</t>
  </si>
  <si>
    <t>1.1.1.1.1.3.1.1.1.19. </t>
  </si>
  <si>
    <t>D+M exter. okno hlinikové 1100x1800. izolačné trojsklo  vr. parapetov - O19 /viď PD/</t>
  </si>
  <si>
    <t>1.1.1.1.1.3.1.1.1.20. </t>
  </si>
  <si>
    <t>D+M exter. okno hlinikové 680x1800. izolačné trojsklo  vr. parapetov - O20 /viď PD/</t>
  </si>
  <si>
    <t>1.1.1.1.1.3.1.1.1.21. </t>
  </si>
  <si>
    <t>D+M exter. okno hlinikové 740x1500. izolačné trojsklo  vr. parapetov - O21 /viď PD/</t>
  </si>
  <si>
    <t>1.1.1.1.1.3.1.1.1.22. </t>
  </si>
  <si>
    <t>D+M exter. okno hlinikové 820x1500. izolačné trojsklo  vr. parapetov - O22 /viď PD/</t>
  </si>
  <si>
    <t>1.1.1.1.1.3.1.1.1.23. </t>
  </si>
  <si>
    <t>D+M exter. okno hlinikové 1000x1800. izolačné trojsklo  vr. parapetov - O23 /viď PD/</t>
  </si>
  <si>
    <t>1.1.1.1.1.3.1.1.1.24. </t>
  </si>
  <si>
    <t>D+M exter. okno hlinikové 800x1500. izolačné trojsklo  vr. parapetov - O24 /viď PD/</t>
  </si>
  <si>
    <t>1.1.1.1.1.3.1.1.1.25. </t>
  </si>
  <si>
    <t>D+M exter. okno hlinikové 1220x900. izolačné trojsklo  vr. parapetov - O25/viď PD/</t>
  </si>
  <si>
    <t>1.1.1.1.1.3.1.1.1.26. </t>
  </si>
  <si>
    <t>D+M exter. okno hlinikové 1110x1800. izolačné trojsklo  vr. parapetov - O26/viď PD/</t>
  </si>
  <si>
    <t>1.1.1.1.1.3.1.1.1.27. </t>
  </si>
  <si>
    <t>D+M exter. okno hlinikové 900x900. izolačné trojsklo  vr. parapetov - O27/viď PD/</t>
  </si>
  <si>
    <t>1.1.1.1.1.3.1.1.1.28. </t>
  </si>
  <si>
    <t>D+M exter. okno hlinikové 1150x900. izolačné trojsklo  vr. parapetov - O28/viď PD/</t>
  </si>
  <si>
    <t>1.1.1.1.1.3.1.1.1.29. </t>
  </si>
  <si>
    <t>D+M exter. okno hlinikové 1190x900. izolačné trojsklo  vr. parapetov - O29/viď PD/</t>
  </si>
  <si>
    <t>1.1.1.1.1.3.1.1.1.30. </t>
  </si>
  <si>
    <t>D+M exter. okno hlinikové 1200x1800. izolačné trojsklo  vr. parapetov - O30/viď PD/</t>
  </si>
  <si>
    <t>1.1.1.1.1.3.1.1.1.31. </t>
  </si>
  <si>
    <t>D+M exter. okno hlinikové 1200x900. izolačné trojsklo  vr. parapetov - O31/viď PD/</t>
  </si>
  <si>
    <t>1.1.1.1.1.3.1.1.1.32. </t>
  </si>
  <si>
    <t>D+M exter. okno hlinikové 1170x900. izolačné trojsklo  vr. parapetov - O32/viď PD/</t>
  </si>
  <si>
    <t>1.1.1.1.1.3.1.1.1.33. </t>
  </si>
  <si>
    <t>1.1.1.1.1.3.2. </t>
  </si>
  <si>
    <t>V2 - Výkaz exter. hlinikových stien</t>
  </si>
  <si>
    <t>1.1.1.1.1.3.2.1. </t>
  </si>
  <si>
    <t>1.1.1.1.1.3.2.1.1. </t>
  </si>
  <si>
    <t>1.1.1.1.1.3.2.1.1.1. </t>
  </si>
  <si>
    <t>D+M hliniková zasklenná stena 1800x2800mm vr. dvojkridl. dverí - ZS1 /viď. PD/</t>
  </si>
  <si>
    <t>1.1.1.1.1.3.2.1.1.2. </t>
  </si>
  <si>
    <t>D+M hliniková zasklenná stena 1200x2800mm vr. jednokridl. dverí - ZS2 /viď. PD/</t>
  </si>
  <si>
    <t>1.1.1.1.1.3.2.1.1.3. </t>
  </si>
  <si>
    <t>D+M hliniková zasklenná stena 1500x2800mm vr. dvojkridl. dverí - ZS3 /viď. PD/</t>
  </si>
  <si>
    <t>1.1.1.1.1.3.2.1.1.4. </t>
  </si>
  <si>
    <t>D+M hliniková zasklenná stena 2680x1460mm vr. dvojkridl.okno - ZS4 /viď. PD/</t>
  </si>
  <si>
    <t>1.1.1.1.1.3.2.1.1.5. </t>
  </si>
  <si>
    <t>D+M hliniková zasklenná stena 11625x2980mm - zostava - ZS1 /viď. PD/</t>
  </si>
  <si>
    <t>1.1.1.1.1.3.2.1.1.6. </t>
  </si>
  <si>
    <t>D+M hliniková zasklenná stena 1500x2750mm vr. dvojkridl. dverí - ZS6 /viď. PD/</t>
  </si>
  <si>
    <t>1.1.1.1.1.3.2.1.1.7. </t>
  </si>
  <si>
    <t>D+M hliniková zasklenná stena 1350x2750mm vr. dvojkridl. dverí - ZS7 /viď. PD/</t>
  </si>
  <si>
    <t>1.1.1.1.1.3.2.1.1.8. </t>
  </si>
  <si>
    <t>D+M hliniková zasklenná stena 2940x6800mm vr. dvojkridl. dverí - ZS8 /viď. PD/</t>
  </si>
  <si>
    <t>1.1.1.1.1.3.2.1.1.9. </t>
  </si>
  <si>
    <t>D+M hliniková zasklenná stena 11625x3030mm - zostava - ZS9 /viď. PD/</t>
  </si>
  <si>
    <t>1.1.1.1.1.3.2.1.1.10. </t>
  </si>
  <si>
    <t>D+M hliniková zasklenná stena 900x1850mm - jednokridl. dverí - ZS10 /viď. PD/</t>
  </si>
  <si>
    <t>1.1.1.1.1.3.2.1.1.11. </t>
  </si>
  <si>
    <t>D+M hliniková zasklenná stena 81930x9620mm - zostava - ZS11 + 12+12*+13+14 /viď. PD + rozpis jednostlivých komponentov tejto zostavy/. vrátane slnolamov. viď. PD</t>
  </si>
  <si>
    <t>1.1.1.1.1.3.2.1.1.12. </t>
  </si>
  <si>
    <t>D+M hliniková zasklenná stena 2900x1875mm vr. dvojkridl. dverí - ZS15/viď. PD/</t>
  </si>
  <si>
    <t>1.1.1.1.1.3.2.1.1.13. </t>
  </si>
  <si>
    <t>D+M hliniková zasklenná stena12535x1520mm - ZS16/viď. PD/</t>
  </si>
  <si>
    <t>1.1.1.1.1.3.2.1.1.14. </t>
  </si>
  <si>
    <t>D+M hliniková zasklenná stena 2100x1520mm PEVNA- ZS17/viď. PD/</t>
  </si>
  <si>
    <t>1.1.1.1.1.3.2.1.1.15. </t>
  </si>
  <si>
    <t>D+M hliniková zasklenná stena 5460x1600mm PEVNA- ZS18/viď. PD/</t>
  </si>
  <si>
    <t>1.1.1.1.1.3.2.1.1.16. </t>
  </si>
  <si>
    <t>D+M hliniková zasklenná stena 5495x1600mm PEVNA- ZS19/viď. PD/</t>
  </si>
  <si>
    <t>1.1.1.1.1.3.2.1.1.17. </t>
  </si>
  <si>
    <t>D+M hliniková zasklenná stena 5245x1600mm PEVNA- ZS20/viď. PD/</t>
  </si>
  <si>
    <t>1.1.1.1.1.3.2.1.1.18. </t>
  </si>
  <si>
    <t>1.1.1.1.1.3.3. </t>
  </si>
  <si>
    <t>V3 - Výkaz inter.hlinikových stien</t>
  </si>
  <si>
    <t>1.1.1.1.1.3.3.1. </t>
  </si>
  <si>
    <t>1.1.1.1.1.3.3.1.1. </t>
  </si>
  <si>
    <t>1.1.1.1.1.3.3.1.1.1. </t>
  </si>
  <si>
    <t>D+M hliníková zasklenná stena 1400x2800mm vr. jednokr. dverí - bezpeč. zasklenie - ZSi1 -/viď. PD/</t>
  </si>
  <si>
    <t>1.1.1.1.1.3.3.1.1.2. </t>
  </si>
  <si>
    <t>D+M hliníková zasklenná stena 1800x2800mm vr. dvojkr. dverí - bezpeč. zasklenie - ZSi2 -/viď. PD/</t>
  </si>
  <si>
    <t>1.1.1.1.1.3.3.1.1.3. </t>
  </si>
  <si>
    <t>D+M hliníková zasklenná stena 2975x2800mm vr. dvojkr. dverí - bezpeč. zasklenie - ZSi3 -/viď. PD/</t>
  </si>
  <si>
    <t>1.1.1.1.1.3.3.1.1.4. </t>
  </si>
  <si>
    <t>D+M hliníková zasklenná stena 1900x2800mm vr. dvojkr. dverí - bezpeč. zasklenie - ZSi4-/viď. PD/</t>
  </si>
  <si>
    <t>1.1.1.1.1.3.3.1.1.5. </t>
  </si>
  <si>
    <t>D+M hliníková zasklenná stena 5660x2800mm vr. dvojkr. dverí - bezpeč. zasklenie - zostava - ZSi5-/viď. PD/</t>
  </si>
  <si>
    <t>1.1.1.1.1.3.3.1.1.6. </t>
  </si>
  <si>
    <t>D+M hliníková zasklenná stena 5660x2800mm vr. dvojkr. dverí - bezpeč. zasklenie - zostava - ZSi6-/viď. PD/</t>
  </si>
  <si>
    <t>1.1.1.1.1.3.3.1.1.7. </t>
  </si>
  <si>
    <t>D+M hliníková zasklenná stena 3425x2800mm vr. jednokr. dverí - bezpeč. zasklenie - zostava - ZSi7 /viď. PD/</t>
  </si>
  <si>
    <t>1.1.1.1.1.3.3.1.1.8. </t>
  </si>
  <si>
    <t>D+M hliníková zasklenná stena 5710x2800mm vr. dvojkr. dverí - bezpeč. zasklenie - zostava - ZSi8 /viď. PD/</t>
  </si>
  <si>
    <t>1.1.1.1.1.3.3.1.1.9. </t>
  </si>
  <si>
    <t>D+M hliníková zasklenná stena 6745x2800mm vr. dvojkr. dverí - bezpeč. zasklenie - zostava - ZSi9 /viď. PD/</t>
  </si>
  <si>
    <t>1.1.1.1.1.3.3.1.1.10. </t>
  </si>
  <si>
    <t>D+M hliníková zasklenná stena 2850x2200mm vr. dvojkr. dverí posuvných  - bezpeč. zasklenie - zostava - ZSi10 /viď. PD/</t>
  </si>
  <si>
    <t>1.1.1.1.1.3.3.1.1.11. </t>
  </si>
  <si>
    <t>D+M hliníková zasklenná stena 3160x2800mm pevné - bezpeč. zasklenie - zostava - ZSi11 /viď. PD/</t>
  </si>
  <si>
    <t>1.1.1.1.1.3.3.1.1.12. </t>
  </si>
  <si>
    <t>D+M hliníková zasklenná stena 5700x2800mm pevné - bezpeč. zasklenie - zostava - ZSi12 /viď. PD/</t>
  </si>
  <si>
    <t>1.1.1.1.1.3.3.1.1.13. </t>
  </si>
  <si>
    <t>D+M hliníková zasklenná stena 650x2800mm pevné - bezpeč. zasklenie  - ZSi13 /viď. PD/</t>
  </si>
  <si>
    <t>1.1.1.1.1.3.3.1.1.14. </t>
  </si>
  <si>
    <t>D+M hliníková zasklenná stena 2570x2750mm vr. dvojkr. dverí - bezpeč. zasklenie  - ZSi14 /viď. PD/</t>
  </si>
  <si>
    <t>1.1.1.1.1.3.3.1.1.15. </t>
  </si>
  <si>
    <t>D+M hliníková zasklenná stena 2000x2200mm vr. dvojkr. dverí posuvných  - bezpeč. zasklenie - zostava - ZSi15 /viď. PD/</t>
  </si>
  <si>
    <t>1.1.1.1.1.3.3.1.1.16. </t>
  </si>
  <si>
    <t>D+M hliníková zasklenná stena 2820x2750mm vr. dvojkr. dverí - bezpeč. zasklenie  - ZSi16 /viď. PD/</t>
  </si>
  <si>
    <t>1.1.1.1.1.3.3.1.1.17. </t>
  </si>
  <si>
    <t>D+M hliníková zasklenná stena1500x2700mm pevné - bezpeč. zasklenie  - ZSi17 /viď. PD/</t>
  </si>
  <si>
    <t>1.1.1.1.1.3.3.1.1.18. </t>
  </si>
  <si>
    <t>D+M hliníková zasklenná stena 5800x2700mm vr. jednokr. dverí - bezpeč. zasklenie - zostava - ZSi18 /viď. PD/</t>
  </si>
  <si>
    <t>1.1.1.1.1.3.3.1.1.19. </t>
  </si>
  <si>
    <t>D+M hliníková zasklenná stena 3190x2700mm pevné - bezpeč. zasklenie  - ZSi19 /viď. PD/</t>
  </si>
  <si>
    <t>1.1.1.1.1.3.3.1.1.20. </t>
  </si>
  <si>
    <t>D+M hliníková zasklenná stena 1030x2700mm pevné - bezpeč. zasklenie  - ZS20 /viď. PD/</t>
  </si>
  <si>
    <t>1.1.1.1.1.3.3.1.1.21. </t>
  </si>
  <si>
    <t>D+M hliníková zasklenná stena 8800x2700mm vr. dvojkr. dverí posuvných  - bezpeč. zasklenie - zostava - ZSi21 /viď. PD/</t>
  </si>
  <si>
    <t>1.1.1.1.1.3.3.1.1.22. </t>
  </si>
  <si>
    <t>D+M hliníková zasklenná stena 2350x2700mm pevné - bezpeč. zasklenie  - ZSi22 /viď. PD/</t>
  </si>
  <si>
    <t>1.1.1.1.1.3.3.1.1.23. </t>
  </si>
  <si>
    <t>D+M hliníková zasklenná stena 11620x2800mm vr. dvojkr. dverí posuvných  - bezpeč. zasklenie - zostava - ZSi24 /viď. PD/</t>
  </si>
  <si>
    <t>1.1.1.1.1.3.3.1.1.24. </t>
  </si>
  <si>
    <t>D+M hliníková zasklenná stena 2200x2800mm vr. dvojkr. dverí - bezpeč. zasklenie - ZSi25 -/viď. PD/</t>
  </si>
  <si>
    <t>1.1.1.1.1.3.3.1.1.25. </t>
  </si>
  <si>
    <t>D+M hliníková zasklenná stena 1350x2800mm vr. jednokr. dverí - bezpeč. zasklenie - ZSi26 -/viď. PD/</t>
  </si>
  <si>
    <t>1.1.1.1.1.3.3.1.1.26. </t>
  </si>
  <si>
    <t>D+M hliníková zasklenná stena 2770x2800mm vr. dvojkr. dverí - bezpeč. zasklenie - ZSi27 -/viď. PD/</t>
  </si>
  <si>
    <t>1.1.1.1.1.3.3.1.1.27. </t>
  </si>
  <si>
    <t>D+M hliníková zasklenná stena 2790x2800mm vr. dvojkr. dverí - bezpeč. zasklenie - ZSi28 -/viď. PD/</t>
  </si>
  <si>
    <t>1.1.1.1.1.3.3.1.1.28. </t>
  </si>
  <si>
    <t>D+M hliníková zasklenná stena 900x1200mm pevné - bezpeč. zasklenie  - ZSi29 /viď. PD/</t>
  </si>
  <si>
    <t>1.1.1.1.1.3.3.1.1.29. </t>
  </si>
  <si>
    <t>D+M hliníková zasklenná stena 2515x2800mm vr. jednokr. dverí - bezpeč. zasklenie - ZSi30 -/viď. PD/</t>
  </si>
  <si>
    <t>1.1.1.1.1.3.3.1.1.30. </t>
  </si>
  <si>
    <t>D+M hliníková zasklenná stena 1900x3000mm vr. jednokr. dverí - bezpeč. zasklenie - ZSi30 -/viď. PD/</t>
  </si>
  <si>
    <t>1.1.1.1.1.3.3.1.1.31. </t>
  </si>
  <si>
    <t>D+M hliníková zasklenná stena 5800x3000mm vr. jednokr. dverí - bezpeč. zasklenie - zostava - ZSi32 -/viď. PD/</t>
  </si>
  <si>
    <t>1.1.1.1.1.3.3.1.1.32. </t>
  </si>
  <si>
    <t>D+M hliníková zasklenná stena 2030x3000mm vr. dvojkr. dverí - bezpeč. zasklenie - ZSi33 -/viď. PD/</t>
  </si>
  <si>
    <t>1.1.1.1.1.3.3.1.1.33. </t>
  </si>
  <si>
    <t>D+M hliníková zasklenná stena 4940x2600mm vr. jednokr. dverí - bezpeč. zasklenie - zostava - ZSi34 -/viď. PD/</t>
  </si>
  <si>
    <t>1.1.1.1.1.3.3.1.1.34. </t>
  </si>
  <si>
    <t>D+M hliníková zasklenná stena 33200x2600mm vr. 2x jednokr. dverí - bezpeč. zasklenie - zostava - ZSi35/1 -/viď. PD/</t>
  </si>
  <si>
    <t>1.1.1.1.1.3.3.1.1.35. </t>
  </si>
  <si>
    <t>D+M hliníková zasklenná stena 33200x2600mm vr. 2x jednokr. dverí - bezpeč. zasklenie - zostava - ZSi35/2 -/viď. PD/</t>
  </si>
  <si>
    <t>1.1.1.1.1.3.3.1.1.36. </t>
  </si>
  <si>
    <t>D+M hliníková zasklenná stena 2825x2800mm vr. dvojkr. dverí - bezpeč. zasklenie - ZSi36 -/viď. PD/</t>
  </si>
  <si>
    <t>1.1.1.1.1.3.3.1.1.37. </t>
  </si>
  <si>
    <t>D+M hliníková zasklenná stena 5800x2700mm pevné - bezpeč. zasklenie  - ZSi37/viď. PD/</t>
  </si>
  <si>
    <t>1.1.1.1.1.3.3.1.1.38. </t>
  </si>
  <si>
    <t>D+M hliníková zasklenná stena1600x3000mm vr. dvojkr. dverí - bezpeč. zasklenie - ZSi38 -/viď. PD/</t>
  </si>
  <si>
    <t>1.1.1.1.1.3.3.1.1.39. </t>
  </si>
  <si>
    <t>1.1.1.1.1.3.4. </t>
  </si>
  <si>
    <t>V4 - Výkaz inter. požiarných hlinikových stien</t>
  </si>
  <si>
    <t>1.1.1.1.1.3.4.1. </t>
  </si>
  <si>
    <t>1.1.1.1.1.3.4.1.1. </t>
  </si>
  <si>
    <t>Zasklievanie</t>
  </si>
  <si>
    <t>1.1.1.1.1.3.4.1.1.1. </t>
  </si>
  <si>
    <t>D+M Interierová požiarná hliniková zasklenná stena 1935x2600 - EW30/D1-C - ZSp1 /vidˇ.PD/</t>
  </si>
  <si>
    <t>1.1.1.1.1.3.4.1.1.2. </t>
  </si>
  <si>
    <t>D+M Interierová požiarná hliniková zasklenná stena 2000x2600 - EW30/D1-C - ZSp2 /vidˇ.PD/</t>
  </si>
  <si>
    <t>1.1.1.1.1.3.4.1.1.3. </t>
  </si>
  <si>
    <t>D+M Interierová požiarná hliniková zasklenná stena 2175x3200 - EW30/D1-C - ZSp3 /vidˇ.PD/</t>
  </si>
  <si>
    <t>1.1.1.1.1.3.4.1.1.4. </t>
  </si>
  <si>
    <t>D+M Interierová požiarná hliniková zasklenná stena 1850x2800 - EW30/D1-C - ZSp4 /vidˇ.PD/</t>
  </si>
  <si>
    <t>1.1.1.1.1.3.4.1.1.5. </t>
  </si>
  <si>
    <t>D+M Interierová požiarná hliniková zasklenná stena 2680x3100 - EW30/D1-C - ZSp5 /vidˇ.PD/</t>
  </si>
  <si>
    <t>1.1.1.1.1.3.4.1.1.6. </t>
  </si>
  <si>
    <t>1.1.1.1.1.3.5. </t>
  </si>
  <si>
    <t>V5 - Výkaz int.požiarných dverí</t>
  </si>
  <si>
    <t>1.1.1.1.1.3.5.1. </t>
  </si>
  <si>
    <t>1.1.1.1.1.3.5.1.1. </t>
  </si>
  <si>
    <t>1.1.1.1.1.3.5.1.1.1. </t>
  </si>
  <si>
    <t>D+M dverí kovových požiarných do kovovej požiarnej zárubne - 900x2150mm - EW30D1-C - Dp1 /viď.PD/</t>
  </si>
  <si>
    <t>1.1.1.1.1.3.5.1.1.2. </t>
  </si>
  <si>
    <t>D+M dverí kovových požiarných do kovovej požiarnej zárubne - 1800x2150mm - EW30D1-C - Dp2 /viď.PD/</t>
  </si>
  <si>
    <t>1.1.1.1.1.3.5.1.1.3. </t>
  </si>
  <si>
    <t>D+M dverí kovových požiarných do kovovej požiarnej zárubne - 800x1970mm - EW30D1-C - Dp3 /viď.PD/</t>
  </si>
  <si>
    <t>1.1.1.1.1.3.5.1.1.4. </t>
  </si>
  <si>
    <t>D+M dverí kovových požiarných do kovovej požiarnej zárubne - 900x1970mm - EW30D1-C - Dp4 /viď.PD/</t>
  </si>
  <si>
    <t>1.1.1.1.1.3.5.1.1.5. </t>
  </si>
  <si>
    <t>D+M dverí drevených požiarných do kovovej požiarnej zárubne -1000x2150mm - EW30D3-C - Dp5 /viď.PD/</t>
  </si>
  <si>
    <t>1.1.1.1.1.3.5.1.1.6. </t>
  </si>
  <si>
    <t>1.1.1.1.1.3.6. </t>
  </si>
  <si>
    <t>V6 - Výkaz inter.dverí</t>
  </si>
  <si>
    <t>1.1.1.1.1.3.6.1. </t>
  </si>
  <si>
    <t>1.1.1.1.1.3.6.1.1. </t>
  </si>
  <si>
    <t>1.1.1.1.1.3.6.1.1.1. </t>
  </si>
  <si>
    <t>D+M dverového krídla otočného. dreveného jednokrídl..900x2150mm do oceľovej zárubne. vrátane kovania - DI1 /viď.PD/</t>
  </si>
  <si>
    <t>1.1.1.1.1.3.6.1.1.2. </t>
  </si>
  <si>
    <t>D+M dverového krídla otočného. dreveného jednokrídl..900x2150mm do oceľovej zárubne. vrátane kovania. so samozatváračom - DI1* /viď.PD/</t>
  </si>
  <si>
    <t>1.1.1.1.1.3.6.1.1.3. </t>
  </si>
  <si>
    <t>D+M dverového krídla otočného. dreveného jednokrídl..800x1970mm do oceľovej zárubne. vrátane kovania - DI2/viď.PD/</t>
  </si>
  <si>
    <t>1.1.1.1.1.3.6.1.1.4. </t>
  </si>
  <si>
    <t>D+M dverového krídla otočného. dreveného jednokrídl..700x1970mm do oceľovej zárubne. vrátane kovania - DI3/viď.PD/</t>
  </si>
  <si>
    <t>1.1.1.1.1.3.6.1.1.5. </t>
  </si>
  <si>
    <t>D+M dverového krídla otočného. dreveného jednokrídl..900x1970mm do oceľovej zárubne. vrátane kovania - DI4/viď.PD/</t>
  </si>
  <si>
    <t>1.1.1.1.1.3.6.1.1.6. </t>
  </si>
  <si>
    <t>D+M dverového krídla otočného. dreveného jednokrídl..800x1970mm do oceľovej zárubne. vrátane kovania - DI5/viď.PD/</t>
  </si>
  <si>
    <t>1.1.1.1.1.3.6.1.1.7. </t>
  </si>
  <si>
    <t>D+M dverového krídla otočného. dreveného dvojkrídl..1400x1970mm do oceľovej zárubne. vrátane kovania - DI6/viď.PD/</t>
  </si>
  <si>
    <t>1.1.1.1.1.3.6.1.1.8. </t>
  </si>
  <si>
    <t>D+M dverového krídla otočného. dreveného dvojkrídl..1400x1970mm do oceľovej zárubne. vrátane kovania - DI6*/viď.PD/</t>
  </si>
  <si>
    <t>1.1.1.1.1.3.6.1.1.9. </t>
  </si>
  <si>
    <t>D+M dverového krídla otočného. dreveného dvojkrídl..1300x1970mm do oceľovej zárubne. vrátane kovania - DI7viď.PD/</t>
  </si>
  <si>
    <t>1.1.1.1.1.3.6.1.1.10. </t>
  </si>
  <si>
    <t>D+M dverového krídla otočného. dreveného jednokrídl..600x1970mm do oceľovej zárubne. vrátane kovania - DI8viď.PD/</t>
  </si>
  <si>
    <t>1.1.1.1.1.3.6.1.1.11. </t>
  </si>
  <si>
    <t>D+M dverového krídla otočného. dreveného jednokrídl..700x1970mm do oceľovej zárubne. vrátane kovania - DI9 viď.PD/</t>
  </si>
  <si>
    <t>1.1.1.1.1.3.6.1.1.12. </t>
  </si>
  <si>
    <t>D+M dverového krídla otočného. dreveného jednokrídl..700x1970mm do oceľovej zárubne. vrátane kovania. so zamozatváračom - DI9* viď.PD/</t>
  </si>
  <si>
    <t>1.1.1.1.1.3.6.1.1.13. </t>
  </si>
  <si>
    <t>D+M dverového krídla otočného. dreveného jednokrídl..800x1970mm do oceľovej zárubne. vrátane kovania - DI10 viď.PD/</t>
  </si>
  <si>
    <t>1.1.1.1.1.3.6.1.1.14. </t>
  </si>
  <si>
    <t>D+M dverového krídla posúvneho. dreveného jednokrídl..1200x2000mm do oceľovej zárubne. vrátane kovania - DI11 viď.PD/</t>
  </si>
  <si>
    <t>1.1.1.1.1.3.6.1.1.15. </t>
  </si>
  <si>
    <t>D+M dverového krídla otočného. dreveného jednokrídl..900x1970mm do oceľovej zárubne. vrátane kovania - DI12 viď.PD/</t>
  </si>
  <si>
    <t>1.1.1.1.1.3.6.1.1.16. </t>
  </si>
  <si>
    <t>D+M dverového krídla otočného. dreveného jednokrídl..600x1970mm do oceľovej zárubne. vrátane kovania - DI13 viď.PD/</t>
  </si>
  <si>
    <t>1.1.1.1.1.3.6.1.1.17. </t>
  </si>
  <si>
    <t>D+M dverového krídla otočného. dreveného jednokrídl..600x1970mm do oceľovej zárubne. vrátane kovania. so zamozatváračom - DI13* viď.PD/</t>
  </si>
  <si>
    <t>1.1.1.1.1.3.6.1.1.18. </t>
  </si>
  <si>
    <t>D+M dverového krídla otočného. dreveného jednokrídl..700x1970mm do oceľovej zárubne. vrátane kovania - DI14 viď.PD/</t>
  </si>
  <si>
    <t>1.1.1.1.1.3.6.1.1.19. </t>
  </si>
  <si>
    <t>D+M dverového krídla otočného. dreveného jednokrídl..900x1970mm do oceľovej zárubne. vrátane kovania - DI15 viď.PD/</t>
  </si>
  <si>
    <t>1.1.1.1.1.3.6.1.1.20. </t>
  </si>
  <si>
    <t>Presun hmot pre konštrukcie stolárske v objektoch výšky nad 12 do 24 m</t>
  </si>
  <si>
    <t>1.1.1.1.1.3.7. </t>
  </si>
  <si>
    <t>V7 - Výkaz garazových brán</t>
  </si>
  <si>
    <t>1.1.1.1.1.3.7.1. </t>
  </si>
  <si>
    <t>1.1.1.1.1.3.7.1.1. </t>
  </si>
  <si>
    <t>1.1.1.1.1.3.7.1.1.1. </t>
  </si>
  <si>
    <t xml:space="preserve">76765830. </t>
  </si>
  <si>
    <t>Montáž sekcionálnej  brány oceľovej plochy nad 6 do 9 m2. GB</t>
  </si>
  <si>
    <t>1.1.1.1.1.3.7.1.1.2. </t>
  </si>
  <si>
    <t xml:space="preserve">553410062250.. </t>
  </si>
  <si>
    <t>Brána sekcionálna brána 3600x2800mm vr. zabudovaných jednokr.dverí. s elektrickým pohonom - GB1/viď. PD/</t>
  </si>
  <si>
    <t>1.1.1.1.1.3.7.1.1.3. </t>
  </si>
  <si>
    <t xml:space="preserve">998767203.S </t>
  </si>
  <si>
    <t>1.1.1.1.1.3.8. </t>
  </si>
  <si>
    <t>V8 - Výkaz kovových mreží</t>
  </si>
  <si>
    <t>1.1.1.1.1.3.8.1. </t>
  </si>
  <si>
    <t>1.1.1.1.1.3.8.1.1. </t>
  </si>
  <si>
    <t>1.1.1.1.1.3.8.1.1.1. </t>
  </si>
  <si>
    <t>D+M kovová mreža 5000x2800mm vr.jednokr. dverí . rám z nerez. ocelele a výplň tahokov  - MR1 /viď.PD/</t>
  </si>
  <si>
    <t>1.1.1.1.1.3.8.1.1.2. </t>
  </si>
  <si>
    <t>D+M kovová mreža 6150x2800mm vr.jednokr. dverí . rám z nerez. ocelele a výplň tahokov  - MR2 /viď.PD/</t>
  </si>
  <si>
    <t>1.1.1.1.1.3.8.1.1.3. </t>
  </si>
  <si>
    <t>D+M kovová mreža 4860x2800mm vr.jednokr. dverí . rám z nerez. ocelele a výplň tahokov  - MR3 /viď.PD/</t>
  </si>
  <si>
    <t>1.1.1.1.1.3.8.1.1.4. </t>
  </si>
  <si>
    <t>D+M kovová mreža 5800x2800mm vr.jednokr. dverí . rám z nerez. ocelele a výplň tahokov  - MR4 /viď.PD/</t>
  </si>
  <si>
    <t>1.1.1.1.1.3.8.1.1.5. </t>
  </si>
  <si>
    <t>D+M kovová mreža 1620x3200mm vr.dvojkr. dverí . rám z nerez. ocelele a výplň tahokov  - MR5 /viď.PD/</t>
  </si>
  <si>
    <t>1.1.1.1.1.3.8.1.1.6. </t>
  </si>
  <si>
    <t>D+M kovová mreža 1270x3200mm . rám z nerez. ocelele a výplň tahokov  - MR6 /viď.PD/</t>
  </si>
  <si>
    <t>1.1.1.1.1.3.8.1.1.7. </t>
  </si>
  <si>
    <t>D+M kovová mreža 2750x3200mm vr.dvojkr. dverí . rám z nerez. ocelele a výplň tahokov  - MR7/viď.PD/</t>
  </si>
  <si>
    <t>1.1.1.1.1.3.8.1.1.8. </t>
  </si>
  <si>
    <t>D+M kovová mreža 5060x11700mm . rám z nerez. ocelele a výplň tahokov  - MR8/viď.PD/</t>
  </si>
  <si>
    <t>1.1.1.1.1.3.8.1.1.9. </t>
  </si>
  <si>
    <t>D+M kovová mreža 4930x2400mm . rám z nerez. ocelele a výplň tahokov  - MR9/viď.PD/</t>
  </si>
  <si>
    <t>1.1.1.1.1.3.8.1.1.10. </t>
  </si>
  <si>
    <t>D+M kovová mreža 2020x2400mm . rám z nerez. ocelele a výplň tahokov  - MR10/viď.PD/</t>
  </si>
  <si>
    <t>1.1.1.1.1.3.8.1.1.11. </t>
  </si>
  <si>
    <t>D+M kovová mreža 2025x2350mm . rám z nerez. ocelele a výplň tahokov  - MR11/viď.PD/</t>
  </si>
  <si>
    <t>1.1.1.1.1.3.8.1.1.12. </t>
  </si>
  <si>
    <t>D+M kovová mreža 1270x2800mm . rám z nerez. ocelele a výplň tahokov  - MR12/viď.PD/</t>
  </si>
  <si>
    <t>1.1.1.1.1.3.8.1.1.13. </t>
  </si>
  <si>
    <t>D+M kovová mreža 1850x2800mm . rám z nerez. ocelele a výplň tahokov  - MR13/viď.PD/</t>
  </si>
  <si>
    <t>1.1.1.1.1.3.8.1.1.14. </t>
  </si>
  <si>
    <t>Presun hmôt pre kovové stavebné doplnkové konštrukcie v objektoch výšky nad 6 do 12 m</t>
  </si>
  <si>
    <t>1.1.1.1.1.3.9. </t>
  </si>
  <si>
    <t>V9 - Výkaz sanitárnych priečok</t>
  </si>
  <si>
    <t>1.1.1.1.1.3.9.1. </t>
  </si>
  <si>
    <t>1.1.1.1.1.3.9.1.1. </t>
  </si>
  <si>
    <t>1.1.1.1.1.3.9.1.1.1. </t>
  </si>
  <si>
    <t>D+M sanitárnych priečok - W kabínka 2x jednokrid. dvere + 2x pevná priečkka . materiál DTD dosky hr. 28mm - IK1 /viď PD/</t>
  </si>
  <si>
    <t>1.1.1.1.1.3.9.1.1.2. </t>
  </si>
  <si>
    <t>D+M sanitárnych priečok - prezliekacia  kabínka 1x jednokrid. dvere + 1x pevná priečkka . materiál DTD dosky hr. 28mm - IK2 /viď PD/</t>
  </si>
  <si>
    <t>1.1.1.1.1.3.9.1.1.3. </t>
  </si>
  <si>
    <t>D+M sanitárnych priečok - W kabínka 2x jednokrid. dvere + 2x pevná priečkka . materiál DTD dosky hr. 28mm - IK3 /viď PD/</t>
  </si>
  <si>
    <t>1.1.1.1.1.3.9.1.1.4. </t>
  </si>
  <si>
    <t>D+M sanitárnych priečok - W kabínka 3x jednokrid. dvere + 2x pevná priečkka . materiál DTD dosky hr. 28mm - IK4 /viď PD/</t>
  </si>
  <si>
    <t>1.1.1.1.1.3.9.1.1.5. </t>
  </si>
  <si>
    <t>D+M sanitárnych priečok - W kabínka 4x jednokrid. dvere + 3x pevná priečkka . materiál DTD dosky hr. 28mm - IK5 /viď PD/</t>
  </si>
  <si>
    <t>1.1.1.1.1.3.9.1.1.6. </t>
  </si>
  <si>
    <t>D+M sanitárnych priečok - W kabínka 3x jednokrid. dvere + 3x pevná priečkka . materiál DTD dosky hr. 28mm - IK6 /viď PD/</t>
  </si>
  <si>
    <t>1.1.1.1.1.3.9.1.1.7. </t>
  </si>
  <si>
    <t>D+M sanitárnych priečok - W kabínka 7x jednokrid. dvere + 6x pevná priečkka . materiál DTD dosky hr. 28mm - IK7 /viď PD/</t>
  </si>
  <si>
    <t>1.1.1.1.1.3.9.1.1.8. </t>
  </si>
  <si>
    <t>D+M sanitárnych priečok - W kabínka 7x jednokrid. dvere + 6x pevná priečkka . materiál DTD dosky hr. 28mm - IK8 /viď PD/</t>
  </si>
  <si>
    <t>1.1.1.1.1.3.9.1.1.9. </t>
  </si>
  <si>
    <t>D+M sanitárnych priečok - prezliekacia  kabínka 24x jednokrid. dvere + 13x pevná priečkka . materiál DTD dosky hr. 28mm - súčasťoiu kabínky je aj lavica  IK9 /viď PD/</t>
  </si>
  <si>
    <t>1.1.1.1.1.3.9.1.1.10. </t>
  </si>
  <si>
    <t>D+M sanitárnych priečok - prezliekacia  kabínka 12x jednokrid. dvere + 7x pevná priečkka . materiál DTD dosky hr. 28mm - súčasťoiu kabínky je aj lavica  IK10 /viď PD/</t>
  </si>
  <si>
    <t>1.1.1.1.1.3.9.1.1.11. </t>
  </si>
  <si>
    <t>D+M sanitárnych priečok - W kabínka 5x jednokrid. dvere + 4x pevná priečkka . materiál DTD dosky hr. 28mm - IK11 /viď PD/</t>
  </si>
  <si>
    <t>1.1.1.1.1.3.9.1.1.12. </t>
  </si>
  <si>
    <t>D+M sanitárnych priečok - W kabínka 3x jednokrid. dvere + 3x pevná priečkka . materiál DTD dosky hr. 28mm - IK12 /viď PD/</t>
  </si>
  <si>
    <t>1.1.1.1.1.3.9.1.1.13. </t>
  </si>
  <si>
    <t>D+M sanitárnych priečok - W kabínka 4x jednokrid. dvere + 3x pevná priečkka . materiál DTD dosky hr. 28mm - IK13 /viď PD/</t>
  </si>
  <si>
    <t>1.1.1.1.1.3.9.1.1.14. </t>
  </si>
  <si>
    <t>D+M sanitárnych priečok - W kabínka 4x jednokrid. dvere + 3x pevná priečkka . materiál DTD dosky hr. 28mm - IK14 /viď PD/</t>
  </si>
  <si>
    <t>1.1.1.1.1.3.9.1.1.15. </t>
  </si>
  <si>
    <t>D+M sanitárnych priečok - W kabínka 4x jednokrid. dvere . materiál DTD dosky hr. 28mm - IK15 /viď PD/</t>
  </si>
  <si>
    <t>1.1.1.1.1.3.9.1.1.16. </t>
  </si>
  <si>
    <t>D+M sanitárnych priečok - prezliekacia  kabínka 2x jednokrid. dvere . materiál DTD dosky hr. 28mm - súčasťoiu kabínky je aj lavica  IK16 /viď PD/</t>
  </si>
  <si>
    <t>1.1.1.1.1.3.9.1.1.17. </t>
  </si>
  <si>
    <t>Presun hmot pre konštrukcie stolárske v objektoch výšky nad 6 do 12 m</t>
  </si>
  <si>
    <t>1.1.1.1.1.3.10. </t>
  </si>
  <si>
    <t>V10 - Výkaz klampiarksých konstrukcií</t>
  </si>
  <si>
    <t>1.1.1.1.1.3.10.1. </t>
  </si>
  <si>
    <t>1.1.1.1.1.3.10.1.1. </t>
  </si>
  <si>
    <t>1.1.1.1.1.3.10.1.1.1. </t>
  </si>
  <si>
    <t>Oplechovanie muriva a atík z poplastovaného plechu. vrátane rohov r.š. 156 mm + zavetravacia lišta AL plech. RAL 7021 black grey - K1 /viď. PD/</t>
  </si>
  <si>
    <t>1.1.1.1.1.3.10.1.1.2. </t>
  </si>
  <si>
    <t>Okapový nos na lodžií r.š. 140 mm. AL plech. RAL 7021 black grey. viď. PD. K4</t>
  </si>
  <si>
    <t>1.1.1.1.1.3.10.1.1.3. </t>
  </si>
  <si>
    <t>Oplechovanie dilatacie atiky  z poplastovaného plechu. vrátane rohov r.š. 420 mm AL plech. RAL 7021 black grey - K2 /viď. PD/</t>
  </si>
  <si>
    <t>1.1.1.1.1.3.10.1.1.4. </t>
  </si>
  <si>
    <t>Oplechovanie steny na terase z poplastovaného plechu. vrátane rohov r.š. 740 mm AL plech. RAL 7021 black grey - K6 /viď. PD/</t>
  </si>
  <si>
    <t>1.1.1.1.1.3.10.1.1.5. </t>
  </si>
  <si>
    <t>Oplechovanie muriva rímsky z poplastovaného plechu. vrátane rohov r.š. 680 mm AL plech. RAL 7021 black grey - K3 /viď. PD/</t>
  </si>
  <si>
    <t>1.1.1.1.1.3.10.1.1.6. </t>
  </si>
  <si>
    <t>Oplechovanie ŽB steny  z poplastovaného plechu. vrátane rohov r.š. 150+70mm AL plech. RAL 7021 black grey - K5 /viď. PD/</t>
  </si>
  <si>
    <t>1.1.1.1.1.3.10.1.1.7. </t>
  </si>
  <si>
    <t>Oplechovanie zateplenia - dilatácie  z hliníkového farebného Al plechu. vrátane rohov r.š. 590 mm AL plech. RAL 7021 black grey - K7 /viď PD/</t>
  </si>
  <si>
    <t>1.1.1.1.1.3.10.1.1.8. </t>
  </si>
  <si>
    <t>1.1.1.1.1.3.11. </t>
  </si>
  <si>
    <t>V11 - Výkaz zámočníckych konstrukcií</t>
  </si>
  <si>
    <t>1.1.1.1.1.3.11.1. </t>
  </si>
  <si>
    <t>1.1.1.1.1.3.11.1.1. </t>
  </si>
  <si>
    <t>1.1.1.1.1.3.11.1.1.1. </t>
  </si>
  <si>
    <t>D+M schodiskového madla na stenu- pozink. RAL 9016 vr. kotviaceho materiálu - Z1 /viď.PD/</t>
  </si>
  <si>
    <t>1.1.1.1.1.3.11.1.1.2. </t>
  </si>
  <si>
    <t>D+M exter. schodiskové zábradlie - nerez. RAL 9016 vr. kotviaceho materiálu- Z2 /viď.PD/</t>
  </si>
  <si>
    <t>1.1.1.1.1.3.11.1.1.3. </t>
  </si>
  <si>
    <t>D+M exter. schodiskové zábradlie - nerez. RAL 9016 vr. kotviaceho materiálu- Z2* /viď.PD/</t>
  </si>
  <si>
    <t>1.1.1.1.1.3.11.1.1.4. </t>
  </si>
  <si>
    <t>D+M exter. zábradlie šíkmé- pozink. RAL 9016  vr. kotviaceho materiálu- Z3 /viď.PD/</t>
  </si>
  <si>
    <t>1.1.1.1.1.3.11.1.1.5. </t>
  </si>
  <si>
    <t>D+M exter. zábradlie  priame - pozink. RAL 9016  vr. kotviaceho materiálu- Z4 /viď.PD/</t>
  </si>
  <si>
    <t>1.1.1.1.1.3.11.1.1.6. </t>
  </si>
  <si>
    <t>D+M inter. zábradlie šíkmé- pozink. RAL 9016  vr. kotviaceho materiálu- Z5 /viď.PD/</t>
  </si>
  <si>
    <t>1.1.1.1.1.3.11.1.1.7. </t>
  </si>
  <si>
    <t>D+M inter. zábradlie  priame - pozink. RAL 9016  vr. kotviaceho materiálu- Z6 /viď.PD/</t>
  </si>
  <si>
    <t>1.1.1.1.1.3.11.1.1.8. </t>
  </si>
  <si>
    <t>D+M inter. zábradlie  priame - pozink. RAL 9016  vr. kotviaceho materiálu- Z6* /viď.PD/</t>
  </si>
  <si>
    <t>1.1.1.1.1.3.11.1.1.9. </t>
  </si>
  <si>
    <t>D+M inter. zábradlie na tribúne - nerez. RAL 9016  vr. kotviaceho materiálu- Z7 /viď.PD/</t>
  </si>
  <si>
    <t>1.1.1.1.1.3.11.1.1.10. </t>
  </si>
  <si>
    <t>D+M schodiskového madla na stenu- pozink. RAL 9016 vr. kotviaceho materiálu - Z8 /viď.PD/</t>
  </si>
  <si>
    <t>1.1.1.1.1.3.11.1.1.11. </t>
  </si>
  <si>
    <t>D+M inter.  schodiskového madla na stenu priame - pozink. RAL 9016 vr. kotviaceho materiálu - Z9 /viď.PD/</t>
  </si>
  <si>
    <t>1.1.1.1.1.3.11.1.1.12. </t>
  </si>
  <si>
    <t>D+M inter. sklenené zábradlie priame - bezpečnostné sklo  vr. kotviaceho materiálu - Z10 /viď.PD/</t>
  </si>
  <si>
    <t>1.1.1.1.1.3.11.1.1.13. </t>
  </si>
  <si>
    <t>D+M inter. zábradlie na tribúne - nerez. RAL 9016  vr. kotviaceho materiálu- Z11 /viď.PD/</t>
  </si>
  <si>
    <t>1.1.1.1.1.3.11.1.1.14. </t>
  </si>
  <si>
    <t>D+M inter. zábradlie na tribúne - nerez. RAL 9016  vr. kotviaceho materiálu- Z12 /viď.PD/</t>
  </si>
  <si>
    <t>1.1.1.1.1.3.11.1.1.15. </t>
  </si>
  <si>
    <t>D+M inter. zábradlie na tribúne - nerez. RAL 9016  vr. kotviaceho materiálu- Z13 /viď.PD/</t>
  </si>
  <si>
    <t>1.1.1.1.1.3.11.1.1.16. </t>
  </si>
  <si>
    <t>D+M inter. zábradlie na tribúne - nerez. RAL 9016  vr. kotviaceho materiálu- Z14 /viď.PD/</t>
  </si>
  <si>
    <t>1.1.1.1.1.3.11.1.1.17. </t>
  </si>
  <si>
    <t>D+M inter. zábradlie na tribúne - nerez. RAL 9016  vr. kotviaceho materiálu- Z15 /viď.PD/</t>
  </si>
  <si>
    <t>1.1.1.1.1.3.11.1.1.18. </t>
  </si>
  <si>
    <t>D+M inter. zábradlie na tribúne - nerez. RAL 9016  vr. kotviaceho materiálu- Z16 /viď.PD/</t>
  </si>
  <si>
    <t>1.1.1.1.1.3.11.1.1.19. </t>
  </si>
  <si>
    <t>D+M inter. sklenené zábradlie priame - bezpečnostné sklo  vr. kotviaceho materiálu - Z17 /viď.PD/</t>
  </si>
  <si>
    <t>1.1.1.1.1.3.11.1.1.20. </t>
  </si>
  <si>
    <t>D+M inter. sklenené zábradlie schodiskové - bezpečnostné sklo  vr. kotviaceho materiálu - Z18 /viď.PD/</t>
  </si>
  <si>
    <t>1.1.1.1.1.3.11.1.1.21. </t>
  </si>
  <si>
    <t>D+M inter. sklenené zábradlie priame - bezpečnostné sklo  vr. kotviaceho materiálu - Z19 /viď.PD/</t>
  </si>
  <si>
    <t>1.1.1.1.1.3.11.1.1.22. </t>
  </si>
  <si>
    <t>D+M inter.  sprevádzkového rebríka - pozink. RAL 9016 vr. kotviaceho materiálu - Z20 /viď.PD/</t>
  </si>
  <si>
    <t>1.1.1.1.1.3.11.1.1.23. </t>
  </si>
  <si>
    <t>D+M Nerezová brodiaca vanička - Z21 /viď.PD/</t>
  </si>
  <si>
    <t>1.1.1.1.1.3.11.1.1.24. </t>
  </si>
  <si>
    <t>1.1.1.1.1.3.12. </t>
  </si>
  <si>
    <t>V12 - Výkaz mobiliár</t>
  </si>
  <si>
    <t>1.1.1.1.1.3.12.1. </t>
  </si>
  <si>
    <t>1.1.1.1.1.3.12.1.1. </t>
  </si>
  <si>
    <t>1.1.1.1.1.3.12.1.1.1. </t>
  </si>
  <si>
    <t>D+ M štadionové sedadlo OMEGA vr. príslušenstva - T1 /viď.PD/</t>
  </si>
  <si>
    <t>1.1.1.1.1.3.12.1.1.2. </t>
  </si>
  <si>
    <t>D+ M pódium pre rozhodcov vr. príslušenstva - T2 /viď.PD/</t>
  </si>
  <si>
    <t>1.1.1.1.1.3.12.1.1.3. </t>
  </si>
  <si>
    <t>D+ M parková lavička WOOODY LWD330  vr. príslušenstva /viď.PD/</t>
  </si>
  <si>
    <t>1.1.1.1.1.3.12.1.1.4. </t>
  </si>
  <si>
    <t>D+ M odpadkový kôš so strieškou NNK366 vr. príslušenstva /viď.PD/</t>
  </si>
  <si>
    <t>1.1.1.1.1.3.12.1.1.5. </t>
  </si>
  <si>
    <t>D+ M obránka FINA Water Pool vr. príslušenstva /viď.PD/</t>
  </si>
  <si>
    <t>1.1.1.1.1.3.12.1.1.6. </t>
  </si>
  <si>
    <t>D+ M ochranní sieť - biela  vr. príslušenstva /viď.PD/</t>
  </si>
  <si>
    <t>1.1.1.1.1.3.12.1.1.7. </t>
  </si>
  <si>
    <t>D+ M šatňové skrinky SŠ1 + SŠ2 + SŠ3  vr. príslušenstva /viď.PD/</t>
  </si>
  <si>
    <t>1.1.1.1.1.3.12.1.1.8. </t>
  </si>
  <si>
    <t>D+ M dávkovač mydla vr. príslušenstva  - SD1 /viď.PD/</t>
  </si>
  <si>
    <t>1.1.1.1.1.3.12.1.1.9. </t>
  </si>
  <si>
    <t>D+ M dávkovač mydla vr. príslušenstva  - SD2 /viď.PD/</t>
  </si>
  <si>
    <t>1.1.1.1.1.3.12.1.1.10. </t>
  </si>
  <si>
    <t>D+ M zásobník na utierky vr. príslušenstva  - SD3 /viď.PD/</t>
  </si>
  <si>
    <t>1.1.1.1.1.3.12.1.1.11. </t>
  </si>
  <si>
    <t>D+ M zásobník na toaletný papier vr. príslušenstva  - SD4 /viď.PD/</t>
  </si>
  <si>
    <t>1.1.1.1.1.3.12.1.1.12. </t>
  </si>
  <si>
    <t>D+ M držiak na toaletný papier vr. príslušenstva  - SD5 /viď.PD/</t>
  </si>
  <si>
    <t>1.1.1.1.1.3.12.1.1.13. </t>
  </si>
  <si>
    <t>D+ M odpadkový kôš vr. príslušenstva  - SD6 /viď.PD/</t>
  </si>
  <si>
    <t>1.1.1.1.1.3.12.1.1.14. </t>
  </si>
  <si>
    <t>D+ M háčiky na uteráky vr. príslušenstva  - SD7 /viď.PD/</t>
  </si>
  <si>
    <t>1.1.1.1.1.3.12.1.1.15. </t>
  </si>
  <si>
    <t>D+ M susič rúk vr. príslušenstva  - SD8 /viď.PD/</t>
  </si>
  <si>
    <t>1.1.1.1.1.3.12.1.1.16. </t>
  </si>
  <si>
    <t>D+ M susič vlasov vr. príslušenstva  - SD9 /viď.PD/</t>
  </si>
  <si>
    <t>1.1.1.1.1.3.12.1.1.17. </t>
  </si>
  <si>
    <t>D+ M odpadkový kôš na hyg. odpadky vr. príslušenstva  - SD10 /viď.PD/</t>
  </si>
  <si>
    <t>1.1.1.1.1.3.12.1.1.18. </t>
  </si>
  <si>
    <t>D+ M súprava ma čistenie toalety vr. príslušenstva  - SD11 /viď.PD/</t>
  </si>
  <si>
    <t>1.1.1.1.1.3.12.1.1.19. </t>
  </si>
  <si>
    <t>D+ M madlo sklopné vr. príslušenstva  - MS1 /viď.PD/</t>
  </si>
  <si>
    <t>1.1.1.1.1.3.12.1.1.20. </t>
  </si>
  <si>
    <t>D+ M madlo univerzálne vr. príslušenstva  - MS2 /viď.PD/</t>
  </si>
  <si>
    <t>1.1.1.1.1.3.12.1.1.21. </t>
  </si>
  <si>
    <t>Interiérový turnikat  /viď.PD/. TT</t>
  </si>
  <si>
    <t>1.1.1.1.1.3.12.1.1.22. </t>
  </si>
  <si>
    <t>Exteriérový turnikat  /viď.PD/. TT</t>
  </si>
  <si>
    <t>1.1.1.1.1.3.12.1.1.23. </t>
  </si>
  <si>
    <t>Bránky. model WMD-06  /viď.PD/. BR</t>
  </si>
  <si>
    <t>1.1.1.1.1.3.12.1.1.24. </t>
  </si>
  <si>
    <t>Zábradlia . séria BH-01  /viď.PD/. ZA</t>
  </si>
  <si>
    <t>1.1.1.1.1.3.12.1.1.25. </t>
  </si>
  <si>
    <t>Recepcia pult. recepcia skrinka /viď.PD/. N08. N09</t>
  </si>
  <si>
    <t>1.1.1.1.1.3.12.1.1.26. </t>
  </si>
  <si>
    <t>Trezorové skrinka na cennosti</t>
  </si>
  <si>
    <t>1.1.1.1.1.3.12.1.1.27. </t>
  </si>
  <si>
    <t>Presun hmot v objektoch výšky nad 12 do 24 m</t>
  </si>
  <si>
    <t>1.1.1.1.1.3.13. </t>
  </si>
  <si>
    <t>V13 - Výkaz čistiace rohože</t>
  </si>
  <si>
    <t>1.1.1.1.1.3.13.1. </t>
  </si>
  <si>
    <t>1.1.1.1.1.3.13.1.1. </t>
  </si>
  <si>
    <t>1.1.1.1.1.3.13.1.1.1. </t>
  </si>
  <si>
    <t>D+M čistiacej rohože interierovej - ČR1 - TOPWELL Standard/viď. PD/</t>
  </si>
  <si>
    <t>1.1.1.1.1.3.13.1.1.2. </t>
  </si>
  <si>
    <t>D+M čistiacej rohože exterierovej - ČR2 - TOPWELL Standar /viď. PD/</t>
  </si>
  <si>
    <t>1.1.1.1.1.3.13.1.1.3. </t>
  </si>
  <si>
    <t>1.1.1.1.1.4. </t>
  </si>
  <si>
    <t>E.1.3 Bazénové teleso</t>
  </si>
  <si>
    <t>1.1.1.1.1.4.1. </t>
  </si>
  <si>
    <t>E.1.3.1 - Výcvik.bazén</t>
  </si>
  <si>
    <t>1.1.1.1.1.4.1.1. </t>
  </si>
  <si>
    <t xml:space="preserve">D1 </t>
  </si>
  <si>
    <t>TELESO BAZÉNA</t>
  </si>
  <si>
    <t>1.1.1.1.1.4.1.1.1. </t>
  </si>
  <si>
    <t>súbor</t>
  </si>
  <si>
    <t>TELESO BAZÉNOVEJ VANE. prelivného typu</t>
  </si>
  <si>
    <t>Jedná sa o kompletne zmontovanú a vodotesne zvarenú  konštrukciu obvodových stien bazénovej vane vrátane príslušenstva špecifikovaného v projektovej časti, ktoré nie je zahrnuté v samostatných rozpočtových položkách (prelivová hrana, obvodové prelivové žliabky, rohové diely, vlnolamy v žliabkoch, izolačný profil, výstuže, šikmé vzpery, kotevné dosky, kotevný mat. a pod.). Prevedenie je vyhotovené podľa dispozícií uvedených v technických podkladoch, prevedenie zvarov podľa  STN EN ISO 3834-2, zvary morené bez mechanického opracovania. (okrem zvarov hlavy bazéna - 5 cm pod vodnou hladinou)  Konštrukčný systém antikorových bazénov sa skladá z vystužených oceľových konštrukcii  uchytených staticky v určených a predpísaných bodoch podľa projektovej dokumentácie (ďalej  len PD), podložené statickým výpočtom. Na konštrukčnej časti obvodových stien sú potom následne vodotesne navarené jednotlivé časti bazénu, samostatne uvedené a špecifikované v priloženom rozpočte.</t>
  </si>
  <si>
    <t>1.1.1.1.1.4.1.1.2. </t>
  </si>
  <si>
    <t>DNO BAZÉNA S PROTIŠMYKOVOU ÚPRAVOU S KRUHOVÝMI NOPMI</t>
  </si>
  <si>
    <t>Dno bazéna je tvorené jednostranne razeným plechom, prelis s priemerom 10mm, výška prelisu 1,1-1,5 mm, osová rozteč prielisov 20 mm, ktoré musí zodpovedať norme STN EN 13451-1 zatriedenie 24°.  Presadenie dnových plechov cez seba je min. 10 mm. Dno je vodotesne navarené na bazénové steny a jednotlivé vstavané časti. Súčasťou dna sú všetky výstužné prvky určené pre prípadné zlomy v  dne. Uloženie dna je podľa PD.</t>
  </si>
  <si>
    <t>1.1.1.1.1.4.1.1.3. </t>
  </si>
  <si>
    <t>STRATENÉ ANTIKOROVÉ DEBNENIE</t>
  </si>
  <si>
    <t>Jedná sa o antikorový ohýbaný profil vodotesne navarený na zadný lem prelivového žliabku. Slúži ako stratené debnenie pre ďalšie stavebné úpravy a zároveň ako plocha pre napojenie vodorovnej hydroizolácie. Hr. plechu 1,5 mm, materiál, tvar podľa PD.      
IZOLÁCIA</t>
  </si>
  <si>
    <t>1.1.1.1.1.4.1.1.4. </t>
  </si>
  <si>
    <t>Tepelná izolácia (4-6cm) zadnej časti baz. steny</t>
  </si>
  <si>
    <t>Striekaná izolácia je tepelná izolácia novej generácie, ktorá dokonale priľne ku všetkým materiálom. Po aplikácii striekanej izolačnej peny nevznikajú žiadne netesnosti a tepelné mosty. Striekaná izolácia je dvojzložková polyuretánová pena s uzatvorenou štruktúrou buniek s hustotou 35-38 kg/m3, ktorá je ideálnym riešením na izoláciu bazénových stien. Vďaka nízkej hmotnosti nezaťažuje bazénovú konštrukciu a dokonale priľne k všetkým povrchom.</t>
  </si>
  <si>
    <t>1.1.1.1.1.4.1.2. </t>
  </si>
  <si>
    <t xml:space="preserve">D2 </t>
  </si>
  <si>
    <t>VNÚTORNÉ VOSTAVBY DO BAZÉNA</t>
  </si>
  <si>
    <t>1.1.1.1.1.4.1.2.1. </t>
  </si>
  <si>
    <t>Zapustený rebrík výklenkový</t>
  </si>
  <si>
    <t>Prevedenie podľa výrobcu, materiál nosnej  konštrukcie podľa pd, materiál stupníc antikora, výška stupníc 300 mm ,šírka stupníc 600 mm. Konštrukcia prevedná tak, že jednotlivé stupne sú vsadené a vodotesne zavarené do vystuženej bazénovej steny. Nášľapné plochy stupníc sú vyrobené s protišmykovou úpravou.  Prevedenie  podľa PD v súlade s STN EN  13451.</t>
  </si>
  <si>
    <t>1.1.1.1.1.4.1.2.2. </t>
  </si>
  <si>
    <t>pár</t>
  </si>
  <si>
    <t>Madlá k zapustenému rebríku výkl. - úprava LESK</t>
  </si>
  <si>
    <t>Jedná sa o leštenú rúru s priemerom 40mm, ktorá je tvarovo upravená tak, aby vytvárala oporu osobe vstupujúcej alebo vystupujúcej z bazéna. Tvar a prevedenie ergonomicky upravené v súlade s požiadavkami na čo najväčšie pohodlie a komfort návštevníkov. Tvar podľa PD.</t>
  </si>
  <si>
    <t>1.1.1.1.1.4.1.3. </t>
  </si>
  <si>
    <t xml:space="preserve">D3 </t>
  </si>
  <si>
    <t>BAZÉNOVÁ HYDRAULIKA</t>
  </si>
  <si>
    <t>1.1.1.1.1.4.1.3.1. </t>
  </si>
  <si>
    <t>Kanál dnového rozvodu s krytom. opatreným protišmykovým dezénom</t>
  </si>
  <si>
    <t>Pre prívod čerstvej vody do bazéna, sú v dne bazéna zabudované kanály s odnímateľnými poklopmi (zaisťujú jednoduchú údržbu a čistenie) s prelisovanými vstrekovacími tryskami, prevedenie komplet z antikorovej ocele. Tesnenie medzi dnovým kanálom a krytom je z elastického pryžového materiálu. Tento profil sa na lem krytu prisvorkuje a konce tesniaceho profilu sa prilepia. Upevnenie krytov musí zaisťovať jednoduchú opätovnú montáž a demontáž, pomocou montážneho kľúča. Povrchy krytov dnových kanálov musia mať rovnaký design ako dno v bazéne. Kryty musia byť vyrobené v takej  dĺžke, aby s nimi bola jednoduchá manipulácia, a musia mať tuhú a stabilnú konštrukciu. Tvar kanálov a krytov kanálov, samotné prevedení a prierez kanálov vrátane napojenia na cirkulační systém bazénovej vody, musí zodpovedať platnej PD. Množstvo prúdiacej vody-tlak vody nesmie prekročiť 0,03 MPa.  Z bezpečnostného hľadiska musia byť všetky pohľadové plochy kanála aj krytu zaoblené bez ostrých hrán a nerovností. Musia byť dodržané bezpečnostné technické požiadavky podľa STN EN 13451 hlave časť 1/3  (napr. doklad o kontrole zachytávania vlasov). Vstrekovacie trysky musia byť v jednej rovine s dnom bazéna. Rozdelenie a dimenzie trysiek musí zodpovedať vyváženým hydraulickým pomerom tak, aby nikde nevznikli mŕtve zóny v priestoru bazénového telesa.  Prevedenie bude doložené technickým listom.</t>
  </si>
  <si>
    <t>1.1.1.1.1.4.1.3.2. </t>
  </si>
  <si>
    <t>Čistica časť dnového kanála s bezskrutkovým uzáverom krytu</t>
  </si>
  <si>
    <t>Jedná sa o zavarenú časť dnového krytu kanálu.  Kryt čistiaceho otvoru s tryskami je upevnený k otvoru dnového kanálu pomocou bezskrutkového rychlouzáveru, ktorý zaistí obsluhe bazénov rýchle a ľahké otváranie a zatváranie, jeho podstata spočíva v tom, že na spodnej strane krytu uzatváracieho otvoru je kyvne uložené vahadlo, ktorého funkčná časť sa v uzatvorenej polohe krytu opiera o proti prvok, ktorý je ukotvený v uzatváranom otvore. Vahadlo je otočne uložené na čape, ktorý je ukotvený držiakmi na spodnej časti krytu. Os čapu, na ktorom je uložené vahadlo môže byť buď rovnobežná s pozdĺžnou osou uzatváracieho otvoru alebo na ňu kolmá.  Rameno vahadla a ozub vahadla sú vyvážené vzhľadom k čapu tak, že uzáver je udržovaný gravitáciou v uzatvorenej polohe. Uzáver krytu je možné ľahko ovládať /otvárať/ tlačným kľúčom a to aj v prípade nevypusteného bazéna. Požiadavka na doloženie technického listu bezskrutkového rychlouzáveru krytu čistiacej časti. Prevedenie bude doložené technickým listom.</t>
  </si>
  <si>
    <t>1.1.1.1.1.4.1.3.3. </t>
  </si>
  <si>
    <t>Odtok zo žliabku</t>
  </si>
  <si>
    <t>Slúži k plynulému odvodu bazénovej  vody z prelivového žliabku, jeho umiestnenie a dimenzia, musí zodpovedať hydraulickým pomerom v bazéne. Prehĺbenie v mieste odtoku vrátane odvodného potrubia do vzdialenosti 0,50 m od hrany bazénu, ukončeného lemom a prírubou musí byť v súlade s platnou PD a  STN EN 1092-1. Pri vonkajších  bazénov je odtok štandardne vybavený krytom proti vniknutiu nežiaducich predmetov do cirkulačného systému.</t>
  </si>
  <si>
    <t>1.1.1.1.1.4.1.3.4. </t>
  </si>
  <si>
    <t>Tlumič hluku v žliabku (plastový)</t>
  </si>
  <si>
    <t>Slúži k zníženiu hlučnosti vzniknúcej v mieste odtoku zo žliabku predovšetkým pri vnútorných  bazénov. Tlmič je navrhnutý ako jednoducho upevňovaný segment do konštrukcie prelivového žliabku. Rozmery a prevedenie podľa PD</t>
  </si>
  <si>
    <t>1.1.1.1.1.4.1.3.5. </t>
  </si>
  <si>
    <t>Odtok zo dna bazéna s bezskrutkovým uzáverom krytu</t>
  </si>
  <si>
    <t>Slúži k vypúšťaniu vody z bazéna a zároveň k prisávaniu bazénovej vody z dna bazéna do cirkulačného okruhu úpravy vody. Veľkosť a tvar podľa PD, skladá sa z uzavretej krabicovej konštrukcie, pevne ukotvenej k betónovému základu a navarenej na bazénové dno. Kanál je vybavený demontovateľným bezpečnostným dierovaným krytom s tesnením z elastického pryžového materiálu. Umiestnenie krytu je v úrovni dna bazénu. Odvodné potrubie do vzdialenosti 0,50 m od hrany bazéna, ukončeného lemom a prírubou musí odpovedať platnej PD a  STN EN 1092-1. Je nutné dodržať bezpečnostno-technické požiadavky – podľa STN EN 13451 časť 1/3 (doklad o kontrole zachytávania vlasov) Kryt odtoku z dna je kotvený k otvoru kanálu pomocou bezskrutkového rýchlo uzáveru, ktorý zaistí obsluhe bazéna rýchle a ľahké otváranie a zavieranie. Uzáver je možné ľahko otvoriť aj v prípade nevypusteného bazéna. Uzáver umožňuje uzavretie krytu iba jeho zatlačením predpísanou silou k otvoru dnovej trysky. Bezskrutkový uzáver je doložený technickým listom.</t>
  </si>
  <si>
    <t>1.1.1.1.1.4.1.3.6. </t>
  </si>
  <si>
    <t>Tryska merania chlóru v stene bazéna s bezskrutkovým uzáverom krytu - kruhová</t>
  </si>
  <si>
    <t>Slúži na meranie obsahu Cl v bazénovej vode, pozostávajúca z klenutého dierovaného krytu z antikorovej ocele s privareným vstavaným hrncom a potrubia do vzdialenosti 0,50 m od hrany bazéna, ukončeného lemom a prírubou musí odpovedať platnej PD a  STN EN 1092-1. Je nutné dodržať bezpečnostno- technické požiadavky – podľa STN EN 13451, časť 1/3 (doklad o kontrole zachytávania vlasov) Dierovaný kryt trysky je upevnený k otvoru pomocou bezskrutkového rychlouzáveru, ktorý zaistí obsluhe bazéna rýchle otváranie a zatváranie. Požiadavka na doloženie technického listu.</t>
  </si>
  <si>
    <t>1.1.1.1.1.4.1.3.7. </t>
  </si>
  <si>
    <t>Potrubné rozvody podľa PD</t>
  </si>
  <si>
    <t>Potrubné rozvody v rozsahu a dimenziách podľa PD . Prevedenie podľa  normy STN EN 1090-1</t>
  </si>
  <si>
    <t>1.1.1.1.1.4.1.4. </t>
  </si>
  <si>
    <t xml:space="preserve">D4 </t>
  </si>
  <si>
    <t>VYBAVENIE BAZÉNA</t>
  </si>
  <si>
    <t>1.1.1.1.1.4.1.4.1. </t>
  </si>
  <si>
    <t>Roštnica PP priama - 330mm - biela</t>
  </si>
  <si>
    <t>Roštnice sú navrhnuté podľa  veľkosti a typu prelivového žliabku stanoveného v PD. Konštrukcia a materiál roštnice musí preniesť mechanické zaťaženie od kúpajúcich sa osôb, musia byť odolné proti teplotným výkyvom, bazénovej vode a UV žiareniu. Krycie rošty musia mať na svojej hornej strane protišmykovú úpravu podľa  STN EN 13451-1 zatriedenie 24° a musia byť umiestnené priečne k prelivovému žliabku. Šírka roštnicových  prútov  max.10mm, medzera medzi prvkami max. 8 mm. Pre čistenie roštov a žliabkov musí byť rošt odnímateľný, dĺžka jednotlivých roštových dielov musí byť cca 1,00 m a musí splňovať dva bodové spojenie v pozdĺžnej osy, aby nedochádzalo k bočným posunom jednotlivých prútov a tým aj zväčšovaniu  medzier medzi prútmi na okrajoch. Materiál polypropylén, štandard biela alebo odtiene podľa výberu z RAL.  Jednotlivé prvky roštnice sú pozdĺžne k sebe stiahnuté šraubami do pevného celku s dĺžkou 1 m. Šrauby sú stiahnuté na oboch stranách matkami a šrauby a matky sú z mat. EN 1.4462 a kvalitnejšieho. Nepripúšťa sa jedno spojové prevedenie prvkov roštnice sebe vzájomným zásunom na perodrážku.</t>
  </si>
  <si>
    <t>1.1.1.1.1.4.1.4.2. </t>
  </si>
  <si>
    <t>Roštnica PP rohová - 330mm - biela</t>
  </si>
  <si>
    <t>Roštnice sú navrhnuté podľa  veľkosti a typu prelivového žliabku stanoveného v PD. Konštrukcia a materiál roštnice musí preniesť mechanické zaťaženie od kúpajúcich sa osôb, musia byť odolné proti teplotným výkyvom, bazénovej vode a UV žiareniu. Krycie rošty musia mať na svojej hornej strane protišmykovú úpravu podľa  STN EN 13451-1 zatriedenie 24° a musia byť umiestnené priečne k prelivovému žliabku. Šírka roštnicových  prútov  max.10mm, medzera max. 8 mm. Pre čistenie roštov a žliabkov musí byť rošt odnímateľný, dĺžka jednotlivých roštových dielov musí byť podľa PD a musí splňovať dva bodové spojenie v pozdĺžnej osy, aby nedochádzalo k bočným posunom jednotlivých prútov a tým aj zväčšovaniu  medzier medzi prútmi na okrajoch. Rohová roštnica musí mať rovnaký design a rovnakú priepustnosť  bazénovej vody ako pri roštniciach v priamom prevedení vrátane dvojbodového napojenia na rovné roštnice . Materiál polypropylén, štandard biela alebo odtiene podľa výberu z RAL.    Jednotlivé prvky roštnice sú pozdĺžne k sebe stiahnuté šraubami do pevného celku s dĺžkou 1 m. Šrauby sú stiahnuté na oboch stranách matkami a šrauby a matky sú z mat. EN 1.4462 a kvalitnejšieho. Nepripúšťa sa jedno spojové prevedenie prvkov roštnice sebe vzájomným zásunom na perodrážku.</t>
  </si>
  <si>
    <t>1.1.1.1.1.4.1.4.3. </t>
  </si>
  <si>
    <t>Bezpečnostná zn. - informačný piktogram (roštnica priama)</t>
  </si>
  <si>
    <t>Bezpečnostná značka s piktogramom napr. "pre neplavcov, hl. vody". Umiestnenie v jednej úrovni s hornou stranou roštnice, bez výstupkov a ostrých hrán. Doska s označením modrá, rám a symbolika biela.</t>
  </si>
  <si>
    <t>1.1.1.1.1.4.1.4.4. </t>
  </si>
  <si>
    <t>Farebné značenie (podvodné plavecké pásy) - dno vr. obrátkových stien - metóda  termotlakové nanášane vynilové pásy</t>
  </si>
  <si>
    <t>Pásy rozmerovo a farebne odlišujú os plaveckej dráhy podľa FINA a PD. Pásy umiestnené na dne a čelných stenách. Jedná sa o termotlakovo nanášané vinylové pásy, ktoré farebne odlišujú jednotlivé časti bazénovej konštrukcie. Toto riešenie umožňuje dodatočné opravy a úpravy farebných plôch. Dovoľuje sa realizovať farebný efekt procesom, založeným na bezprúdovom anodickom vylučovaní vrstvy oxidov kovov, za vzniku interferenčnej vrstvy oxidov kovov a to v takej hrúbke vrstvy, ktorá zrakom na dennom svetle vykazuje kobaltovo modré až čierne zafarbenie, kobaltová modrá RAL 5013.</t>
  </si>
  <si>
    <t>1.1.1.1.1.4.1.4.5. </t>
  </si>
  <si>
    <t>Držiak plaveckých lán - žliabok</t>
  </si>
  <si>
    <t>Držiak plaveckých lán, pozostáva z konštrukčného elementu so zásuvnou objímkou, ktorý je pevne navarený do prelivového žliabku a zásuvného nerezového elementu podľa PD. Konštrukčný element je umiestnený v úrovni krycieho roštu podľa  PD.</t>
  </si>
  <si>
    <t>1.1.1.1.1.4.1.4.6. </t>
  </si>
  <si>
    <t>Laná plaveckých dráh podľa FINA 100mm - dĺžka 25m</t>
  </si>
  <si>
    <t>Pre športové preteky podľa STN EN 13451-5 a FINA.  Sú vytvorené z antikorového lana s priemerom 4,75 m, s dĺžkou podľa dĺžky bazéna. S navlieknutými technologicky perforovanými medzikruhmi z plastu s vonkajším priemerom 100 mm. Plavecké lano zároveň eliminuje pohyb vĺn smerom do vedľajších dráh.Bezpečnostné prevedenie proti zraneniu osôb. Vrátane napojovacích prvok a chrániča na pružinu.</t>
  </si>
  <si>
    <t>1.1.1.1.1.4.1.4.7. </t>
  </si>
  <si>
    <t>Navíjací bubon vrátane manipul. vozíka MALÝ (pre laná o pr. 100mm) - kapacita 150m</t>
  </si>
  <si>
    <t>Slúži pre ľahké a jednoduché navinutie a uskladnenie plaveckých lán. Prevedenie podľa výrobcu. Jedná sa o komplet dvoch častí. Vozík slúži pre premiestnenie plaveckého lana navinutého na bubon, napr. medzi skladom a bazénom. Štyri oceľové otočné kolieska, z ktorých 2 sú uzamknuteľné. Hmotnosť bez lán 50 kg, max. zaťaženie 160 kg, rozmery 1910 x 1250 x 1410 mm, antikorová oceľ EN 1.4404, čiastočne lakovaná konštrukcia pre zvýšenie odolnosti.</t>
  </si>
  <si>
    <t>1.1.1.1.1.4.1.5. </t>
  </si>
  <si>
    <t xml:space="preserve">D5 </t>
  </si>
  <si>
    <t>VOLITELNÉ POZÍCIE (nie sú započítané v celkovej cene za bazén)</t>
  </si>
  <si>
    <t>1.1.1.1.1.4.1.5.1. </t>
  </si>
  <si>
    <t>Bazénový vysávač Dolphin WAVE100 (pre bazény do 25 m)</t>
  </si>
  <si>
    <t>Je určený na čistenie verejných bazénov. Dolphin Wave 100 vyčistí bazény s dĺžkou 25 m. Tento bazénový vysávač prináša automatické čistenie verejných bazénov. Čistí dno a steny.</t>
  </si>
  <si>
    <t>1.1.1.1.1.4.2. </t>
  </si>
  <si>
    <t>E.1.3.2 - Plavecký bazén</t>
  </si>
  <si>
    <t>1.1.1.1.1.4.2.1. </t>
  </si>
  <si>
    <t>TELESO BAZÉNU</t>
  </si>
  <si>
    <t>1.1.1.1.1.4.2.1.1. </t>
  </si>
  <si>
    <t>1.1.1.1.1.4.2.1.2. </t>
  </si>
  <si>
    <t>1.1.1.1.1.4.2.1.3. </t>
  </si>
  <si>
    <t>Jedná sa o antikorový ohýbaný profil vodotesne navarený na zadný lem prelivového žliabku. Slúži ako stratené debnenie pre ďalšie stavebné úpravy a zároveň ako plocha pre napojenie vodorovnej hydroizolácie. Hr. plechu 1,5 mm, materiál, tvar podľa PD.</t>
  </si>
  <si>
    <t>1.1.1.1.1.4.2.2. </t>
  </si>
  <si>
    <t>IZOLÁCIA</t>
  </si>
  <si>
    <t>1.1.1.1.1.4.2.2.1. </t>
  </si>
  <si>
    <t>1.1.1.1.1.4.2.3. </t>
  </si>
  <si>
    <t>1.1.1.1.1.4.2.3.1. </t>
  </si>
  <si>
    <t>1.1.1.1.1.4.2.3.2. </t>
  </si>
  <si>
    <t>1.1.1.1.1.4.2.4. </t>
  </si>
  <si>
    <t>1.1.1.1.1.4.2.4.1. </t>
  </si>
  <si>
    <t>1.1.1.1.1.4.2.4.2. </t>
  </si>
  <si>
    <t>Čistiaca časť dnového kanála s bezskrutkovým uzáverom krytu</t>
  </si>
  <si>
    <t>1.1.1.1.1.4.2.4.3. </t>
  </si>
  <si>
    <t>1.1.1.1.1.4.2.4.4. </t>
  </si>
  <si>
    <t>1.1.1.1.1.4.2.4.5. </t>
  </si>
  <si>
    <t>Odtok z dna bazéna s bezskrutkovým uzáverom krytu</t>
  </si>
  <si>
    <t>1.1.1.1.1.4.2.4.6. </t>
  </si>
  <si>
    <t>1.1.1.1.1.4.2.4.7. </t>
  </si>
  <si>
    <t>1.1.1.1.1.4.2.5. </t>
  </si>
  <si>
    <t xml:space="preserve">D6 </t>
  </si>
  <si>
    <t>VYBAVENIE BAZÉNU</t>
  </si>
  <si>
    <t>1.1.1.1.1.4.2.5.1. </t>
  </si>
  <si>
    <t>1.1.1.1.1.4.2.5.2. </t>
  </si>
  <si>
    <t>1.1.1.1.1.4.2.5.3. </t>
  </si>
  <si>
    <t>1.1.1.1.1.4.2.5.4. </t>
  </si>
  <si>
    <t>Servisný kufrík pre verejné bazény</t>
  </si>
  <si>
    <t>Plastový kufrík s uzatvárateľným poklopem. Obsahuje základné materiály a nástroje pre údržbu a servis antikorových bazénov, antikorový kľúč s medveďom pre demontáž roštníc, antikorový imbusový kľúč, súprava základných šraubov s imbusovou zapustenou hlavou, Molykot pastu 50g, univerzálny kľúč, sadu utierok DEOX-FIT 125 ks 15x20cm, príbalové bezpečnostné listy chemikálií, súpravu gumových rukavíc, príručku pre prevádzkovateľov zariadení  z ušľachtilej ocelí. (Variantne: prípadne ku každej masážnej tryske plastovú záslepku plus kľúč pre demontáž trysiek, ku každému druhu trysky jeden).</t>
  </si>
  <si>
    <t>1.1.1.1.1.4.2.5.5. </t>
  </si>
  <si>
    <t>Náradie pre montáž a demontáž veka dnového kanála (verejné bazény)</t>
  </si>
  <si>
    <t>Zariadenie dodávané s telesom bazéna pre jednoduchú montáž a demontáž dnových kanálov. Návod na použitie je  dodávaný s návodom na obsluhu a údržbu bazéna.</t>
  </si>
  <si>
    <t>1.1.1.1.1.4.2.5.6. </t>
  </si>
  <si>
    <t>Štartový blok PROFI s meraním vr. znakárskej pomôcky (od hl. 1.80m)</t>
  </si>
  <si>
    <t>Slúži na štart plavcov pri profesionálnom a závodnom plávaní. Konštrukcia bloku je demontovateľná a je vyrobená z: • hornej štartovacej nášľapnej dosky vyrobenej zo sklolaminátu GFK, vybavené protišmykovou úpravou podľa STN EN 13451-1, skupiny zatriedenia 24°, farba enciánová modrá RAL 5010, upevnené k centrálnemu nosnému stĺpiku štyrmi šraubami  M12 s uzavretými maticami, výška prednej hrany 71 cm nad vodnou hladinou, sklon dosky 9° smerom k vode. • centrálneho nosného stĺpika tvoreného zváranou konštrukciou rovných stien s navarenými upevňovacími elementmi s príslušným kotvením do prelivového žliabku, upevnené štyrmi šraubami M12  • držadlá pre štart na znak, to je konštruované tak, aby bol možný vertikálny  i horizontálny úchop. Toto madlo je odnímateľné a tvorí  ho antikorová brúsená trubka TRKR 40x2 mm, Ku štartovacej doske je pripevnená dvoma šraubami M 12 • nášľapné plochy pomocného stupňa štartovacieho bloku, táto je z rovnakého materiálu ako štartovacia doska vrátane totožnej protišmykovej úpravy. Uchytenie dosky štyrmi šraubami M 12 ako pri štartovacej dosky, farba zase zhodná so štartovacou doskou. Výstužné zahnuté trubky majú rozmer TRKR 40x2mm.Výška pomocného stupňa 39 cm nad úrovňou prelivového žliabku. Meranie.                                                            • Pripevňovacia spodná príruba musí mať hornú hranu vo výške resp. v úrovni krycieho roštu prelivového žliabku. Súčasťou dodávky štartovného bloku sú aj krycie roštnice ktoré je nutné doplniť do žliabku pri odmontovanom bloku. Súčasťou štartovacie bloku je aj znakárska pomôcka - zariadenie pre štart disciplíny "ZNAK" z vody.</t>
  </si>
  <si>
    <t>1.1.1.1.1.4.2.5.7. </t>
  </si>
  <si>
    <t>Štartový blok rúrkový štandard bez merania</t>
  </si>
  <si>
    <t>Slúži na štart plavcov pri závodnom alebo kondičnom plávaní. Konštrukcia bloku je demontovateľná a je vyrobená z: • hornej štartovacej nášľapnej dosky vyrobenej zo sklolaminátu GFK, vybavené protišmykovou úpravou podľa STN EN 13451-1, skupiny zatriedenia 24°, farba enciánová modrá RAL 5010, upevnené k centrálnemu nosnému stĺpiku štyrmi šraubami  M12 s uzavretými maticami, sklon dosky 6° smerom k vode. • centrálneho nosného stĺpika tvoreného rúrou TRKR114.3x3, s navarenými upevňovacími elementmi s príslušným kotvením do prelivového žliabku, upevnené štyrmi šraubami M12  • držadlá pre štart na znak, to je konštruované tak, aby bol možný vertikálny  i horizontálny úchop. Toto madlo je odnímateľné a tvorí  ho antikorová brúsená trubka TRKR 40x2 mm, Ku štartovacej doske je pripevnená dvoma šraubami M 12 • nášľapné plochy pomocného stupňa štartovacieho bloku, táto je z rovnakého materiálu ako štartovacia doska vrátane totožnej protišmykovej úpravy. Uchytenie dosky štyrmi šraubami M 12 ako pri štartovacej dosky, farba zase zhodná so štartovacou doskou. Výstužné zahnuté trubky majú rozmer TRKR 40x2mm. • Pripevňovacia spodná príruba musí mať hornú hranu vo výške resp. v úrovni krycieho roštu prelivového žliabku. Súčasťou dodávky štartovného bloku sú aj krycie roštnice ktoré je nutné doplniť do žliabku pri odmontovanom bloku</t>
  </si>
  <si>
    <t>1.1.1.1.1.4.2.5.8. </t>
  </si>
  <si>
    <t>1.1.1.1.1.4.2.5.9. </t>
  </si>
  <si>
    <t>Laná plaveckých dráh podľa FINA 150mm - dĺžka 25m (PRO)</t>
  </si>
  <si>
    <t>Pre športové preteky podľa STN EN 13451-5 a FINA.  Sú vytvorené z antikorového lana s priemerom 4,75 m, s dĺžkou podľa dĺžky bazéna. S navlieknutými technologicky perforovanými medzikruhmi z plastu s vonkajším priemerom 150 mm. Plavecké lano zároveň eliminuje pohyb vĺn smerom do vedľajších dráh.Bezpečnostné prevedenie proti zraneniu osôb. Vrátane napojovacích prvok a chrániča na pružinu.</t>
  </si>
  <si>
    <t>1.1.1.1.1.4.2.5.10. </t>
  </si>
  <si>
    <t>Laná plaveckých dráh podľa FINA 150mm - dĺžka 50m (PRO)</t>
  </si>
  <si>
    <t>1.1.1.1.1.4.2.5.11. </t>
  </si>
  <si>
    <t>Zariadenie pre uskladnenie plaveckých lán v podlahe - pre laná o pr. 150mm a dĺžke 50m</t>
  </si>
  <si>
    <t>1.1.1.1.1.4.2.5.12. </t>
  </si>
  <si>
    <t>Zariadenie pre uskladnenie plaveckých lán v podlahe - pre laná o pr. 150mm a dĺžke 25m</t>
  </si>
  <si>
    <t>1.1.1.1.1.4.2.5.13. </t>
  </si>
  <si>
    <t>Klzák na plavecká laná (pre ľahšiu a šetrnejšiu manipuláciu)</t>
  </si>
  <si>
    <t>1.1.1.1.1.4.2.5.14. </t>
  </si>
  <si>
    <t>Odrazová doska z plexiskla číra so zásuvnými púzdrami</t>
  </si>
  <si>
    <t>Odrazová doska je dodávaná so zásuvnými puzdrami upevňovanými do konštrukcie prelivového žliabku. Doska je vyrobená v súlade s STN EN 13451-6 a podľa  noriem FINA, prevedenie plexiskla min hrúbka 24 mm príp. v kombinácii plexiskla a antikorovej ocele, s dĺžkou odrazovej dosky podľa PD . Odrazová doska je kotvená do prelivovej hrany min 4 rebrá, z toho vonkajšie rebrá zároveň do žliabku na kotviace kolíky, z toho dve vonkajšie rebrá  majú hrúbku steny min.49mm  a dve vnútorné  rebrá hrúbku min.24mm. Ich konštrukcia musí umožňovať ľahkú  inštaláciu držiakov plaveckých lán a kontinuálny preliv vody do prelivového žliabku bazénu v mieste inštalácie stien. Úchopové časti dosky (všetky vonkajšie hrany) technologicky ošetrené polomerom min R 6mm. Okrem frézovanej perforácii odrazovej dosky je ostatný povrch hladký. Odrazová stena musí umožňovať ľahké napojenie elektrón. dotykových dosiek pre závodné plávanie.</t>
  </si>
  <si>
    <t>1.1.1.1.1.4.2.5.15. </t>
  </si>
  <si>
    <t>Farebné značenie (podvodné plavecké pásy) - dno bez obrátkových stien (iba značenie) termotlakové nanášane vynilové pásy</t>
  </si>
  <si>
    <t>1.1.1.1.1.4.2.5.16. </t>
  </si>
  <si>
    <t>Farebné značenie (podvodné plavecké pásy) - dno vr. obrátkových stien - termotlakové nanášane vynilové pásy</t>
  </si>
  <si>
    <t>1.1.1.1.1.4.2.5.17. </t>
  </si>
  <si>
    <t>Vodné pólo - ihrisko na vodné pólo s označením pre mužov 30x20m. ihrisko pre ženy s výmennými  lanami 25x20m. 2 postranné laná 50m pre mužov a 2 postranné laná 50m pre ženy. 8 brankových lán     o dĺžke 10.7m s diskami o o 100mm. Na jednej strane uťahovák</t>
  </si>
  <si>
    <t>1.1.1.1.1.4.2.5.18. </t>
  </si>
  <si>
    <t>Ukazovateľ spätnej obrátky</t>
  </si>
  <si>
    <t>Dodávka zahrnuje kotvenie do žliabku vrátane rúrových držiakov a lana so zástavkami. Prevedenie podľa PD a podľa požiadaviek noriem FINA.</t>
  </si>
  <si>
    <t>1.1.1.1.1.4.2.5.19. </t>
  </si>
  <si>
    <t>Ukazovateľ chybného štartu</t>
  </si>
  <si>
    <t>Dodávka zahrňuje polyesterové lano s vnútorným jadrom olova. Farba biela. Prevedenie podľa PD a požiadaviek noriem FINA.</t>
  </si>
  <si>
    <t>1.1.1.1.1.4.2.5.20. </t>
  </si>
  <si>
    <t>Mechanizmus na chybný štart</t>
  </si>
  <si>
    <t>Slúži ako informačné zariadenie pre plavcov v prípade, že dôjde k chybnému štartu</t>
  </si>
  <si>
    <t>1.1.1.1.1.4.2.5.21. </t>
  </si>
  <si>
    <t>Tyč pre ukazovateľ chybného štartu a spätnej obrátky</t>
  </si>
  <si>
    <t>Dodávka zahrňuje kompletné kotvenie do žliabku vrátane rúrových držiakov. Prevedenie podľa PD a požiadaviek FINA.</t>
  </si>
  <si>
    <t>1.1.1.1.1.4.2.6. </t>
  </si>
  <si>
    <t xml:space="preserve">D7 </t>
  </si>
  <si>
    <t>VOLITELNÉ POZÍCIE (nie sú započtené v celkovej cene za bazén)</t>
  </si>
  <si>
    <t>1.1.1.1.1.4.2.6.1. </t>
  </si>
  <si>
    <t>Bazénový vysávač Dolphin 2x2 Pro Gyro (pre bazény do 50 m dĺžky)</t>
  </si>
  <si>
    <t>1.1.1.1.1.4.2.6.2. </t>
  </si>
  <si>
    <t>Bazénový hydraulický zdvihák pre telesne postihnutých</t>
  </si>
  <si>
    <t>1.1.1.1.1.4.2.6.3. </t>
  </si>
  <si>
    <t>Laná plaveckých dráh dle FINA 150mm - dĺžka 50m (PRO)</t>
  </si>
  <si>
    <t>1.1.1.1.1.4.2.6.4. </t>
  </si>
  <si>
    <t>1.1.1.1.2. </t>
  </si>
  <si>
    <t>E.3 Zdravotechnika</t>
  </si>
  <si>
    <t>1.1.1.1.2.1. </t>
  </si>
  <si>
    <t>01 - Vodovod</t>
  </si>
  <si>
    <t>1.1.1.1.2.1.1. </t>
  </si>
  <si>
    <t>1.1.1.1.2.1.1.1. </t>
  </si>
  <si>
    <t>Rúrové vedenie</t>
  </si>
  <si>
    <t>1.1.1.1.2.1.1.1.1. </t>
  </si>
  <si>
    <t>Montáž ventila mechanického a plavákového prírubového na vonkajších radoch DN 50</t>
  </si>
  <si>
    <t>1.1.1.1.2.1.1.1.2. </t>
  </si>
  <si>
    <t>Automatický odvzdušňovací ventil Flexvent Top Aqua DN15</t>
  </si>
  <si>
    <t>1.1.1.1.2.1.1.1.3. </t>
  </si>
  <si>
    <t>Montáž spätnej klapky DN 50</t>
  </si>
  <si>
    <t>1.1.1.1.2.1.1.1.4. </t>
  </si>
  <si>
    <t>Spätná klapka závitová mosadzná DN50</t>
  </si>
  <si>
    <t>1.1.1.1.2.1.1.1.5. </t>
  </si>
  <si>
    <t>Montáž šúpatka prírubového s mäkkým tesnením DN80</t>
  </si>
  <si>
    <t>1.1.1.1.2.1.1.1.6. </t>
  </si>
  <si>
    <t>Šúpatko prírubové s mäkkým tesnením DN80. L=180mm</t>
  </si>
  <si>
    <t>1.1.1.1.2.1.1.2. </t>
  </si>
  <si>
    <t>1.1.1.1.2.1.1.2.1. </t>
  </si>
  <si>
    <t>Presun hmôt pre opravy a údržbu objektov vrátane vonkajších plášťov výšky do 25 m</t>
  </si>
  <si>
    <t>1.1.1.1.2.1.2. </t>
  </si>
  <si>
    <t>1.1.1.1.2.1.2.1. </t>
  </si>
  <si>
    <t>1.1.1.1.2.1.2.1.1. </t>
  </si>
  <si>
    <t>Montaž trubíc TUBOLIT DG hr. do 6 mm. vnút.priemer do 18 mm</t>
  </si>
  <si>
    <t>1.1.1.1.2.1.2.1.2. </t>
  </si>
  <si>
    <t>Izolačná PE trubica TUBOLIT DG 18x5 mm (d potrubia x hr. izolácie). nenadrezaná. AZ FLEX</t>
  </si>
  <si>
    <t>1.1.1.1.2.1.2.1.3. </t>
  </si>
  <si>
    <t>Montaž trubíc TUBOLIT DG hr. do 13 mm. vnút.priemer 22 - 42 mm</t>
  </si>
  <si>
    <t>1.1.1.1.2.1.2.1.4. </t>
  </si>
  <si>
    <t>Izolačná PE trubica TUBOLIT DG 22x13 mm (d potrubia x hr. izolácie). nadrezaná. AZ FLEX</t>
  </si>
  <si>
    <t>1.1.1.1.2.1.2.1.5. </t>
  </si>
  <si>
    <t>Montaž trubíc na báze PE peny hr. od 13 mm. vnút.priemer do 65 - 76 mm</t>
  </si>
  <si>
    <t>1.1.1.1.2.1.2.1.6. </t>
  </si>
  <si>
    <t>Izolačná PE trubica TUBOLIT DG 28x20 mm (d potrubia x hr. izolácie). nadrezaná. AZ FLEX</t>
  </si>
  <si>
    <t>1.1.1.1.2.1.2.1.7. </t>
  </si>
  <si>
    <t>Izolačná PE trubica TUBOLIT DG 35x20 mm (d potrubia x hr. izolácie). nadrezaná. AZ FLEX</t>
  </si>
  <si>
    <t>1.1.1.1.2.1.2.1.8. </t>
  </si>
  <si>
    <t>Izolačná PE trubica TUBOLIT DG 42x20 mm (d potrubia x hr. izolácie). nadrezaná. AZ FLEX</t>
  </si>
  <si>
    <t>1.1.1.1.2.1.2.1.9. </t>
  </si>
  <si>
    <t>Izolačná PE trubica TUBOLIT DG 54x30 mm (d potrubia x hr. izolácie). rozrezaná. AZ FLEX</t>
  </si>
  <si>
    <t>1.1.1.1.2.1.2.1.10. </t>
  </si>
  <si>
    <t>Izolačná PE trubica dxhr. 60x30 mm. rozrezaná. na izolovanie rozvodov vody. kúrenia. zdravotechniky</t>
  </si>
  <si>
    <t>1.1.1.1.2.1.2.1.11. </t>
  </si>
  <si>
    <t>Izolačná PE trubica TUBOLIT DG 76x30 mm (d potrubia x hr. izolácie). rozrezaná. AZ FLEX</t>
  </si>
  <si>
    <t>1.1.1.1.2.1.2.1.12. </t>
  </si>
  <si>
    <t>Izolačná PE trubica TUBOLIT DG 89x30 mm (d potrubia x hr. izolácie). rozrezaná. AZ FLEX</t>
  </si>
  <si>
    <t>1.1.1.1.2.1.2.1.13. </t>
  </si>
  <si>
    <t>1.1.1.1.2.1.2.2. </t>
  </si>
  <si>
    <t>Zdravotechnika - vnútorná kanalizácia</t>
  </si>
  <si>
    <t>1.1.1.1.2.1.2.2.1. </t>
  </si>
  <si>
    <t>Montáž podlahového vpustu s vodorovným odtokom DN 75</t>
  </si>
  <si>
    <t>1.1.1.1.2.1.2.2.2. </t>
  </si>
  <si>
    <t>Podlahový vpust so spodným odtokom DN75.Alcaplast APV4344</t>
  </si>
  <si>
    <t>1.1.1.1.2.1.2.2.3. </t>
  </si>
  <si>
    <t>Montáž podlahového odtokového žlabu</t>
  </si>
  <si>
    <t>1.1.1.1.2.1.2.2.4. </t>
  </si>
  <si>
    <t>Sprchový žľab bez okraja pre vloženie dlažby Alcaplast APZ115-750 Marble Low. Dĺžka žľabu 750mm. 8595580565473</t>
  </si>
  <si>
    <t>1.1.1.1.2.1.2.2.5. </t>
  </si>
  <si>
    <t>Sprchový žľab bez okraja pre vloženie dlažby Alcaplast APZ115-850 Marble Low. Dĺžka žľabu 850mm. 8595580565480</t>
  </si>
  <si>
    <t>1.1.1.1.2.1.2.2.6. </t>
  </si>
  <si>
    <t>Sprchový žľab bez okraja pre vloženie dlažby Alcaplast APZ115-1050 Marble Low. Dĺžka žľabu 1050mm. 8595580565428</t>
  </si>
  <si>
    <t>1.1.1.1.2.1.2.2.7. </t>
  </si>
  <si>
    <t>Presun hmôt pre vnútornú kanalizáciu v objektoch výšky nad 6 do 12 m</t>
  </si>
  <si>
    <t>1.1.1.1.2.1.2.3. </t>
  </si>
  <si>
    <t>1.1.1.1.2.1.2.3.1. </t>
  </si>
  <si>
    <t>Montáž plasthliníkovej nástenky pre vodu lisovaním D 16 mm</t>
  </si>
  <si>
    <t>1.1.1.1.2.1.2.3.2. </t>
  </si>
  <si>
    <t>Nástenka lisovacia pre plasthliníkové potrubie D 16x1/2" mm</t>
  </si>
  <si>
    <t>1.1.1.1.2.1.2.3.3. </t>
  </si>
  <si>
    <t>Montáž spätnej klapky prírubovej pre vodu DN 80</t>
  </si>
  <si>
    <t>1.1.1.1.2.1.2.3.4. </t>
  </si>
  <si>
    <t>Spätná klapka prírubová  DN80</t>
  </si>
  <si>
    <t>1.1.1.1.2.1.2.3.5. </t>
  </si>
  <si>
    <t>Montáž guľového kohúta závitového priameho pre vodu G 1/2</t>
  </si>
  <si>
    <t>1.1.1.1.2.1.2.3.6. </t>
  </si>
  <si>
    <t>Guľový kohút HERZ s atestom na pitnú vodu Herz 2 2210 DN15</t>
  </si>
  <si>
    <t>1.1.1.1.2.1.2.3.7. </t>
  </si>
  <si>
    <t>Montáž guľového kohúta závitového priameho pre vodu G 3/4</t>
  </si>
  <si>
    <t>1.1.1.1.2.1.2.3.8. </t>
  </si>
  <si>
    <t>Guľový kohút HERZ s atestom na pitnú vodu Herz 2 2210 DN20</t>
  </si>
  <si>
    <t>1.1.1.1.2.1.2.3.9. </t>
  </si>
  <si>
    <t>Montáž guľového kohúta závitového priameho pre vodu G 1</t>
  </si>
  <si>
    <t>1.1.1.1.2.1.2.3.10. </t>
  </si>
  <si>
    <t>Guľový kohút HERZ s atestom na pitnú vodu Herz 2 2210 DN25</t>
  </si>
  <si>
    <t>1.1.1.1.2.1.2.3.11. </t>
  </si>
  <si>
    <t>Montáž guľového kohúta závitového priameho pre vodu G 5/4</t>
  </si>
  <si>
    <t>1.1.1.1.2.1.2.3.12. </t>
  </si>
  <si>
    <t>Guľový kohút HERZ s atestom na pitnú vodu Herz 2 2210 DN32</t>
  </si>
  <si>
    <t>1.1.1.1.2.1.2.3.13. </t>
  </si>
  <si>
    <t>Montáž guľového kohúta závitového priameho pre vodu G 6/4</t>
  </si>
  <si>
    <t>1.1.1.1.2.1.2.3.14. </t>
  </si>
  <si>
    <t>Guľový kohút HERZ s atestom na pitnú vodu Herz 2 2210 DN40</t>
  </si>
  <si>
    <t>1.1.1.1.2.1.2.3.15. </t>
  </si>
  <si>
    <t>Montáž guľového kohúta závitového priameho pre vodu G 2</t>
  </si>
  <si>
    <t>1.1.1.1.2.1.2.3.16. </t>
  </si>
  <si>
    <t>Guľový kohút HERZ s atestom na pitnú vodu Herz 2 2210 DN50</t>
  </si>
  <si>
    <t>1.1.1.1.2.1.2.3.17. </t>
  </si>
  <si>
    <t>Montáž poistného ventilu závitového pre vodu</t>
  </si>
  <si>
    <t>1.1.1.1.2.1.2.3.18. </t>
  </si>
  <si>
    <t>Poistný ventil s vonkajším závitom 6bar</t>
  </si>
  <si>
    <t>1.1.1.1.2.1.2.3.19. </t>
  </si>
  <si>
    <t>Montáž tlakového redukčného závitového ventilu G 3</t>
  </si>
  <si>
    <t>1.1.1.1.2.1.2.3.20. </t>
  </si>
  <si>
    <t>Redukčný ventil prirubový DN80. L=310mm</t>
  </si>
  <si>
    <t>1.1.1.1.2.1.2.3.21. </t>
  </si>
  <si>
    <t>Montáž pripojovacej sanitárnej flexi hadice G 3/4</t>
  </si>
  <si>
    <t>1.1.1.1.2.1.2.3.22. </t>
  </si>
  <si>
    <t>Hadica flexi nerezová 3/4". dĺ. 1500 mm. priemyselná pripojovacia pre vykurovanie. chladenie. sanitu</t>
  </si>
  <si>
    <t>1.1.1.1.2.1.2.3.23. </t>
  </si>
  <si>
    <t>Hadica flexi nerezová 3/4". dĺ. 500 mm. priemyselná pripojovacia pre vykurovanie. chladenie. sanitu</t>
  </si>
  <si>
    <t>1.1.1.1.2.1.2.3.24. </t>
  </si>
  <si>
    <t>Montáž vyvažovacieho ventilu šikmého na pitnú vodu DN 15</t>
  </si>
  <si>
    <t>1.1.1.1.2.1.2.3.25. </t>
  </si>
  <si>
    <t>Vyvažovací ventil Herz Stomax 4017MW DN15MF pre pitnú vodu</t>
  </si>
  <si>
    <t>1.1.1.1.2.1.2.3.26. </t>
  </si>
  <si>
    <t>Vyvažovací ventil Herz Stomax 4017MW DN15LF - pre pitnú vodu</t>
  </si>
  <si>
    <t>1.1.1.1.2.1.2.3.27. </t>
  </si>
  <si>
    <t>Montáž oddeľovača systémov DN 50</t>
  </si>
  <si>
    <t>1.1.1.1.2.1.2.3.28. </t>
  </si>
  <si>
    <t>Systémový oddeľovač systému pitnej vody SYR BA DN50</t>
  </si>
  <si>
    <t>1.1.1.1.2.1.2.3.29. </t>
  </si>
  <si>
    <t>Montáž vodomeru pre vodu do 30°C prírubového skrutkového vertikálneho DN 50</t>
  </si>
  <si>
    <t>1.1.1.1.2.1.2.3.30. </t>
  </si>
  <si>
    <t>Vodomer na studenú vodu Sensus MN. Qn=15m3/h. DN50. 300mm</t>
  </si>
  <si>
    <t>1.1.1.1.2.1.2.3.31. </t>
  </si>
  <si>
    <t>Montáž vodomeru pre vodu do 30°C prírubového skrutkového vertikálneho DN 80</t>
  </si>
  <si>
    <t>1.1.1.1.2.1.2.3.32. </t>
  </si>
  <si>
    <t>Vodomer na studenú vodu Meistream Plus. DN80. Qn=40m3/h. 300mm</t>
  </si>
  <si>
    <t>1.1.1.1.2.1.2.3.33. </t>
  </si>
  <si>
    <t>Montáž vodomeru závitového jednovtokového suchobežného G 1</t>
  </si>
  <si>
    <t>1.1.1.1.2.1.2.3.34. </t>
  </si>
  <si>
    <t>Vodomer na studenú vodu Sensus MN. Qn=3.5m3/h. DN25. 260mm</t>
  </si>
  <si>
    <t>1.1.1.1.2.1.2.3.35. </t>
  </si>
  <si>
    <t>Vodomer na teplú vodu Sensus AN90 . Qn=3.5m3/h. DN25. 260mm</t>
  </si>
  <si>
    <t>1.1.1.1.2.1.2.3.36. </t>
  </si>
  <si>
    <t>Montáž vodomeru závitového jednovtokového suchobežného G 6/4</t>
  </si>
  <si>
    <t>1.1.1.1.2.1.2.3.37. </t>
  </si>
  <si>
    <t>Vodomer na studenú vodu Sensus MN. Qn=10m3/h. DN40. 300mm</t>
  </si>
  <si>
    <t>1.1.1.1.2.1.2.3.38. </t>
  </si>
  <si>
    <t>Vodomer na teplú vodu Sensus AN90 . Qn=10m3/h. DN40. 300mm</t>
  </si>
  <si>
    <t>1.1.1.1.2.1.2.3.39. </t>
  </si>
  <si>
    <t>Montáž filtra pre filtrovanie mechanických nečistôt z teplej vody 2"</t>
  </si>
  <si>
    <t>1.1.1.1.2.1.2.3.40. </t>
  </si>
  <si>
    <t>Filter mechanický Cintropur NW500  2". DN50. prietok</t>
  </si>
  <si>
    <t>1.1.1.1.2.1.2.3.41. </t>
  </si>
  <si>
    <t>Montáž sterilizačnej UV lampy</t>
  </si>
  <si>
    <t>1.1.1.1.2.1.2.3.42. </t>
  </si>
  <si>
    <t>UV dezinfekčné zariadenie pre pitnú vodu Garant LIT DUV-2A500-N-MST. prietok 15m3/h</t>
  </si>
  <si>
    <t>1.1.1.1.2.1.2.3.43. </t>
  </si>
  <si>
    <t>Montáž ventilu redukčného prírubového DN 150</t>
  </si>
  <si>
    <t>1.1.1.1.2.1.2.3.44. </t>
  </si>
  <si>
    <t>Redukcia prírubová DN150/DN80</t>
  </si>
  <si>
    <t>1.1.1.1.2.1.2.3.45. </t>
  </si>
  <si>
    <t>Montáž ventilu závitového termostatického jednoregulačného</t>
  </si>
  <si>
    <t>1.1.1.1.2.1.2.3.46. </t>
  </si>
  <si>
    <t>Termostat do cirkulácie Herz 4011</t>
  </si>
  <si>
    <t>1.1.1.1.2.1.2.3.47. </t>
  </si>
  <si>
    <t>Montáž príslušenstva domácej vodárne. ovládací spínač tlakový</t>
  </si>
  <si>
    <t>1.1.1.1.2.1.2.3.48. </t>
  </si>
  <si>
    <t>Tlakový spínač TSA3SO5S</t>
  </si>
  <si>
    <t>1.1.1.1.2.1.2.3.49. </t>
  </si>
  <si>
    <t>Presun hmôt pre vnútorný vodovod v objektoch výšky nad 6 do 12 m</t>
  </si>
  <si>
    <t>1.1.1.1.2.1.2.4. </t>
  </si>
  <si>
    <t>1.1.1.1.2.1.2.4.1. </t>
  </si>
  <si>
    <t>Montáž tlakového tlačidlového splachovača</t>
  </si>
  <si>
    <t>1.1.1.1.2.1.2.4.2. </t>
  </si>
  <si>
    <t>Splachovacie tlačítko s elektromagnetickým senzorom PL3-E</t>
  </si>
  <si>
    <t>1.1.1.1.2.1.2.4.3. </t>
  </si>
  <si>
    <t>Montáž záchodovej misy keramickej kombinovanej s rovným odpadom</t>
  </si>
  <si>
    <t>1.1.1.1.2.1.2.4.4. </t>
  </si>
  <si>
    <t>Stoja kombinačná misa kapotovaná ku stene. Vario odpad. Jika Cubito Pure  H824426</t>
  </si>
  <si>
    <t>1.1.1.1.2.1.2.4.5. </t>
  </si>
  <si>
    <t>Montáž záchodovej misy keramickej zavesenej</t>
  </si>
  <si>
    <t>1.1.1.1.2.1.2.4.6. </t>
  </si>
  <si>
    <t>Závesný klozet Jika Cubito Pure H820423</t>
  </si>
  <si>
    <t>1.1.1.1.2.1.2.4.7. </t>
  </si>
  <si>
    <t>Závesný klozet Jika Deep Handicap s predĺženou dĺžkou H820642</t>
  </si>
  <si>
    <t>1.1.1.1.2.1.2.4.8. </t>
  </si>
  <si>
    <t>Montáž pisoáru keramického s automatickým splachovaním a napájacím zdrojom</t>
  </si>
  <si>
    <t>1.1.1.1.2.1.2.4.9. </t>
  </si>
  <si>
    <t>Napájací zdroj pre pisoár H895091</t>
  </si>
  <si>
    <t>1.1.1.1.2.1.2.4.10. </t>
  </si>
  <si>
    <t>Pisoár Jika Golem so senzorom H8430700004831</t>
  </si>
  <si>
    <t>1.1.1.1.2.1.2.4.11. </t>
  </si>
  <si>
    <t>Montáž predstenového systému záchodov</t>
  </si>
  <si>
    <t>1.1.1.1.2.1.2.4.12. </t>
  </si>
  <si>
    <t>Podomietkový systém Jika  PRO WC System</t>
  </si>
  <si>
    <t>1.1.1.1.2.1.2.4.13. </t>
  </si>
  <si>
    <t>Podomietkový modul Jika  PRO WC System Handicap H893642</t>
  </si>
  <si>
    <t>1.1.1.1.2.1.2.4.14. </t>
  </si>
  <si>
    <t>Montáž predstenového systému výleviek</t>
  </si>
  <si>
    <t>1.1.1.1.2.1.2.4.15. </t>
  </si>
  <si>
    <t>Podomietkový modul pre výlevku Jika Mira H893607</t>
  </si>
  <si>
    <t>1.1.1.1.2.1.2.4.16. </t>
  </si>
  <si>
    <t>Montáž pisoárovej deliacej steny keramickej</t>
  </si>
  <si>
    <t>1.1.1.1.2.1.2.4.17. </t>
  </si>
  <si>
    <t>Deliaca stena pre pisár Jika Split</t>
  </si>
  <si>
    <t>1.1.1.1.2.1.2.4.18. </t>
  </si>
  <si>
    <t>Montáž umývadla keramického bez výtokovej armatúry</t>
  </si>
  <si>
    <t>1.1.1.1.2.1.2.4.19. </t>
  </si>
  <si>
    <t>Sanitárna keramika umývadlo Jika Cubito Pure 600x450mm 810423</t>
  </si>
  <si>
    <t>1.1.1.1.2.1.2.4.20. </t>
  </si>
  <si>
    <t>Montáž umývadla keramického bez barierového. bez výtokovej armatúry</t>
  </si>
  <si>
    <t>1.1.1.1.2.1.2.4.21. </t>
  </si>
  <si>
    <t>Bezbariérové umývaadlo Jika Mio. 640x550mm. H8137140001041</t>
  </si>
  <si>
    <t>1.1.1.1.2.1.2.4.22. </t>
  </si>
  <si>
    <t>Montáž záchodového sedadla s poklopom</t>
  </si>
  <si>
    <t>1.1.1.1.2.1.2.4.23. </t>
  </si>
  <si>
    <t>Doska na sedenie s poklopom. Jika Cubito Pure H893421</t>
  </si>
  <si>
    <t>1.1.1.1.2.1.2.4.24. </t>
  </si>
  <si>
    <t>Sklopná zostava pre WC Jika Universum H3897100000001</t>
  </si>
  <si>
    <t>1.1.1.1.2.1.2.4.25. </t>
  </si>
  <si>
    <t>Doska na sedenie s poklopom. Jika Deep H893282</t>
  </si>
  <si>
    <t>1.1.1.1.2.1.2.4.26. </t>
  </si>
  <si>
    <t>Montáž doplnkov zariadení kúpeľní a záchodov. sedačka do sprchy alebo vane</t>
  </si>
  <si>
    <t>1.1.1.1.2.1.2.4.27. </t>
  </si>
  <si>
    <t>Sprchová sedačka Jika Universum 490x340mm. H3897180030001</t>
  </si>
  <si>
    <t>1.1.1.1.2.1.2.4.28. </t>
  </si>
  <si>
    <t>Montáž kuchynských drezov jednoduchých. hranatých s rozmerom do 800x600 mm. bez výtokových armatúr</t>
  </si>
  <si>
    <t>1.1.1.1.2.1.2.4.29. </t>
  </si>
  <si>
    <t>Drez nerezový s odkvapkávačom 850x500mm</t>
  </si>
  <si>
    <t>1.1.1.1.2.1.2.4.30. </t>
  </si>
  <si>
    <t>Montáž výlevky keramickej závesnej bez výtokovej armatúry</t>
  </si>
  <si>
    <t>1.1.1.1.2.1.2.4.31. </t>
  </si>
  <si>
    <t>Výlevka závesná Jika Mira s mriežkou</t>
  </si>
  <si>
    <t>1.1.1.1.2.1.2.4.32. </t>
  </si>
  <si>
    <t>Montáž sprchovej hlavice</t>
  </si>
  <si>
    <t>1.1.1.1.2.1.2.4.33. </t>
  </si>
  <si>
    <t>Sprchová batéria podomietková Schell Linus 018332899</t>
  </si>
  <si>
    <t>1.1.1.1.2.1.2.4.34. </t>
  </si>
  <si>
    <t>Montáž sprchového setu</t>
  </si>
  <si>
    <t>1.1.1.1.2.1.2.4.35. </t>
  </si>
  <si>
    <t>Sprchový set Hansgrohe Crometta</t>
  </si>
  <si>
    <t>1.1.1.1.2.1.2.4.36. </t>
  </si>
  <si>
    <t>Montáž ventilu rohového s pripojovacou rúrkou G 1/2</t>
  </si>
  <si>
    <t>1.1.1.1.2.1.2.4.37. </t>
  </si>
  <si>
    <t>Montáž batérie umývadlovej a drezovej stojankovej. so senzorovým ovládaním s prívodom teplej a studenej vody</t>
  </si>
  <si>
    <t>1.1.1.1.2.1.2.4.38. </t>
  </si>
  <si>
    <t>Batéria umývadlová stojančeková Sanela SLU54B</t>
  </si>
  <si>
    <t>1.1.1.1.2.1.2.4.39. </t>
  </si>
  <si>
    <t>Montáž batérie umývadlovej a drezovej stojankovej. pákovej alebo klasickej s mechanickým ovládaním</t>
  </si>
  <si>
    <t>1.1.1.1.2.1.2.4.40. </t>
  </si>
  <si>
    <t>Batéria stojančeková drezová</t>
  </si>
  <si>
    <t>1.1.1.1.2.1.2.4.41. </t>
  </si>
  <si>
    <t>Montáž batérie výlevkovej nástennej pákovej alebo klasickej s mechanickým ovládaním</t>
  </si>
  <si>
    <t>1.1.1.1.2.1.2.4.42. </t>
  </si>
  <si>
    <t>Batéria stenová pre výlevku Jika Talas</t>
  </si>
  <si>
    <t>1.1.1.1.2.1.2.4.43. </t>
  </si>
  <si>
    <t>Montáž batérie sprchovej</t>
  </si>
  <si>
    <t>1.1.1.1.2.1.2.4.44. </t>
  </si>
  <si>
    <t>Sprchová batéria Hansgrohe Logis</t>
  </si>
  <si>
    <t>1.1.1.1.2.1.2.4.45. </t>
  </si>
  <si>
    <t>Montáž batérie sprchovej podomietkovej termostatickej</t>
  </si>
  <si>
    <t>1.1.1.1.2.1.2.4.46. </t>
  </si>
  <si>
    <t>Podomietkový masterbox Schell SC-V 018270099</t>
  </si>
  <si>
    <t>1.1.1.1.2.1.2.4.47. </t>
  </si>
  <si>
    <t>1.1.1.1.2.1.2.4.48. </t>
  </si>
  <si>
    <t>Montáž zápachovej uzávierky pre zariaďovacie predmety. umývadlovej do D 50 mm</t>
  </si>
  <si>
    <t>1.1.1.1.2.1.2.4.49. </t>
  </si>
  <si>
    <t>Sifón nerezový pre umývadlo Jika Cubito Pure</t>
  </si>
  <si>
    <t>1.1.1.1.2.1.2.4.50. </t>
  </si>
  <si>
    <t>Montáž zápachovej uzávierky pre zariaďovacie predmety. drezovej do D 50 mm (pre jeden drez)</t>
  </si>
  <si>
    <t>1.1.1.1.2.1.2.4.51. </t>
  </si>
  <si>
    <t>Sifón drezový plast</t>
  </si>
  <si>
    <t>1.1.1.1.2.1.2.4.52. </t>
  </si>
  <si>
    <t>Montáž pitnej fontánky G 1/2</t>
  </si>
  <si>
    <t>1.1.1.1.2.1.2.4.53. </t>
  </si>
  <si>
    <t>NEREZOVÁ PITNÁ FONTÁNKA SO STLAČOVACOU A PITNOU ARMATÚROU ( VENTILY. HADICE. SIFÓN A PRIPOJOVACA SADA SÚ SÚČASŤOU BALENIA. napr. SANELA SLUN 62</t>
  </si>
  <si>
    <t>1.1.1.1.2.1.2.4.54. </t>
  </si>
  <si>
    <t>Montáž stroja. zmäkčovač vody</t>
  </si>
  <si>
    <t>1.1.1.1.2.1.2.4.55. </t>
  </si>
  <si>
    <t>Zmäkčovacie zariadenie pre pitnú vodu Garant Duplex 1865T-RX74/WGD-800. prietok 12m3/h</t>
  </si>
  <si>
    <t>1.1.1.1.2.1.2.4.56. </t>
  </si>
  <si>
    <t>Rohový ventil 1/2"x3/8". s filtrom a kovovou pákou. chróm</t>
  </si>
  <si>
    <t>1.1.1.1.2.1.2.4.57. </t>
  </si>
  <si>
    <t>Montáž zápachovej uzávierky pre zariaďovacie predmety. pračkovej do D 50 mm (podomietkovej)</t>
  </si>
  <si>
    <t>1.1.1.1.2.1.2.4.58. </t>
  </si>
  <si>
    <t>Podomietkový komplet HL405</t>
  </si>
  <si>
    <t>1.1.1.1.2.1.2.4.59. </t>
  </si>
  <si>
    <t>Montáž zásobníkového ohrievača vody pre ohrev pitnej vody objem do 150 l</t>
  </si>
  <si>
    <t>1.1.1.1.2.1.2.4.60. </t>
  </si>
  <si>
    <t>Elektrický ohrievač vody Stiebel Eltron EOV50. objem 50 litrov</t>
  </si>
  <si>
    <t>1.1.1.1.2.1.2.4.61. </t>
  </si>
  <si>
    <t>Elektrický ohrievač vody Stiebel Eltron EO5P. objem 5 litrov</t>
  </si>
  <si>
    <t>1.1.1.1.2.1.2.4.62. </t>
  </si>
  <si>
    <t>Montáž nádoby expanznej tlakovej objemu 1500 l</t>
  </si>
  <si>
    <t>1.1.1.1.2.1.2.4.63. </t>
  </si>
  <si>
    <t>Expanzná tlaková nádoba pre pitnú vodu EDS-1500VL-PW. objem 1500 litrov</t>
  </si>
  <si>
    <t>1.1.1.1.2.1.2.4.64. </t>
  </si>
  <si>
    <t>Montáž hadicového zariadenia na stenu</t>
  </si>
  <si>
    <t>1.1.1.1.2.1.2.4.65. </t>
  </si>
  <si>
    <t>Hadicové zariadenie na stenu DN25/30m. 700x700x200mm</t>
  </si>
  <si>
    <t>1.1.1.1.2.1.2.4.66. </t>
  </si>
  <si>
    <t>Odplyňovač Spirovent Steel DN100 (prírubový)</t>
  </si>
  <si>
    <t>1.1.1.1.2.1.2.4.67. </t>
  </si>
  <si>
    <t>Montáž prerušovača vákua</t>
  </si>
  <si>
    <t>1.1.1.1.2.1.2.4.68. </t>
  </si>
  <si>
    <t>Prerušovač vákua CA-PV-VB</t>
  </si>
  <si>
    <t>1.1.1.1.2.1.2.4.69. </t>
  </si>
  <si>
    <t>Presun hmôt pre zariaďovacie predmety v objektoch výšky nad 6 do 12 m</t>
  </si>
  <si>
    <t>1.1.1.1.2.1.3. </t>
  </si>
  <si>
    <t>1.1.1.1.2.1.3.1. </t>
  </si>
  <si>
    <t xml:space="preserve">23-M </t>
  </si>
  <si>
    <t>Montáže potrubia</t>
  </si>
  <si>
    <t>1.1.1.1.2.1.3.1.1. </t>
  </si>
  <si>
    <t>Montáž potrubia z oceľových rúr DN25</t>
  </si>
  <si>
    <t>1.1.1.1.2.1.3.1.2. </t>
  </si>
  <si>
    <t>Potrubie oceľové ušľachtilá oceľ Geberit Mapress DN25</t>
  </si>
  <si>
    <t>1.1.1.1.2.1.3.1.3. </t>
  </si>
  <si>
    <t>Montáž potrubia z oceľových rúr DN32</t>
  </si>
  <si>
    <t>1.1.1.1.2.1.3.1.4. </t>
  </si>
  <si>
    <t>Potrubie oceľové ušľachtilá oceľ Geberit Mapress DN32</t>
  </si>
  <si>
    <t>1.1.1.1.2.1.3.1.5. </t>
  </si>
  <si>
    <t>Montáž potrubia z oceľových rúr DN40</t>
  </si>
  <si>
    <t>1.1.1.1.2.1.3.1.6. </t>
  </si>
  <si>
    <t>Potrubie oceľové ušľachtilá oceľ Geberit Mapress DN40</t>
  </si>
  <si>
    <t>1.1.1.1.2.1.3.1.7. </t>
  </si>
  <si>
    <t>Montáž potrubia z oceľových rúrDN50</t>
  </si>
  <si>
    <t>1.1.1.1.2.1.3.1.8. </t>
  </si>
  <si>
    <t>Potrubie oceľové ušľachtilá oceľ Geberit Mapress DN50</t>
  </si>
  <si>
    <t>1.1.1.1.2.1.3.1.9. </t>
  </si>
  <si>
    <t>Montáž potrubia z oceľových rúr DN80</t>
  </si>
  <si>
    <t>1.1.1.1.2.1.3.1.10. </t>
  </si>
  <si>
    <t>Potrubie oceľové ušľachtilá oceľ Geberit Mapress DN80</t>
  </si>
  <si>
    <t>1.1.1.1.2.1.3.1.11. </t>
  </si>
  <si>
    <t>Montáž potrubia z oceľových rúr DN100</t>
  </si>
  <si>
    <t>1.1.1.1.2.1.3.1.12. </t>
  </si>
  <si>
    <t>Potrubie oceľové ušľachtilá oceľ Geberit Mapress DN100</t>
  </si>
  <si>
    <t>1.1.1.1.2.1.3.1.13. </t>
  </si>
  <si>
    <t>Skúška tesnosti potrubia do DN  80</t>
  </si>
  <si>
    <t>1.1.1.1.2.1.3.1.14. </t>
  </si>
  <si>
    <t>Montáž potrubia z plastických rúr PE. PP Dxt 16x2 mm</t>
  </si>
  <si>
    <t>1.1.1.1.2.1.3.1.15. </t>
  </si>
  <si>
    <t>Viacvrstvové plasthliníkové potrubie Herz 16x2.0</t>
  </si>
  <si>
    <t>1.1.1.1.2.1.3.1.16. </t>
  </si>
  <si>
    <t>Montáž potrubia z plastických rúr PE. PP Dxt 20x2 mm</t>
  </si>
  <si>
    <t>1.1.1.1.2.1.3.1.17. </t>
  </si>
  <si>
    <t>Viacvrstvové plasthliníkové potrubie Herz 20x2.0</t>
  </si>
  <si>
    <t>1.1.1.1.2.1.3.1.18. </t>
  </si>
  <si>
    <t>Montáž potrubia z plastických rúr PE. PP Dxt 26x3.0 mm</t>
  </si>
  <si>
    <t>1.1.1.1.2.1.3.1.19. </t>
  </si>
  <si>
    <t>Viacvrstvové plasthliníkové potrubie Herz 26x3.0</t>
  </si>
  <si>
    <t>1.1.1.1.2.1.3.1.20. </t>
  </si>
  <si>
    <t>Montáž potrubia z plastických rúr PE. PP Dxt 32x3.0 mm</t>
  </si>
  <si>
    <t>1.1.1.1.2.1.3.1.21. </t>
  </si>
  <si>
    <t>Viacvrstvové plasthliníkové potrubie Herz 32x3.0</t>
  </si>
  <si>
    <t>1.1.1.1.2.1.3.1.22. </t>
  </si>
  <si>
    <t>Montáž potrubia z plastických rúr PE. PP Dxt 40x3.6 mm</t>
  </si>
  <si>
    <t>1.1.1.1.2.1.3.1.23. </t>
  </si>
  <si>
    <t>Viacvrstvové plasthliníkové potrubie Herz 40x3.6</t>
  </si>
  <si>
    <t>1.1.1.1.2.1.3.1.24. </t>
  </si>
  <si>
    <t>Montáž potrubia z plastických rúr PE. PP Dxt 50x4.5 mm</t>
  </si>
  <si>
    <t>1.1.1.1.2.1.3.1.25. </t>
  </si>
  <si>
    <t>Viacvrstvové plasthliníkové potrubie Herz 50x4.5</t>
  </si>
  <si>
    <t>1.1.1.1.2.1.3.1.26. </t>
  </si>
  <si>
    <t>Montáž potrubia z plastických rúr PE. PP Dxt 63x4.5mm</t>
  </si>
  <si>
    <t>1.1.1.1.2.1.3.1.27. </t>
  </si>
  <si>
    <t>Viacvrstvové plasthliníkové potrubie Herz 63x4.5</t>
  </si>
  <si>
    <t>1.1.1.1.2.1.3.1.28. </t>
  </si>
  <si>
    <t>Montáž potrubia z plastických rúr PE. PP Dxt 75x5.0mm</t>
  </si>
  <si>
    <t>1.1.1.1.2.1.3.1.29. </t>
  </si>
  <si>
    <t>Viacvrstvové plasthliníkové potrubie Herz 75x5.0</t>
  </si>
  <si>
    <t>1.1.1.1.2.1.3.1.30. </t>
  </si>
  <si>
    <t>Montáž objímky s gumenou výsteľkou 12-16mm</t>
  </si>
  <si>
    <t>1.1.1.1.2.1.3.1.31. </t>
  </si>
  <si>
    <t>Objímka s gumenou výsteľkou 12-16mm</t>
  </si>
  <si>
    <t>1.1.1.1.2.1.3.1.32. </t>
  </si>
  <si>
    <t>Montáž objímky s gumenou výsteľkou 20-23mm</t>
  </si>
  <si>
    <t>1.1.1.1.2.1.3.1.33. </t>
  </si>
  <si>
    <t>Objímka s gumenou výsteľkou 20-23mm</t>
  </si>
  <si>
    <t>1.1.1.1.2.1.3.1.34. </t>
  </si>
  <si>
    <t>Montáž objímky s gumenou výsteľkou 31-38mm</t>
  </si>
  <si>
    <t>1.1.1.1.2.1.3.1.35. </t>
  </si>
  <si>
    <t>Objímka s gumenou výsteľkou 31-38mm</t>
  </si>
  <si>
    <t>1.1.1.1.2.1.3.1.36. </t>
  </si>
  <si>
    <t>Montáž objímky s gumenou výsteľkou 25-30mm</t>
  </si>
  <si>
    <t>1.1.1.1.2.1.3.1.37. </t>
  </si>
  <si>
    <t>Objímka s gumenou výsteľkou 25-30mm</t>
  </si>
  <si>
    <t>1.1.1.1.2.1.3.1.38. </t>
  </si>
  <si>
    <t>Montáž objímky s gumenou výsteľkou 40-46mm</t>
  </si>
  <si>
    <t>1.1.1.1.2.1.3.1.39. </t>
  </si>
  <si>
    <t>Objímka s gumenou výsteľkou 40-46mm</t>
  </si>
  <si>
    <t>1.1.1.1.2.1.3.1.40. </t>
  </si>
  <si>
    <t>Montáž objímky s gumenou výsteľkou 48-53mm</t>
  </si>
  <si>
    <t>1.1.1.1.2.1.3.1.41. </t>
  </si>
  <si>
    <t>Objímka s gumenou výsteľkou 48-53mm</t>
  </si>
  <si>
    <t>1.1.1.1.2.1.3.1.42. </t>
  </si>
  <si>
    <t>Montáž objímky s gumenou výsteľkou 60-64mm</t>
  </si>
  <si>
    <t>1.1.1.1.2.1.3.1.43. </t>
  </si>
  <si>
    <t>Objímka s gumenou výsteľkou 60-64mm</t>
  </si>
  <si>
    <t>1.1.1.1.2.1.3.1.44. </t>
  </si>
  <si>
    <t>Objímka s gumenou výsteľkou 72-78mm</t>
  </si>
  <si>
    <t>1.1.1.1.2.1.3.1.45. </t>
  </si>
  <si>
    <t>1.1.1.1.2.1.3.1.46. </t>
  </si>
  <si>
    <t>Montáž objímky s gumenou výsteľkou 87-92mm</t>
  </si>
  <si>
    <t>1.1.1.1.2.1.3.1.47. </t>
  </si>
  <si>
    <t>Objímka s gumenou výsteľkou 87-92mm</t>
  </si>
  <si>
    <t>1.1.1.1.2.1.3.1.48. </t>
  </si>
  <si>
    <t>Závitová tyč pre káblový žľab. M8 (1000 mm)</t>
  </si>
  <si>
    <t>1.1.1.1.2.1.3.1.49. </t>
  </si>
  <si>
    <t>Montáž plasthliníkovej tvarovky(kolená. spojky. redukcie. T-kusy...)</t>
  </si>
  <si>
    <t>1.1.1.1.2.1.3.1.50. </t>
  </si>
  <si>
    <t>Viacvrstvové plastové potrubie Pe-RT/ AL /Pe-RT - tvarovky(kolená. spojky. redukcie. T-kusy...)</t>
  </si>
  <si>
    <t>1.1.1.1.2.1.4. </t>
  </si>
  <si>
    <t xml:space="preserve">HZS </t>
  </si>
  <si>
    <t>Hodinové zúčtovacie sadzby</t>
  </si>
  <si>
    <t>1.1.1.1.2.1.4.1. </t>
  </si>
  <si>
    <t>hod</t>
  </si>
  <si>
    <t>Stavebno montážne práce náročnejšie. ucelené. obtiažne. rutinné (Tr. 2) v rozsahu viac ako 8 hodín náročnejšie</t>
  </si>
  <si>
    <t>1.1.1.1.2.2. </t>
  </si>
  <si>
    <t>02 - Kanalizácia</t>
  </si>
  <si>
    <t>1.1.1.1.2.2.1. </t>
  </si>
  <si>
    <t>1.1.1.1.2.2.1.1. </t>
  </si>
  <si>
    <t>1.1.1.1.2.2.1.1.1. </t>
  </si>
  <si>
    <t>Montáž privzdušňovacej hlavice HL807</t>
  </si>
  <si>
    <t>1.1.1.1.2.2.1.1.2. </t>
  </si>
  <si>
    <t>Privzdušňovacia hlavica HL807</t>
  </si>
  <si>
    <t>1.1.1.1.2.2.1.1.3. </t>
  </si>
  <si>
    <t>Montáž privzdužnovacého ventilu</t>
  </si>
  <si>
    <t>1.1.1.1.2.2.1.1.4. </t>
  </si>
  <si>
    <t>Privzdušňovací ventil HL900N</t>
  </si>
  <si>
    <t>1.1.1.1.2.2.1.1.5. </t>
  </si>
  <si>
    <t>Montáž  armatúry na potrubí. spätná klapka DN 100</t>
  </si>
  <si>
    <t>1.1.1.1.2.2.1.1.6. </t>
  </si>
  <si>
    <t>Spätná klapka DN100</t>
  </si>
  <si>
    <t>1.1.1.1.2.2.1.1.7. </t>
  </si>
  <si>
    <t>Montáž privzdušňovacej hlavice HL810</t>
  </si>
  <si>
    <t>1.1.1.1.2.2.1.1.8. </t>
  </si>
  <si>
    <t>Privzdušňovacia hlavica HL810</t>
  </si>
  <si>
    <t>1.1.1.1.2.2.1.1.9. </t>
  </si>
  <si>
    <t>Montáž  armatúry na potrubí. spätná klapka DN 200</t>
  </si>
  <si>
    <t>1.1.1.1.2.2.1.1.10. </t>
  </si>
  <si>
    <t>Spätná klapka DN200</t>
  </si>
  <si>
    <t>1.1.1.1.2.2.1.1.11. </t>
  </si>
  <si>
    <t>Spodný ležatý rozvod pod stropom - Wavin HDPE zvárané D200</t>
  </si>
  <si>
    <t>1.1.1.1.2.2.1.1.12. </t>
  </si>
  <si>
    <t>Potrubie Wavin HDPE zvárané D200</t>
  </si>
  <si>
    <t>1.1.1.1.2.2.1.1.13. </t>
  </si>
  <si>
    <t>Kotviaci materiál - objímky s gumenou výsteľkou D200</t>
  </si>
  <si>
    <t>1.1.1.1.2.2.1.1.14. </t>
  </si>
  <si>
    <t>Spodný ležatý rozvod pod stropom - Wavin HDPE zvárané DN 315</t>
  </si>
  <si>
    <t>1.1.1.1.2.2.1.1.15. </t>
  </si>
  <si>
    <t>Potrubie Wavin HDPE zvárané D315</t>
  </si>
  <si>
    <t>1.1.1.1.2.2.1.1.16. </t>
  </si>
  <si>
    <t>Kotviaci materiál - objímky s gumenou výsteľkou D300</t>
  </si>
  <si>
    <t>1.1.1.1.2.2.1.1.17. </t>
  </si>
  <si>
    <t>Tvarovky Wavin (odbočky. redukcie. kolená...). objímky. závesy. spojovací materiál. čiastiace kusy</t>
  </si>
  <si>
    <t>1.1.1.1.2.2.1.2. </t>
  </si>
  <si>
    <t>1.1.1.1.2.2.1.2.1. </t>
  </si>
  <si>
    <t>1.1.1.1.2.2.2. </t>
  </si>
  <si>
    <t>1.1.1.1.2.2.2.1. </t>
  </si>
  <si>
    <t>1.1.1.1.2.2.2.1.1. </t>
  </si>
  <si>
    <t>Osadenie hotovej strešnej vpuste</t>
  </si>
  <si>
    <t>1.1.1.1.2.2.2.1.2. </t>
  </si>
  <si>
    <t>Strešný vpust vyhrievaný s integrovanou PVC manžetou - Topwet TVE PVC S D110</t>
  </si>
  <si>
    <t>1.1.1.1.2.2.2.1.3. </t>
  </si>
  <si>
    <t>Strešný vpust vyhrievaný s integrovanou PVC manžetou - Topwet TVE PVC S D160</t>
  </si>
  <si>
    <t>1.1.1.1.2.2.2.1.4. </t>
  </si>
  <si>
    <t>Presun hmôt pre izoláciu povlakovej krytiny v objektoch výšky nad 6 do 12 m</t>
  </si>
  <si>
    <t>1.1.1.1.2.2.2.2. </t>
  </si>
  <si>
    <t>1.1.1.1.2.2.2.2.1. </t>
  </si>
  <si>
    <t>Montáž potrubia odpadové Vnútorná kanalizácia splašková - Kanalizačné potrubie Wavin Sitech+ D 50 mm</t>
  </si>
  <si>
    <t>1.1.1.1.2.2.2.2.2. </t>
  </si>
  <si>
    <t>Montáž potrubia odpadové Vnútorná kanalizácia splašková - Kanalizačné potrubie Wavin Sitech+ D 75 mm</t>
  </si>
  <si>
    <t>1.1.1.1.2.2.2.2.3. </t>
  </si>
  <si>
    <t>Montáž potrubia odpadové Vnútorná kanalizácia splašková - Kanalizačné potrubie Wavin Sitech+ D 110 mm</t>
  </si>
  <si>
    <t>1.1.1.1.2.2.2.2.4. </t>
  </si>
  <si>
    <t>Potrubie z PVC splašková kanalizácia v základoch - Potrubie Wavin KG2000 D 110 mm</t>
  </si>
  <si>
    <t>1.1.1.1.2.2.2.2.5. </t>
  </si>
  <si>
    <t>Montáž potrubia odpadové Vnútorná kanalizácia splašková - Kanalizačné potrubie Wavin Sitech+ D 125 mm</t>
  </si>
  <si>
    <t>1.1.1.1.2.2.2.2.6. </t>
  </si>
  <si>
    <t>Potrubie z PVC splašková kanalizácia v základoch - Potrubie Wavin KG2000 D 125 mm</t>
  </si>
  <si>
    <t>1.1.1.1.2.2.2.2.7. </t>
  </si>
  <si>
    <t>Montáž potrubia odpadové Vnútorná kanalizácia splašková - Kanalizačné potrubie Wavin Sitech+ D 160 mm</t>
  </si>
  <si>
    <t>1.1.1.1.2.2.2.2.8. </t>
  </si>
  <si>
    <t>Potrubie z PVC splašková kanalizácia v základoch - Potrubie Wavin KG2000 D 160 mm</t>
  </si>
  <si>
    <t>1.1.1.1.2.2.2.2.9. </t>
  </si>
  <si>
    <t>Potrubie z PVC splašková kanalizácia v základoch - Potrubie Wavin KG2000 D 200 mm</t>
  </si>
  <si>
    <t>1.1.1.1.2.2.2.2.10. </t>
  </si>
  <si>
    <t>Tvarovky Wavin KG2000  (odbočky. redukcie. kolená...). objímky. závesy. spojovací materiál. čiastiace kusy</t>
  </si>
  <si>
    <t>1.1.1.1.2.2.2.2.11. </t>
  </si>
  <si>
    <t>Tvarovky Wavin Sitech+ (odbočky. redukcie. kolená...). objímky. závesy. spojovací materiál. čiastiace kusy</t>
  </si>
  <si>
    <t>1.1.1.1.2.2.2.2.12. </t>
  </si>
  <si>
    <t>Kotviaci materiál - objímky s gumenou výsteľkou</t>
  </si>
  <si>
    <t>1.1.1.1.2.2.2.2.13. </t>
  </si>
  <si>
    <t>Kotviaci materiál - objímky s gumenou výsteľkou D 110 mm</t>
  </si>
  <si>
    <t>1.1.1.1.2.2.2.2.14. </t>
  </si>
  <si>
    <t>Kotviaci materiál - objímky s gumenou výsteľkou D 125 mm</t>
  </si>
  <si>
    <t>1.1.1.1.2.2.2.2.15. </t>
  </si>
  <si>
    <t>Kotviaci materiál - objímky s gumenou výsteľkou D 160 mm</t>
  </si>
  <si>
    <t>1.1.1.1.2.2.2.2.16. </t>
  </si>
  <si>
    <t>Kotviaci materiál - objímky s gumenou výsteľkou D 200 mm</t>
  </si>
  <si>
    <t>1.1.1.1.2.2.2.2.17. </t>
  </si>
  <si>
    <t>Montáž čistiaceho kusu potrubia DN 75</t>
  </si>
  <si>
    <t>1.1.1.1.2.2.2.2.18. </t>
  </si>
  <si>
    <t>Čistiaci kus DN 75.rozvod vnútorného odpadu</t>
  </si>
  <si>
    <t>1.1.1.1.2.2.2.2.19. </t>
  </si>
  <si>
    <t>Montáž čistiaceho kusu potrubia DN 100</t>
  </si>
  <si>
    <t>1.1.1.1.2.2.2.2.20. </t>
  </si>
  <si>
    <t>Čistiaci kus DN 100. rozvod vnútorného odpadu</t>
  </si>
  <si>
    <t>1.1.1.1.2.2.2.2.21. </t>
  </si>
  <si>
    <t>Montáž čistiaceho kusu potrubia DN 125</t>
  </si>
  <si>
    <t>1.1.1.1.2.2.2.2.22. </t>
  </si>
  <si>
    <t>Čistiaci kus DN 125.rozvod vnútorného odpadu</t>
  </si>
  <si>
    <t>1.1.1.1.2.2.2.2.23. </t>
  </si>
  <si>
    <t>Montáž čistiaceho kusu potrubia DN 200</t>
  </si>
  <si>
    <t>1.1.1.1.2.2.2.2.24. </t>
  </si>
  <si>
    <t>Čistiaci kus DN 200.rozvod vnútorného odpadu</t>
  </si>
  <si>
    <t>1.1.1.1.2.2.2.2.25. </t>
  </si>
  <si>
    <t>Montáž čistiaceho kusu potrubia DN 300</t>
  </si>
  <si>
    <t>1.1.1.1.2.2.2.2.26. </t>
  </si>
  <si>
    <t>Čistiaci kus DN 300.rozvod vnútorného odpadu</t>
  </si>
  <si>
    <t>1.1.1.1.2.2.2.2.27. </t>
  </si>
  <si>
    <t>Montáž čistiacej klampky</t>
  </si>
  <si>
    <t>1.1.1.1.2.2.2.2.28. </t>
  </si>
  <si>
    <t>Čistiaca klapka pre potrubie HL98</t>
  </si>
  <si>
    <t>1.1.1.1.2.2.2.2.29. </t>
  </si>
  <si>
    <t>1.1.1.1.2.2.2.2.30. </t>
  </si>
  <si>
    <t>Podlahový vpust variabilný odtok DN 75. mriežka/krytka nerez</t>
  </si>
  <si>
    <t>1.1.1.1.2.2.2.2.31. </t>
  </si>
  <si>
    <t>Montáž podlahového vpustu DN 100</t>
  </si>
  <si>
    <t>1.1.1.1.2.2.2.2.32. </t>
  </si>
  <si>
    <t>Terasový vpust DN100. zvislý vyhrievaný - Topwet  TWTE 110 PVC</t>
  </si>
  <si>
    <t>1.1.1.1.2.2.2.2.33. </t>
  </si>
  <si>
    <t>Montáž podomietkový kondenzačný sifón</t>
  </si>
  <si>
    <t>1.1.1.1.2.2.2.2.34. </t>
  </si>
  <si>
    <t>Podomietkový sifón HL138</t>
  </si>
  <si>
    <t>1.1.1.1.2.2.2.2.35. </t>
  </si>
  <si>
    <t>1.1.1.1.2.2.2.3. </t>
  </si>
  <si>
    <t>Zdravotechnika - strojné vybavenie</t>
  </si>
  <si>
    <t>1.1.1.1.2.2.2.3.1. </t>
  </si>
  <si>
    <t>Montáž a zapojenie malej čerpacej stanice</t>
  </si>
  <si>
    <t>1.1.1.1.2.2.2.3.2. </t>
  </si>
  <si>
    <t>Grundfos Conlift 1 LS</t>
  </si>
  <si>
    <t>1.1.1.1.2.2.2.3.3. </t>
  </si>
  <si>
    <t>1.1.1.1.2.2.2.3.4. </t>
  </si>
  <si>
    <t>Prečerpávacia stanica Grundfos sololift 2 cwc-3</t>
  </si>
  <si>
    <t>1.1.1.1.2.2.2.3.5. </t>
  </si>
  <si>
    <t>Presun hmôt pre strojné vybavenie v objektoch výšky nad 6 do 12 m</t>
  </si>
  <si>
    <t>1.1.1.1.2.2.3. </t>
  </si>
  <si>
    <t>1.1.1.1.2.2.3.1. </t>
  </si>
  <si>
    <t>1.1.1.1.2.2.3.1.1. </t>
  </si>
  <si>
    <t>Montáž objímky s gumenou výsteľkou D50mm</t>
  </si>
  <si>
    <t>1.1.1.1.2.2.3.1.2. </t>
  </si>
  <si>
    <t>Objímka s gumenou výsteľkou 50mm</t>
  </si>
  <si>
    <t>1.1.1.1.2.2.3.1.3. </t>
  </si>
  <si>
    <t>Objímka s gumenou výsteľkou 75mm</t>
  </si>
  <si>
    <t>1.1.1.1.2.2.3.1.4. </t>
  </si>
  <si>
    <t>1.1.1.1.2.2.3.1.5. </t>
  </si>
  <si>
    <t>Montáž objímky s gumenou výsteľkou 110mm</t>
  </si>
  <si>
    <t>1.1.1.1.2.2.3.1.6. </t>
  </si>
  <si>
    <t>Objímka s gumenou výsteľkou 110mm</t>
  </si>
  <si>
    <t>1.1.1.1.2.2.3.1.7. </t>
  </si>
  <si>
    <t>Montáž objímky s gumenou výsteľkou 125 mm</t>
  </si>
  <si>
    <t>1.1.1.1.2.2.3.1.8. </t>
  </si>
  <si>
    <t>Objímka s gumenou výsteľkou 125 mm</t>
  </si>
  <si>
    <t>1.1.1.1.2.2.3.1.9. </t>
  </si>
  <si>
    <t>Montáž objímky s gumenou výsteľkou 160 mm</t>
  </si>
  <si>
    <t>1.1.1.1.2.2.3.1.10. </t>
  </si>
  <si>
    <t>Objímka s gumenou výsteľkou 160 mm</t>
  </si>
  <si>
    <t>1.1.1.1.2.3. </t>
  </si>
  <si>
    <t>03 - Štrbínové žľaby</t>
  </si>
  <si>
    <t>1.1.1.1.2.3.1. </t>
  </si>
  <si>
    <t>1.1.1.1.2.3.1.1. </t>
  </si>
  <si>
    <t>1.1.1.1.2.3.1.1.1. </t>
  </si>
  <si>
    <t>Montáž protizápachový uzáver pre vpust</t>
  </si>
  <si>
    <t>1.1.1.1.2.3.1.1.2. </t>
  </si>
  <si>
    <t>ACO antikoro protizápachovýuzáver pre vpust</t>
  </si>
  <si>
    <t>1.1.1.1.2.3.1.1.3. </t>
  </si>
  <si>
    <t>Montáž štrbinového žľabu</t>
  </si>
  <si>
    <t>1.1.1.1.2.3.1.1.4. </t>
  </si>
  <si>
    <t>ACO štrbinový žlab W16/8 L179320 H120/60 E25. 14x 170/170-D</t>
  </si>
  <si>
    <t>1.1.1.1.2.3.1.1.5. </t>
  </si>
  <si>
    <t>ACO štěrbinový žlab W16/8 L27825 H120/60 E25. 2x 170/170-D11</t>
  </si>
  <si>
    <t>1.1.1.1.2.3.1.1.6. </t>
  </si>
  <si>
    <t>ACO štěrbinový žlab W16/8 L1565 H120/110 E25. 1x 170/170-D11</t>
  </si>
  <si>
    <t>1.1.1.1.2.3.1.1.7. </t>
  </si>
  <si>
    <t>ACO štěrbinový žlab W16/8 L9215 H120/70 E25. 1x 170/170-D110</t>
  </si>
  <si>
    <t>1.1.1.1.2.3.1.1.8. </t>
  </si>
  <si>
    <t>ACO štěrbinový žlab W16/8 L8470 H120/70 E25. 1x 170/170-D110</t>
  </si>
  <si>
    <t>1.1.1.1.2.3.1.1.9. </t>
  </si>
  <si>
    <t>ACO štěrbinový žlab W16/8 L5580 H120/90 E25. 1x 170/170-D110</t>
  </si>
  <si>
    <t>1.1.1.1.2.3.1.1.10. </t>
  </si>
  <si>
    <t>ACO štěrbinový žlab L-tvar W16/8 L50190 H120/60 E25. 4x 170/</t>
  </si>
  <si>
    <t>1.1.1.1.2.3.1.1.11. </t>
  </si>
  <si>
    <t>ACO štěrbinový žlab W16/8 L20270 H120/60 E25. 2x 170/170-D11</t>
  </si>
  <si>
    <t>1.1.1.1.2.3.1.1.12. </t>
  </si>
  <si>
    <t>Rošt pro dlaždice W168 L168 H25 ostré rohy. LC A15. 1.4301</t>
  </si>
  <si>
    <t>1.1.1.1.2.3.1.1.13. </t>
  </si>
  <si>
    <t>1.1.1.1.2.3.1.1.14. </t>
  </si>
  <si>
    <t>Vnútorná kanalizácia. prípl.za presun nad vymedz. najväč. dopr. vzdial. do 100m</t>
  </si>
  <si>
    <t>1.1.1.1.2.3.1.2. </t>
  </si>
  <si>
    <t>1.1.1.1.2.3.1.2.1. </t>
  </si>
  <si>
    <t>Montáž konzoly</t>
  </si>
  <si>
    <t>1.1.1.1.2.3.1.2.2. </t>
  </si>
  <si>
    <t>Nástenná konzola l=0.45m</t>
  </si>
  <si>
    <t>1.1.1.1.2.3.1.2.3. </t>
  </si>
  <si>
    <t>Nástenná konzola l=0.3m</t>
  </si>
  <si>
    <t>1.1.1.1.2.3.2. </t>
  </si>
  <si>
    <t>1.1.1.1.2.3.2.1. </t>
  </si>
  <si>
    <t>1.1.1.1.2.4. </t>
  </si>
  <si>
    <t>04 - Demontáže</t>
  </si>
  <si>
    <t>1.1.1.1.2.4.1. </t>
  </si>
  <si>
    <t>1.1.1.1.2.4.1.1. </t>
  </si>
  <si>
    <t>1.1.1.1.2.4.1.1.1. </t>
  </si>
  <si>
    <t>Zhotovenie prierazov cez existujúce konštrukcie. priemerne otvor priemeru 100mm</t>
  </si>
  <si>
    <t>1.1.1.1.2.4.1.1.2. </t>
  </si>
  <si>
    <t>Zhotovenie prierazov cez existujúce konštrukcie. priemerne otvor priemeru 125mm</t>
  </si>
  <si>
    <t>1.1.1.1.2.4.1.1.3. </t>
  </si>
  <si>
    <t>Zhotovenie prierazov cez existujúce konštrukcie. priemerne otvor priemeru 150mm</t>
  </si>
  <si>
    <t>1.1.1.1.2.4.1.1.4. </t>
  </si>
  <si>
    <t>Zhotovenie prierazov cez existujúce konštrukcie. priemerne otvor priemeru 200mm</t>
  </si>
  <si>
    <t>1.1.1.1.2.4.1.1.5. </t>
  </si>
  <si>
    <t>Vysekanie potrubí</t>
  </si>
  <si>
    <t>1.1.1.1.2.4.1.1.6. </t>
  </si>
  <si>
    <t>Vybúranie vodovodného potrubia DN do 100 mm.  -0.03700t</t>
  </si>
  <si>
    <t>1.1.1.1.2.4.1.1.7. </t>
  </si>
  <si>
    <t>Vybúranie kanalizačného potrubia DN do 200 mm.  -0.06300t</t>
  </si>
  <si>
    <t>1.1.1.1.2.4.1.1.8. </t>
  </si>
  <si>
    <t>1.1.1.1.2.4.1.1.9. </t>
  </si>
  <si>
    <t>1.1.1.1.2.4.1.1.10. </t>
  </si>
  <si>
    <t>1.1.1.1.2.4.1.1.11. </t>
  </si>
  <si>
    <t>1.1.1.1.2.4.1.1.12. </t>
  </si>
  <si>
    <t>1.1.1.1.2.4.1.1.13. </t>
  </si>
  <si>
    <t>1.1.1.1.2.4.1.1.14. </t>
  </si>
  <si>
    <t>Poplatok za skladovanie - kovy (meď. bronz. mosadz atď.) (17 04 ). ostatné</t>
  </si>
  <si>
    <t>1.1.1.1.2.4.1.1.15. </t>
  </si>
  <si>
    <t>Poplatok za skladovanie - iné odpady zo stavieb a demolácií (17 09). ostatné</t>
  </si>
  <si>
    <t>1.1.1.1.2.4.2. </t>
  </si>
  <si>
    <t>1.1.1.1.2.4.2.1. </t>
  </si>
  <si>
    <t>1.1.1.1.2.4.2.1.1. </t>
  </si>
  <si>
    <t>DEMONTÁŽ existujúcich kanalizačných potrubí liatinových do DN150</t>
  </si>
  <si>
    <t>1.1.1.1.2.4.2.2. </t>
  </si>
  <si>
    <t>1.1.1.1.2.4.2.2.1. </t>
  </si>
  <si>
    <t>DEMONTÁŽ existujúcich vodovodných potrubí do DN50</t>
  </si>
  <si>
    <t>1.1.1.1.2.4.2.3. </t>
  </si>
  <si>
    <t>1.1.1.1.2.4.2.3.1. </t>
  </si>
  <si>
    <t>Demontáž záchoda splachovacieho s nádržou alebo s tlakovým splachovačom.  -0.01933t</t>
  </si>
  <si>
    <t>1.1.1.1.2.4.2.3.2. </t>
  </si>
  <si>
    <t>Demontáž pisoárového státia 1 dielnych.  -0.03968t</t>
  </si>
  <si>
    <t>1.1.1.1.2.4.2.3.3. </t>
  </si>
  <si>
    <t>Demontáž umývadiel alebo umývadielok bez výtokovej armatúry.  -0.01946t</t>
  </si>
  <si>
    <t>1.1.1.1.2.4.2.3.4. </t>
  </si>
  <si>
    <t>Vnútrostaveniskové premiestnenie vybúraných hmôt zariaďovacích predmetov vodorovne do 100 m z budov s výš. do 12 m</t>
  </si>
  <si>
    <t>1.1.1.1.2.4.2.3.5. </t>
  </si>
  <si>
    <t>Demontáž batérie drezovej. umývadlovej nástennej.  -0.0026t</t>
  </si>
  <si>
    <t>1.1.1.1.2.4.2.3.6. </t>
  </si>
  <si>
    <t>Demontáž batérie vaňovej. sprchovej nástennej.  -0.00225t</t>
  </si>
  <si>
    <t>1.1.1.1.2.4.2.3.7. </t>
  </si>
  <si>
    <t>Demontáž príslušenstva pre sprchové batérie. držiak na sprchu.  -0.00113t</t>
  </si>
  <si>
    <t>1.1.1.1.2.4.2.3.8. </t>
  </si>
  <si>
    <t>Demontáž jednoduchej zápachovej uzávierky pre zariaďovacie predmety. umývadlá. drezy. práčky  -0.00085t</t>
  </si>
  <si>
    <t>1.1.1.1.2.4.2.3.9. </t>
  </si>
  <si>
    <t>Demontáž zápachovej uzávierky pre zariaďovacie predmety. vane. sprchy  -0.00122t</t>
  </si>
  <si>
    <t>1.1.1.1.2.4.3. </t>
  </si>
  <si>
    <t>1.1.1.1.2.4.3.1. </t>
  </si>
  <si>
    <t>Stavebno montážne práce menej náročne. pomocné alebo manupulačné (Tr. 1) v rozsahu viac ako 8 hodín</t>
  </si>
  <si>
    <t>1.1.1.1.3. </t>
  </si>
  <si>
    <t>E.4 Elektroinštalácia - silnoprúd</t>
  </si>
  <si>
    <t>1.1.1.1.3.1. </t>
  </si>
  <si>
    <t>E.4.1 - Elektroinštalácia - silnoprúd</t>
  </si>
  <si>
    <t>1.1.1.1.3.1.1. </t>
  </si>
  <si>
    <t xml:space="preserve">21-M </t>
  </si>
  <si>
    <t>Elektromontáže</t>
  </si>
  <si>
    <t>1.1.1.1.3.1.1.1. </t>
  </si>
  <si>
    <t xml:space="preserve">Rozvádzače </t>
  </si>
  <si>
    <t>Rozvádzače v objekte</t>
  </si>
  <si>
    <t>1.1.1.1.3.1.1.1.1. </t>
  </si>
  <si>
    <t>Montáž oceľoplechovej rozvodnice do váhy 200 kg (RH)</t>
  </si>
  <si>
    <t>1.1.1.1.3.1.1.1.2. </t>
  </si>
  <si>
    <t>Rozvádzač hlavný . 4 polia  1x   600x400mm. 3x 800x400mm</t>
  </si>
  <si>
    <t>1.1.1.1.3.1.1.1.3. </t>
  </si>
  <si>
    <t>Montáž kondenzátorového rozvádzača deleného. vrátane montáže kondenzátora za 1 pole do váhy 400 kg</t>
  </si>
  <si>
    <t>1.1.1.1.3.1.1.1.4. </t>
  </si>
  <si>
    <t>Kompenzačný rozvádzač 160kVAr. tlmenie 7%. v samostatnej skrini 800x400x2000mm. s 50% výkonom pre kompenzáciu kapacitnej záťaže</t>
  </si>
  <si>
    <t>1.1.1.1.3.1.1.1.5. </t>
  </si>
  <si>
    <t>Montáž oceľoplechovej rozvodnice do váhy 100 kg</t>
  </si>
  <si>
    <t>1.1.1.1.3.1.1.1.6. </t>
  </si>
  <si>
    <t>Rozvádzač  masáže R-02 (R-MAS)</t>
  </si>
  <si>
    <t>1.1.1.1.3.1.1.1.7. </t>
  </si>
  <si>
    <t>Rozvádzač  fitness R-03 (R-Fit)</t>
  </si>
  <si>
    <t>1.1.1.1.3.1.1.1.8. </t>
  </si>
  <si>
    <t>Distribučný rozvádzač R-05</t>
  </si>
  <si>
    <t>1.1.1.1.3.1.1.1.9. </t>
  </si>
  <si>
    <t>Distribučný rozvádzač R-04</t>
  </si>
  <si>
    <t>1.1.1.1.3.1.1.1.10. </t>
  </si>
  <si>
    <t>Distribučný rozvádzač R-06</t>
  </si>
  <si>
    <t>1.1.1.1.3.1.1.1.11. </t>
  </si>
  <si>
    <t>Rozvádzač R-01  Wellnes a Sauna - dodávka prenajímateľa</t>
  </si>
  <si>
    <t>1.1.1.1.3.1.1.1.12. </t>
  </si>
  <si>
    <t>Montáž oceľoplechovej rozvodnice do váhy 150 kg</t>
  </si>
  <si>
    <t>1.1.1.1.3.1.1.1.13. </t>
  </si>
  <si>
    <t>Rozvádzač R-11 (R-HALA)</t>
  </si>
  <si>
    <t>1.1.1.1.3.1.1.1.14. </t>
  </si>
  <si>
    <t>Rozvádzač R-12 (R-SAT1)</t>
  </si>
  <si>
    <t>1.1.1.1.3.1.1.1.15. </t>
  </si>
  <si>
    <t>Rozvádzač R-21 (R-SAT2)</t>
  </si>
  <si>
    <t>1.1.1.1.3.1.1.1.16. </t>
  </si>
  <si>
    <t>Montáž rozvádzača skriňového. panelového za l pole - delený rozvádzač do váhy 200 kg</t>
  </si>
  <si>
    <t>1.1.1.1.3.1.1.1.17. </t>
  </si>
  <si>
    <t>Rozvádzač kuchyne R-KUCH dodávka prenajímateľa</t>
  </si>
  <si>
    <t>1.1.1.1.3.1.1.1.18. </t>
  </si>
  <si>
    <t>Montáž oceľoplechovej rozvodnice do váhy 300 kg</t>
  </si>
  <si>
    <t>1.1.1.1.3.1.1.1.19. </t>
  </si>
  <si>
    <t>Rozvádzač  R-14 ( R-bazen)osvetlenia priestoru bazénu vrátane riadenia</t>
  </si>
  <si>
    <t>1.1.1.1.3.1.1.1.20. </t>
  </si>
  <si>
    <t>Montáž oceľoplechovej rozvodnice do váhy 20 kg</t>
  </si>
  <si>
    <t>1.1.1.1.3.1.1.1.21. </t>
  </si>
  <si>
    <t>Rozvádzač R-13 (R-Zaz1) 1NP</t>
  </si>
  <si>
    <t>1.1.1.1.3.1.1.1.22. </t>
  </si>
  <si>
    <t>Montáž oceľoplechovej rozvodnice do váhy 50 kg</t>
  </si>
  <si>
    <t>1.1.1.1.3.1.1.1.23. </t>
  </si>
  <si>
    <t>Rozvádzač Zázemia R-22 (R-Zaz2)  2NP</t>
  </si>
  <si>
    <t>1.1.1.1.3.1.1.1.24. </t>
  </si>
  <si>
    <t>Rozvádzač Zázemia R-23 (R-Zaz3)  2NP</t>
  </si>
  <si>
    <t>1.1.1.1.3.1.1.1.25. </t>
  </si>
  <si>
    <t>Dodávka a montáž riadiaceho systému ovládania (Dali Routre. ovládače ...)</t>
  </si>
  <si>
    <t>1.1.1.1.3.1.1.1.26. </t>
  </si>
  <si>
    <t>Montáž Master jednotky CBS bez oživenia a nastavenia s upevnením a montážou</t>
  </si>
  <si>
    <t>1.1.1.1.3.1.1.1.27. </t>
  </si>
  <si>
    <t>CBS Master jednotka pre úplnú adresáciu svietidiel 14 liniek. batériový modul. programový modul.</t>
  </si>
  <si>
    <t>1.1.1.1.3.1.1.1.28. </t>
  </si>
  <si>
    <t>Monitorovacie relé kontrola sledu a výpadku fáz</t>
  </si>
  <si>
    <t>1.1.1.1.3.1.1.1.29. </t>
  </si>
  <si>
    <t>Busový modul monitoringu napätia</t>
  </si>
  <si>
    <t>1.1.1.1.3.1.1.1.30. </t>
  </si>
  <si>
    <t>Podružný materiál</t>
  </si>
  <si>
    <t>1.1.1.1.3.1.1.1.31. </t>
  </si>
  <si>
    <t>PPV Podiel pridružených výkonov 6%</t>
  </si>
  <si>
    <t>1.1.1.1.3.1.1.1.32. </t>
  </si>
  <si>
    <t>Mimostavenisková doprava a ostatné náklady 1%</t>
  </si>
  <si>
    <t>1.1.1.1.3.1.1.1.33. </t>
  </si>
  <si>
    <t>Nastavenie naprogramovanie osvetleni v objekte</t>
  </si>
  <si>
    <t>1.1.1.1.3.1.1.2. </t>
  </si>
  <si>
    <t>Hlavné napájacie rozvody</t>
  </si>
  <si>
    <t>1.1.1.1.3.1.1.2.1. </t>
  </si>
  <si>
    <t>Prachotesný prípojnicový rozvod do hodnoty 400A</t>
  </si>
  <si>
    <t>1.1.1.1.3.1.1.2.2. </t>
  </si>
  <si>
    <t>Ptrachotesný prípojnicový rozvod TN-S. 4000A. min IP 54. vrátane upevňovacích dielov a odbočných a napájacích skriniek</t>
  </si>
  <si>
    <t>1.1.1.1.3.1.1.2.3. </t>
  </si>
  <si>
    <t>Prachotesný prípojnicový rozvod do  630A vrátane kolien a úchytov</t>
  </si>
  <si>
    <t>1.1.1.1.3.1.1.2.4. </t>
  </si>
  <si>
    <t>Prachotesný prípojnicový rozvod TN-S. 630A. min IP 54. vrátane upevňovacích dielov a odbočných a napájacích skriniek</t>
  </si>
  <si>
    <t>1.1.1.1.3.1.1.2.5. </t>
  </si>
  <si>
    <t>Kábel bezhalogénový. medený uložený voľne N2XH 0.6/1.0 kV  5x4</t>
  </si>
  <si>
    <t>1.1.1.1.3.1.1.2.6. </t>
  </si>
  <si>
    <t>Kábel medený bezhalogenový N2XH 5x4 mm2</t>
  </si>
  <si>
    <t>1.1.1.1.3.1.1.2.7. </t>
  </si>
  <si>
    <t>Kábel bezhalogénový. medený uložený pevne N2XH 0.6/1.0 kV  5x6</t>
  </si>
  <si>
    <t>1.1.1.1.3.1.1.2.8. </t>
  </si>
  <si>
    <t>Kábel medený bezhalogenový N2XH 5x6 mm2</t>
  </si>
  <si>
    <t>1.1.1.1.3.1.1.2.9. </t>
  </si>
  <si>
    <t>Kábel bezhalogénový. medený uložený pevne N2XH 0.6/1.0 kV  5x10</t>
  </si>
  <si>
    <t>1.1.1.1.3.1.1.2.10. </t>
  </si>
  <si>
    <t>Kábel medený bezhalogenový N2XH 5x10 mm2</t>
  </si>
  <si>
    <t>1.1.1.1.3.1.1.2.11. </t>
  </si>
  <si>
    <t>Kábel bezhalogénový. medený uložený voľne N2XH 0.6/1.0 kV  5x16</t>
  </si>
  <si>
    <t>1.1.1.1.3.1.1.2.12. </t>
  </si>
  <si>
    <t>Kábel medený bezhalogenový N2XH 5x16 mm2</t>
  </si>
  <si>
    <t>1.1.1.1.3.1.1.2.13. </t>
  </si>
  <si>
    <t>Kábel bezhalogénový. medený uložený voľne N2XH 0.6/1.0 kV  5x25</t>
  </si>
  <si>
    <t>1.1.1.1.3.1.1.2.14. </t>
  </si>
  <si>
    <t>Kábel medený  bezhalogénový N2XH 5x25</t>
  </si>
  <si>
    <t>1.1.1.1.3.1.1.2.15. </t>
  </si>
  <si>
    <t>Kábel bezhalogénový. medený uložený voľne N2XH 0.6/1.0 kV  5x35</t>
  </si>
  <si>
    <t>1.1.1.1.3.1.1.2.16. </t>
  </si>
  <si>
    <t>Kábel medený bezhalogenový N2XH 5x35mm2</t>
  </si>
  <si>
    <t>1.1.1.1.3.1.1.2.17. </t>
  </si>
  <si>
    <t>Kábel bezhalogénový. medený uložený pevne N2XH 0.6/1.0 kV  5x50</t>
  </si>
  <si>
    <t>1.1.1.1.3.1.1.2.18. </t>
  </si>
  <si>
    <t>Kábel medený bezhalogenový N2XH 5x50mm2</t>
  </si>
  <si>
    <t>1.1.1.1.3.1.1.2.19. </t>
  </si>
  <si>
    <t>Kábel bezhalogénový. medený uložený voľne N2XH 0.6/1.0 kV  3x95+50</t>
  </si>
  <si>
    <t>1.1.1.1.3.1.1.2.20. </t>
  </si>
  <si>
    <t>Kábel medený bezhalogenový N2XH 3x95+50 mm2+50mm2</t>
  </si>
  <si>
    <t>1.1.1.1.3.1.1.2.21. </t>
  </si>
  <si>
    <t>Vodič medený silový uložený pevne CHBU 0.6/1 kV 1x150</t>
  </si>
  <si>
    <t>1.1.1.1.3.1.1.2.22. </t>
  </si>
  <si>
    <t>Vodič medený flexibilný gumený 1-CHBU 1x150 mm2</t>
  </si>
  <si>
    <t>1.1.1.1.3.1.1.2.23. </t>
  </si>
  <si>
    <t>Vodič medený silový uložený pevne NYY 0.6/1 kV 1x185</t>
  </si>
  <si>
    <t>1.1.1.1.3.1.1.2.24. </t>
  </si>
  <si>
    <t>Vodič medený flexibilný gumený 1-CHBU 1x185 mm2</t>
  </si>
  <si>
    <t>1.1.1.1.3.1.1.2.25. </t>
  </si>
  <si>
    <t>Kábel bezhalogénový. medený uložený pevne NHXH-FE 180/E30 0.6/1.0 kV  3x4</t>
  </si>
  <si>
    <t>1.1.1.1.3.1.1.2.26. </t>
  </si>
  <si>
    <t>Kábel medený bezhalogenový NHXH FE180/E90 3x4 mm2</t>
  </si>
  <si>
    <t>1.1.1.1.3.1.1.2.27. </t>
  </si>
  <si>
    <t>Káblový žľab Mars. pozink. vrátane príslušenstva. 250/100 mm vrátane veka a podpery</t>
  </si>
  <si>
    <t>1.1.1.1.3.1.1.2.28. </t>
  </si>
  <si>
    <t>Žlab káblový MARS 250x100 mm</t>
  </si>
  <si>
    <t>1.1.1.1.3.1.1.2.29. </t>
  </si>
  <si>
    <t>Kryt káblového žľabu MARS 250 mm</t>
  </si>
  <si>
    <t>1.1.1.1.3.1.1.2.30. </t>
  </si>
  <si>
    <t>Koleno vnútorné pre káblový žlab MARS 250x100 mm</t>
  </si>
  <si>
    <t>1.1.1.1.3.1.1.2.31. </t>
  </si>
  <si>
    <t>Záves v tvare U pre káblový žlab MARS 250 mm</t>
  </si>
  <si>
    <t>1.1.1.1.3.1.1.2.32. </t>
  </si>
  <si>
    <t>Držiak stropný pre káblový žlab MARS</t>
  </si>
  <si>
    <t>1.1.1.1.3.1.1.2.33. </t>
  </si>
  <si>
    <t>Káblový rošt násuvný pozinkovaný o šírke 400 mm nástenné ľahké. ťažké</t>
  </si>
  <si>
    <t>1.1.1.1.3.1.1.2.34. </t>
  </si>
  <si>
    <t>Rošt pozinkovaný  40/300 dĺžka 3 m</t>
  </si>
  <si>
    <t>1.1.1.1.3.1.1.2.35. </t>
  </si>
  <si>
    <t>Zapojenie a ukončenoe vodičov v rozvádzačoch a odbočných skrinkách</t>
  </si>
  <si>
    <t>1.1.1.1.3.1.1.2.36. </t>
  </si>
  <si>
    <t>Drobný elektroinštalačný materiál</t>
  </si>
  <si>
    <t>1.1.1.1.3.1.1.2.37. </t>
  </si>
  <si>
    <t>Prirážka za práce z plošiny alebo rebríka do výška 1.8m</t>
  </si>
  <si>
    <t>1.1.1.1.3.1.1.2.38. </t>
  </si>
  <si>
    <t>1.1.1.1.3.1.1.2.39. </t>
  </si>
  <si>
    <t>Murárske výpomoci</t>
  </si>
  <si>
    <t>1.1.1.1.3.1.1.2.40. </t>
  </si>
  <si>
    <t>1.1.1.1.3.1.1.2.41. </t>
  </si>
  <si>
    <t>1.1.1.1.3.1.1.3. </t>
  </si>
  <si>
    <t xml:space="preserve">LIGHT1 </t>
  </si>
  <si>
    <t>Svietidla</t>
  </si>
  <si>
    <t>1.1.1.1.3.1.1.3.1. </t>
  </si>
  <si>
    <t>Montáž svietidla interiérového na stenu do 1.0 kg</t>
  </si>
  <si>
    <t>1.1.1.1.3.1.1.3.2. </t>
  </si>
  <si>
    <t>Zapojenie svietidla IP20/40. 1 svetelný zdroj. závesného modulárneho. interierového LED</t>
  </si>
  <si>
    <t>1.1.1.1.3.1.1.3.3. </t>
  </si>
  <si>
    <t>Zapojenie svietidla 230V + DALI</t>
  </si>
  <si>
    <t>1.1.1.1.3.1.1.3.4. </t>
  </si>
  <si>
    <t>LED zapustené svietidlo 600x600mm. IP20. 38W. 3400lm. 4K. bez stmievania</t>
  </si>
  <si>
    <t>1.1.1.1.3.1.1.3.5. </t>
  </si>
  <si>
    <t>LED zapustené svietidlo 600x600mm. IP20. 38W. 3400lm. 4K. DALI</t>
  </si>
  <si>
    <t>1.1.1.1.3.1.1.3.6. </t>
  </si>
  <si>
    <t>LED prisadené  svietidlo 1160x160mm. IP44. 45W. 4800lm. 4K.</t>
  </si>
  <si>
    <t>1.1.1.1.3.1.1.3.7. </t>
  </si>
  <si>
    <t>LED prisadené prachotesné  svietidlo 1500x77mm. IP65. 48W. 7200 lm. 4K.</t>
  </si>
  <si>
    <t>1.1.1.1.3.1.1.3.8. </t>
  </si>
  <si>
    <t>LED prisadené prachotesné  svietidlo 1500x77mm. IP65. 48W. 7200 lm. 4K. DALI</t>
  </si>
  <si>
    <t>1.1.1.1.3.1.1.3.9. </t>
  </si>
  <si>
    <t>LED zapustené svietidlo 280x45mm. IP20. 20W. 2100 lm. 3K.</t>
  </si>
  <si>
    <t>1.1.1.1.3.1.1.3.10. </t>
  </si>
  <si>
    <t>LED prisadené  svietidlo 600x600mm. IP40. 38W. 3400 lm. 4K.</t>
  </si>
  <si>
    <t>1.1.1.1.3.1.1.3.11. </t>
  </si>
  <si>
    <t>LED prisadené  svietidlo 600x600mm. IP40. 38W. 3400 lm. 4K.DALI</t>
  </si>
  <si>
    <t>1.1.1.1.3.1.1.3.12. </t>
  </si>
  <si>
    <t>LED  svietidlo do lamelového rastru  1500x65mm. IP40. 39W. 4490 lm. 4K. DALI</t>
  </si>
  <si>
    <t>1.1.1.1.3.1.1.3.13. </t>
  </si>
  <si>
    <t>LED  Priamo-nepriame svietidlo na schody 2x6W. IP40. 2x300 lm. 4K.</t>
  </si>
  <si>
    <t>1.1.1.1.3.1.1.3.14. </t>
  </si>
  <si>
    <t>LED  zapustené o180mm. 20W. IP20. 1600 lm. 4K.</t>
  </si>
  <si>
    <t>1.1.1.1.3.1.1.3.15. </t>
  </si>
  <si>
    <t>LED  zapustené o180mm. 20W. IP20. 1600 lm. 4K. DALI</t>
  </si>
  <si>
    <t>1.1.1.1.3.1.1.3.16. </t>
  </si>
  <si>
    <t>LED  zapustené 220x220mm. 20W. IP43. 1600 lm. 4K. (SLIM-Q)</t>
  </si>
  <si>
    <t>1.1.1.1.3.1.1.3.17. </t>
  </si>
  <si>
    <t>1.1.1.1.3.1.1.3.18. </t>
  </si>
  <si>
    <t>LED  prisadené  o600mm. 48W. IP40. 4250 lm. 4K.</t>
  </si>
  <si>
    <t>1.1.1.1.3.1.1.3.19. </t>
  </si>
  <si>
    <t>LED  prisadené  o780mm. 60W. IP40. 4200 lm. 4K.  (Bella Slim 78. W)</t>
  </si>
  <si>
    <t>1.1.1.1.3.1.1.3.20. </t>
  </si>
  <si>
    <t>LED  prisadené  valec  o90mm.l=200mm. 10W. IP40. 960 lm. 4K. ( LUKY. W)</t>
  </si>
  <si>
    <t>1.1.1.1.3.1.1.3.21. </t>
  </si>
  <si>
    <t>LED  prisadené  240x240mm. 25W. IP54. 2600 lm. 4K.(QUADO L). DALI</t>
  </si>
  <si>
    <t>1.1.1.1.3.1.1.3.22. </t>
  </si>
  <si>
    <t>LED  závesné 120mm vestibul.  136W. IP40. 8400 lm. 4K. DALI. ( Circle 3 P-Z)</t>
  </si>
  <si>
    <t>1.1.1.1.3.1.1.3.23. </t>
  </si>
  <si>
    <t>Montáž svietidla interiérového pre systém CBS</t>
  </si>
  <si>
    <t>1.1.1.1.3.1.1.3.24. </t>
  </si>
  <si>
    <t>CBS svietidlo s individuálnou adresáciou nástenné s piktogramom . IP40. 5.5W</t>
  </si>
  <si>
    <t>1.1.1.1.3.1.1.3.25. </t>
  </si>
  <si>
    <t>CBS svietidlo s individuálnou adresáciou stropné panikové IP20. min 289 lm. širokožiarič</t>
  </si>
  <si>
    <t>1.1.1.1.3.1.1.3.26. </t>
  </si>
  <si>
    <t>CBS svietidlo s individuálnou adresáciou stropné panikové. IP65 .59W. min 285 lm</t>
  </si>
  <si>
    <t>1.1.1.1.3.1.1.3.27. </t>
  </si>
  <si>
    <t>CBS svietidlo s individuálnou adresáciou závesné s piktogramom IP20. 5.5W</t>
  </si>
  <si>
    <t>1.1.1.1.3.1.1.3.28. </t>
  </si>
  <si>
    <t>CBS svietidlo s individuálnou adresáciou stropné zapusteneé s piktogramom IP20. 5.5W</t>
  </si>
  <si>
    <t>1.1.1.1.3.1.1.3.29. </t>
  </si>
  <si>
    <t>CBS svietidlo s individuálnou adresáciou nástenné  s piktogramom hydrant IP20. 5.5W</t>
  </si>
  <si>
    <t>1.1.1.1.3.1.1.3.30. </t>
  </si>
  <si>
    <t>Nastavenie a naprogramovanie systému CBS</t>
  </si>
  <si>
    <t>1.1.1.1.3.1.1.3.31. </t>
  </si>
  <si>
    <t>Montáž a zapojenie a nastavenie LED reflektoru na osvetlenie športovísk do 1000W. IP54.</t>
  </si>
  <si>
    <t>1.1.1.1.3.1.1.3.32. </t>
  </si>
  <si>
    <t>LED svietidlo iGuzzini- AGORA: symetrická optika WF - wide Flood 50°. 9398lm - systémova hodnota. 4000K.CRI80. 87W. IP66. IK08</t>
  </si>
  <si>
    <t>1.1.1.1.3.1.1.3.33. </t>
  </si>
  <si>
    <t>Závesné príslušenstvo pre  iGuzzini- AGORA</t>
  </si>
  <si>
    <t>1.1.1.1.3.1.1.3.34. </t>
  </si>
  <si>
    <t>LED svietidlo iPOOL 25: optický systém prispôsobený pre osvetlenie športovísk - . ovládanie DALI. 76027lm. 4000K. CRI70.590W. IP66. IK09.</t>
  </si>
  <si>
    <t>1.1.1.1.3.1.1.3.35. </t>
  </si>
  <si>
    <t>LED svietidlo iPOOL 27: optický systém prispôsobený pre osvetlenie športovísk. ovládanie DALI. 60743lm. 4000K. CRI70. 410W. IP66. IK09</t>
  </si>
  <si>
    <t>1.1.1.1.3.1.1.3.36. </t>
  </si>
  <si>
    <t>LED svietidlo iPOOL 29: optický systém prispôsobený pre osvetlenie športovísk. ovládanie DALI. 77062lm. 4000K. CRI70. 590W. IP66. IK09.</t>
  </si>
  <si>
    <t>1.1.1.1.3.1.1.3.37. </t>
  </si>
  <si>
    <t>Recyklačníé poplatky na svietidla</t>
  </si>
  <si>
    <t>1.1.1.1.3.1.1.3.38. </t>
  </si>
  <si>
    <t>1.1.1.1.3.1.1.3.39. </t>
  </si>
  <si>
    <t>1.1.1.1.3.1.1.3.40. </t>
  </si>
  <si>
    <t>Mimostavenisková doprava</t>
  </si>
  <si>
    <t>1.1.1.1.3.1.1.3.41. </t>
  </si>
  <si>
    <t>Presun dodávok</t>
  </si>
  <si>
    <t>1.1.1.1.3.1.1.3.42. </t>
  </si>
  <si>
    <t>1.1.1.1.3.1.1.3.43. </t>
  </si>
  <si>
    <t>Zapojenie a ukončenoe vodičov v rozvádzačoch osvetľovacích obvodov</t>
  </si>
  <si>
    <t>1.1.1.1.3.1.1.3.44. </t>
  </si>
  <si>
    <t>Podružný a upevňovací materiál</t>
  </si>
  <si>
    <t>1.1.1.1.3.1.1.4. </t>
  </si>
  <si>
    <t xml:space="preserve">Prístroje </t>
  </si>
  <si>
    <t>Prístoje. zásvky a ostatné rozvody</t>
  </si>
  <si>
    <t>1.1.1.1.3.1.1.4.1. </t>
  </si>
  <si>
    <t>Domová zásuvka polozapustená alebo zapustená. 10/16 A 250 V 2P + Z 2 x zapojenie</t>
  </si>
  <si>
    <t>1.1.1.1.3.1.1.4.2. </t>
  </si>
  <si>
    <t>Zásuvka Valena Life dvojnásobná. radenie 2x(2P+T) 16A. s detskou ochranou. biela. LEGRAND</t>
  </si>
  <si>
    <t>1.1.1.1.3.1.1.4.3. </t>
  </si>
  <si>
    <t>Dvojrámček Valena Life</t>
  </si>
  <si>
    <t>1.1.1.1.3.1.1.4.4. </t>
  </si>
  <si>
    <t>Spínač polozapustený a zapustený vrátane zapojenia jednopólový - radenie 1</t>
  </si>
  <si>
    <t>1.1.1.1.3.1.1.4.5. </t>
  </si>
  <si>
    <t>Prístroj spínača. radenie 1.1So. Valena Life</t>
  </si>
  <si>
    <t>1.1.1.1.3.1.1.4.6. </t>
  </si>
  <si>
    <t>Rámček 1-násobný</t>
  </si>
  <si>
    <t>1.1.1.1.3.1.1.4.7. </t>
  </si>
  <si>
    <t>Spínač polozapustený a zapustený vrátane zapojenia sériový - radenie 5</t>
  </si>
  <si>
    <t>1.1.1.1.3.1.1.4.8. </t>
  </si>
  <si>
    <t>Spínač Valena Life sériový polozapustený a zapustený. radenie č.5. biely. LEGRAND</t>
  </si>
  <si>
    <t>1.1.1.1.3.1.1.4.9. </t>
  </si>
  <si>
    <t>Rámik Valena Life jednoduchý biely. LEGRAND</t>
  </si>
  <si>
    <t>1.1.1.1.3.1.1.4.10. </t>
  </si>
  <si>
    <t>Spínač polozapustený a zapustený vrátane zapojenia stried.prep.- radenie 6</t>
  </si>
  <si>
    <t>1.1.1.1.3.1.1.4.11. </t>
  </si>
  <si>
    <t>Prepínač Valena Life striedavý polozapustený a zapustený. radenie č.6. biely. LEGRAND</t>
  </si>
  <si>
    <t>1.1.1.1.3.1.1.4.12. </t>
  </si>
  <si>
    <t>1.1.1.1.3.1.1.4.13. </t>
  </si>
  <si>
    <t>Spínače snímač pohybu do stropu</t>
  </si>
  <si>
    <t>1.1.1.1.3.1.1.4.14. </t>
  </si>
  <si>
    <t>Stropný pohybový infrapsívny spínač. Dosah 12m. IPmin IP54.</t>
  </si>
  <si>
    <t>1.1.1.1.3.1.1.4.15. </t>
  </si>
  <si>
    <t>Prepínač vačkový S 63 J. JD 1103 A6</t>
  </si>
  <si>
    <t>1.1.1.1.3.1.1.4.16. </t>
  </si>
  <si>
    <t>Spínač vačkový 63A s čelnou doskou a páčkou. vypínač typ S63JD 1103 A6</t>
  </si>
  <si>
    <t>1.1.1.1.3.1.1.4.17. </t>
  </si>
  <si>
    <t>Vypínač vačkový S 25V J. JD. JZ 1103 A6</t>
  </si>
  <si>
    <t>1.1.1.1.3.1.1.4.18. </t>
  </si>
  <si>
    <t>Spínač vačkový 25A bez čelnej dosky s páčkou. vypínač typ S25J 1103 A6</t>
  </si>
  <si>
    <t>1.1.1.1.3.1.1.4.19. </t>
  </si>
  <si>
    <t>Priemyslová zásuvka nástenná CEE 400 V / 16 A vrátane zapojenia. IZG 1643. 3P + PE. IZG 1653. 3P + N + PE</t>
  </si>
  <si>
    <t>1.1.1.1.3.1.1.4.20. </t>
  </si>
  <si>
    <t>Zásuvka nástenná priemyslová IZG 1653 16A/400V/5P IP67</t>
  </si>
  <si>
    <t>1.1.1.1.3.1.1.4.21. </t>
  </si>
  <si>
    <t>Priemyslová zásuvka nástenná CEE 400 V / 32 A vrátane zapojenia. IZG 3243. 3P + PE. IZG 3253. 3P + N + PE</t>
  </si>
  <si>
    <t>1.1.1.1.3.1.1.4.22. </t>
  </si>
  <si>
    <t>Zásuvka nástenná priemyslová IZG 3253 32A/400V/5P IP67</t>
  </si>
  <si>
    <t>1.1.1.1.3.1.1.4.23. </t>
  </si>
  <si>
    <t>Kábel bezhalogénový. medený uložený voľne N2XH 0.6/1.0 kV  3x1.5</t>
  </si>
  <si>
    <t>1.1.1.1.3.1.1.4.24. </t>
  </si>
  <si>
    <t>Kábel medený bezhalogenový N2XH 3x1.5 mm2. b2cas1d1a1</t>
  </si>
  <si>
    <t>1.1.1.1.3.1.1.4.25. </t>
  </si>
  <si>
    <t>Kábel bezhalogénový. medený uložený voľne N2XH 0.6/1.0 kV  5x1.5</t>
  </si>
  <si>
    <t>1.1.1.1.3.1.1.4.26. </t>
  </si>
  <si>
    <t>Kábel medený bezhalogenový N2XH 5x1.5 mm2. b2ca1s1d1</t>
  </si>
  <si>
    <t>1.1.1.1.3.1.1.4.27. </t>
  </si>
  <si>
    <t>Kábel bezhalogénový. medený uložený voľne N2XH 0.6/1.0 kV  3x2.5</t>
  </si>
  <si>
    <t>1.1.1.1.3.1.1.4.28. </t>
  </si>
  <si>
    <t>Kábel medený bezhalogenový N2XH 3x2.5 mm2. B2ca s1. d1</t>
  </si>
  <si>
    <t>1.1.1.1.3.1.1.4.29. </t>
  </si>
  <si>
    <t>Kábel bezhalogénový. medený uložený voľne N2XH 0.6/1.0 kV  5x2.5</t>
  </si>
  <si>
    <t>1.1.1.1.3.1.1.4.30. </t>
  </si>
  <si>
    <t>Kábel medený bezhalogenový N2XH 5x2.5 mm2</t>
  </si>
  <si>
    <t>1.1.1.1.3.1.1.4.31. </t>
  </si>
  <si>
    <t>1.1.1.1.3.1.1.4.32. </t>
  </si>
  <si>
    <t>1.1.1.1.3.1.1.4.33. </t>
  </si>
  <si>
    <t>Kábel bezhalogénový. medený uložený voľne N2XH 0.6/1.0 kV  5x6</t>
  </si>
  <si>
    <t>1.1.1.1.3.1.1.4.34. </t>
  </si>
  <si>
    <t>Kábel medený bezhalogenový N2XH 5x6 mm2. b2cas1a1d1</t>
  </si>
  <si>
    <t>1.1.1.1.3.1.1.4.35. </t>
  </si>
  <si>
    <t>Vodič bezhalogénový. medený uložený pevne N2XH 0.6/1.0 kV  16. 25</t>
  </si>
  <si>
    <t>1.1.1.1.3.1.1.4.36. </t>
  </si>
  <si>
    <t>Vodič medený bezhalogenový N2XH 16 mm2</t>
  </si>
  <si>
    <t>1.1.1.1.3.1.1.4.37. </t>
  </si>
  <si>
    <t>Vodič medený bezhalogenový N2XH 25 mm2</t>
  </si>
  <si>
    <t>1.1.1.1.3.1.1.4.38. </t>
  </si>
  <si>
    <t>Vodič bezhalogénový. medený uložený pevne N2XH 0.6/1.0 kV  4</t>
  </si>
  <si>
    <t>1.1.1.1.3.1.1.4.39. </t>
  </si>
  <si>
    <t>Vodič medený bezhalogenový N2XH 4 mm2</t>
  </si>
  <si>
    <t>1.1.1.1.3.1.1.4.40. </t>
  </si>
  <si>
    <t>Svorka na potrubie Bernard vrátane pásika Cu</t>
  </si>
  <si>
    <t>1.1.1.1.3.1.1.4.41. </t>
  </si>
  <si>
    <t>Svorka uzemňovacia Bernard ZSA 16</t>
  </si>
  <si>
    <t>1.1.1.1.3.1.1.4.42. </t>
  </si>
  <si>
    <t>Páska CU. bleskozvodný a uzemňovací materiál. dĺžka 0.5 m</t>
  </si>
  <si>
    <t>1.1.1.1.3.1.1.4.43. </t>
  </si>
  <si>
    <t>Svorkovnica Ekvipotenciálneho pospojovania</t>
  </si>
  <si>
    <t>1.1.1.1.3.1.1.4.44. </t>
  </si>
  <si>
    <t>Svorkovnica ekvipotencionálna EPS 2. z PP</t>
  </si>
  <si>
    <t>1.1.1.1.3.1.1.4.45. </t>
  </si>
  <si>
    <t>Rúrka ohybná elektroinštalačná Do priemeru D32. uložená voľne alebo pod omietkou</t>
  </si>
  <si>
    <t>1.1.1.1.3.1.1.4.46. </t>
  </si>
  <si>
    <t>Rúrka ohybná do priemeru D32 so strednou mechanickou odolnosťou z PVC. samozhášavá. D 32 mm</t>
  </si>
  <si>
    <t>1.1.1.1.3.1.1.4.47. </t>
  </si>
  <si>
    <t>Krabica prístrojová bez zapojenia (1901. KP 68. KZ 3)</t>
  </si>
  <si>
    <t>1.1.1.1.3.1.1.4.48. </t>
  </si>
  <si>
    <t>Krabica prístrojová z PVC s viečkom a svorkovnicou pod omietku KP 67/3. Dxh 70x45 mm. KOPOS</t>
  </si>
  <si>
    <t>1.1.1.1.3.1.1.4.49. </t>
  </si>
  <si>
    <t>Krabica (1903. KR 68) odbočná s viečkom. svorkovnicou vrátane zapojenia. kruhová</t>
  </si>
  <si>
    <t>1.1.1.1.3.1.1.4.50. </t>
  </si>
  <si>
    <t>Krabica prístrojová z PVC pod omietku KP 68/2 KA</t>
  </si>
  <si>
    <t>1.1.1.1.3.1.1.4.51. </t>
  </si>
  <si>
    <t>Svorka Wago 2273-203 3x1.0-2.5 mm2</t>
  </si>
  <si>
    <t>1.1.1.1.3.1.1.4.52. </t>
  </si>
  <si>
    <t>Viečko na krabicu KO 68</t>
  </si>
  <si>
    <t>1.1.1.1.3.1.1.4.53. </t>
  </si>
  <si>
    <t>Káblový žľab Mars. pozink. vrátane príslušenstva. 125/50 mm bez veka vrátane podpery</t>
  </si>
  <si>
    <t>1.1.1.1.3.1.1.4.54. </t>
  </si>
  <si>
    <t>Žlab káblový MARS 125x50 mm</t>
  </si>
  <si>
    <t>1.1.1.1.3.1.1.4.55. </t>
  </si>
  <si>
    <t>Koleno 90° pre káblový žlab MARS 125x50 mm</t>
  </si>
  <si>
    <t>1.1.1.1.3.1.1.4.56. </t>
  </si>
  <si>
    <t>Odbočný T-diel pre káblový žlab MARS 125x50 mm</t>
  </si>
  <si>
    <t>1.1.1.1.3.1.1.4.57. </t>
  </si>
  <si>
    <t>Záves v tvare U pre káblový žlab MARS 125 mm</t>
  </si>
  <si>
    <t>1.1.1.1.3.1.1.4.58. </t>
  </si>
  <si>
    <t>Závitová tyč pre káblový žlab MARS M8 (1000 mm)</t>
  </si>
  <si>
    <t>1.1.1.1.3.1.1.4.59. </t>
  </si>
  <si>
    <t>Spojovacia sada pre káblový žlab MARS M6</t>
  </si>
  <si>
    <t>1.1.1.1.3.1.1.4.60. </t>
  </si>
  <si>
    <t>Káblový žľab - káblový nosný systém. Nerezový.. vrátane príslušenstva. 125/100 mm bez veka vrátane podpery</t>
  </si>
  <si>
    <t>1.1.1.1.3.1.1.4.61. </t>
  </si>
  <si>
    <t>Žľab káblový. šxv 125x100 mm. nedierovaný nerezový</t>
  </si>
  <si>
    <t>1.1.1.1.3.1.1.4.62. </t>
  </si>
  <si>
    <t>Spojovací úchytný a podružný materiál pre nerezovú trasu</t>
  </si>
  <si>
    <t>1.1.1.1.3.1.1.4.63. </t>
  </si>
  <si>
    <t>1.1.1.1.3.1.1.4.64. </t>
  </si>
  <si>
    <t>1.1.1.1.3.1.1.4.65. </t>
  </si>
  <si>
    <t>1.1.1.1.3.1.1.4.66. </t>
  </si>
  <si>
    <t>1.1.1.1.3.1.1.4.67. </t>
  </si>
  <si>
    <t>Zapojenie dodávok ostatných profesii bez dodávky materiálu</t>
  </si>
  <si>
    <t>1.1.1.1.3.1.1.5. </t>
  </si>
  <si>
    <t xml:space="preserve">POM-MP </t>
  </si>
  <si>
    <t>Pomocné práce a výkony</t>
  </si>
  <si>
    <t>1.1.1.1.3.1.1.5.1. </t>
  </si>
  <si>
    <t>Vysekanie rýh v akomkoľvek murive tehlovom na akúkoľvek maltu do hĺbky 30 mm a š. do 70 mm.  -0.00400 t</t>
  </si>
  <si>
    <t>1.1.1.1.3.1.1.5.2. </t>
  </si>
  <si>
    <t>Vysekanie rýh v akomkoľvek murive tehlovom na akúkoľvek maltu do hĺbky 50 mm a š. do 70 mm.  -0.00600t</t>
  </si>
  <si>
    <t>1.1.1.1.3.1.1.5.3. </t>
  </si>
  <si>
    <t>Vybúranie otvoru v betónových priečkach a stenách do profilu 60 mm. hr. do 150 mm.  -0.00100t</t>
  </si>
  <si>
    <t>1.1.1.1.3.1.1.5.4. </t>
  </si>
  <si>
    <t>Požiarne prestupy</t>
  </si>
  <si>
    <t>1.1.1.1.3.1.1.6. </t>
  </si>
  <si>
    <t xml:space="preserve">DEM-ELI </t>
  </si>
  <si>
    <t>Demontážne práce jestvujúcej inštalácie -</t>
  </si>
  <si>
    <t>1.1.1.1.3.1.1.6.1. </t>
  </si>
  <si>
    <t>Demontážne práce a likvidácia stavebného odpadu</t>
  </si>
  <si>
    <t>1.1.1.1.3.1.1.6.2. </t>
  </si>
  <si>
    <t>1.1.1.1.3.1.2. </t>
  </si>
  <si>
    <t xml:space="preserve">OST </t>
  </si>
  <si>
    <t>Ostatné</t>
  </si>
  <si>
    <t>1.1.1.1.3.1.2.1. </t>
  </si>
  <si>
    <t>Stavebno montážne práce mimoriadne odborné (Tr. 5) v rozsahu viac ako 8 hodín</t>
  </si>
  <si>
    <t>1.1.1.1.3.1.2.2. </t>
  </si>
  <si>
    <t>Overenie projektovej dokumentácie  TI</t>
  </si>
  <si>
    <t>1.1.1.1.3.1.2.3. </t>
  </si>
  <si>
    <t>Prvá úradná skúška po kompletnej rekonštrukcii</t>
  </si>
  <si>
    <t>1.1.1.1.3.2. </t>
  </si>
  <si>
    <t>E.4.2 - Bleskozvod</t>
  </si>
  <si>
    <t>1.1.1.1.3.2.1. </t>
  </si>
  <si>
    <t>1.1.1.1.3.2.1.1. </t>
  </si>
  <si>
    <t>1.1.1.1.3.2.1.1.1. </t>
  </si>
  <si>
    <t xml:space="preserve">BLZ-ZS </t>
  </si>
  <si>
    <t>Stožiare pre izolovanú zachytávaciu sústavu nad bazén</t>
  </si>
  <si>
    <t>1.1.1.1.3.2.1.1.1.1. </t>
  </si>
  <si>
    <t>Samostatne stojací stožiar isFang 400 AL</t>
  </si>
  <si>
    <t>1.1.1.1.3.2.1.1.1.2. </t>
  </si>
  <si>
    <t>isFang 4000 Al Izolovaný jímací strožiar</t>
  </si>
  <si>
    <t>1.1.1.1.3.2.1.1.1.3. </t>
  </si>
  <si>
    <t>isFang IN-A 8000 Izolovaný zvodový stožiar pre isCON</t>
  </si>
  <si>
    <t>1.1.1.1.3.2.1.1.1.4. </t>
  </si>
  <si>
    <t>Podpera pre strožiar dl 8000mm</t>
  </si>
  <si>
    <t>1.1.1.1.3.2.1.1.1.5. </t>
  </si>
  <si>
    <t>isFang TW30 Nosič isFang pre montáž na stenu</t>
  </si>
  <si>
    <t>1.1.1.1.3.2.1.1.1.6. </t>
  </si>
  <si>
    <t>Trojnožka pevná FeZn k OB</t>
  </si>
  <si>
    <t>1.1.1.1.3.2.1.1.1.7. </t>
  </si>
  <si>
    <t>isFang 3B-150Al Trojnožka s vývodom pre isCon</t>
  </si>
  <si>
    <t>1.1.1.1.3.2.1.1.1.8. </t>
  </si>
  <si>
    <t>Betónové závažie k trojnožke</t>
  </si>
  <si>
    <t>1.1.1.1.3.2.1.1.1.9. </t>
  </si>
  <si>
    <t>F-FIX-B16 3B Základný systém pre FangFix</t>
  </si>
  <si>
    <t>1.1.1.1.3.2.1.1.1.10. </t>
  </si>
  <si>
    <t>F-FIX-S16</t>
  </si>
  <si>
    <t>1.1.1.1.3.2.1.1.1.11. </t>
  </si>
  <si>
    <t>isFang 3B-G2 Závitová tyč pre  FangFix betón.podstavec</t>
  </si>
  <si>
    <t>1.1.1.1.3.2.1.1.1.12. </t>
  </si>
  <si>
    <t>Svorka FeZn k zachytávacej tyči k oddialenému bleskozvodu</t>
  </si>
  <si>
    <t>1.1.1.1.3.2.1.1.1.13. </t>
  </si>
  <si>
    <t>Svorka 108 B DIN</t>
  </si>
  <si>
    <t>1.1.1.1.3.2.1.1.1.14. </t>
  </si>
  <si>
    <t>249 8-10 VA rýchlospojka Vario</t>
  </si>
  <si>
    <t>1.1.1.1.3.2.1.1.1.15. </t>
  </si>
  <si>
    <t>isCon AP2-16 VA</t>
  </si>
  <si>
    <t>1.1.1.1.3.2.1.1.1.16. </t>
  </si>
  <si>
    <t>927 2 6-K Pásková uzemňovacia objímka</t>
  </si>
  <si>
    <t>1.1.1.1.3.2.1.1.2. </t>
  </si>
  <si>
    <t xml:space="preserve">BZL-ZS1 </t>
  </si>
  <si>
    <t>Zvody pre zachytávaciu  sústavu bazén</t>
  </si>
  <si>
    <t>1.1.1.1.3.2.1.1.2.1. </t>
  </si>
  <si>
    <t>Izolovaný vodič nahrázadajúci  dostatočnú vzdialenosť 75cm na vzduchu IsConPro 75 SW</t>
  </si>
  <si>
    <t>1.1.1.1.3.2.1.1.2.2. </t>
  </si>
  <si>
    <t>IsconPro 75 SW Izolovaný vodič</t>
  </si>
  <si>
    <t>1.1.1.1.3.2.1.1.2.3. </t>
  </si>
  <si>
    <t>Držiak - podpera vedenia pre Iscon</t>
  </si>
  <si>
    <t>1.1.1.1.3.2.1.1.2.4. </t>
  </si>
  <si>
    <t>isCon H VA Držiak vedenia pre Iscon kábel</t>
  </si>
  <si>
    <t>1.1.1.1.3.2.1.1.2.5. </t>
  </si>
  <si>
    <t>Pripojovací prvok na Isfang</t>
  </si>
  <si>
    <t>1.1.1.1.3.2.1.1.2.6. </t>
  </si>
  <si>
    <t>isCon IN con 2 Spojovací prvok pre isCon Basic + Pro</t>
  </si>
  <si>
    <t>1.1.1.1.3.2.1.1.2.7. </t>
  </si>
  <si>
    <t>isCon con 2 Spojovací prvok pre isCon Basic + Pro</t>
  </si>
  <si>
    <t>1.1.1.1.3.2.1.1.2.8. </t>
  </si>
  <si>
    <t>Uzemňovacie vedenie na povrchu ECu 57F25 drôt zvodový O 8-10</t>
  </si>
  <si>
    <t>1.1.1.1.3.2.1.1.2.9. </t>
  </si>
  <si>
    <t>S 9-AL Hliníkové lanko</t>
  </si>
  <si>
    <t>1.1.1.1.3.2.1.1.2.10. </t>
  </si>
  <si>
    <t>Izolovaná podpera na streche</t>
  </si>
  <si>
    <t>1.1.1.1.3.2.1.1.2.11. </t>
  </si>
  <si>
    <t>1.1.1.1.3.2.1.1.2.12. </t>
  </si>
  <si>
    <t>1.1.1.1.3.2.1.1.2.13. </t>
  </si>
  <si>
    <t>101 16-1500 Izolovaná tyč</t>
  </si>
  <si>
    <t>1.1.1.1.3.2.1.1.2.14. </t>
  </si>
  <si>
    <t>101 IES-16 Koncový diel</t>
  </si>
  <si>
    <t>1.1.1.1.3.2.1.1.3. </t>
  </si>
  <si>
    <t xml:space="preserve">BLZ - ZS-S </t>
  </si>
  <si>
    <t>Zachytávacia sústava šatne</t>
  </si>
  <si>
    <t>1.1.1.1.3.2.1.1.3.1. </t>
  </si>
  <si>
    <t>1.1.1.1.3.2.1.1.3.2. </t>
  </si>
  <si>
    <t>Hro.drôt AlMgSi 8 1bm=0.135kg</t>
  </si>
  <si>
    <t>1.1.1.1.3.2.1.1.3.3. </t>
  </si>
  <si>
    <t>Podpery vedenia</t>
  </si>
  <si>
    <t>1.1.1.1.3.2.1.1.3.4. </t>
  </si>
  <si>
    <t>Podpera vedenia 177 55 M8</t>
  </si>
  <si>
    <t>1.1.1.1.3.2.1.1.3.5. </t>
  </si>
  <si>
    <t>Podpery vedenia na plochú strechu</t>
  </si>
  <si>
    <t>1.1.1.1.3.2.1.1.3.6. </t>
  </si>
  <si>
    <t>165 MBG-8-10 GR podpera vedenia na plochú strechu</t>
  </si>
  <si>
    <t>1.1.1.1.3.2.1.1.3.7. </t>
  </si>
  <si>
    <t>177 30 M8 držiak vedenia</t>
  </si>
  <si>
    <t>1.1.1.1.3.2.1.1.3.8. </t>
  </si>
  <si>
    <t>165 MBG UH Univerzálny strešný držiak</t>
  </si>
  <si>
    <t>1.1.1.1.3.2.1.1.3.9. </t>
  </si>
  <si>
    <t>Svorka 5311595</t>
  </si>
  <si>
    <t>1.1.1.1.3.2.1.1.3.10. </t>
  </si>
  <si>
    <t>Svorka 249 8-10 V2A 200</t>
  </si>
  <si>
    <t>1.1.1.1.3.2.1.1.3.11. </t>
  </si>
  <si>
    <t>Tvarovanie vedenia na povrchu. ochrannej rúrky. uholníka</t>
  </si>
  <si>
    <t>1.1.1.1.3.2.1.1.3.12. </t>
  </si>
  <si>
    <t>Dilatačná diel 172 AR</t>
  </si>
  <si>
    <t>1.1.1.1.3.2.1.1.3.13. </t>
  </si>
  <si>
    <t>Zachytávacia tyč  do 2m</t>
  </si>
  <si>
    <t>1.1.1.1.3.2.1.1.3.14. </t>
  </si>
  <si>
    <t>Zachytávacia tyč 101 VL2000</t>
  </si>
  <si>
    <t>1.1.1.1.3.2.1.1.3.15. </t>
  </si>
  <si>
    <t>Podstavec betónový FeZn k zachytávacej tyči JP</t>
  </si>
  <si>
    <t>1.1.1.1.3.2.1.1.3.16. </t>
  </si>
  <si>
    <t>F-Fix-16  Betónový podstavec</t>
  </si>
  <si>
    <t>1.1.1.1.3.2.1.1.4. </t>
  </si>
  <si>
    <t xml:space="preserve">46-M </t>
  </si>
  <si>
    <t>Zemné práce vykonávané pri externých montážnych prácach</t>
  </si>
  <si>
    <t>1.1.1.1.3.2.1.1.4.1. </t>
  </si>
  <si>
    <t>Hĺbenie káblovej ryhy ručne 35 cm širokej a 70 cm hlbokej. v zemine triedy 3</t>
  </si>
  <si>
    <t>1.1.1.1.3.2.1.1.4.2. </t>
  </si>
  <si>
    <t>Ručný zásyp nezap. káblovej ryhy bez zhutn. zeminy. 35 cm širokej. 70 cm hlbokej v zemine tr. 3</t>
  </si>
  <si>
    <t>1.1.1.1.3.2.1.1.4.3. </t>
  </si>
  <si>
    <t>Uzemňovacie vedenie v zemi nerez 1.4301</t>
  </si>
  <si>
    <t>1.1.1.1.3.2.1.1.4.4. </t>
  </si>
  <si>
    <t>zemniaci pás 30x3.5 nerez A2. 	1bm=0.84kg</t>
  </si>
  <si>
    <t>1.1.1.1.3.2.1.1.4.5. </t>
  </si>
  <si>
    <t>Uzemňovacia tyč nerez 1.4301 ZT</t>
  </si>
  <si>
    <t>1.1.1.1.3.2.1.1.4.6. </t>
  </si>
  <si>
    <t>Tyč uzemňovacia nerez akosť 1.4301 označenie ZT 2 m A2</t>
  </si>
  <si>
    <t>1.1.1.1.3.2.1.1.4.7. </t>
  </si>
  <si>
    <t>Svorka nerez 1.4301 odbočovacia spojovacia SR01. SR02</t>
  </si>
  <si>
    <t>1.1.1.1.3.2.1.1.4.8. </t>
  </si>
  <si>
    <t>Svorka odbočná spojovacia nerez akosť 1.4301 označenie SR 01 A2</t>
  </si>
  <si>
    <t>1.1.1.1.3.2.1.1.4.9. </t>
  </si>
  <si>
    <t>Svorka nerez 1.4301 uzemňovacia SR03</t>
  </si>
  <si>
    <t>1.1.1.1.3.2.1.1.4.10. </t>
  </si>
  <si>
    <t>Svorka odbočná spojovacia nerez akosť 1.4301 označenie SR 03 A A2</t>
  </si>
  <si>
    <t>1.1.1.1.3.2.1.1.4.11. </t>
  </si>
  <si>
    <t>Svorka nerez 1.4301 skúšobná SZ</t>
  </si>
  <si>
    <t>1.1.1.1.3.2.1.1.4.12. </t>
  </si>
  <si>
    <t>Svorka skušobná nerez akosť 1.4301 označenie SZ A2</t>
  </si>
  <si>
    <t>1.1.1.1.3.2.1.1.5. </t>
  </si>
  <si>
    <t xml:space="preserve">95-M </t>
  </si>
  <si>
    <t>Revízie</t>
  </si>
  <si>
    <t>1.1.1.1.3.2.1.1.5.1. </t>
  </si>
  <si>
    <t>zvod</t>
  </si>
  <si>
    <t>Zistenie stavu zariadenia ochrany pred úderom blesku</t>
  </si>
  <si>
    <t>1.1.1.1.3.3. </t>
  </si>
  <si>
    <t>E.4.3 - Šatníkové zámky a ACS</t>
  </si>
  <si>
    <t>1.1.1.1.3.3.1. </t>
  </si>
  <si>
    <t>Systém kontroly vstupu</t>
  </si>
  <si>
    <t>1.1.1.1.3.3.1.1. </t>
  </si>
  <si>
    <t>Zámok autnómny GAT ECO.Lock 7100 F/ISO bez batérií</t>
  </si>
  <si>
    <t>1.1.1.1.3.3.1.2. </t>
  </si>
  <si>
    <t>1.1.1.1.3.3.1.3. </t>
  </si>
  <si>
    <t>Batérie pre autonómne závesy</t>
  </si>
  <si>
    <t>1.1.1.1.3.3.1.4. </t>
  </si>
  <si>
    <t>1.1.1.1.3.3.1.5. </t>
  </si>
  <si>
    <t>Nálepka krycia pre zámok samonosný</t>
  </si>
  <si>
    <t>1.1.1.1.3.3.1.6. </t>
  </si>
  <si>
    <t>1.1.1.1.3.3.1.7. </t>
  </si>
  <si>
    <t>sada</t>
  </si>
  <si>
    <t>Štartovacia sada príveskov (Master)</t>
  </si>
  <si>
    <t>1.1.1.1.3.3.1.8. </t>
  </si>
  <si>
    <t>Softvér pre programovanie zámkov</t>
  </si>
  <si>
    <t>1.1.1.1.3.3.1.9. </t>
  </si>
  <si>
    <t>Externý núdzový zdroj pre otváranie zámkov s vybitými batériami</t>
  </si>
  <si>
    <t>1.1.1.1.3.3.1.10. </t>
  </si>
  <si>
    <t>Enkóder kariet  GAT Writer 6000F</t>
  </si>
  <si>
    <t>1.1.1.1.3.3.1.11. </t>
  </si>
  <si>
    <t>GAT Coding software MIFARE</t>
  </si>
  <si>
    <t>1.1.1.1.3.3.1.12. </t>
  </si>
  <si>
    <t>GAT Coding Points 1000. Licencia pre 1000 užívateľov</t>
  </si>
  <si>
    <t>1.1.1.1.3.3.1.13. </t>
  </si>
  <si>
    <t>Ethernetová riadiaca jednotka pre 2 čítačky</t>
  </si>
  <si>
    <t>1.1.1.1.3.3.1.14. </t>
  </si>
  <si>
    <t>1.1.1.1.3.3.1.15. </t>
  </si>
  <si>
    <t>Podružná riadniaca jednotka ku CU42</t>
  </si>
  <si>
    <t>1.1.1.1.3.3.1.16. </t>
  </si>
  <si>
    <t>1.1.1.1.3.3.1.17. </t>
  </si>
  <si>
    <t>Nástenná čitačka pre kartové technológie</t>
  </si>
  <si>
    <t>1.1.1.1.3.3.1.18. </t>
  </si>
  <si>
    <t>1.1.1.1.3.3.1.19. </t>
  </si>
  <si>
    <t>Enkóder</t>
  </si>
  <si>
    <t>1.1.1.1.3.3.1.20. </t>
  </si>
  <si>
    <t>Prenosný programátor</t>
  </si>
  <si>
    <t>1.1.1.1.3.3.1.21. </t>
  </si>
  <si>
    <t>Licencia Salto SPACE Online. pre 64tis dverí a 4 mil. užívateľov</t>
  </si>
  <si>
    <t>1.1.1.1.3.3.1.22. </t>
  </si>
  <si>
    <t>Multifunkčný terminál RFID</t>
  </si>
  <si>
    <t>1.1.1.1.3.3.1.23. </t>
  </si>
  <si>
    <t>1.1.1.1.3.3.1.24. </t>
  </si>
  <si>
    <t>Licencia pre terminál G7 Device License Points Info</t>
  </si>
  <si>
    <t>1.1.1.1.3.3.1.25. </t>
  </si>
  <si>
    <t>Licencia 2r G7 Connect GO 1+1</t>
  </si>
  <si>
    <t>1.1.1.1.3.3.1.26. </t>
  </si>
  <si>
    <t>Napájací zdroj GPS7.30920.7A</t>
  </si>
  <si>
    <t>1.1.1.1.3.3.1.27. </t>
  </si>
  <si>
    <t>1.1.1.1.3.3.2. </t>
  </si>
  <si>
    <t>Súvisiace elektromontáže</t>
  </si>
  <si>
    <t>1.1.1.1.3.3.2.1. </t>
  </si>
  <si>
    <t>Rúrka ohybná elektroinštalačná typ 23-25. uložená pod omietkou</t>
  </si>
  <si>
    <t>1.1.1.1.3.3.2.2. </t>
  </si>
  <si>
    <t>Rúrka ohybná vlnitá PVC-U. FX D 25</t>
  </si>
  <si>
    <t>1.1.1.1.3.3.2.3. </t>
  </si>
  <si>
    <t>Kábel v rúrkach. v žľaboch alebo zväzkových držiakoch</t>
  </si>
  <si>
    <t>1.1.1.1.3.3.2.4. </t>
  </si>
  <si>
    <t>Kábel Dátový Cat.6A U/FTP LSZH Dca Drôt</t>
  </si>
  <si>
    <t>1.1.1.1.3.3.3. </t>
  </si>
  <si>
    <t>1.1.1.1.3.3.3.1. </t>
  </si>
  <si>
    <t>Protipožiarne utesnenie káblov a prechodov cez steny</t>
  </si>
  <si>
    <t>1.1.1.1.3.3.3.2. </t>
  </si>
  <si>
    <t>Drobné murárske práce</t>
  </si>
  <si>
    <t>1.1.1.1.3.3.3.3. </t>
  </si>
  <si>
    <t>Speňujúci protipožiarny tmel CFS-IS. alebo ekvivalent a výplňová hmota</t>
  </si>
  <si>
    <t>1.1.1.1.3.3.3.4. </t>
  </si>
  <si>
    <t>Ostatné nešpecifikvoané</t>
  </si>
  <si>
    <t>1.1.1.1.3.3.3.5. </t>
  </si>
  <si>
    <t>Vykonanie OPaOS</t>
  </si>
  <si>
    <t>1.1.1.1.3.3.3.6. </t>
  </si>
  <si>
    <t>Funkčné skúšky</t>
  </si>
  <si>
    <t>1.1.1.1.3.3.3.7. </t>
  </si>
  <si>
    <t>Zhotovenie meracieho protokolu</t>
  </si>
  <si>
    <t>1.1.1.1.3.3.3.8. </t>
  </si>
  <si>
    <t>Konfigurácia aktívnych prvkov</t>
  </si>
  <si>
    <t>1.1.1.1.4. </t>
  </si>
  <si>
    <t>E. 5 Elektroinštalácia - slaboprúd</t>
  </si>
  <si>
    <t>1.1.1.1.4.1. </t>
  </si>
  <si>
    <t>1.1.1.1.4.1.1. </t>
  </si>
  <si>
    <t xml:space="preserve">22-M </t>
  </si>
  <si>
    <t>Montáže oznamovacích a zabezpečovacích zariadení</t>
  </si>
  <si>
    <t>1.1.1.1.4.1.1.1. </t>
  </si>
  <si>
    <t xml:space="preserve">RACK0.0 </t>
  </si>
  <si>
    <t>Dátový rozvádzač RACK 0.0. 42U 600x800</t>
  </si>
  <si>
    <t>1.1.1.1.4.1.1.1.1. </t>
  </si>
  <si>
    <t>Montáž stojanového rozvadzača 19". výšky od 1970 do 2105 mm. hĺbky 600-800 mm</t>
  </si>
  <si>
    <t>1.1.1.1.4.1.1.1.2. </t>
  </si>
  <si>
    <t>Montáž police do rozvadzača. so zadnými podperami</t>
  </si>
  <si>
    <t>1.1.1.1.4.1.1.1.3. </t>
  </si>
  <si>
    <t>Montáž optického 19" patch panelu rozvadzača</t>
  </si>
  <si>
    <t>1.1.1.1.4.1.1.1.4. </t>
  </si>
  <si>
    <t>Montáž rozvodného panelu s prepäťovou ochranou</t>
  </si>
  <si>
    <t>1.1.1.1.4.1.1.1.5. </t>
  </si>
  <si>
    <t>Montáž ventilačnej jednotky strešnej. alebo podlahovej. 4x ventilátor</t>
  </si>
  <si>
    <t>1.1.1.1.4.1.1.1.6. </t>
  </si>
  <si>
    <t>Montáž držiaka patch káblov. držiak kovový</t>
  </si>
  <si>
    <t>1.1.1.1.4.1.1.1.7. </t>
  </si>
  <si>
    <t>Montáž tieneného patch panelu. 24xRJ45</t>
  </si>
  <si>
    <t>1.1.1.1.4.1.1.1.8. </t>
  </si>
  <si>
    <t>Montáž aktívného 19" zariadenia do dátového rozvádzača 3U max 10.kg. so zapojením ku zdroju. bez zapojenia a programovania pripojených SLP zariadení (NVR pre systém CCTV)</t>
  </si>
  <si>
    <t>1.1.1.1.4.1.1.1.9. </t>
  </si>
  <si>
    <t>Zapojenie komplet Patch paneli 24xRJ45</t>
  </si>
  <si>
    <t>1.1.1.1.4.1.1.1.10. </t>
  </si>
  <si>
    <t>Vyformovanie káblové zväzku a uspriadanie káblov v dátovom rozvádzači</t>
  </si>
  <si>
    <t>1.1.1.1.4.1.1.1.11. </t>
  </si>
  <si>
    <t>Inštalácia optického rozvádzača. miestna sieť. počet optických vlákien do 012</t>
  </si>
  <si>
    <t>1.1.1.1.4.1.1.1.12. </t>
  </si>
  <si>
    <t>Nešpecifikovaný montážny materiál</t>
  </si>
  <si>
    <t>1.1.1.1.4.1.1.1.13. </t>
  </si>
  <si>
    <t>Zvarovanie. ochrana. premeranie a upevnenie optického vlákna. vrátane dodávky spotrebného materiálu a ostatné práce</t>
  </si>
  <si>
    <t>1.1.1.1.4.1.1.1.14. </t>
  </si>
  <si>
    <t>Rozvádzač stojanový 19" 42U 800x800. 1000kg</t>
  </si>
  <si>
    <t>1.1.1.1.4.1.1.1.15. </t>
  </si>
  <si>
    <t>Podstavec 800x800 pre dátový rozvádzač</t>
  </si>
  <si>
    <t>1.1.1.1.4.1.1.1.16. </t>
  </si>
  <si>
    <t>Panel vyväzovací 19" 1U oceľové oká</t>
  </si>
  <si>
    <t>1.1.1.1.4.1.1.1.17. </t>
  </si>
  <si>
    <t>Panel Vyväzovací Vertikálny 26U</t>
  </si>
  <si>
    <t>1.1.1.1.4.1.1.1.18. </t>
  </si>
  <si>
    <t>Jednotka Ventilačná 4x ventilátor + termostat</t>
  </si>
  <si>
    <t>1.1.1.1.4.1.1.1.19. </t>
  </si>
  <si>
    <t>Patchkábel RJ45 Cat.6A STP LSZH Lanko 2m</t>
  </si>
  <si>
    <t>1.1.1.1.4.1.1.1.20. </t>
  </si>
  <si>
    <t>Panel Napájací 19" 8x230V 2U s prep. ochranou</t>
  </si>
  <si>
    <t>1.1.1.1.4.1.1.1.21. </t>
  </si>
  <si>
    <t>Dahua NVR4208-8P-4KS2/L IP PoE záznamové zariadenie</t>
  </si>
  <si>
    <t>1.1.1.1.4.1.1.1.22. </t>
  </si>
  <si>
    <t>HDD12T 24/7 SATA disk 12TB</t>
  </si>
  <si>
    <t>1.1.1.1.4.1.1.1.23. </t>
  </si>
  <si>
    <t>Polica pevná 19" 660mm 1U 4-bodové uchytenie</t>
  </si>
  <si>
    <t>1.1.1.1.4.1.1.1.24. </t>
  </si>
  <si>
    <t>Patchpane 19" STP Cat.6A 24xDG+ 1U kompletne vybavený</t>
  </si>
  <si>
    <t>1.1.1.1.4.1.1.1.25. </t>
  </si>
  <si>
    <t>Telo 19" 1U Výsuvného Optického Patchpanelu</t>
  </si>
  <si>
    <t>1.1.1.1.4.1.1.1.26. </t>
  </si>
  <si>
    <t>Čelo Predné 24xSC/DX 1U pre VOP</t>
  </si>
  <si>
    <t>1.1.1.1.4.1.1.1.27. </t>
  </si>
  <si>
    <t>pigtail pre zriadenie a zváranie opt. konektoru</t>
  </si>
  <si>
    <t>1.1.1.1.4.1.1.2. </t>
  </si>
  <si>
    <t xml:space="preserve">RACK 0.2 </t>
  </si>
  <si>
    <t>Dátový rozvádzač 9U. 19"</t>
  </si>
  <si>
    <t>1.1.1.1.4.1.1.2.1. </t>
  </si>
  <si>
    <t>1.1.1.1.4.1.1.2.2. </t>
  </si>
  <si>
    <t>1.1.1.1.4.1.1.2.3. </t>
  </si>
  <si>
    <t>1.1.1.1.4.1.1.2.4. </t>
  </si>
  <si>
    <t>1.1.1.1.4.1.1.2.5. </t>
  </si>
  <si>
    <t>Montáž závesného rozvadzača dvojdielneho na stenu</t>
  </si>
  <si>
    <t>1.1.1.1.4.1.1.2.6. </t>
  </si>
  <si>
    <t>1.1.1.1.4.1.1.2.7. </t>
  </si>
  <si>
    <t>1.1.1.1.4.1.1.2.8. </t>
  </si>
  <si>
    <t>1.1.1.1.4.1.1.2.9. </t>
  </si>
  <si>
    <t>1.1.1.1.4.1.1.2.10. </t>
  </si>
  <si>
    <t>1.1.1.1.4.1.1.2.11. </t>
  </si>
  <si>
    <t>1.1.1.1.4.1.1.2.12. </t>
  </si>
  <si>
    <t>1.1.1.1.4.1.1.2.13. </t>
  </si>
  <si>
    <t>1.1.1.1.4.1.1.2.14. </t>
  </si>
  <si>
    <t>1.1.1.1.4.1.1.2.15. </t>
  </si>
  <si>
    <t>Rozvádzač nástenný výklopný 19" 9U 600x600 (sklo)</t>
  </si>
  <si>
    <t>1.1.1.1.4.1.1.2.16. </t>
  </si>
  <si>
    <t>1.1.1.1.4.1.1.2.17. </t>
  </si>
  <si>
    <t>1.1.1.1.4.1.1.2.18. </t>
  </si>
  <si>
    <t>1.1.1.1.4.1.1.2.19. </t>
  </si>
  <si>
    <t>1.1.1.1.4.1.1.2.20. </t>
  </si>
  <si>
    <t>1.1.1.1.4.1.1.3. </t>
  </si>
  <si>
    <t xml:space="preserve">RACK 0.3 </t>
  </si>
  <si>
    <t>Dátový rozvádzač 18U. 19"</t>
  </si>
  <si>
    <t>1.1.1.1.4.1.1.3.1. </t>
  </si>
  <si>
    <t>1.1.1.1.4.1.1.3.2. </t>
  </si>
  <si>
    <t>1.1.1.1.4.1.1.3.3. </t>
  </si>
  <si>
    <t>1.1.1.1.4.1.1.3.4. </t>
  </si>
  <si>
    <t>1.1.1.1.4.1.1.3.5. </t>
  </si>
  <si>
    <t>1.1.1.1.4.1.1.3.6. </t>
  </si>
  <si>
    <t>1.1.1.1.4.1.1.3.7. </t>
  </si>
  <si>
    <t>1.1.1.1.4.1.1.3.8. </t>
  </si>
  <si>
    <t>1.1.1.1.4.1.1.3.9. </t>
  </si>
  <si>
    <t>1.1.1.1.4.1.1.3.10. </t>
  </si>
  <si>
    <t>1.1.1.1.4.1.1.3.11. </t>
  </si>
  <si>
    <t>1.1.1.1.4.1.1.3.12. </t>
  </si>
  <si>
    <t>1.1.1.1.4.1.1.3.13. </t>
  </si>
  <si>
    <t>Rozvádzač Nástenný Výklopný 19" 18U 600x600</t>
  </si>
  <si>
    <t>1.1.1.1.4.1.1.3.14. </t>
  </si>
  <si>
    <t>1.1.1.1.4.1.1.3.15. </t>
  </si>
  <si>
    <t>1.1.1.1.4.1.1.3.16. </t>
  </si>
  <si>
    <t>1.1.1.1.4.1.1.3.17. </t>
  </si>
  <si>
    <t>1.1.1.1.4.1.1.3.18. </t>
  </si>
  <si>
    <t>1.1.1.1.4.1.1.3.19. </t>
  </si>
  <si>
    <t>1.1.1.1.4.1.1.3.20. </t>
  </si>
  <si>
    <t>1.1.1.1.4.1.1.3.21. </t>
  </si>
  <si>
    <t>1.1.1.1.4.1.1.3.22. </t>
  </si>
  <si>
    <t>1.1.1.1.4.1.1.3.23. </t>
  </si>
  <si>
    <t>1.1.1.1.4.1.1.4. </t>
  </si>
  <si>
    <t xml:space="preserve">RACKK 0.4 </t>
  </si>
  <si>
    <t>Dátový rozvádzač 12U. 19"</t>
  </si>
  <si>
    <t>1.1.1.1.4.1.1.4.1. </t>
  </si>
  <si>
    <t>1.1.1.1.4.1.1.4.2. </t>
  </si>
  <si>
    <t>1.1.1.1.4.1.1.4.3. </t>
  </si>
  <si>
    <t>1.1.1.1.4.1.1.4.4. </t>
  </si>
  <si>
    <t>1.1.1.1.4.1.1.4.5. </t>
  </si>
  <si>
    <t>1.1.1.1.4.1.1.4.6. </t>
  </si>
  <si>
    <t>1.1.1.1.4.1.1.4.7. </t>
  </si>
  <si>
    <t>1.1.1.1.4.1.1.4.8. </t>
  </si>
  <si>
    <t>1.1.1.1.4.1.1.4.9. </t>
  </si>
  <si>
    <t>1.1.1.1.4.1.1.4.10. </t>
  </si>
  <si>
    <t>1.1.1.1.4.1.1.4.11. </t>
  </si>
  <si>
    <t>1.1.1.1.4.1.1.4.12. </t>
  </si>
  <si>
    <t>1.1.1.1.4.1.1.4.13. </t>
  </si>
  <si>
    <t>1.1.1.1.4.1.1.4.14. </t>
  </si>
  <si>
    <t>1.1.1.1.4.1.1.4.15. </t>
  </si>
  <si>
    <t>1.1.1.1.4.1.1.4.16. </t>
  </si>
  <si>
    <t>1.1.1.1.4.1.1.4.17. </t>
  </si>
  <si>
    <t>1.1.1.1.4.1.1.4.18. </t>
  </si>
  <si>
    <t>1.1.1.1.4.1.1.4.19. </t>
  </si>
  <si>
    <t>1.1.1.1.4.1.1.4.20. </t>
  </si>
  <si>
    <t>1.1.1.1.4.1.1.4.21. </t>
  </si>
  <si>
    <t>1.1.1.1.4.1.1.5. </t>
  </si>
  <si>
    <t xml:space="preserve">RACK 0.5 </t>
  </si>
  <si>
    <t>1.1.1.1.4.1.1.5.1. </t>
  </si>
  <si>
    <t>1.1.1.1.4.1.1.5.2. </t>
  </si>
  <si>
    <t>1.1.1.1.4.1.1.5.3. </t>
  </si>
  <si>
    <t>1.1.1.1.4.1.1.5.4. </t>
  </si>
  <si>
    <t>1.1.1.1.4.1.1.5.5. </t>
  </si>
  <si>
    <t>1.1.1.1.4.1.1.5.6. </t>
  </si>
  <si>
    <t>1.1.1.1.4.1.1.5.7. </t>
  </si>
  <si>
    <t>1.1.1.1.4.1.1.5.8. </t>
  </si>
  <si>
    <t>1.1.1.1.4.1.1.5.9. </t>
  </si>
  <si>
    <t>1.1.1.1.4.1.1.5.10. </t>
  </si>
  <si>
    <t>1.1.1.1.4.1.1.5.11. </t>
  </si>
  <si>
    <t>1.1.1.1.4.1.1.5.12. </t>
  </si>
  <si>
    <t>1.1.1.1.4.1.1.5.13. </t>
  </si>
  <si>
    <t>1.1.1.1.4.1.1.5.14. </t>
  </si>
  <si>
    <t>1.1.1.1.4.1.1.5.15. </t>
  </si>
  <si>
    <t>1.1.1.1.4.1.1.5.16. </t>
  </si>
  <si>
    <t>1.1.1.1.4.1.1.5.17. </t>
  </si>
  <si>
    <t>1.1.1.1.4.1.1.5.18. </t>
  </si>
  <si>
    <t>1.1.1.1.4.1.1.5.19. </t>
  </si>
  <si>
    <t>1.1.1.1.4.1.1.5.20. </t>
  </si>
  <si>
    <t>1.1.1.1.4.1.1.5.21. </t>
  </si>
  <si>
    <t>1.1.1.1.4.1.1.6. </t>
  </si>
  <si>
    <t xml:space="preserve">RACK 1.1 </t>
  </si>
  <si>
    <t>Dátový rozvádzač 22U. 19"</t>
  </si>
  <si>
    <t>1.1.1.1.4.1.1.6.1. </t>
  </si>
  <si>
    <t>Montáž stojanového rozvadzača 19". výšky do 1080 mm. hĺbky 900-1000 mm</t>
  </si>
  <si>
    <t>1.1.1.1.4.1.1.6.2. </t>
  </si>
  <si>
    <t>1.1.1.1.4.1.1.6.3. </t>
  </si>
  <si>
    <t>1.1.1.1.4.1.1.6.4. </t>
  </si>
  <si>
    <t>1.1.1.1.4.1.1.6.5. </t>
  </si>
  <si>
    <t>1.1.1.1.4.1.1.6.6. </t>
  </si>
  <si>
    <t>1.1.1.1.4.1.1.6.7. </t>
  </si>
  <si>
    <t>1.1.1.1.4.1.1.6.8. </t>
  </si>
  <si>
    <t>1.1.1.1.4.1.1.6.9. </t>
  </si>
  <si>
    <t>1.1.1.1.4.1.1.6.10. </t>
  </si>
  <si>
    <t>1.1.1.1.4.1.1.6.11. </t>
  </si>
  <si>
    <t>1.1.1.1.4.1.1.6.12. </t>
  </si>
  <si>
    <t>1.1.1.1.4.1.1.6.13. </t>
  </si>
  <si>
    <t>1.1.1.1.4.1.1.6.14. </t>
  </si>
  <si>
    <t>Rozvádzač stojanový 19" 22U 600x800. 1000kg</t>
  </si>
  <si>
    <t>1.1.1.1.4.1.1.6.15. </t>
  </si>
  <si>
    <t>Podstavec 600x800 pre dátový rozvádzač</t>
  </si>
  <si>
    <t>1.1.1.1.4.1.1.6.16. </t>
  </si>
  <si>
    <t>1.1.1.1.4.1.1.6.17. </t>
  </si>
  <si>
    <t>1.1.1.1.4.1.1.6.18. </t>
  </si>
  <si>
    <t>1.1.1.1.4.1.1.6.19. </t>
  </si>
  <si>
    <t>1.1.1.1.4.1.1.6.20. </t>
  </si>
  <si>
    <t>1.1.1.1.4.1.1.6.21. </t>
  </si>
  <si>
    <t>1.1.1.1.4.1.1.6.22. </t>
  </si>
  <si>
    <t>1.1.1.1.4.1.1.6.23. </t>
  </si>
  <si>
    <t>1.1.1.1.4.1.1.6.24. </t>
  </si>
  <si>
    <t>1.1.1.1.4.1.1.6.25. </t>
  </si>
  <si>
    <t>1.1.1.1.4.1.1.6.26. </t>
  </si>
  <si>
    <t>1.1.1.1.4.1.1.6.27. </t>
  </si>
  <si>
    <t>1.1.1.1.4.1.1.7. </t>
  </si>
  <si>
    <t xml:space="preserve">RACK 1.2 </t>
  </si>
  <si>
    <t>1.1.1.1.4.1.1.7.1. </t>
  </si>
  <si>
    <t>1.1.1.1.4.1.1.7.2. </t>
  </si>
  <si>
    <t>1.1.1.1.4.1.1.7.3. </t>
  </si>
  <si>
    <t>1.1.1.1.4.1.1.7.4. </t>
  </si>
  <si>
    <t>1.1.1.1.4.1.1.7.5. </t>
  </si>
  <si>
    <t>1.1.1.1.4.1.1.7.6. </t>
  </si>
  <si>
    <t>1.1.1.1.4.1.1.7.7. </t>
  </si>
  <si>
    <t>1.1.1.1.4.1.1.7.8. </t>
  </si>
  <si>
    <t>1.1.1.1.4.1.1.7.9. </t>
  </si>
  <si>
    <t>1.1.1.1.4.1.1.7.10. </t>
  </si>
  <si>
    <t>1.1.1.1.4.1.1.7.11. </t>
  </si>
  <si>
    <t>1.1.1.1.4.1.1.7.12. </t>
  </si>
  <si>
    <t>1.1.1.1.4.1.1.7.13. </t>
  </si>
  <si>
    <t>1.1.1.1.4.1.1.7.14. </t>
  </si>
  <si>
    <t>1.1.1.1.4.1.1.7.15. </t>
  </si>
  <si>
    <t>1.1.1.1.4.1.1.7.16. </t>
  </si>
  <si>
    <t>1.1.1.1.4.1.1.7.17. </t>
  </si>
  <si>
    <t>1.1.1.1.4.1.1.7.18. </t>
  </si>
  <si>
    <t>1.1.1.1.4.1.1.7.19. </t>
  </si>
  <si>
    <t>1.1.1.1.4.1.1.7.20. </t>
  </si>
  <si>
    <t>1.1.1.1.4.1.1.7.21. </t>
  </si>
  <si>
    <t>1.1.1.1.4.1.1.8. </t>
  </si>
  <si>
    <t xml:space="preserve">RACK 2.1 </t>
  </si>
  <si>
    <t>1.1.1.1.4.1.1.8.1. </t>
  </si>
  <si>
    <t>1.1.1.1.4.1.1.8.2. </t>
  </si>
  <si>
    <t>1.1.1.1.4.1.1.8.3. </t>
  </si>
  <si>
    <t>1.1.1.1.4.1.1.8.4. </t>
  </si>
  <si>
    <t>1.1.1.1.4.1.1.8.5. </t>
  </si>
  <si>
    <t>1.1.1.1.4.1.1.8.6. </t>
  </si>
  <si>
    <t>1.1.1.1.4.1.1.8.7. </t>
  </si>
  <si>
    <t>1.1.1.1.4.1.1.8.8. </t>
  </si>
  <si>
    <t>1.1.1.1.4.1.1.8.9. </t>
  </si>
  <si>
    <t>1.1.1.1.4.1.1.8.10. </t>
  </si>
  <si>
    <t>1.1.1.1.4.1.1.8.11. </t>
  </si>
  <si>
    <t>1.1.1.1.4.1.1.8.12. </t>
  </si>
  <si>
    <t>1.1.1.1.4.1.1.8.13. </t>
  </si>
  <si>
    <t>1.1.1.1.4.1.1.8.14. </t>
  </si>
  <si>
    <t>1.1.1.1.4.1.1.8.15. </t>
  </si>
  <si>
    <t>1.1.1.1.4.1.1.8.16. </t>
  </si>
  <si>
    <t>1.1.1.1.4.1.1.8.17. </t>
  </si>
  <si>
    <t>1.1.1.1.4.1.1.8.18. </t>
  </si>
  <si>
    <t>1.1.1.1.4.1.1.8.19. </t>
  </si>
  <si>
    <t>1.1.1.1.4.1.1.8.20. </t>
  </si>
  <si>
    <t>1.1.1.1.4.1.1.8.21. </t>
  </si>
  <si>
    <t>1.1.1.1.4.1.1.8.22. </t>
  </si>
  <si>
    <t>1.1.1.1.4.1.1.8.23. </t>
  </si>
  <si>
    <t>1.1.1.1.4.1.1.9. </t>
  </si>
  <si>
    <t xml:space="preserve">RACK 2.2 </t>
  </si>
  <si>
    <t>Dátový rozvádzač 32U. 19"</t>
  </si>
  <si>
    <t>1.1.1.1.4.1.1.9.1. </t>
  </si>
  <si>
    <t>1.1.1.1.4.1.1.9.2. </t>
  </si>
  <si>
    <t>1.1.1.1.4.1.1.9.3. </t>
  </si>
  <si>
    <t>1.1.1.1.4.1.1.9.4. </t>
  </si>
  <si>
    <t>1.1.1.1.4.1.1.9.5. </t>
  </si>
  <si>
    <t>1.1.1.1.4.1.1.9.6. </t>
  </si>
  <si>
    <t>1.1.1.1.4.1.1.9.7. </t>
  </si>
  <si>
    <t>1.1.1.1.4.1.1.9.8. </t>
  </si>
  <si>
    <t>1.1.1.1.4.1.1.9.9. </t>
  </si>
  <si>
    <t>1.1.1.1.4.1.1.9.10. </t>
  </si>
  <si>
    <t>1.1.1.1.4.1.1.9.11. </t>
  </si>
  <si>
    <t>1.1.1.1.4.1.1.9.12. </t>
  </si>
  <si>
    <t>1.1.1.1.4.1.1.9.13. </t>
  </si>
  <si>
    <t>1.1.1.1.4.1.1.9.14. </t>
  </si>
  <si>
    <t>Rozvádzač stojanový 19" 32U 800x800. 1000kg</t>
  </si>
  <si>
    <t>1.1.1.1.4.1.1.9.15. </t>
  </si>
  <si>
    <t>1.1.1.1.4.1.1.9.16. </t>
  </si>
  <si>
    <t>1.1.1.1.4.1.1.9.17. </t>
  </si>
  <si>
    <t>1.1.1.1.4.1.1.9.18. </t>
  </si>
  <si>
    <t>1.1.1.1.4.1.1.9.19. </t>
  </si>
  <si>
    <t>1.1.1.1.4.1.1.9.20. </t>
  </si>
  <si>
    <t>1.1.1.1.4.1.1.9.21. </t>
  </si>
  <si>
    <t>1.1.1.1.4.1.1.9.22. </t>
  </si>
  <si>
    <t>1.1.1.1.4.1.1.9.23. </t>
  </si>
  <si>
    <t>1.1.1.1.4.1.1.9.24. </t>
  </si>
  <si>
    <t>1.1.1.1.4.1.1.9.25. </t>
  </si>
  <si>
    <t>1.1.1.1.4.1.1.9.26. </t>
  </si>
  <si>
    <t>1.1.1.1.4.1.1.9.27. </t>
  </si>
  <si>
    <t>1.1.1.1.4.1.1.10. </t>
  </si>
  <si>
    <t xml:space="preserve">RACK 2.3 </t>
  </si>
  <si>
    <t>1.1.1.1.4.1.1.10.1. </t>
  </si>
  <si>
    <t>1.1.1.1.4.1.1.10.2. </t>
  </si>
  <si>
    <t>1.1.1.1.4.1.1.10.3. </t>
  </si>
  <si>
    <t>1.1.1.1.4.1.1.10.4. </t>
  </si>
  <si>
    <t>1.1.1.1.4.1.1.10.5. </t>
  </si>
  <si>
    <t>1.1.1.1.4.1.1.10.6. </t>
  </si>
  <si>
    <t>1.1.1.1.4.1.1.10.7. </t>
  </si>
  <si>
    <t>1.1.1.1.4.1.1.10.8. </t>
  </si>
  <si>
    <t>1.1.1.1.4.1.1.10.9. </t>
  </si>
  <si>
    <t>1.1.1.1.4.1.1.10.10. </t>
  </si>
  <si>
    <t>1.1.1.1.4.1.1.10.11. </t>
  </si>
  <si>
    <t>1.1.1.1.4.1.1.10.12. </t>
  </si>
  <si>
    <t>1.1.1.1.4.1.1.10.13. </t>
  </si>
  <si>
    <t>1.1.1.1.4.1.1.10.14. </t>
  </si>
  <si>
    <t>1.1.1.1.4.1.1.10.15. </t>
  </si>
  <si>
    <t>1.1.1.1.4.1.1.10.16. </t>
  </si>
  <si>
    <t>1.1.1.1.4.1.1.10.17. </t>
  </si>
  <si>
    <t>1.1.1.1.4.1.1.10.18. </t>
  </si>
  <si>
    <t>1.1.1.1.4.1.1.10.19. </t>
  </si>
  <si>
    <t>1.1.1.1.4.1.1.10.20. </t>
  </si>
  <si>
    <t>1.1.1.1.4.1.1.10.21. </t>
  </si>
  <si>
    <t>1.1.1.1.4.1.1.10.22. </t>
  </si>
  <si>
    <t>1.1.1.1.4.1.1.10.23. </t>
  </si>
  <si>
    <t>1.1.1.1.4.1.1.10.24. </t>
  </si>
  <si>
    <t>1.1.1.1.4.1.1.10.25. </t>
  </si>
  <si>
    <t>1.1.1.1.4.1.1.10.26. </t>
  </si>
  <si>
    <t>1.1.1.1.4.1.1.10.27. </t>
  </si>
  <si>
    <t>1.1.1.1.4.1.1.11. </t>
  </si>
  <si>
    <t xml:space="preserve">KAB1 </t>
  </si>
  <si>
    <t>Káblové rozvody</t>
  </si>
  <si>
    <t>1.1.1.1.4.1.1.11.1. </t>
  </si>
  <si>
    <t>1.1.1.1.4.1.1.11.2. </t>
  </si>
  <si>
    <t>1.1.1.1.4.1.1.11.3. </t>
  </si>
  <si>
    <t>1.1.1.1.4.1.1.11.4. </t>
  </si>
  <si>
    <t>Elektroinštalačná krabica hlboká 72x 73 6400H-201/3</t>
  </si>
  <si>
    <t>1.1.1.1.4.1.1.11.5. </t>
  </si>
  <si>
    <t>montáž optického kábla. miestna sieť do 24 vláken na pripravenú konštrukciu</t>
  </si>
  <si>
    <t>1.1.1.1.4.1.1.11.6. </t>
  </si>
  <si>
    <t>Kábel Optický 8E9 G652D LSZH UNI MOLEX PN</t>
  </si>
  <si>
    <t>1.1.1.1.4.1.1.11.7. </t>
  </si>
  <si>
    <t>Kábel Optický 4E9 G652D LSZH UNI MOLEX PN</t>
  </si>
  <si>
    <t>1.1.1.1.4.1.1.11.8. </t>
  </si>
  <si>
    <t>1.1.1.1.4.1.1.11.9. </t>
  </si>
  <si>
    <t>1.1.1.1.4.1.1.11.10. </t>
  </si>
  <si>
    <t>Káblový žľab drátený vrátane podpier</t>
  </si>
  <si>
    <t>1.1.1.1.4.1.1.11.11. </t>
  </si>
  <si>
    <t>Žľab drôt. v100/š150 M2 2m gz</t>
  </si>
  <si>
    <t>1.1.1.1.4.1.1.11.12. </t>
  </si>
  <si>
    <t>Podružný materiál potrebný na zostavenie káblovej trasy</t>
  </si>
  <si>
    <t>1.1.1.1.4.1.1.11.13. </t>
  </si>
  <si>
    <t>Káblové vešiaky a závesy. hák pre voľné uloženie kábla z pásky 30 x 3 mm</t>
  </si>
  <si>
    <t>1.1.1.1.4.1.1.11.14. </t>
  </si>
  <si>
    <t>Príchytka GRIP 2031M/15</t>
  </si>
  <si>
    <t>1.1.1.1.4.1.1.11.15. </t>
  </si>
  <si>
    <t>Kotva pre ochytenie gripu</t>
  </si>
  <si>
    <t>1.1.1.1.4.1.1.11.16. </t>
  </si>
  <si>
    <t>Murárske výpomoci a sekacie práce</t>
  </si>
  <si>
    <t>1.1.1.1.4.1.1.11.17. </t>
  </si>
  <si>
    <t>1.1.1.1.4.1.1.11.18. </t>
  </si>
  <si>
    <t>Podiel pridružených výkonov</t>
  </si>
  <si>
    <t>1.1.1.1.4.1.1.12. </t>
  </si>
  <si>
    <t xml:space="preserve">KP </t>
  </si>
  <si>
    <t>Koncové prvky</t>
  </si>
  <si>
    <t>1.1.1.1.4.1.1.12.1. </t>
  </si>
  <si>
    <t>Montáž zásuvky 2xRJ45 pod omietku</t>
  </si>
  <si>
    <t>1.1.1.1.4.1.1.12.2. </t>
  </si>
  <si>
    <t>Dátová zásuvka 2X RJ45 Cat .6A STP Valena Life Biela</t>
  </si>
  <si>
    <t>1.1.1.1.4.1.1.12.3. </t>
  </si>
  <si>
    <t>Montáž zásuvky 1xRJ45 do podlahovej krabice. alebo do žľabu</t>
  </si>
  <si>
    <t>1.1.1.1.4.1.1.12.4. </t>
  </si>
  <si>
    <t>Dátová zásuvka 1X RJ45 Cat .6A STP Valena Life Biela</t>
  </si>
  <si>
    <t>1.1.1.1.4.1.1.12.5. </t>
  </si>
  <si>
    <t>Montáž Keystone6A</t>
  </si>
  <si>
    <t>1.1.1.1.4.1.1.12.6. </t>
  </si>
  <si>
    <t>Keystone Cat.6A STP</t>
  </si>
  <si>
    <t>1.1.1.1.4.1.1.13. </t>
  </si>
  <si>
    <t xml:space="preserve">KP-A </t>
  </si>
  <si>
    <t>Aktívne koncové porvky</t>
  </si>
  <si>
    <t>1.1.1.1.4.1.1.13.1. </t>
  </si>
  <si>
    <t>Montáž. nastavenie prístupového acce spointu</t>
  </si>
  <si>
    <t>1.1.1.1.4.1.1.13.2. </t>
  </si>
  <si>
    <t>Ubiquiti Unifi Enterprise AP AC PRO (450/1300Mbps)</t>
  </si>
  <si>
    <t>1.1.1.1.4.1.1.13.3. </t>
  </si>
  <si>
    <t>Kamera štandard Dahua IPC-HFW2531TP-ZS-27135-S2. vrátane montážneho príslušenstva</t>
  </si>
  <si>
    <t>1.1.1.1.4.1.1.13.4. </t>
  </si>
  <si>
    <t>1.1.1.1.4.1.1.13.5. </t>
  </si>
  <si>
    <t>Kamera „360°“ Dahua IPC-HDBW5541E-ZE-27135-DC12AC24V. vrátane montážneho príslušenstva</t>
  </si>
  <si>
    <t>1.1.1.1.4.1.1.13.6. </t>
  </si>
  <si>
    <t>Kamera „360°“ 8MPx</t>
  </si>
  <si>
    <t>1.1.1.1.4.1.1.13.7. </t>
  </si>
  <si>
    <t>Kamera vonkajšia Dahua IPC-HFW2531TP-ZS-27135-S2 5 Mpx. vrátane montážneho príslušenstva a montážneho rámčeka ny povrch</t>
  </si>
  <si>
    <t>1.1.1.1.4.1.1.13.8. </t>
  </si>
  <si>
    <t>1.1.1.1.4.1.1.13.9. </t>
  </si>
  <si>
    <t>Zvodič prepätia ND-CAT6A/EA (OBO Bettermann)</t>
  </si>
  <si>
    <t>1.1.1.1.4.1.1.13.10. </t>
  </si>
  <si>
    <t>1.1.1.1.4.1.1.14. </t>
  </si>
  <si>
    <t xml:space="preserve">LCD </t>
  </si>
  <si>
    <t>Zobrazovacie zariadenia</t>
  </si>
  <si>
    <t>1.1.1.1.4.1.1.14.1. </t>
  </si>
  <si>
    <t>LED videostena 5.76x3.84m. 5.3mm Indoor + ochrana vrstva proti vlhkosti. min 4500-5500 nitov. IP65. zivotnost led cipov 80tisic hodin vratane vysielacej karty MCTRL600 a dodanie na miesto. PHZ</t>
  </si>
  <si>
    <t>1.1.1.1.4.1.1.14.2. </t>
  </si>
  <si>
    <t>Montazny ram na stenu vrátane statiky a dopravy</t>
  </si>
  <si>
    <t>1.1.1.1.4.1.1.14.3. </t>
  </si>
  <si>
    <t>Inštalácia videosteny. vrátane konfigurácie a oživenia a zaškolenia obsluhy</t>
  </si>
  <si>
    <t>1.1.1.1.4.1.1.14.4. </t>
  </si>
  <si>
    <t>Dodávka softvéru pre riadenie videosteny</t>
  </si>
  <si>
    <t>1.1.1.1.4.1.1.14.5. </t>
  </si>
  <si>
    <t>Dodávka 75" LCD monitorov</t>
  </si>
  <si>
    <t>1.1.1.1.4.1.1.14.6. </t>
  </si>
  <si>
    <t>1.1.1.1.4.1.1.15. </t>
  </si>
  <si>
    <t>1.1.1.1.4.1.1.15.1. </t>
  </si>
  <si>
    <t>1.1.1.1.4.1.1.15.2. </t>
  </si>
  <si>
    <t>1.1.1.1.4.1.1.15.3. </t>
  </si>
  <si>
    <t>1.1.1.1.4.1.1.15.4. </t>
  </si>
  <si>
    <t>1.1.1.1.4.1.1.15.5. </t>
  </si>
  <si>
    <t>1.1.1.1.4.1.1.15.6. </t>
  </si>
  <si>
    <t>1.1.1.1.4.1.1.15.7. </t>
  </si>
  <si>
    <t>1.1.1.1.4.1.1.15.8. </t>
  </si>
  <si>
    <t>1.1.1.1.5. </t>
  </si>
  <si>
    <t>E.6 - Vykurovanie</t>
  </si>
  <si>
    <t>1.1.1.1.5.1. </t>
  </si>
  <si>
    <t>1.1.1.1.5.1.1. </t>
  </si>
  <si>
    <t>1.1.1.1.5.1.1.1. </t>
  </si>
  <si>
    <t>Montáž trubíc z EPDM. hr.25-32.vnút.priemer do 38 mm</t>
  </si>
  <si>
    <t>1.1.1.1.5.1.1.2. </t>
  </si>
  <si>
    <t>Rockwool 800 18x20  izolácia-skruž s hliníkovou fóliou (ALS) AZ FLEX Rockwool</t>
  </si>
  <si>
    <t>1.1.1.1.5.1.1.3. </t>
  </si>
  <si>
    <t>Rockwool 800 28x20  izolácia-skruž s hliníkovou fóliou (ALS) AZ FLEX Rockwool</t>
  </si>
  <si>
    <t>1.1.1.1.5.1.1.4. </t>
  </si>
  <si>
    <t>Rockwool 800 35x30  izolácia-skruž s hliníkovou fóliou (ALS) AZ FLEX Rockwool</t>
  </si>
  <si>
    <t>1.1.1.1.5.1.1.5. </t>
  </si>
  <si>
    <t>Montáž trubíc z EPDM. hr.38-50.vnút.priemer 39-73 mm</t>
  </si>
  <si>
    <t>1.1.1.1.5.1.1.6. </t>
  </si>
  <si>
    <t>Rockwool 800 42x40  izolácia-skruž s hliníkovou fóliou (ALS) AZ FLEX Rockwool</t>
  </si>
  <si>
    <t>1.1.1.1.5.1.1.7. </t>
  </si>
  <si>
    <t>Rockwool 800 48x40  izolácia-skruž s hliníkovou fóliou (ALS) AZ FLEX Rockwool</t>
  </si>
  <si>
    <t>1.1.1.1.5.1.1.8. </t>
  </si>
  <si>
    <t>Rockwool 800 60x50  izolácia-skruž s hliníkovou fóliou (ALS) AZ FLEX Rockwool</t>
  </si>
  <si>
    <t>1.1.1.1.5.1.1.9. </t>
  </si>
  <si>
    <t>Montáž trubíc z EPDM. hr.38-50.vnút.priemer 74-98 mm</t>
  </si>
  <si>
    <t>1.1.1.1.5.1.1.10. </t>
  </si>
  <si>
    <t>Rockwool 800 76x70  izolácia-skruž s hliníkovou fóliou (ALS) AZ FLEX Rockwool</t>
  </si>
  <si>
    <t>1.1.1.1.5.1.1.11. </t>
  </si>
  <si>
    <t>Rockwool 800 89x80  izolácia-skruž s hliníkovou fóliou (ALS) AZ FLEX Rockwool</t>
  </si>
  <si>
    <t>1.1.1.1.5.1.1.12. </t>
  </si>
  <si>
    <t>Montáž trubíc z EPDM. hr.38-50.vnút.priemer 99-130 mm</t>
  </si>
  <si>
    <t>1.1.1.1.5.1.1.13. </t>
  </si>
  <si>
    <t>Rockwool 800 108x100  izolácia-skruž s hliníkovou fóliou (ALS) AZ FLEX Rockwool</t>
  </si>
  <si>
    <t>1.1.1.1.5.1.1.14. </t>
  </si>
  <si>
    <t>Al pásky</t>
  </si>
  <si>
    <t>1.1.1.1.5.1.1.15. </t>
  </si>
  <si>
    <t>1.1.1.1.5.1.1.16. </t>
  </si>
  <si>
    <t>Izolačná PE trubica TUBOLIT DG 25x9 mm (d potrubia x hr. izolácie). nadrezaná. AZ FLEX</t>
  </si>
  <si>
    <t>1.1.1.1.5.1.1.17. </t>
  </si>
  <si>
    <t>Izolačná PE trubica TUBOLIT spony. pásky</t>
  </si>
  <si>
    <t>1.1.1.1.5.1.1.18. </t>
  </si>
  <si>
    <t>Presun hmôt pre izolácie tepelné v objektoch výšky do 6 m</t>
  </si>
  <si>
    <t>1.1.1.1.5.1.2. </t>
  </si>
  <si>
    <t>Ústredné kúrenie - rozvodné potrubie</t>
  </si>
  <si>
    <t>1.1.1.1.5.1.2.1. </t>
  </si>
  <si>
    <t>Potrubie z rúrok závitových oceľových bezšvových bežných strednotlakových DN 15</t>
  </si>
  <si>
    <t>1.1.1.1.5.1.2.2. </t>
  </si>
  <si>
    <t>Potrubie z rúrok závitových oceľových bezšvových bežných strednotlakových DN 20</t>
  </si>
  <si>
    <t>1.1.1.1.5.1.2.3. </t>
  </si>
  <si>
    <t>Potrubie z rúrok závitových oceľových bezšvových bežných strednotlakových DN 25</t>
  </si>
  <si>
    <t>1.1.1.1.5.1.2.4. </t>
  </si>
  <si>
    <t>Potrubie z rúrok závitových oceľových bezšvových bežných strednotlakových DN 32</t>
  </si>
  <si>
    <t>1.1.1.1.5.1.2.5. </t>
  </si>
  <si>
    <t>Potrubie z rúrok závitových oceľových bezšvových bežných strednotlakových DN 40</t>
  </si>
  <si>
    <t>1.1.1.1.5.1.2.6. </t>
  </si>
  <si>
    <t>Potrubie z rúrok závitových oceľových bezšvových bežných strednotlakových DN 50</t>
  </si>
  <si>
    <t>1.1.1.1.5.1.2.7. </t>
  </si>
  <si>
    <t>Demontáž potrubia z oceľových rúrok hladkých do priem. 38.  -0.00254t</t>
  </si>
  <si>
    <t>1.1.1.1.5.1.2.8. </t>
  </si>
  <si>
    <t>Demontáž potrubia z oceľových rúrok hladkých nad 38 do D 60.3.  -0.00473t</t>
  </si>
  <si>
    <t>1.1.1.1.5.1.2.9. </t>
  </si>
  <si>
    <t>Demontáž potrubia z oceľových rúrok hladkých nad 60. 3 do D 89.  -0.00841t</t>
  </si>
  <si>
    <t>1.1.1.1.5.1.2.10. </t>
  </si>
  <si>
    <t>Potrubie z rúrok hladkých bezšvových nízkotlakových priemer 76/3.2</t>
  </si>
  <si>
    <t>1.1.1.1.5.1.2.11. </t>
  </si>
  <si>
    <t>Potrubie z rúrok hladkých bezšvových nízkotlakových priemer 89/3.6</t>
  </si>
  <si>
    <t>1.1.1.1.5.1.2.12. </t>
  </si>
  <si>
    <t>Potrubie z rúrok hladkých bezšvových nízkotlakových priemer 108/4.0</t>
  </si>
  <si>
    <t>1.1.1.1.5.1.2.13. </t>
  </si>
  <si>
    <t>Potrubie z rúr REHAU. rúrka univerzálna RAUTITAN stabil DN 25.0x3.7 mm v tyčiach</t>
  </si>
  <si>
    <t>1.1.1.1.5.1.2.14. </t>
  </si>
  <si>
    <t>Tlaková skúška potrubia z oceľových rúrok závitových</t>
  </si>
  <si>
    <t>1.1.1.1.5.1.2.15. </t>
  </si>
  <si>
    <t>Tlaková skúška potrubia z oceľových rúrok do priem. 89/5</t>
  </si>
  <si>
    <t>1.1.1.1.5.1.2.16. </t>
  </si>
  <si>
    <t>Tlaková skúška potrubia z oceľových rúrok nad 89/5 do priem. 133/5. 0</t>
  </si>
  <si>
    <t>1.1.1.1.5.1.2.17. </t>
  </si>
  <si>
    <t>Tlaková skúška plastového potrubia do 32 mm</t>
  </si>
  <si>
    <t>1.1.1.1.5.1.2.18. </t>
  </si>
  <si>
    <t>Presun hmôt pre rozvody potrubia v objektoch výšky do 6 m</t>
  </si>
  <si>
    <t>1.1.1.1.5.1.3. </t>
  </si>
  <si>
    <t>Ústredné kúrenie - armatúry</t>
  </si>
  <si>
    <t>1.1.1.1.5.1.3.1. </t>
  </si>
  <si>
    <t>Montáž armatúry prírubovej s dvomi prírubami PN 1. 6 DN 65</t>
  </si>
  <si>
    <t>1.1.1.1.5.1.3.2. </t>
  </si>
  <si>
    <t>Medziprírubová klapka uzatváracia pre vodu DN 65. dĺ. 46 mm. liatina. EPDM. FKM</t>
  </si>
  <si>
    <t>1.1.1.1.5.1.3.3. </t>
  </si>
  <si>
    <t>Demontáž armatúry závitovej s dvomi závitmi do G 1/2 -0.00045t</t>
  </si>
  <si>
    <t>1.1.1.1.5.1.3.4. </t>
  </si>
  <si>
    <t>Demontáž armatúry závitovej s dvomi závitmi nad 1/2 do G 1.  -0.00110t</t>
  </si>
  <si>
    <t>1.1.1.1.5.1.3.5. </t>
  </si>
  <si>
    <t>Montáž závitovej armatúry s 1 závitom do G 1/2</t>
  </si>
  <si>
    <t>1.1.1.1.5.1.3.6. </t>
  </si>
  <si>
    <t>Ventil odvzdušňovací automatický. 1/2". mosadz. IVAR.VARIA</t>
  </si>
  <si>
    <t>1.1.1.1.5.1.3.7. </t>
  </si>
  <si>
    <t>Termostatická hlavica</t>
  </si>
  <si>
    <t>1.1.1.1.5.1.3.8. </t>
  </si>
  <si>
    <t>Montáž závitovej armatúry s 2 závitmi do G 1/2</t>
  </si>
  <si>
    <t>1.1.1.1.5.1.3.9. </t>
  </si>
  <si>
    <t>Guľový uzáver vypúšťací s páčkou. 1/2" M. mosadz</t>
  </si>
  <si>
    <t>1.1.1.1.5.1.3.10. </t>
  </si>
  <si>
    <t>HERZ Ventil TS-90-V DN 15. termostatický. rohový. s plynulým skrytým prednastavením. prípojka na vykurovacie teleso s kužeľovým tesnením. pripojenie na rúru univerzálnym hrdlom</t>
  </si>
  <si>
    <t>1.1.1.1.5.1.3.11. </t>
  </si>
  <si>
    <t>HERZ Ventil do spiatočky RL-5 DN 15. priamy. s prednastavením. s možnosťou napúšťania. vypúšťania a uzavretia. prípojka na vykurovacie teleso s kužeľovým tesnením. pripojenie na rúru univerzálnym hrdlom</t>
  </si>
  <si>
    <t>1.1.1.1.5.1.3.12. </t>
  </si>
  <si>
    <t>HERZ 3000 DN15 rohová</t>
  </si>
  <si>
    <t>1.1.1.1.5.1.3.13. </t>
  </si>
  <si>
    <t>Prechodové šrúbenie kov/plastohliník DN15</t>
  </si>
  <si>
    <t>1.1.1.1.5.1.3.14. </t>
  </si>
  <si>
    <t>Montáž závitovej armatúry s 2 závitmi G 3/4</t>
  </si>
  <si>
    <t>1.1.1.1.5.1.3.15. </t>
  </si>
  <si>
    <t>HERZ Ventil STRÖMAX-GM 2013 DN 20. priamy. vyvažovací. s meracími ventilčekmi pre meranie tlakovej diferencie. s lineárnou charakteristikou. hrdlo x hrdlo.</t>
  </si>
  <si>
    <t>1.1.1.1.5.1.3.16. </t>
  </si>
  <si>
    <t>Montáž závitovej armatúry s 2 závitmi G 3/4 danfoss sada</t>
  </si>
  <si>
    <t>1.1.1.1.5.1.3.17. </t>
  </si>
  <si>
    <t>DANFOSS Sada (V) ASV-PV (003Z5601) + ASV-BD DN20 5-25 kPa s izoláciou (003L7691)</t>
  </si>
  <si>
    <t>1.1.1.1.5.1.3.18. </t>
  </si>
  <si>
    <t>Montáž závitovej armatúry s 2 závitmi G 1</t>
  </si>
  <si>
    <t>1.1.1.1.5.1.3.19. </t>
  </si>
  <si>
    <t>Guľový uzáver pre vodu Perfecta. 1" FF. páčka. niklovaná mosadz. FIV.8363</t>
  </si>
  <si>
    <t>1.1.1.1.5.1.3.20. </t>
  </si>
  <si>
    <t>HERZ Ventil STRÖMAX-GM 2013 DN 25. priamy. vyvažovací. s meracími ventilčekmi pre meranie tlakovej diferencie. s lineárnou charakteristikou. hrdlo x hrdlo.</t>
  </si>
  <si>
    <t>1.1.1.1.5.1.3.21. </t>
  </si>
  <si>
    <t>Montáž závitovej armatúry s 2 závitmi G 1 - danfoss sada</t>
  </si>
  <si>
    <t>1.1.1.1.5.1.3.22. </t>
  </si>
  <si>
    <t>DANFOSS Sada (V) ASV-PV (003Z5602) + ASV-BD DN25 5-25 kPa s izoláciou (003L7692)</t>
  </si>
  <si>
    <t>1.1.1.1.5.1.3.23. </t>
  </si>
  <si>
    <t>Montáž závitovej armatúry s 2 závitmi G 5/4</t>
  </si>
  <si>
    <t>1.1.1.1.5.1.3.24. </t>
  </si>
  <si>
    <t>Guľový uzáver pre vodu Perfecta. 5/4" FF. páčka. niklovaná mosadz. FIV.8363</t>
  </si>
  <si>
    <t>1.1.1.1.5.1.3.25. </t>
  </si>
  <si>
    <t>DANFOSS ASV-BD - uzatvárací. vyvažovací. impulzný a merací ventil s vnútorným závitom. DN32. PN20. pripojenie 1 1/4" IG. kvs 18</t>
  </si>
  <si>
    <t>1.1.1.1.5.1.3.26. </t>
  </si>
  <si>
    <t>DANFOSS ASV-PV 4.generácie - s vnútorným závitom. DN32. PN16. pripojenie 1 1/4" IG. rozsah 5-25kPa. kvs 6.3 vrátane impulzného potrubia. s tepelnoizolačným obalom (EPS) do 80°C</t>
  </si>
  <si>
    <t>1.1.1.1.5.1.3.27. </t>
  </si>
  <si>
    <t>Montáž závitovej armatúry s 2 závitmi G 6/4</t>
  </si>
  <si>
    <t>1.1.1.1.5.1.3.28. </t>
  </si>
  <si>
    <t>Guľový uzáver pre vodu Evolution. 6/4" FF. plnoprietokový. páčka. niklovaná mosadz. FIV.80001 P</t>
  </si>
  <si>
    <t>1.1.1.1.5.1.3.29. </t>
  </si>
  <si>
    <t>Montáž závitovej armatúry s 2 závitmi G 2</t>
  </si>
  <si>
    <t>1.1.1.1.5.1.3.30. </t>
  </si>
  <si>
    <t>HERZ Ventil STRÖMAX-GM 2013 DN 50. priamy. vyvažovací. s meracími ventilčekmi pre meranie tlakovej diferencie. s lineárnou charakteristikou. hrdlo x hrdlo.</t>
  </si>
  <si>
    <t>1.1.1.1.5.1.3.31. </t>
  </si>
  <si>
    <t>Guľový uzáver pre vodu Evolution. 2" FF. plnoprietokový. páčka. niklovaná mosadz. FIV.80001 P</t>
  </si>
  <si>
    <t>1.1.1.1.5.1.3.32. </t>
  </si>
  <si>
    <t>Montáž merača tepla kompaktného Qn 2.5 G 3/4</t>
  </si>
  <si>
    <t>1.1.1.1.5.1.3.33. </t>
  </si>
  <si>
    <t>Merač tepla q= 2 m3/h s diaľkovým odpočtom</t>
  </si>
  <si>
    <t>1.1.1.1.5.1.3.34. </t>
  </si>
  <si>
    <t>Presun hmôt pre armatúry v objektoch výšky do 6 m</t>
  </si>
  <si>
    <t>1.1.1.1.5.1.4. </t>
  </si>
  <si>
    <t>1.1.1.1.5.1.4.1. </t>
  </si>
  <si>
    <t>Demontáž radiátorov článkových.  -0.02380t</t>
  </si>
  <si>
    <t>1.1.1.1.5.1.4.2. </t>
  </si>
  <si>
    <t>Demontáž radiátora panelového dvojradového stavebnej dľžky nad 1500 do 2820 mm.  -0.04675t</t>
  </si>
  <si>
    <t>1.1.1.1.5.1.4.3. </t>
  </si>
  <si>
    <t>Montáž vykurovacieho telesa panelového dvojradového výšky 600 mm/ dĺžky 400-600 mm</t>
  </si>
  <si>
    <t>1.1.1.1.5.1.4.4. </t>
  </si>
  <si>
    <t>Teleso vykurovacie doskové dvojpanelové oceľové KORAD 22K. vxl 600x600 mm s bočným pripojením a dvoma konvektormi. U.S.STEEL KOSICE</t>
  </si>
  <si>
    <t>1.1.1.1.5.1.4.5. </t>
  </si>
  <si>
    <t>Montáž vykurovacieho telesa panelového dvojradového výšky 600 mm/ dĺžky 1000-1200 mm</t>
  </si>
  <si>
    <t>1.1.1.1.5.1.4.6. </t>
  </si>
  <si>
    <t>Teleso vykurovacie doskové dvojradové oceľové RADIK VK 22. vxlxhĺ 600x1200x100 mm. pripojenie pravé spodné. závit G 1/2" vnútorný. KORADO</t>
  </si>
  <si>
    <t>1.1.1.1.5.1.4.7. </t>
  </si>
  <si>
    <t>Teleso vykurovacie doskové dvojpanelové oceľové KORAD 22K. vxl 600x1200 mm s bočným pripojením a dvoma konvektormi. U.S.STEEL KOSICE</t>
  </si>
  <si>
    <t>1.1.1.1.5.1.4.8. </t>
  </si>
  <si>
    <t>Montáž vykurovacieho telesa panelového dvojradového výšky 600 mm/ dĺžky 1400-1800 mm</t>
  </si>
  <si>
    <t>1.1.1.1.5.1.4.9. </t>
  </si>
  <si>
    <t>Teleso vykurovacie doskové dvojpanelové oceľové KORAD 22K. vxl 600x1800 mm s bočným pripojením a dvoma konvektormi. U.S.STEEL KOSICE</t>
  </si>
  <si>
    <t>1.1.1.1.5.1.4.10. </t>
  </si>
  <si>
    <t>Vykurovacie telesá panelové. tlaková skúška telesa vodou U. S. Steel Košice dvojradového</t>
  </si>
  <si>
    <t>1.1.1.1.5.1.4.11. </t>
  </si>
  <si>
    <t>Podlahové kúrenie REHAU s izolovanou systémovou doskou Varionova 30-2 potrubie RAUTHERM S 17x2.0 rozteč 100 mm</t>
  </si>
  <si>
    <t>1.1.1.1.5.1.4.12. </t>
  </si>
  <si>
    <t>Rúra vykurovacia RAUTHERM S D 17x2 mm. kotúč 500 m. vysokotlakovo zosieťovaný polyetylén (RAU-PE-Xa). REHAU</t>
  </si>
  <si>
    <t>1.1.1.1.5.1.4.13. </t>
  </si>
  <si>
    <t>Systémová doska z polystyrénu REHAU VARIONOVA 30-2. rozmer 1450x850 mm. hr. 50 mm</t>
  </si>
  <si>
    <t>1.1.1.1.5.1.4.14. </t>
  </si>
  <si>
    <t>Okrajová izolačná páska 80 mm z extrudovanej PE peny. REHAU</t>
  </si>
  <si>
    <t>1.1.1.1.5.1.4.15. </t>
  </si>
  <si>
    <t>Rehau prísada do betónových poterov P</t>
  </si>
  <si>
    <t>1.1.1.1.5.1.4.16. </t>
  </si>
  <si>
    <t>Rehau ochranná rúrka DN19. čierna. pre rúrku 16/17</t>
  </si>
  <si>
    <t>1.1.1.1.5.1.4.17. </t>
  </si>
  <si>
    <t>Rehau svorné šróbenie 17x2.0</t>
  </si>
  <si>
    <t>1.1.1.1.5.1.4.18. </t>
  </si>
  <si>
    <t>Montáž zostavy rozdeľovač / zberač na stenu typ 6 cestný</t>
  </si>
  <si>
    <t>1.1.1.1.5.1.4.19. </t>
  </si>
  <si>
    <t>Montáž zostavy rozdeľovač / zberač na stenu typ 7 cestný</t>
  </si>
  <si>
    <t>1.1.1.1.5.1.4.20. </t>
  </si>
  <si>
    <t>Montáž zostavy rozdeľovač / zberač na stenu typ 8 cestný</t>
  </si>
  <si>
    <t>1.1.1.1.5.1.4.21. </t>
  </si>
  <si>
    <t>Montáž zostavy rozdeľovač / zberač na stenu typ 9 cestný</t>
  </si>
  <si>
    <t>1.1.1.1.5.1.4.22. </t>
  </si>
  <si>
    <t>Montáž zostavy rozdeľovač / zberač na stenu typ 10 cestný</t>
  </si>
  <si>
    <t>1.1.1.1.5.1.4.23. </t>
  </si>
  <si>
    <t>Montáž zostavy rozdeľovač / zberač na stenu typ 11 cestný</t>
  </si>
  <si>
    <t>1.1.1.1.5.1.4.24. </t>
  </si>
  <si>
    <t>Montáž zostavy rozdeľovač / zberač na stenu typ 12 cestný</t>
  </si>
  <si>
    <t>1.1.1.1.5.1.4.25. </t>
  </si>
  <si>
    <t>Montáž zostavy rozdeľovač / zberač na stenu typ 13 cestný</t>
  </si>
  <si>
    <t>1.1.1.1.5.1.4.26. </t>
  </si>
  <si>
    <t>Montáž zostavy rozdeľovač / zberač na stenu typ 14 cestný</t>
  </si>
  <si>
    <t>1.1.1.1.5.1.4.27. </t>
  </si>
  <si>
    <t>Montáž zostavy rozdeľovač / zberač na stenu typ 15 cestný</t>
  </si>
  <si>
    <t>1.1.1.1.5.1.4.28. </t>
  </si>
  <si>
    <t>Montáž skrinky rozdeľovača pod omietku 9-12 okruhov</t>
  </si>
  <si>
    <t>1.1.1.1.5.1.4.29. </t>
  </si>
  <si>
    <t>Montáž skrinky rozdeľovača pod omietku 13-15 okruhov</t>
  </si>
  <si>
    <t>1.1.1.1.5.1.4.30. </t>
  </si>
  <si>
    <t>Rozdeľovač s prietokomermi z ušľachtilej ocele HKVD SX-AG. šxvxhĺ 296x341x89 mm. 4 vykurovacie okruhy. ušľachtilá oceľ. REHAU</t>
  </si>
  <si>
    <t>1.1.1.1.5.1.4.31. </t>
  </si>
  <si>
    <t>Rozdeľovač s prietokomermi z ušľachtilej ocele HKVD SX-AG. šxvxhĺ 396x341x89 mm. 6 vykurovacích okruhov. ušľachtilá oceľ. REHAU</t>
  </si>
  <si>
    <t>1.1.1.1.5.1.4.32. </t>
  </si>
  <si>
    <t>Rozdeľovač s prietokomermi z ušľachtilej ocele HKVD SX-AG. šxvxhĺ 446x341x89 mm. 7 vykurovacích okruhov. ušľachtilá oceľ. REHAU</t>
  </si>
  <si>
    <t>1.1.1.1.5.1.4.33. </t>
  </si>
  <si>
    <t>Rozdeľovač s prietokomermi z ušľachtilej ocele HKVD SX-AG. šxvxhĺ 496x341x89 mm. 8 vykurovacích okruhov. ušľachtilá oceľ. REHAU</t>
  </si>
  <si>
    <t>1.1.1.1.5.1.4.34. </t>
  </si>
  <si>
    <t>Rozdeľovač s prietokomermi z ušľachtilej ocele HKVD SX-AG. šxvxhĺ 546x341x89 mm. 9 vykurovacích okruhov. ušľachtilá oceľ. REHAU</t>
  </si>
  <si>
    <t>1.1.1.1.5.1.4.35. </t>
  </si>
  <si>
    <t>Rozdeľovač s prietokomermi z ušľachtilej ocele HKVD SX-AG. šxvxhĺ 596x341x89 mm. 10 vykurovacích okruhov. ušľachtilá oceľ. REHAU</t>
  </si>
  <si>
    <t>1.1.1.1.5.1.4.36. </t>
  </si>
  <si>
    <t>Rozdeľovač s prietokomermi z ušľachtilej ocele HKVD SX-AG. šxvxhĺ 646x341x89 mm. 11 vykurovacích okruhov. ušľachtilá oceľ. REHAU</t>
  </si>
  <si>
    <t>1.1.1.1.5.1.4.37. </t>
  </si>
  <si>
    <t>Rozdeľovač s prietokomermi z ušľachtilej ocele HKVD SX-AG. šxvxhĺ 696x341x89 mm. 12 vykurovacích okruhov. ušľachtilá oceľ. REHAU</t>
  </si>
  <si>
    <t>1.1.1.1.5.1.4.38. </t>
  </si>
  <si>
    <t>Rozdeľovač s prietokomermi z ušľachtilej ocele HKVD SX-AG. šxvxhĺ 746x341x89 mm. 13 vykurovacích okruhov. ušľachtilá oceľ. REHAU</t>
  </si>
  <si>
    <t>1.1.1.1.5.1.4.39. </t>
  </si>
  <si>
    <t>Rozdeľovač s prietokomermi z ušľachtilej ocele HKVD SX-AG. šxvxhĺ 796x341x89 mm. 14 vykurovacích okruhov. ušľachtilá oceľ. REHAU</t>
  </si>
  <si>
    <t>1.1.1.1.5.1.4.40. </t>
  </si>
  <si>
    <t>Rozdeľovač s prietokomermi z ušľachtilej ocele HKVD SX-AG. šxvxhĺ 846x341x89 mm. 15 vykurovacích okruhov. ušľachtilá oceľ. REHAU</t>
  </si>
  <si>
    <t>1.1.1.1.5.1.4.41. </t>
  </si>
  <si>
    <t>Skrinka rozdelovača pre montáž pod omietku UP 1150. šxvxhĺ 1150x715-895x110-150 mm. 13-15 okruhov. oceľový plech. biely. REHAU</t>
  </si>
  <si>
    <t>1.1.1.1.5.1.4.42. </t>
  </si>
  <si>
    <t>Skrinka rozdelovača pre montáž pod omietku UP 1150. šxvxhĺ 1300x715-895x110-150 mm. 13-15 okruhov. oceľový plech. biely. REHAU</t>
  </si>
  <si>
    <t>1.1.1.1.5.1.4.43. </t>
  </si>
  <si>
    <t>REHAU vodiaci oblúk 90 stup. pre rúrku 16 / 17 mm</t>
  </si>
  <si>
    <t>1.1.1.1.5.1.4.44. </t>
  </si>
  <si>
    <t>REHAU škárový dilatačný profil PE-LD-pena</t>
  </si>
  <si>
    <t>1.1.1.1.5.1.4.45. </t>
  </si>
  <si>
    <t>REHAU upevňovací mostík pre systémovú dosku Varionova</t>
  </si>
  <si>
    <t>1.1.1.1.5.1.4.46. </t>
  </si>
  <si>
    <t>REHAU Varionova spojovací pás pre REHAU systémovú dosku Varionova</t>
  </si>
  <si>
    <t>1.1.1.1.5.1.4.47. </t>
  </si>
  <si>
    <t>Montáž regulácie rehau</t>
  </si>
  <si>
    <t>1.1.1.1.5.1.4.48. </t>
  </si>
  <si>
    <t>REHAU NEA SMART 2.0 Priestor. reg. kábl. so snímač. teplo./vlhkosti. biela (HBW) s displejom</t>
  </si>
  <si>
    <t>1.1.1.1.5.1.4.49. </t>
  </si>
  <si>
    <t>REHAU NEA SMART 2.0 Základňa 24 V. s/bez-káblové hybridné riešenie</t>
  </si>
  <si>
    <t>1.1.1.1.5.1.4.50. </t>
  </si>
  <si>
    <t>REHAU NEA SMART 2.0 Transformátor 24 V</t>
  </si>
  <si>
    <t>1.1.1.1.5.1.4.51. </t>
  </si>
  <si>
    <t>REHAU NEA SMART 2.0 R-Modul 24 V</t>
  </si>
  <si>
    <t>1.1.1.1.5.1.4.52. </t>
  </si>
  <si>
    <t>REHAU Servopohon UNI 24 V</t>
  </si>
  <si>
    <t>1.1.1.1.5.1.4.53. </t>
  </si>
  <si>
    <t>REHAU Spínacie relé 24 V</t>
  </si>
  <si>
    <t>1.1.1.1.5.1.4.54. </t>
  </si>
  <si>
    <t>Presun hmôt pre vykurovacie telesá v objektoch výšky do 6 m</t>
  </si>
  <si>
    <t>1.1.1.1.5.1.5. </t>
  </si>
  <si>
    <t>1.1.1.1.5.1.5.1. </t>
  </si>
  <si>
    <t>HILTI montážny systém - uchytenie potrubia  (CP 220211_MKP)</t>
  </si>
  <si>
    <t>1.1.1.1.5.1.5.2. </t>
  </si>
  <si>
    <t>HILTI upchávky - prestupy potrubia požiarne deliacou konštrukciou (oceľová chránička. minerálna vlna. tmel) - 80x</t>
  </si>
  <si>
    <t>1.1.1.1.5.1.5.3. </t>
  </si>
  <si>
    <t>Spojovací materiál</t>
  </si>
  <si>
    <t>1.1.1.1.5.1.6. </t>
  </si>
  <si>
    <t>1.1.1.1.5.1.6.1. </t>
  </si>
  <si>
    <t>Nátery kov.potr.a armatúr syntet. potrubie do DN 50 mm dvojnás. so základným náterom - 105µm</t>
  </si>
  <si>
    <t>1.1.1.1.5.1.6.2. </t>
  </si>
  <si>
    <t>Nátery kov.potr.a armatúr syntetické potrubie do DN 100 mm dvojnásobné so základným náterom - 105µm</t>
  </si>
  <si>
    <t>1.1.1.1.5.2. </t>
  </si>
  <si>
    <t>1.1.1.1.5.2.1. </t>
  </si>
  <si>
    <t>Dopravné náklady</t>
  </si>
  <si>
    <t>1.1.1.1.5.2.2. </t>
  </si>
  <si>
    <t>Zaregulovanie a vyskúšanie zariadenia</t>
  </si>
  <si>
    <t>1.1.1.1.5.2.3. </t>
  </si>
  <si>
    <t>Kabeláž - termostaty podlahového vykurovania (Silové dopojenie skriniek podlahového vykurovania - časť Eli)</t>
  </si>
  <si>
    <t>1.1.1.1.5.2.4. </t>
  </si>
  <si>
    <t>Likvidácia odpadu</t>
  </si>
  <si>
    <t>1.1.1.1.6. </t>
  </si>
  <si>
    <t>E.7 - Vzduchotechnika a klimatizácia</t>
  </si>
  <si>
    <t>1.1.1.1.6.1. </t>
  </si>
  <si>
    <t>VZDUCHOTECHNIKA</t>
  </si>
  <si>
    <t>1.1.1.1.6.1.1. </t>
  </si>
  <si>
    <t>Vzduchotechnika</t>
  </si>
  <si>
    <t>1.1.1.1.6.1.1.1. </t>
  </si>
  <si>
    <t>Bazénová rekuperačná jednotka AeroMaster Cirrus  (sever-0.45)+ regulácia</t>
  </si>
  <si>
    <t>1.1.1.1.6.1.1.2. </t>
  </si>
  <si>
    <t>Kabeláž a osadenie jednotlivých prvkov MaR a RJ v dodávke realizačnej firmy. nie je súčasťou dodávky výrobcu VZT jednotky.</t>
  </si>
  <si>
    <t>1.1.1.1.6.1.1.3. </t>
  </si>
  <si>
    <t>Prepojenie výmenníkov okruhu tepelného čerpadla. vrátane materiálu. náplň chladivom. uvedenie do prevádzky v dodávke realizačnej firmy. nie je súčasťou dodávky výrobcu VZT jednotky.</t>
  </si>
  <si>
    <t>1.1.1.1.6.1.1.4. </t>
  </si>
  <si>
    <t>Bazénová rekuperačná jednotka AeroMaster Cirrus (sever-0.39)+ regulácia</t>
  </si>
  <si>
    <t>1.1.1.1.6.1.1.5. </t>
  </si>
  <si>
    <t>1.1.1.1.6.1.1.6. </t>
  </si>
  <si>
    <t>1.1.1.1.6.1.1.7. </t>
  </si>
  <si>
    <t>Bazénová rekuperačná jednotka AeroMaster Cirrus (západ-0.53)+ regulácia</t>
  </si>
  <si>
    <t>1.1.1.1.6.1.1.8. </t>
  </si>
  <si>
    <t>1.1.1.1.6.1.1.9. </t>
  </si>
  <si>
    <t>1.1.1.1.6.1.1.10. </t>
  </si>
  <si>
    <t>Rekuperačná jednotka AeroMaster XP- vetranie wellness  + regulácia</t>
  </si>
  <si>
    <t>1.1.1.1.6.1.1.11. </t>
  </si>
  <si>
    <t>1.1.1.1.6.1.1.12. </t>
  </si>
  <si>
    <t>1.1.1.1.6.1.1.13. </t>
  </si>
  <si>
    <t>Rekuperačná jednotka Remak X - vetranie fitness  + regulácia</t>
  </si>
  <si>
    <t>1.1.1.1.6.1.1.14. </t>
  </si>
  <si>
    <t>1.1.1.1.6.1.1.15. </t>
  </si>
  <si>
    <t>Rekuperačná jednotka Remak X - vetranie spoločných priestorov  + regulácia</t>
  </si>
  <si>
    <t>1.1.1.1.6.1.1.16. </t>
  </si>
  <si>
    <t>1.1.1.1.6.1.1.17. </t>
  </si>
  <si>
    <t>Odsávacia jednotka Remak X - odsávanie z WC ­ spoločné  priestory  + regulácia</t>
  </si>
  <si>
    <t>Vo=1120m3/h, pext=250Pa
Rozmery: dl:
riadiaca jednotka pre umiestnenie do vonkajšieho prostredia vrátane núteného vetrania a temperácie skrine RJ,  osadený EC motor a jednotka je vo vonkajšom prevedení vrátane striešky.</t>
  </si>
  <si>
    <t>1.1.1.1.6.1.1.18. </t>
  </si>
  <si>
    <t>1.1.1.1.6.1.1.19. </t>
  </si>
  <si>
    <t>Rekuperačná jednotka Remak X - vetranie šatní ­ verejnosť  + regulácia  - podľa CP</t>
  </si>
  <si>
    <t>1.1.1.1.6.1.1.20. </t>
  </si>
  <si>
    <t>1.1.1.1.6.1.1.21. </t>
  </si>
  <si>
    <t>Rekuperačná jednotka Remak X - vetranie šatní ­ športovci  + regulácia  - podľa CP</t>
  </si>
  <si>
    <t>1.1.1.1.6.1.1.22. </t>
  </si>
  <si>
    <t>1.1.1.1.6.1.1.23. </t>
  </si>
  <si>
    <t>Dverná clona - elektrická .PAFEC3515E12 Pamir  dĺžka 1.5m + regulácia. dverný kontakt</t>
  </si>
  <si>
    <t>400V 3~, el. ohrev 12kW (3,9/7,8/12kW), 1400/2700m3/h, IP20, L=1549mm, dosah: 3,5m, farba biela RAL 9016 (čelný panel), šedá RAL7046 (mriežka, boky), príprava pre reguláciu FC</t>
  </si>
  <si>
    <t>1.1.1.1.6.1.1.24. </t>
  </si>
  <si>
    <t>Regulácia FCDA Control (dver.kontakt/kalendár/výmena filtra)</t>
  </si>
  <si>
    <t>1.1.1.1.6.1.1.25. </t>
  </si>
  <si>
    <t>Konzoly pre závesnú montáž na strop PA34CB15</t>
  </si>
  <si>
    <t>1.1.1.1.6.1.1.26. </t>
  </si>
  <si>
    <t>Odvodný ventilátor K100XL sileo</t>
  </si>
  <si>
    <t>1.1.1.1.6.1.1.27. </t>
  </si>
  <si>
    <t>plynulý regulátor REE 1. 230V. 0.1-1.0A</t>
  </si>
  <si>
    <t>1.1.1.1.6.1.1.28. </t>
  </si>
  <si>
    <t>Decentrálna rekuperačná jednotka VORT HRW 40 MONO EVO. Qv=15 / 40m3/h. Ps=17 / 47Pa</t>
  </si>
  <si>
    <t>1.1.1.1.6.1.1.29. </t>
  </si>
  <si>
    <t>Radiálny ventilátor VORT QUADRO I MICRO 100 IT na zabudovanie do steny. Qv=75/110m3/h. Ps=196/245Pa</t>
  </si>
  <si>
    <t>1.1.1.1.6.1.1.30. </t>
  </si>
  <si>
    <t>Odvodný ventilátor K125XL sileo</t>
  </si>
  <si>
    <t>1.1.1.1.6.1.1.31. </t>
  </si>
  <si>
    <t>1.1.1.1.6.1.1.32. </t>
  </si>
  <si>
    <t>IGC mriežka do steny. O100</t>
  </si>
  <si>
    <t>1.1.1.1.6.1.1.33. </t>
  </si>
  <si>
    <t>Tlmič hluku TUNE-S-200-133-2000-1000-2500 (Lindab)</t>
  </si>
  <si>
    <t>1.1.1.1.6.1.1.34. </t>
  </si>
  <si>
    <t>Tlmič hluku TUNE-S-200-150-1400-1000-2000 (Lindab)</t>
  </si>
  <si>
    <t>1.1.1.1.6.1.1.35. </t>
  </si>
  <si>
    <t>Tlmič hluku TUNE-S-200-150-1400-1000-1000 (Lindab)</t>
  </si>
  <si>
    <t>1.1.1.1.6.1.1.36. </t>
  </si>
  <si>
    <t>Tlmič hluku TUNE-S-100-140-1200-800-1500 (Lindab)</t>
  </si>
  <si>
    <t>1.1.1.1.6.1.1.37. </t>
  </si>
  <si>
    <t>Tlmič hluku TUNE-S-150-117-800-500-1500 (Lindab)</t>
  </si>
  <si>
    <t>1.1.1.1.6.1.1.38. </t>
  </si>
  <si>
    <t>Tlmič hluku TUNE-S-100-100-1000-315-1500 (Lindab)</t>
  </si>
  <si>
    <t>1.1.1.1.6.1.1.39. </t>
  </si>
  <si>
    <t>Tlmič hluku TUNE-S-100-100-800-500-1500 (Lindab)</t>
  </si>
  <si>
    <t>1.1.1.1.6.1.1.40. </t>
  </si>
  <si>
    <t>Tlmič hluku TUNE-S-100-62-650-600-1500 (Lindab)</t>
  </si>
  <si>
    <t>1.1.1.1.6.1.1.41. </t>
  </si>
  <si>
    <t>Tlmič hluku TUNE-S-100-50-450-450-1000 (Lindab)</t>
  </si>
  <si>
    <t>1.1.1.1.6.1.1.42. </t>
  </si>
  <si>
    <t>Tlmič hluku TUNE-S-100-60-800-500-1500 (Lindab)</t>
  </si>
  <si>
    <t>1.1.1.1.6.1.1.43. </t>
  </si>
  <si>
    <t>Tlmič hluku TUNE-S-100-67-1000-500-1500 (Lindab)</t>
  </si>
  <si>
    <t>1.1.1.1.6.1.1.44. </t>
  </si>
  <si>
    <t>Tlmič hluku do kruhového potrubia priemeru 100mm. dĺžka 500mm</t>
  </si>
  <si>
    <t>1.1.1.1.6.1.2. </t>
  </si>
  <si>
    <t>Požiarna klapka do hranatého potrubia ( s ručnou pákou a aktivačným mechanizmom s pružinou. s tavnou</t>
  </si>
  <si>
    <t>1.1.1.1.6.1.2.1. </t>
  </si>
  <si>
    <t>FDS-EI90S-1400x1000 (Systemair)</t>
  </si>
  <si>
    <t>1.1.1.1.6.1.2.2. </t>
  </si>
  <si>
    <t>1.1.1.1.6.1.2.3. </t>
  </si>
  <si>
    <t>1.1.1.1.6.1.2.4. </t>
  </si>
  <si>
    <t>1.1.1.1.6.1.2.5. </t>
  </si>
  <si>
    <t>1.1.1.1.6.1.2.6. </t>
  </si>
  <si>
    <t>1.1.1.1.6.1.2.7. </t>
  </si>
  <si>
    <t>FDS-EI90S-1000x800 (Systemair)</t>
  </si>
  <si>
    <t>1.1.1.1.6.1.2.8. </t>
  </si>
  <si>
    <t>FDS-EI90S-800x315 (Systemair)</t>
  </si>
  <si>
    <t>1.1.1.1.6.1.2.9. </t>
  </si>
  <si>
    <t>1.1.1.1.6.1.2.10. </t>
  </si>
  <si>
    <t>FDS-EI90S-800x250 (Systemair)</t>
  </si>
  <si>
    <t>1.1.1.1.6.1.2.11. </t>
  </si>
  <si>
    <t>FDS-EI90S-1000x250 (Systemair)</t>
  </si>
  <si>
    <t>1.1.1.1.6.1.2.12. </t>
  </si>
  <si>
    <t>1.1.1.1.6.1.2.13. </t>
  </si>
  <si>
    <t>FDS-EI90S-400x315 (Systemair)</t>
  </si>
  <si>
    <t>1.1.1.1.6.1.2.14. </t>
  </si>
  <si>
    <t>1.1.1.1.6.1.2.15. </t>
  </si>
  <si>
    <t>FDS-EI90S-800x500 (Systemair)</t>
  </si>
  <si>
    <t>1.1.1.1.6.1.2.16. </t>
  </si>
  <si>
    <t>1.1.1.1.6.1.2.17. </t>
  </si>
  <si>
    <t>1.1.1.1.6.1.2.18. </t>
  </si>
  <si>
    <t>1.1.1.1.6.1.2.19. </t>
  </si>
  <si>
    <t>1.1.1.1.6.1.2.20. </t>
  </si>
  <si>
    <t>1.1.1.1.6.1.2.21. </t>
  </si>
  <si>
    <t>1.1.1.1.6.1.2.22. </t>
  </si>
  <si>
    <t>FDS-EI90S-800x355 (Systemair)</t>
  </si>
  <si>
    <t>1.1.1.1.6.1.2.23. </t>
  </si>
  <si>
    <t>1.1.1.1.6.1.2.24. </t>
  </si>
  <si>
    <t>Požiarna vetracia mriežka FGS-600x200-ZV (Systemair)</t>
  </si>
  <si>
    <t>1.1.1.1.6.1.3. </t>
  </si>
  <si>
    <t>Distribučné prvky - bazénová hala</t>
  </si>
  <si>
    <t>1.1.1.1.6.1.3.1. </t>
  </si>
  <si>
    <t>Dýza s ďalekým dosahom JSR-500-SW - farbu určí architekt</t>
  </si>
  <si>
    <t>1.1.1.1.6.1.3.2. </t>
  </si>
  <si>
    <t>Výustka do štvorhranného potrubia NOVA-A-2-1-500x200-R1-H- farbu určí architekt</t>
  </si>
  <si>
    <t>1.1.1.1.6.1.3.3. </t>
  </si>
  <si>
    <t>Výustka do štvorhranného potrubia NOVA-A-1-1-800x200-R1-H- farbu určí architekt</t>
  </si>
  <si>
    <t>1.1.1.1.6.1.3.4. </t>
  </si>
  <si>
    <t>Štrbinová výustka KSV-4-1950-SW-0- RAL. - farbu určí architekt</t>
  </si>
  <si>
    <t>1.1.1.1.6.1.3.5. </t>
  </si>
  <si>
    <t>Pretlakový box PB-KSV-4-1950-I1</t>
  </si>
  <si>
    <t>1.1.1.1.6.1.3.6. </t>
  </si>
  <si>
    <t>Štrbinová výustka KSV-4-1350-SW-0- RAL. - farbu určí architekt</t>
  </si>
  <si>
    <t>1.1.1.1.6.1.3.7. </t>
  </si>
  <si>
    <t>Pretlakový box PB-KSV-4-1350-I1</t>
  </si>
  <si>
    <t>1.1.1.1.6.1.4. </t>
  </si>
  <si>
    <t>Distribučné prvky - hlavná budova</t>
  </si>
  <si>
    <t>1.1.1.1.6.1.4.1. </t>
  </si>
  <si>
    <t>Výustka do štvorhranného potrubia NOVA-A-1-1-1000x300-R1-H- farbu určí architekt</t>
  </si>
  <si>
    <t>1.1.1.1.6.1.4.2. </t>
  </si>
  <si>
    <t>1.1.1.1.6.1.4.3. </t>
  </si>
  <si>
    <t>Výustka do štvorhranného potrubia NOVA-A-2-1-400x200-R1-H- farbu určí architekt</t>
  </si>
  <si>
    <t>1.1.1.1.6.1.4.4. </t>
  </si>
  <si>
    <t>Výustka do kruhového potrubia NOVA-C-2-1-500x150-R1-H- farbu určí architekt</t>
  </si>
  <si>
    <t>1.1.1.1.6.1.4.5. </t>
  </si>
  <si>
    <t>Štrbinová výustka KSV-1-1050-SW-0- RAL. - farbu určí architekt</t>
  </si>
  <si>
    <t>1.1.1.1.6.1.4.6. </t>
  </si>
  <si>
    <t>Pretlakový box PB-KSV-1-1050-I1</t>
  </si>
  <si>
    <t>1.1.1.1.6.1.4.7. </t>
  </si>
  <si>
    <t>Štrbinová výustka KSV-2-1650-SW-0- RAL. - farbu určí architekt</t>
  </si>
  <si>
    <t>1.1.1.1.6.1.4.8. </t>
  </si>
  <si>
    <t>Pretlakový box PB-KSV-2-1650-I1</t>
  </si>
  <si>
    <t>1.1.1.1.6.1.4.9. </t>
  </si>
  <si>
    <t>Štrbinová výustka KSV-2-1800-SW-0- RAL. - farbu určí architekt</t>
  </si>
  <si>
    <t>1.1.1.1.6.1.4.10. </t>
  </si>
  <si>
    <t>Pretlakový box PB-KSV-2-1800-I1</t>
  </si>
  <si>
    <t>1.1.1.1.6.1.4.11. </t>
  </si>
  <si>
    <t>Štrbinová výustka KSV-2-1950-SW-0- RAL. - farbu určí architekt</t>
  </si>
  <si>
    <t>1.1.1.1.6.1.4.12. </t>
  </si>
  <si>
    <t>Pretlakový box PB-KSV-2-1950-I1</t>
  </si>
  <si>
    <t>1.1.1.1.6.1.4.13. </t>
  </si>
  <si>
    <t>Štrbinová výustka KSV-3-1050-SW-0- RAL. - farbu určí architekt</t>
  </si>
  <si>
    <t>1.1.1.1.6.1.4.14. </t>
  </si>
  <si>
    <t>Pretlakový box PB-KSV-3-1050-I1</t>
  </si>
  <si>
    <t>1.1.1.1.6.1.4.15. </t>
  </si>
  <si>
    <t>Anemostat  s manuálne nastaviteľnými lamelami VVKR-A-S-300-8-B + pretlaková komora. vertikálne pripojenie 160mm</t>
  </si>
  <si>
    <t>1.1.1.1.6.1.4.16. </t>
  </si>
  <si>
    <t>Anemostat  s manuálne nastaviteľnými lamelami VVKR-A-S-400-16-B + pretlaková komora. horizontálne pripojenie 200mm</t>
  </si>
  <si>
    <t>1.1.1.1.6.1.4.17. </t>
  </si>
  <si>
    <t>Anemostat  s manuálne nastaviteľnými lamelami VVKR-A-S-400-16-B + pretlaková komora. vertikálne pripojenie 160mm</t>
  </si>
  <si>
    <t>1.1.1.1.6.1.4.18. </t>
  </si>
  <si>
    <t>Anemostat  s manuálne nastaviteľnými lamelami VVKR-A-S-400-16-B + pretlaková komora. vertikálne pripojenie 200mm</t>
  </si>
  <si>
    <t>1.1.1.1.6.1.4.19. </t>
  </si>
  <si>
    <t>Anemostat  s manuálne nastaviteľnými lamelami VVKR-A-S-500-24-B + pretlaková komora. vertikálne pripojenie 200mm</t>
  </si>
  <si>
    <t>1.1.1.1.6.1.4.20. </t>
  </si>
  <si>
    <t>Anemostat  s manuálne nastaviteľnými lamelami VVKR-A-S-600-24-B + pretlaková komora. horizontálne pripojenie 200mm</t>
  </si>
  <si>
    <t>1.1.1.1.6.1.4.21. </t>
  </si>
  <si>
    <t>Anemostat  s manuálne nastaviteľnými lamelami VVKR-A-S-600-24-B + pretlaková komora. vertikálne pripojenie 200mm</t>
  </si>
  <si>
    <t>1.1.1.1.6.1.4.22. </t>
  </si>
  <si>
    <t>Anemostat  s manuálne nastaviteľnými lamelami VVKR-A-S-600-48-B + pretlaková komora. horizontálne pripojenie 250mm</t>
  </si>
  <si>
    <t>1.1.1.1.6.1.4.23. </t>
  </si>
  <si>
    <t>Anemostat  s manuálne nastaviteľnými lamelami VVKR-A-S-600-48-B + pretlaková komora. vertikálne pripojenie 200mm</t>
  </si>
  <si>
    <t>1.1.1.1.6.1.4.24. </t>
  </si>
  <si>
    <t>Anemostat  s manuálne nastaviteľnými lamelami VVKR-A-S-600-48-B + pretlaková komora. vertikálne pripojenie 250mm</t>
  </si>
  <si>
    <t>1.1.1.1.6.1.4.25. </t>
  </si>
  <si>
    <t>Tanierový ventil EFF 100</t>
  </si>
  <si>
    <t>1.1.1.1.6.1.4.26. </t>
  </si>
  <si>
    <t>Tanierový ventil EFF 125</t>
  </si>
  <si>
    <t>1.1.1.1.6.1.4.27. </t>
  </si>
  <si>
    <t>Tanierový ventil EFF 160</t>
  </si>
  <si>
    <t>1.1.1.1.6.1.4.28. </t>
  </si>
  <si>
    <t>Tanierový ventil EFF 200</t>
  </si>
  <si>
    <t>1.1.1.1.6.1.5. </t>
  </si>
  <si>
    <t>Hliníková mriežka s pevnými lamelami na zabudovanie do steny</t>
  </si>
  <si>
    <t>1.1.1.1.6.1.5.1. </t>
  </si>
  <si>
    <t>NOVA - L1 - 3 - 1200 × 200 -1 - 12 - 0 - RAL (Systemair)</t>
  </si>
  <si>
    <t>1.1.1.1.6.1.5.2. </t>
  </si>
  <si>
    <t>NOVA - L1 - 3 - 800 × 200 -1 - 12 - 0 - RAL (Systemair)</t>
  </si>
  <si>
    <t>1.1.1.1.6.1.5.3. </t>
  </si>
  <si>
    <t>NOVA - L1 - 3 - 600 × 100 -1 - 12 - 0 - RAL (Systemair)</t>
  </si>
  <si>
    <t>1.1.1.1.6.1.5.4. </t>
  </si>
  <si>
    <t>NOVA - L1 - 3 - 600 × 75 -1 - 12 - 0 - RAL (Systemair)</t>
  </si>
  <si>
    <t>1.1.1.1.6.1.5.5. </t>
  </si>
  <si>
    <t>Protidažďová žalúzia 2800x1800 so sitom (možné poskladať z viacerých kusov). voľná plocha min.3.2m2</t>
  </si>
  <si>
    <t>1.1.1.1.6.1.5.6. </t>
  </si>
  <si>
    <t>Protidažďová žalúzia 2000x1800 so sitom (možné poskladať z viacerých kusov). voľná plocha min.2.5m2</t>
  </si>
  <si>
    <t>1.1.1.1.6.1.5.7. </t>
  </si>
  <si>
    <t>Protidažďová žalúzia 1500x500 so sitom (možné poskladať z viacerých kusov). voľná plocha min.0.6m2</t>
  </si>
  <si>
    <t>1.1.1.1.6.1.5.8. </t>
  </si>
  <si>
    <t>Protidažďová žalúzia 600x200 so sitom (možné poskladať z viacerých kusov). voľná plocha min.0.04m2</t>
  </si>
  <si>
    <t>1.1.1.1.6.1.5.9. </t>
  </si>
  <si>
    <t>Protidažďová žalúzia 1250x500 so sitom (možné poskladať z viacerých kusov). voľná plocha min.0.37m2</t>
  </si>
  <si>
    <t>1.1.1.1.6.1.5.10. </t>
  </si>
  <si>
    <t>Protidažďová žalúzia 1225x665 so sitom (možné poskladať z viacerých kusov). voľná plocha min.0.5m2</t>
  </si>
  <si>
    <t>1.1.1.1.6.1.5.11. </t>
  </si>
  <si>
    <t>Protidažďová žalúzia 1550x665 so sitom (možné poskladať z viacerých kusov). voľná plocha min.0.68m2</t>
  </si>
  <si>
    <t>1.1.1.1.6.1.5.12. </t>
  </si>
  <si>
    <t>Protidažďová žalúzia 860x665 so sitom (možné poskladať z viacerých kusov). voľná plocha min.0.5m2</t>
  </si>
  <si>
    <t>1.1.1.1.6.1.5.13. </t>
  </si>
  <si>
    <t>Výfuková hlavica 1400x1000</t>
  </si>
  <si>
    <t>1.1.1.1.6.1.5.14. </t>
  </si>
  <si>
    <t>60° koleno so sitom 1400x1000</t>
  </si>
  <si>
    <t>1.1.1.1.6.1.5.15. </t>
  </si>
  <si>
    <t>60° koleno so sitom 250x200</t>
  </si>
  <si>
    <t>1.1.1.1.6.1.5.16. </t>
  </si>
  <si>
    <t>60° koleno so sitom O100</t>
  </si>
  <si>
    <t>1.1.1.1.6.1.5.17. </t>
  </si>
  <si>
    <t>Regulačná klapka do štvorhranného potrubia - ručná. 1400x1000</t>
  </si>
  <si>
    <t>1.1.1.1.6.1.5.18. </t>
  </si>
  <si>
    <t>Regulačná klapka do štvorhranného potrubia - ručná. 800x500</t>
  </si>
  <si>
    <t>1.1.1.1.6.1.5.19. </t>
  </si>
  <si>
    <t>Regulačná klapka do štvorhranného potrubia - ručná. 630x315</t>
  </si>
  <si>
    <t>1.1.1.1.6.1.5.20. </t>
  </si>
  <si>
    <t>Regulačná klapka do štvorhranného potrubia - ručná. 500x315</t>
  </si>
  <si>
    <t>1.1.1.1.6.1.5.21. </t>
  </si>
  <si>
    <t>Regulačná klapka do štvorhranného potrubia - ručná. 400x315</t>
  </si>
  <si>
    <t>1.1.1.1.6.1.5.22. </t>
  </si>
  <si>
    <t>Regulačná klapka do štvorhranného potrubia - ručná. 315x315</t>
  </si>
  <si>
    <t>1.1.1.1.6.1.5.23. </t>
  </si>
  <si>
    <t>Regulačná klapka do štvorhranného potrubia - ručná. 250x250</t>
  </si>
  <si>
    <t>1.1.1.1.6.1.5.24. </t>
  </si>
  <si>
    <t>Regulačná klapka do štvorhranného potrubia - ručná. 200x200</t>
  </si>
  <si>
    <t>1.1.1.1.6.1.5.25. </t>
  </si>
  <si>
    <t>Regulačná klapka kruhová- ručná. O500</t>
  </si>
  <si>
    <t>1.1.1.1.6.1.5.26. </t>
  </si>
  <si>
    <t>Regulačná klapka kruhová- ručná. O315</t>
  </si>
  <si>
    <t>1.1.1.1.6.1.5.27. </t>
  </si>
  <si>
    <t>Regulačná klapka kruhová- ručná. O250</t>
  </si>
  <si>
    <t>1.1.1.1.6.1.5.28. </t>
  </si>
  <si>
    <t>Regulačná klapka kruhová- ručná. O225</t>
  </si>
  <si>
    <t>1.1.1.1.6.1.5.29. </t>
  </si>
  <si>
    <t>Regulačná klapka kruhová- ručná. O200</t>
  </si>
  <si>
    <t>1.1.1.1.6.1.5.30. </t>
  </si>
  <si>
    <t>Regulačná klapka kruhová- ručná. O160</t>
  </si>
  <si>
    <t>1.1.1.1.6.1.5.31. </t>
  </si>
  <si>
    <t>Regulačná klapka kruhová- ručná. O125</t>
  </si>
  <si>
    <t>1.1.1.1.6.1.5.32. </t>
  </si>
  <si>
    <t>Regulačná klapka kruhová- ručná. O100</t>
  </si>
  <si>
    <t>1.1.1.1.6.1.5.33. </t>
  </si>
  <si>
    <t>Uzatváracia klapka so servopohonom. tesná  TUNE-R-100-C1-M4-A-304 (Systemair)</t>
  </si>
  <si>
    <t>1.1.1.1.6.1.5.34. </t>
  </si>
  <si>
    <t>Vypínač (dizajnový) pre otváranie klapky so servopohonom. napr. svetelný. RAL určí architekt</t>
  </si>
  <si>
    <t>1.1.1.1.6.2. </t>
  </si>
  <si>
    <t>POTRUBIE</t>
  </si>
  <si>
    <t>1.1.1.1.6.2.1. </t>
  </si>
  <si>
    <t>Pozinkované. bez lakovania</t>
  </si>
  <si>
    <t>1.1.1.1.6.2.1.1. </t>
  </si>
  <si>
    <t>Vzt rozvody Štvorhranného potrubia nad obvod 5m / 30% tvaroviek</t>
  </si>
  <si>
    <t>1.1.1.1.6.2.1.2. </t>
  </si>
  <si>
    <t>Vzt rozvody Štvorhranného potrubia do obvodu 5m  / 30% tvaroviek</t>
  </si>
  <si>
    <t>1.1.1.1.6.2.1.3. </t>
  </si>
  <si>
    <t>Vzt rozvody Štvorhranného potrubia do obvodu 3m  / 25% tvaroviek</t>
  </si>
  <si>
    <t>1.1.1.1.6.2.1.4. </t>
  </si>
  <si>
    <t>Vzt rozvody Štvorhranného potrubia do obvodu 1m  / 25% tvaroviek</t>
  </si>
  <si>
    <t>1.1.1.1.6.2.2. </t>
  </si>
  <si>
    <t xml:space="preserve">D8 </t>
  </si>
  <si>
    <t>Pozinkované. lakované</t>
  </si>
  <si>
    <t>1.1.1.1.6.2.2.1. </t>
  </si>
  <si>
    <t>Vzt rozvody Štvorhranného potrubia do obvodu 5m</t>
  </si>
  <si>
    <t>1.1.1.1.6.2.2.2. </t>
  </si>
  <si>
    <t>Vzt rozvody SPIRO do priemeru O500 / 20% tvaroviek</t>
  </si>
  <si>
    <t>1.1.1.1.6.2.2.3. </t>
  </si>
  <si>
    <t>Vzt rozvody SPIRO do priemeru O250 / 20% tvaroviek</t>
  </si>
  <si>
    <t>1.1.1.1.6.2.2.4. </t>
  </si>
  <si>
    <t>Vzt rozvody SPIRO do priemeru O160 / 30% tvaroviek</t>
  </si>
  <si>
    <t>1.1.1.1.6.2.2.5. </t>
  </si>
  <si>
    <t>Ohybná hadica - izolovaná do priemeru O250</t>
  </si>
  <si>
    <t>1.1.1.1.6.2.2.6. </t>
  </si>
  <si>
    <t>Tepelná izolácia vzt potrubia. hr.25mm</t>
  </si>
  <si>
    <t>1.1.1.1.6.2.2.7. </t>
  </si>
  <si>
    <t>Tepelná izolácia vzt potrubia. hr.40mm</t>
  </si>
  <si>
    <t>1.1.1.1.6.2.2.8. </t>
  </si>
  <si>
    <t>Nástrek vzduchotechnického potrubia v bazénovej hale - farbu určí architekt</t>
  </si>
  <si>
    <t>1.1.1.1.6.2.2.9. </t>
  </si>
  <si>
    <t>Vyhrievacie káble  (DEVI) k výmenníkom vzt jednotiek osadených na streche budovy</t>
  </si>
  <si>
    <t>1.1.1.1.6.2.3. </t>
  </si>
  <si>
    <t xml:space="preserve">D9 </t>
  </si>
  <si>
    <t>DEMONTÁŽ JESTVUJÚCICH ROZVODOV A ZARIADENÍ</t>
  </si>
  <si>
    <t>1.1.1.1.6.2.3.1. </t>
  </si>
  <si>
    <t>VZT jednotky - pre bazénovú halu</t>
  </si>
  <si>
    <t>1.1.1.1.6.2.3.2. </t>
  </si>
  <si>
    <t>VZT jednotky - pre prívod vzduchu do šatní a sociálok v suteréne</t>
  </si>
  <si>
    <t>1.1.1.1.6.2.3.3. </t>
  </si>
  <si>
    <t>VZT jednotky - pre odvod vzduchu zo šatní a sociálok na streche hlavnej budovy</t>
  </si>
  <si>
    <t>1.1.1.1.6.2.3.4. </t>
  </si>
  <si>
    <t>VZT jednotka a kondenzačná jednotka - pre vetranie wellness</t>
  </si>
  <si>
    <t>1.1.1.1.6.2.3.5. </t>
  </si>
  <si>
    <t>Klimatizačného zariadenia + medeného potrubia pre fitness (1x vonkajšia 3x vnútorná )</t>
  </si>
  <si>
    <t>1.1.1.1.6.2.3.6. </t>
  </si>
  <si>
    <t>Vzt rozvody Štvorhranného potrubia aj distribučných prvkov do obvodu 5m - pre bazén - strojovňa</t>
  </si>
  <si>
    <t>1.1.1.1.6.2.3.7. </t>
  </si>
  <si>
    <t>Vzt rozvody Štvorhranného potrubia aj distribučných prvkov do obvodu 5m - pre bazén</t>
  </si>
  <si>
    <t>1.1.1.1.6.2.3.8. </t>
  </si>
  <si>
    <t>Vzt rozvody Štvorhranného potrubia aj distribučných prvkov do obvodu 3.5m - pre šatne a wellness</t>
  </si>
  <si>
    <t>1.1.1.1.6.2.3.9. </t>
  </si>
  <si>
    <t>Likvidácia VZT potrubia</t>
  </si>
  <si>
    <t>1.1.1.1.6.2.4. </t>
  </si>
  <si>
    <t xml:space="preserve">D10 </t>
  </si>
  <si>
    <t>OSTATNÉ</t>
  </si>
  <si>
    <t>1.1.1.1.6.2.4.1. </t>
  </si>
  <si>
    <t>Uchytenie potrubia</t>
  </si>
  <si>
    <t>1.1.1.1.6.2.4.2. </t>
  </si>
  <si>
    <t>Montážny materiál</t>
  </si>
  <si>
    <t>1.1.1.1.6.2.4.3. </t>
  </si>
  <si>
    <t>1.1.1.1.6.2.4.4. </t>
  </si>
  <si>
    <t>Zhotovenie protipožiarných prestupov</t>
  </si>
  <si>
    <t>1.1.1.1.6.2.4.5. </t>
  </si>
  <si>
    <t>1.1.1.1.6.2.4.6. </t>
  </si>
  <si>
    <t>1.1.1.1.6.2.4.7. </t>
  </si>
  <si>
    <t>Celková montáž</t>
  </si>
  <si>
    <t>1.1.1.1.6.2.4.8. </t>
  </si>
  <si>
    <t>Prenájom žeriavu</t>
  </si>
  <si>
    <t>1.1.1.1.6.2.4.9. </t>
  </si>
  <si>
    <t>Prenájom lešenia. plošiny</t>
  </si>
  <si>
    <t>1.1.1.1.6.3. </t>
  </si>
  <si>
    <t xml:space="preserve">D11 </t>
  </si>
  <si>
    <t>KLIMATIZÁCIA</t>
  </si>
  <si>
    <t>1.1.1.1.6.3.1. </t>
  </si>
  <si>
    <t xml:space="preserve">D12 </t>
  </si>
  <si>
    <t>Klimatizácia kancelárie 1.NP</t>
  </si>
  <si>
    <t>1.1.1.1.6.3.1.1. </t>
  </si>
  <si>
    <t>Vonkajšia kondenzačná jednotka  5MXM90N9  (DAIKIN)</t>
  </si>
  <si>
    <t>1.1.1.1.6.3.1.2. </t>
  </si>
  <si>
    <t>Oceľová konštrukcia pre kond. jednotku</t>
  </si>
  <si>
    <t>1.1.1.1.6.3.1.3. </t>
  </si>
  <si>
    <t>Predizolované medené potrubie O12</t>
  </si>
  <si>
    <t>1.1.1.1.6.3.1.4. </t>
  </si>
  <si>
    <t>Predizolované medené potrubie O6</t>
  </si>
  <si>
    <t>1.1.1.1.6.3.1.5. </t>
  </si>
  <si>
    <t>Komunikačný kábel</t>
  </si>
  <si>
    <t>1.1.1.1.6.3.1.6. </t>
  </si>
  <si>
    <t>Doplnené chladivo R32</t>
  </si>
  <si>
    <t>1.1.1.1.6.3.1.7. </t>
  </si>
  <si>
    <t>Vnútorná nástenná jednotka  Perfera FTXM25R  (DAIKIN)</t>
  </si>
  <si>
    <t>Infračervený ovládač, súčasťou dodávky klim. zariadenia</t>
  </si>
  <si>
    <t>1.1.1.1.6.3.1.8. </t>
  </si>
  <si>
    <t>Vnútorná nástenná jednotka Perfera  FTXM42R  (DAIKIN)</t>
  </si>
  <si>
    <t>1.1.1.1.6.3.2. </t>
  </si>
  <si>
    <t xml:space="preserve">D13 </t>
  </si>
  <si>
    <t>Klimatizácia kancelárie 2.NP</t>
  </si>
  <si>
    <t>1.1.1.1.6.3.2.1. </t>
  </si>
  <si>
    <t>1.1.1.1.6.3.2.2. </t>
  </si>
  <si>
    <t>1.1.1.1.6.3.2.3. </t>
  </si>
  <si>
    <t>Predizolované medené potrubie O10</t>
  </si>
  <si>
    <t>1.1.1.1.6.3.2.4. </t>
  </si>
  <si>
    <t>1.1.1.1.6.3.2.5. </t>
  </si>
  <si>
    <t>1.1.1.1.6.3.2.6. </t>
  </si>
  <si>
    <t>1.1.1.1.6.3.2.7. </t>
  </si>
  <si>
    <t>1.1.1.1.6.3.3. </t>
  </si>
  <si>
    <t xml:space="preserve">D14 </t>
  </si>
  <si>
    <t>Klimatizácia zasadačky 2.NP</t>
  </si>
  <si>
    <t>1.1.1.1.6.3.3.1. </t>
  </si>
  <si>
    <t>1.1.1.1.6.3.3.2. </t>
  </si>
  <si>
    <t>1.1.1.1.6.3.3.3. </t>
  </si>
  <si>
    <t>1.1.1.1.6.3.3.4. </t>
  </si>
  <si>
    <t>1.1.1.1.6.3.3.5. </t>
  </si>
  <si>
    <t>1.1.1.1.6.3.3.6. </t>
  </si>
  <si>
    <t>1.1.1.1.6.3.3.7. </t>
  </si>
  <si>
    <t>Sky Air vnútorná kazetová jednotka  600x600. FFA35A9  (DAIKIN)</t>
  </si>
  <si>
    <t>1.1.1.1.6.3.3.8. </t>
  </si>
  <si>
    <t>Sky Air vnútorná kazetová jednotka  600x600. FFA50A9  (DAIKIN)</t>
  </si>
  <si>
    <t>1.1.1.1.6.3.3.9. </t>
  </si>
  <si>
    <t>Káblový ovládač Madoka. biely. BRC1H52W</t>
  </si>
  <si>
    <t>1.1.1.1.6.3.3.10. </t>
  </si>
  <si>
    <t>dekoračný panel biely 600x600. BYFQ60CW</t>
  </si>
  <si>
    <t>1.1.1.1.6.3.4. </t>
  </si>
  <si>
    <t xml:space="preserve">D15 </t>
  </si>
  <si>
    <t>Klimatizácia kancelárie-kluby 2.NP</t>
  </si>
  <si>
    <t>1.1.1.1.6.3.4.1. </t>
  </si>
  <si>
    <t>1.1.1.1.6.3.4.2. </t>
  </si>
  <si>
    <t>1.1.1.1.6.3.4.3. </t>
  </si>
  <si>
    <t>1.1.1.1.6.3.4.4. </t>
  </si>
  <si>
    <t>1.1.1.1.6.3.4.5. </t>
  </si>
  <si>
    <t>1.1.1.1.6.3.4.6. </t>
  </si>
  <si>
    <t>1.1.1.1.6.3.4.7. </t>
  </si>
  <si>
    <t>Vnútorná nástenná jednotka  Perfera FTXM35R  (DAIKIN)</t>
  </si>
  <si>
    <t>1.1.1.1.6.3.4.8. </t>
  </si>
  <si>
    <t>Vnútorná nástenná jednotka  Perfera FTXM42R  (DAIKIN)</t>
  </si>
  <si>
    <t>1.1.1.1.6.3.5. </t>
  </si>
  <si>
    <t xml:space="preserve">D16 </t>
  </si>
  <si>
    <t>Klimatizácia skybox 3.06 -  3.NP</t>
  </si>
  <si>
    <t>1.1.1.1.6.3.5.1. </t>
  </si>
  <si>
    <t>Vonkajšia kondenzačná jednotka  RXM50R  (DAIKIN)</t>
  </si>
  <si>
    <t>1.1.1.1.6.3.5.2. </t>
  </si>
  <si>
    <t>1.1.1.1.6.3.5.3. </t>
  </si>
  <si>
    <t>1.1.1.1.6.3.5.4. </t>
  </si>
  <si>
    <t>1.1.1.1.6.3.5.5. </t>
  </si>
  <si>
    <t>1.1.1.1.6.3.5.6. </t>
  </si>
  <si>
    <t>1.1.1.1.6.3.5.7. </t>
  </si>
  <si>
    <t>1.1.1.1.6.3.5.8. </t>
  </si>
  <si>
    <t>1.1.1.1.6.3.6. </t>
  </si>
  <si>
    <t xml:space="preserve">D17 </t>
  </si>
  <si>
    <t>Klimatizácia skybox 3.07 -  3.NP</t>
  </si>
  <si>
    <t>1.1.1.1.6.3.6.1. </t>
  </si>
  <si>
    <t>1.1.1.1.6.3.6.2. </t>
  </si>
  <si>
    <t>1.1.1.1.6.3.6.3. </t>
  </si>
  <si>
    <t>1.1.1.1.6.3.6.4. </t>
  </si>
  <si>
    <t>1.1.1.1.6.3.6.5. </t>
  </si>
  <si>
    <t>1.1.1.1.6.3.6.6. </t>
  </si>
  <si>
    <t>1.1.1.1.6.3.6.7. </t>
  </si>
  <si>
    <t>1.1.1.1.6.3.6.8. </t>
  </si>
  <si>
    <t>1.1.1.1.6.3.6.9. </t>
  </si>
  <si>
    <t>Snímač prítomnosti osôb a podlah. Snímač pre kazetové jednotky. biely BRYQ60AW</t>
  </si>
  <si>
    <t>1.1.1.1.6.3.7. </t>
  </si>
  <si>
    <t xml:space="preserve">D18 </t>
  </si>
  <si>
    <t>Klimatizácia miesnosti rackov 0.08 -  1.PP</t>
  </si>
  <si>
    <t>1.1.1.1.6.3.7.1. </t>
  </si>
  <si>
    <t>1.1.1.1.6.3.7.2. </t>
  </si>
  <si>
    <t>1.1.1.1.6.3.7.3. </t>
  </si>
  <si>
    <t>Vnútorná nástenná jednotka  Perfera FTXM50R  (DAIKIN)</t>
  </si>
  <si>
    <t>1.1.1.1.6.3.7.4. </t>
  </si>
  <si>
    <t>1.1.1.1.6.3.7.5. </t>
  </si>
  <si>
    <t>1.1.1.1.6.3.7.6. </t>
  </si>
  <si>
    <t>1.1.1.1.6.3.8. </t>
  </si>
  <si>
    <t>1.1.1.1.6.3.8.1. </t>
  </si>
  <si>
    <t>Montážny materiál-uloženie. potrubia. spojovací materiál</t>
  </si>
  <si>
    <t>1.1.1.1.6.3.8.2. </t>
  </si>
  <si>
    <t>Montáž</t>
  </si>
  <si>
    <t>1.1.1.1.6.3.8.3. </t>
  </si>
  <si>
    <t>Kompletačné práce</t>
  </si>
  <si>
    <t>1.1.1.1.6.3.8.4. </t>
  </si>
  <si>
    <t>Tlakové skúšky</t>
  </si>
  <si>
    <t>1.1.1.1.6.3.8.5. </t>
  </si>
  <si>
    <t>1.1.1.1.6.3.8.6. </t>
  </si>
  <si>
    <t>1.1.1.1.6.3.8.7. </t>
  </si>
  <si>
    <t>Prenájom lešenia</t>
  </si>
  <si>
    <t>1.1.1.1.7. </t>
  </si>
  <si>
    <t>E.9 Wellness</t>
  </si>
  <si>
    <t>1.1.1.1.7.1. </t>
  </si>
  <si>
    <t>01.1 - Stavebná časť</t>
  </si>
  <si>
    <t>1.1.1.1.7.1.1. </t>
  </si>
  <si>
    <t>1.1.1.1.7.1.1.1. </t>
  </si>
  <si>
    <t>1.1.1.1.7.1.1.1.1. </t>
  </si>
  <si>
    <t>Výkop jamy a ryhy v obmedzenom priestore horn. tr.3 ručne</t>
  </si>
  <si>
    <t>1.1.1.1.7.1.1.2. </t>
  </si>
  <si>
    <t>1.1.1.1.7.1.1.2.1. </t>
  </si>
  <si>
    <t>Murivo základových pásov (m3) PREMAC 50x25x25 s betónovou výplňou C 16/20 hr. 250 mm</t>
  </si>
  <si>
    <t>1.1.1.1.7.1.1.2.2. </t>
  </si>
  <si>
    <t>Výstuž pre murivo základových pásov z betónových debniacich tvárnic s betónovou výplňou z ocele B500 (10505)</t>
  </si>
  <si>
    <t>1.1.1.1.7.1.1.3. </t>
  </si>
  <si>
    <t>1.1.1.1.7.1.1.3.1. </t>
  </si>
  <si>
    <t>Nenosný preklad  šírky 100 mm. výšky 249 mm. dĺžky 1250 mm</t>
  </si>
  <si>
    <t>1.1.1.1.7.1.1.3.2. </t>
  </si>
  <si>
    <t>Nenosný preklad šírky 150 mm. výšky 249 mm. dĺžky 1250 mm</t>
  </si>
  <si>
    <t>1.1.1.1.7.1.1.3.3. </t>
  </si>
  <si>
    <t>Preklad nenosný šírky 150 mm. výšky 249 mm. dĺžky 2000 mm</t>
  </si>
  <si>
    <t>1.1.1.1.7.1.1.3.4. </t>
  </si>
  <si>
    <t>Omburovka z presných tvárnic hr. 50 mm P4-500 hladkých. na MVC</t>
  </si>
  <si>
    <t>1.1.1.1.7.1.1.3.5. </t>
  </si>
  <si>
    <t>Priečky z presných tvárnic  hr. 100 mm P2-500 hladkých. na MVC</t>
  </si>
  <si>
    <t>1.1.1.1.7.1.1.3.6. </t>
  </si>
  <si>
    <t>Priečky z presných tvárnic  hr. 150 mm P2-500 hladkých. na MVC</t>
  </si>
  <si>
    <t>1.1.1.1.7.1.1.4. </t>
  </si>
  <si>
    <t>1.1.1.1.7.1.1.4.1. </t>
  </si>
  <si>
    <t>Hrubá výplň rýh na stenách akoukoľvek maltou. akejkoľvek šírky ryhy</t>
  </si>
  <si>
    <t>1.1.1.1.7.1.1.4.2. </t>
  </si>
  <si>
    <t>Začistenie omietok (s dodaním hmoty) okolo okien. dverí. podláh. obkladov atď.</t>
  </si>
  <si>
    <t>1.1.1.1.7.1.1.4.3. </t>
  </si>
  <si>
    <t>Vnútorná omietka stien tenkovrstvová BAUMIT. silikónová. Baumit SilikonTop. škrabaná. hr. 1.5 mm</t>
  </si>
  <si>
    <t>1.1.1.1.7.1.1.4.4. </t>
  </si>
  <si>
    <t>Príprava vnútorného podkladu stien BAUMIT. Univerzálny základ (Baumit UniPrimer)</t>
  </si>
  <si>
    <t>1.1.1.1.7.1.1.4.5. </t>
  </si>
  <si>
    <t>Rohový profil z pozinkovaného plechu pre hrúbku tenkovrstvovej omietky 3 mm</t>
  </si>
  <si>
    <t>1.1.1.1.7.1.1.4.6. </t>
  </si>
  <si>
    <t>Potiahnutie vnútorných stien sklotextílnou mriežkou s celoplošným prilepením</t>
  </si>
  <si>
    <t>1.1.1.1.7.1.1.4.7. </t>
  </si>
  <si>
    <t>Mazanina z betónu prostého (m3) tr. C 20/25 hr.nad 80 do 120 mm</t>
  </si>
  <si>
    <t>1.1.1.1.7.1.1.4.8. </t>
  </si>
  <si>
    <t>Mazanina z betónu prostého (m3) tr. C 20/25 hr.nad 120 do 240 mm</t>
  </si>
  <si>
    <t>1.1.1.1.7.1.1.4.9. </t>
  </si>
  <si>
    <t>Príplatok za prehlad. povrchu betónovej mazaniny min. tr.C 8/10 oceľ. hlad. hr. 80-120 mm</t>
  </si>
  <si>
    <t>1.1.1.1.7.1.1.4.10. </t>
  </si>
  <si>
    <t>Príplatok za prehlad. povrchu betónovej mazaniny min. tr.C 8/10 oceľ. hlad. hr. 120-240 mm</t>
  </si>
  <si>
    <t>1.1.1.1.7.1.1.4.11. </t>
  </si>
  <si>
    <t>Príplatok za strhnutie povrchu mazaniny latou pre hr. obidvoch vrstiev mazaniny nad 80 do 120 mm</t>
  </si>
  <si>
    <t>1.1.1.1.7.1.1.4.12. </t>
  </si>
  <si>
    <t>Príplatok za strhnutie povrchu mazaniny latou pre hr. obidvoch vrstiev mazaniny nad 120 do 240 mm</t>
  </si>
  <si>
    <t>1.1.1.1.7.1.1.4.13. </t>
  </si>
  <si>
    <t>Príplatok za prácu v nízkom  priestore pre mazaninu hr. nad 120 do 240 mm</t>
  </si>
  <si>
    <t>1.1.1.1.7.1.1.4.14. </t>
  </si>
  <si>
    <t>1.1.1.1.7.1.1.4.15. </t>
  </si>
  <si>
    <t>Násyp z kameniva ťaženého 0-4 (pre spevnenie podkladov)</t>
  </si>
  <si>
    <t>1.1.1.1.7.1.1.4.16. </t>
  </si>
  <si>
    <t>Samonivelizačná stierka. pevnosti v tlaku 30 MPa. hr. 5 mm</t>
  </si>
  <si>
    <t>1.1.1.1.7.1.1.5. </t>
  </si>
  <si>
    <t>1.1.1.1.7.1.1.5.1. </t>
  </si>
  <si>
    <t>Lešenie ľahké pracovné pomocné. s výškou lešeňovej podlahy do 1.20 m</t>
  </si>
  <si>
    <t>1.1.1.1.7.1.1.5.2. </t>
  </si>
  <si>
    <t>1.1.1.1.7.1.1.5.3. </t>
  </si>
  <si>
    <t>Búranie podkladov pod dlažby. liatych dlažieb a mazanín.betón.liaty asfalt hr.nad 100 mm. plochy nad 4 m2 -2.20000t</t>
  </si>
  <si>
    <t>1.1.1.1.7.1.1.5.4. </t>
  </si>
  <si>
    <t>1.1.1.1.7.1.1.5.5. </t>
  </si>
  <si>
    <t>1.1.1.1.7.1.1.5.6. </t>
  </si>
  <si>
    <t>1.1.1.1.7.1.1.5.7. </t>
  </si>
  <si>
    <t>1.1.1.1.7.1.1.5.8. </t>
  </si>
  <si>
    <t>1.1.1.1.7.1.1.6. </t>
  </si>
  <si>
    <t>1.1.1.1.7.1.1.6.1. </t>
  </si>
  <si>
    <t>1.1.1.1.7.1.2. </t>
  </si>
  <si>
    <t>1.1.1.1.7.1.2.1. </t>
  </si>
  <si>
    <t>1.1.1.1.7.1.2.1.1. </t>
  </si>
  <si>
    <t>Izolácia proti povrchovej a podpovrchovej tlakovej vode hydroizolačným náterom hr. 2.5 mm na ploche vodorovnej</t>
  </si>
  <si>
    <t>1.1.1.1.7.1.2.1.2. </t>
  </si>
  <si>
    <t>Izolácia proti povrchovej a podpovrchovej tlakovej vode hydroizolačným náterom hr. 2.5 mm na ploche zvislej</t>
  </si>
  <si>
    <t>1.1.1.1.7.1.2.1.3. </t>
  </si>
  <si>
    <t>1.1.1.1.7.1.2.2. </t>
  </si>
  <si>
    <t>1.1.1.1.7.1.2.2.1. </t>
  </si>
  <si>
    <t>Podhľad a obloženie stien SDK na drevenú konštrukciu pre podkrovie. RFI hr.15mm   upevnenie priame</t>
  </si>
  <si>
    <t>1.1.1.1.7.1.2.2.2. </t>
  </si>
  <si>
    <t>Vyrezanie otvorov v SDK pre VZT</t>
  </si>
  <si>
    <t>1.1.1.1.7.1.2.2.3. </t>
  </si>
  <si>
    <t>Presun hmôt pre drevostavby v objektoch výšky do 12 m</t>
  </si>
  <si>
    <t>1.1.1.1.7.1.2.3. </t>
  </si>
  <si>
    <t>1.1.1.1.7.1.2.3.1. </t>
  </si>
  <si>
    <t>Dodávka a montáž vnútorných dverí celozasklenných v hliníkovom ráme + príslušenstvo</t>
  </si>
  <si>
    <t>1.1.1.1.7.1.2.3.2. </t>
  </si>
  <si>
    <t>Montáž dreveného obkladu vrátane roštu</t>
  </si>
  <si>
    <t>1.1.1.1.7.1.2.3.3. </t>
  </si>
  <si>
    <t>Drevený obklad Termo osika vrátane podkladového roštu</t>
  </si>
  <si>
    <t>1.1.1.1.7.1.2.3.4. </t>
  </si>
  <si>
    <t>Presun hmot pre konštrukcie stolárske v objektoch výšky do 6 m</t>
  </si>
  <si>
    <t>1.1.1.1.7.1.2.4. </t>
  </si>
  <si>
    <t>1.1.1.1.7.1.2.4.1. </t>
  </si>
  <si>
    <t>Montáž podláh z dlaždíc keramických do tmelu</t>
  </si>
  <si>
    <t>1.1.1.1.7.1.2.4.2. </t>
  </si>
  <si>
    <t>Dlaždice keramické protišmykové veľkoformátové - výber investora</t>
  </si>
  <si>
    <t>1.1.1.1.7.1.2.4.3. </t>
  </si>
  <si>
    <t>1.1.1.1.7.1.2.5. </t>
  </si>
  <si>
    <t>1.1.1.1.7.1.2.5.1. </t>
  </si>
  <si>
    <t>Montáž obkladov stien z obkladačiek keramických do tmelu</t>
  </si>
  <si>
    <t>1.1.1.1.7.1.2.5.2. </t>
  </si>
  <si>
    <t>Obkladačky keramické - výber investora</t>
  </si>
  <si>
    <t>1.1.1.1.7.1.2.5.3. </t>
  </si>
  <si>
    <t>Obkladačky keramické - mozaika výber investora</t>
  </si>
  <si>
    <t>1.1.1.1.7.1.2.5.4. </t>
  </si>
  <si>
    <t>1.1.1.1.7.1.2.6. </t>
  </si>
  <si>
    <t>Obklady z prírodného a konglomerovaného kameňa</t>
  </si>
  <si>
    <t>1.1.1.1.7.1.2.6.1. </t>
  </si>
  <si>
    <t>Montáž obkladov stien pravouhl. doskami z kameňa</t>
  </si>
  <si>
    <t>1.1.1.1.7.1.2.6.2. </t>
  </si>
  <si>
    <t>Kameň Vaspo</t>
  </si>
  <si>
    <t>1.1.1.1.7.1.2.6.3. </t>
  </si>
  <si>
    <t>Presun hmôt pre kamenné obklady v objektoch výšky do 6 m</t>
  </si>
  <si>
    <t>1.1.1.1.7.1.2.7. </t>
  </si>
  <si>
    <t>Maľby</t>
  </si>
  <si>
    <t>1.1.1.1.7.1.2.7.1. </t>
  </si>
  <si>
    <t>Penetrovanie jednonásobné jemnozrnných podkladov výšky do 3. 80 m</t>
  </si>
  <si>
    <t>1.1.1.1.7.1.2.7.2. </t>
  </si>
  <si>
    <t>Náter stropov- vodeodolný</t>
  </si>
  <si>
    <t>1.1.1.1.7.2. </t>
  </si>
  <si>
    <t>02.1 - Zdravotechnická inštalácia</t>
  </si>
  <si>
    <t>1.1.1.1.7.2.1. </t>
  </si>
  <si>
    <t>1.1.1.1.7.2.1.1. </t>
  </si>
  <si>
    <t>Zdravotech. vnútorná kanalizácia</t>
  </si>
  <si>
    <t>1.1.1.1.7.2.1.1.1. </t>
  </si>
  <si>
    <t>Búracie. sekacie práce. vŕtanie - prestupy</t>
  </si>
  <si>
    <t>1.1.1.1.7.2.1.1.2. </t>
  </si>
  <si>
    <t>Pena montážna. polyuretánová. balenie 750 ml</t>
  </si>
  <si>
    <t>1.1.1.1.7.2.1.1.3. </t>
  </si>
  <si>
    <t>Potrubie z PVC - U odpadové ležaté hrdlové D 75x1. 8</t>
  </si>
  <si>
    <t>1.1.1.1.7.2.1.1.4. </t>
  </si>
  <si>
    <t>Potrubie z PVC - U odpadové ležaté hrdlové D 110x2. 2</t>
  </si>
  <si>
    <t>1.1.1.1.7.2.1.1.5. </t>
  </si>
  <si>
    <t>Potrubie z PVC - U odpadové ležaté hrdlové D 125x2. 2</t>
  </si>
  <si>
    <t>1.1.1.1.7.2.1.1.6. </t>
  </si>
  <si>
    <t>Potrubie z PVC - U odpadné pripájacie D 50x1. 8</t>
  </si>
  <si>
    <t>1.1.1.1.7.2.1.1.7. </t>
  </si>
  <si>
    <t>Zriadenie prípojky na potrubí vyvedenie a upevnenie odpadových výpustiek D 50x1. 8</t>
  </si>
  <si>
    <t>1.1.1.1.7.2.1.1.8. </t>
  </si>
  <si>
    <t>Zriadenie prípojky na potrubí vyvedenie a upevnenie odpadových výpustiek D 75x1. 9</t>
  </si>
  <si>
    <t>1.1.1.1.7.2.1.1.9. </t>
  </si>
  <si>
    <t>Zriadenie prípojky na potrubí vyvedenie a upevnenie odpadových výpustiek D 110x2. 3</t>
  </si>
  <si>
    <t>1.1.1.1.7.2.1.1.10. </t>
  </si>
  <si>
    <t>1.1.1.1.7.2.1.1.11. </t>
  </si>
  <si>
    <t>Podlahový vpust variabilný odtok DN 50/75. mriežka nerez 115x115 mm. PP/PE</t>
  </si>
  <si>
    <t>1.1.1.1.7.2.1.1.12. </t>
  </si>
  <si>
    <t>Montáž podlahového odtokového žlabu dĺžky 1000 mm pre montáž k stene</t>
  </si>
  <si>
    <t>1.1.1.1.7.2.1.1.13. </t>
  </si>
  <si>
    <t>Žľab sprchový bez krytu nerezový DN 50. zvislý odtok. dĺ. 1000 mm. montáž k stene</t>
  </si>
  <si>
    <t>1.1.1.1.7.2.1.1.14. </t>
  </si>
  <si>
    <t>Montáž zápachovej uzávierky pre zariaďovacie predmety</t>
  </si>
  <si>
    <t>1.1.1.1.7.2.1.1.15. </t>
  </si>
  <si>
    <t>Zápachová uzávierka 5/4˝ pripojenie prevlečná matica. umývadlá s krycou ružicou odtok DN 40 ležatý. PP</t>
  </si>
  <si>
    <t>1.1.1.1.7.2.1.1.16. </t>
  </si>
  <si>
    <t>Pripojovacia manžeta pre WC VARIO. DN 110. otočné excentrické pripojenie (0 - 20? mm). PE</t>
  </si>
  <si>
    <t>1.1.1.1.7.2.1.1.17. </t>
  </si>
  <si>
    <t>Hlavica vetracia DN 100. PP systém pre rozvod vnútorného odpadu s integrovannou manžetou</t>
  </si>
  <si>
    <t>1.1.1.1.7.2.1.1.18. </t>
  </si>
  <si>
    <t>Skúška tesnosti kanalizácie D 150</t>
  </si>
  <si>
    <t>1.1.1.1.7.2.1.1.19. </t>
  </si>
  <si>
    <t>Montáž chráničiek</t>
  </si>
  <si>
    <t>1.1.1.1.7.2.1.1.20. </t>
  </si>
  <si>
    <t>Vysekávanie rýh v akomkoľvek murive tehlovom na akúkoľvek maltu do hĺbky 70 mm a š. do 70 mm.  -0.00900t</t>
  </si>
  <si>
    <t>1.1.1.1.7.2.1.1.21. </t>
  </si>
  <si>
    <t>Vysekávanie rýh v akomkoľvek murive tehlovom na akúkoľvek maltu do hĺbky 150 mm a š. do 200 mm.  -0.05400t</t>
  </si>
  <si>
    <t>1.1.1.1.7.2.1.1.22. </t>
  </si>
  <si>
    <t>Presun hmôt pre vnútornú kanalizáciu v objektoch výšky nad 12 do 24 m</t>
  </si>
  <si>
    <t>1.1.1.1.7.2.1.2. </t>
  </si>
  <si>
    <t>1.1.1.1.7.2.1.2.1. </t>
  </si>
  <si>
    <t>Montaž izolačných trubíc</t>
  </si>
  <si>
    <t>1.1.1.1.7.2.1.2.2. </t>
  </si>
  <si>
    <t>18 x 13 izolácia-trubica</t>
  </si>
  <si>
    <t>1.1.1.1.7.2.1.2.3. </t>
  </si>
  <si>
    <t>22 x 13 izolácia-trubica</t>
  </si>
  <si>
    <t>1.1.1.1.7.2.1.2.4. </t>
  </si>
  <si>
    <t>28 x 13 izolácia-trubica</t>
  </si>
  <si>
    <t>1.1.1.1.7.2.1.2.5. </t>
  </si>
  <si>
    <t>Rúrka univerzálna flex DN 16.0x2.2 v kotúčoch</t>
  </si>
  <si>
    <t>1.1.1.1.7.2.1.2.6. </t>
  </si>
  <si>
    <t>Rúrka univerzálna flex DN 20.0x2.8 v kotúčoch</t>
  </si>
  <si>
    <t>1.1.1.1.7.2.1.2.7. </t>
  </si>
  <si>
    <t>Rúrka univerzálna flex DN 25.0x3.5 v kotúčoch</t>
  </si>
  <si>
    <t>1.1.1.1.7.2.1.2.8. </t>
  </si>
  <si>
    <t>Chránička pre plasthliníkové rúrky na rozvody</t>
  </si>
  <si>
    <t>1.1.1.1.7.2.1.2.9. </t>
  </si>
  <si>
    <t>Montáž plasthliníkového kolena pre vodu lisovaním D 16 mm</t>
  </si>
  <si>
    <t>1.1.1.1.7.2.1.2.10. </t>
  </si>
  <si>
    <t>Koleno nástenné 3fit-Press d 16 mm - 1/2". bronzová tvarovka s dvojkrídlovou prírubou s koncom na vonkajšie lisovanie a s vnútorným závitom.</t>
  </si>
  <si>
    <t>1.1.1.1.7.2.1.2.11. </t>
  </si>
  <si>
    <t>Montáž plasthliníkového kolena pre vodu lisovaním D 20 mm</t>
  </si>
  <si>
    <t>1.1.1.1.7.2.1.2.12. </t>
  </si>
  <si>
    <t>Koleno nástenné d 20 mm - 3/4". bronzová tvarovka s dvojkrídlovou prírubou s koncom na vonkajšie lisovanie a s vnútorným závitom</t>
  </si>
  <si>
    <t>1.1.1.1.7.2.1.2.13. </t>
  </si>
  <si>
    <t>Prípojka vodovodná z rúr pre pevné pripojenie DN 20</t>
  </si>
  <si>
    <t>1.1.1.1.7.2.1.2.14. </t>
  </si>
  <si>
    <t>Prípojka vodovodná z rúr pre pevné pripojenie DN 25</t>
  </si>
  <si>
    <t>1.1.1.1.7.2.1.2.15. </t>
  </si>
  <si>
    <t>Prípojka vodovodná z rúr pre pevné pripojenie DN 32</t>
  </si>
  <si>
    <t>1.1.1.1.7.2.1.2.16. </t>
  </si>
  <si>
    <t>Vyvedenie a upevnenie výpustky DN 15</t>
  </si>
  <si>
    <t>1.1.1.1.7.2.1.2.17. </t>
  </si>
  <si>
    <t>Vyvedenie a upevnenie výpustky DN 20</t>
  </si>
  <si>
    <t>1.1.1.1.7.2.1.2.18. </t>
  </si>
  <si>
    <t>Vyvedenie a upevnenie výpustky do DN 50</t>
  </si>
  <si>
    <t>1.1.1.1.7.2.1.2.19. </t>
  </si>
  <si>
    <t>Montáž armatúry závitovej s jedným závitom. nástenka pre výtokový ventil G 3/4</t>
  </si>
  <si>
    <t>1.1.1.1.7.2.1.2.20. </t>
  </si>
  <si>
    <t>Guľový ventil. 1/2"x3/4". rohový s filtrom. chrómovaná mosadz.</t>
  </si>
  <si>
    <t>1.1.1.1.7.2.1.2.21. </t>
  </si>
  <si>
    <t>Montáž armatúry závitovej s jedným závitom. nástenka pre batériu G 1/2</t>
  </si>
  <si>
    <t>1.1.1.1.7.2.1.2.22. </t>
  </si>
  <si>
    <t>Guľový rohový ventil. 1/2" x 3/8". s filtrom. bez matky. chrómovaná mosadz</t>
  </si>
  <si>
    <t>1.1.1.1.7.2.1.2.23. </t>
  </si>
  <si>
    <t>1.1.1.1.7.2.1.2.24. </t>
  </si>
  <si>
    <t>Guľový uzáver zahradný nezámrzný. 1/2" M. d 16 mm. páčka. niklovaná mosadz</t>
  </si>
  <si>
    <t>1.1.1.1.7.2.1.2.25. </t>
  </si>
  <si>
    <t>1.1.1.1.7.2.1.2.26. </t>
  </si>
  <si>
    <t>Guľový uzáver pre vodu 3/4". niklovaná mosadz</t>
  </si>
  <si>
    <t>1.1.1.1.7.2.1.2.27. </t>
  </si>
  <si>
    <t>Montáž vodomeru závitového jednovtokového suchobežného G 3/4</t>
  </si>
  <si>
    <t>1.1.1.1.7.2.1.2.28. </t>
  </si>
  <si>
    <t>Vodomer mechanický 3/4". 1.5 m3/h. l = 80 mm. do 30 °C</t>
  </si>
  <si>
    <t>1.1.1.1.7.2.1.2.29. </t>
  </si>
  <si>
    <t>Montáž zmäkčovacieho filtra</t>
  </si>
  <si>
    <t>1.1.1.1.7.2.1.2.30. </t>
  </si>
  <si>
    <t>Filter zmäkčovací pre úpravu tvrdosti vody. prietok 1.8 m3/h. rozmer 230x230x1315 mm</t>
  </si>
  <si>
    <t>1.1.1.1.7.2.1.2.31. </t>
  </si>
  <si>
    <t>Montáž regulačnej zostavy</t>
  </si>
  <si>
    <t>1.1.1.1.7.2.1.2.32. </t>
  </si>
  <si>
    <t>Guľový uzáver pre vodu 1". FF páčka. niklovaná mosadz OT 58</t>
  </si>
  <si>
    <t>1.1.1.1.7.2.1.2.33. </t>
  </si>
  <si>
    <t>Guľový uzáver pre vodu s odvodnením. 1". 08011 art.65. niklovaná mosadz OT 58</t>
  </si>
  <si>
    <t>1.1.1.1.7.2.1.2.34. </t>
  </si>
  <si>
    <t>Filter 10". 1"F. obj.č. 101.090.00</t>
  </si>
  <si>
    <t>1.1.1.1.7.2.1.2.35. </t>
  </si>
  <si>
    <t>Tlakový redukčný ventil - s manometrom a šraubením. 1". 1 až 6 bar. niklovaná mosadz OT 58. plast</t>
  </si>
  <si>
    <t>1.1.1.1.7.2.1.2.36. </t>
  </si>
  <si>
    <t>Filter závitový. 1". mosadz OT 58</t>
  </si>
  <si>
    <t>1.1.1.1.7.2.1.2.37. </t>
  </si>
  <si>
    <t>Montáž dopúšťania</t>
  </si>
  <si>
    <t>1.1.1.1.7.2.1.2.38. </t>
  </si>
  <si>
    <t>Napúšťací ventil Typ VF06 Honeywell</t>
  </si>
  <si>
    <t>1.1.1.1.7.2.1.2.39. </t>
  </si>
  <si>
    <t>Montáž vodovodného potrubia z dvojvsrtvového PE 100 SDR11/PN16 D 32x3.0 mm</t>
  </si>
  <si>
    <t>1.1.1.1.7.2.1.2.40. </t>
  </si>
  <si>
    <t>Rúra HDPE na vodu PE 100. PN 16. SDR 11. d 32x3.0 mm. dĺ. 100 m.</t>
  </si>
  <si>
    <t>1.1.1.1.7.2.1.2.41. </t>
  </si>
  <si>
    <t>Prechodka na PE potrubie 32 x 1" vnútorný závit. systémy závlahové</t>
  </si>
  <si>
    <t>1.1.1.1.7.2.1.2.42. </t>
  </si>
  <si>
    <t>Prepláchnutie a dezinfekcia vodovodného potrubia do DN 80</t>
  </si>
  <si>
    <t>1.1.1.1.7.2.1.2.43. </t>
  </si>
  <si>
    <t>úsek</t>
  </si>
  <si>
    <t>Tlaková skúška</t>
  </si>
  <si>
    <t>1.1.1.1.7.2.1.2.44. </t>
  </si>
  <si>
    <t>Vysekanie rýh v murive tehlovom na akúkoľvek maltu v priestore priľahlom k stropnej konštrukcii do hĺbky 30 mm a š. do 70 mm.  -0.00400 t</t>
  </si>
  <si>
    <t>1.1.1.1.7.2.1.2.45. </t>
  </si>
  <si>
    <t>Vysekanie rýh v betónovej dlažbe do hĺbky 50 mm a šírky do 100mm.  -0.01100t</t>
  </si>
  <si>
    <t>1.1.1.1.7.2.1.2.46. </t>
  </si>
  <si>
    <t>Presun hmôt pre vnútorný vodovod v objektoch výšky nad 12 do 24 m</t>
  </si>
  <si>
    <t>1.1.1.1.7.2.1.3. </t>
  </si>
  <si>
    <t>1.1.1.1.7.2.1.3.1. </t>
  </si>
  <si>
    <t>Montáž pripojovacej sanitárnej flexi hadice G 3/8"</t>
  </si>
  <si>
    <t>1.1.1.1.7.2.1.3.2. </t>
  </si>
  <si>
    <t>Hadica FLEXI nerezová k batérii (8x12) 3/8 F"x10 M. dĺ. 500 mm.</t>
  </si>
  <si>
    <t>1.1.1.1.7.2.1.3.3. </t>
  </si>
  <si>
    <t>Sanitárny silikón 25 biely. tesniaci tmel na vyplnenie dilatačných škár medzi obkladmi a dlažbami v interiéri aj exteriéri. 280 ml</t>
  </si>
  <si>
    <t>1.1.1.1.7.2.1.3.4. </t>
  </si>
  <si>
    <t>Montáž predstenového systému záchodov do masívnej murovanej konštrukcie</t>
  </si>
  <si>
    <t>1.1.1.1.7.2.1.3.5. </t>
  </si>
  <si>
    <t>Predstenový systém pre závesné WC. výška 1080 mm s podomietkovou splachovacou nádržou 12. plast.</t>
  </si>
  <si>
    <t>1.1.1.1.7.2.1.3.6. </t>
  </si>
  <si>
    <t>Misa záchodová keramická závesná. 6 l. s hlbokým splachovaním. so splachovacím okruhom.</t>
  </si>
  <si>
    <t>1.1.1.1.7.2.1.3.7. </t>
  </si>
  <si>
    <t>Sedátko s poklopom duroplast. biela</t>
  </si>
  <si>
    <t>1.1.1.1.7.2.1.3.8. </t>
  </si>
  <si>
    <t>Montáž umývadla keramického na skrutky do muriva. bez výtokovej armatúry</t>
  </si>
  <si>
    <t>1.1.1.1.7.2.1.3.9. </t>
  </si>
  <si>
    <t>Umývadlo keramické bežný typ</t>
  </si>
  <si>
    <t>1.1.1.1.7.2.1.3.10. </t>
  </si>
  <si>
    <t>Montáž umývadla keramického zabudovaného do pultu. bez výtokovej armatúry</t>
  </si>
  <si>
    <t>1.1.1.1.7.2.1.3.11. </t>
  </si>
  <si>
    <t>Umývadlo keramické nábytkové s otvorom pre batériu. s prepadom</t>
  </si>
  <si>
    <t>1.1.1.1.7.2.1.3.12. </t>
  </si>
  <si>
    <t>Montáž výlevky keramickej voľne stojacej bez výtokovej armatúry</t>
  </si>
  <si>
    <t>1.1.1.1.7.2.1.3.13. </t>
  </si>
  <si>
    <t>Výlevka stojatá keramická s plastovou mrežou</t>
  </si>
  <si>
    <t>1.1.1.1.7.2.1.3.14. </t>
  </si>
  <si>
    <t>Montáž batérie umývadlovej pákovej alebo klasickej s mechanickým ovládaním</t>
  </si>
  <si>
    <t>1.1.1.1.7.2.1.3.15. </t>
  </si>
  <si>
    <t>Batéria umývadlová páková</t>
  </si>
  <si>
    <t>1.1.1.1.7.2.1.3.16. </t>
  </si>
  <si>
    <t>Montáž batérie sprchovej nástennej. držiak sprchy s nastaviteľnou výškou sprchy</t>
  </si>
  <si>
    <t>1.1.1.1.7.2.1.3.17. </t>
  </si>
  <si>
    <t>Teleskopický sprchový stĺp Raindance 300</t>
  </si>
  <si>
    <t>1.1.1.1.7.2.1.3.18. </t>
  </si>
  <si>
    <t>Montáž batérie sprchovej podomietkovej automatickej</t>
  </si>
  <si>
    <t>1.1.1.1.7.2.1.3.19. </t>
  </si>
  <si>
    <t>Automatické ovládanie sprchy piezo pre teplú a studenú vodu. nerezový kryt s elektronikou</t>
  </si>
  <si>
    <t>1.1.1.1.7.2.1.3.20. </t>
  </si>
  <si>
    <t>Montáž hadice fixfit</t>
  </si>
  <si>
    <t>1.1.1.1.7.2.1.3.21. </t>
  </si>
  <si>
    <t>FixFit prípojka hadica so sprchovým držiakom</t>
  </si>
  <si>
    <t>1.1.1.1.7.2.1.3.22. </t>
  </si>
  <si>
    <t>Presun hmôt pre zariaďovacie predmety v objektoch výšky do 6 m</t>
  </si>
  <si>
    <t>1.1.1.1.7.2.2. </t>
  </si>
  <si>
    <t>1.1.1.1.7.2.2.1. </t>
  </si>
  <si>
    <t>Stavebno montážne práce menej náročne. pomocné alebo manupulačné (Tr. 1) v rozsahu viac ako 8 hodín - nešpecifikované práce</t>
  </si>
  <si>
    <t>1.1.1.1.7.2.2.2. </t>
  </si>
  <si>
    <t>1.1.1.1.7.3. </t>
  </si>
  <si>
    <t>03.1 - Elektroinštalácia</t>
  </si>
  <si>
    <t>1.1.1.1.7.3.1. </t>
  </si>
  <si>
    <t>1.1.1.1.7.3.1.1. </t>
  </si>
  <si>
    <t>1.Rozvádzač RW</t>
  </si>
  <si>
    <t>1.1.1.1.7.3.1.1.1. </t>
  </si>
  <si>
    <t>Nástenná skriňa 2-dverová IP54 V=1200 Š=1000 H=300mm oceľová</t>
  </si>
  <si>
    <t>1.1.1.1.7.3.1.1.2. </t>
  </si>
  <si>
    <t>Istič LH. charakteristika C 100A. 3-pólový. 20 kA</t>
  </si>
  <si>
    <t>1.1.1.1.7.3.1.1.3. </t>
  </si>
  <si>
    <t>Pomocný kontakt. 1 zapínací + 1 rozpínací. pre ističe BR</t>
  </si>
  <si>
    <t>1.1.1.1.7.3.1.1.4. </t>
  </si>
  <si>
    <t>Kryt svoriek IP20. pre ističe BR/LH</t>
  </si>
  <si>
    <t>1.1.1.1.7.3.1.1.5. </t>
  </si>
  <si>
    <t>Poistkový odpínač 10x38mm. 1-pólový. 32A. na montážnu lištu</t>
  </si>
  <si>
    <t>1.1.1.1.7.3.1.1.6. </t>
  </si>
  <si>
    <t>Valcová poistka. 10x38. 6A. 500V AC</t>
  </si>
  <si>
    <t>1.1.1.1.7.3.1.1.7. </t>
  </si>
  <si>
    <t>Svorkovnica 4-pólová. 160A. 1x50mm2 / 3x35+8x16mm2</t>
  </si>
  <si>
    <t>1.1.1.1.7.3.1.1.8. </t>
  </si>
  <si>
    <t>Zvodič prepätia Vartec TNS-Set 4+0. T2 (C) 255V. 20kA</t>
  </si>
  <si>
    <t>1.1.1.1.7.3.1.1.9. </t>
  </si>
  <si>
    <t>Prúdový chránič. 40A. 4-pólový. 30mA. G. typ A. 10kA</t>
  </si>
  <si>
    <t>1.1.1.1.7.3.1.1.10. </t>
  </si>
  <si>
    <t>Motorový spínač s ochranou 1.6-2.5A. 3-pólový. 10kA</t>
  </si>
  <si>
    <t>1.1.1.1.7.3.1.1.11. </t>
  </si>
  <si>
    <t>Motorový spínač s ochranou 1.0-1.6A. 3-pólový. 10kA</t>
  </si>
  <si>
    <t>1.1.1.1.7.3.1.1.12. </t>
  </si>
  <si>
    <t>Motorový spínač s ochranou 1.6-2.5A.2-pólový. 10kA</t>
  </si>
  <si>
    <t>1.1.1.1.7.3.1.1.13. </t>
  </si>
  <si>
    <t>Istič B10/1 10kA. charakteristika B. 10A. 1-pólový.far.páčka</t>
  </si>
  <si>
    <t>1.1.1.1.7.3.1.1.14. </t>
  </si>
  <si>
    <t>Inštalačný stýkač 25A. 4 zapínacie. 230VAC. 2TE</t>
  </si>
  <si>
    <t>1.1.1.1.7.3.1.1.15. </t>
  </si>
  <si>
    <t>Inštalačný stýkač 25A. 2 zapínacie. 230VAC</t>
  </si>
  <si>
    <t>1.1.1.1.7.3.1.1.16. </t>
  </si>
  <si>
    <t>Istič C4/1 10kA. charakteristika C. 4A. 1-pólový</t>
  </si>
  <si>
    <t>1.1.1.1.7.3.1.1.17. </t>
  </si>
  <si>
    <t>Ovládacia hlavica prepínača. 2-pól. nevratná. 60 stupňov</t>
  </si>
  <si>
    <t>1.1.1.1.7.3.1.1.18. </t>
  </si>
  <si>
    <t>Ovládacia hlavica prepínača.3 pol.nevratná. 60st.</t>
  </si>
  <si>
    <t>1.1.1.1.7.3.1.1.19. </t>
  </si>
  <si>
    <t>Upevňovací adaptér čelný M22-A</t>
  </si>
  <si>
    <t>1.1.1.1.7.3.1.1.20. </t>
  </si>
  <si>
    <t>Kontakt 1Z. čelná montáž. skrutkové svorky</t>
  </si>
  <si>
    <t>1.1.1.1.7.3.1.1.21. </t>
  </si>
  <si>
    <t>Nosič štítku.30x50mm. prázdny</t>
  </si>
  <si>
    <t>1.1.1.1.7.3.1.1.22. </t>
  </si>
  <si>
    <t>Označovací štítok 18x27mm. Al. prázdny</t>
  </si>
  <si>
    <t>1.1.1.1.7.3.1.1.23. </t>
  </si>
  <si>
    <t>Hlavica signálky biela. nízka</t>
  </si>
  <si>
    <t>1.1.1.1.7.3.1.1.24. </t>
  </si>
  <si>
    <t>LED 85-264VAC. biela. skrutkové svorky. čelné</t>
  </si>
  <si>
    <t>1.1.1.1.7.3.1.1.25. </t>
  </si>
  <si>
    <t>Hlavica signálky červená. nízka</t>
  </si>
  <si>
    <t>1.1.1.1.7.3.1.1.26. </t>
  </si>
  <si>
    <t>Pomocný kontakt 1 zapínací+1 rozpínací. 5-250V/4A. upínací</t>
  </si>
  <si>
    <t>1.1.1.1.7.3.1.1.27. </t>
  </si>
  <si>
    <t>napájací zdroj meanwell NDR120-12. 12VDC.120W</t>
  </si>
  <si>
    <t>1.1.1.1.7.3.1.1.28. </t>
  </si>
  <si>
    <t>Hladinový spínač HRH-5 ELKO</t>
  </si>
  <si>
    <t>1.1.1.1.7.3.1.1.29. </t>
  </si>
  <si>
    <t>Sonda k hladinovým spínačom SHR-2</t>
  </si>
  <si>
    <t>1.1.1.1.7.3.1.1.30. </t>
  </si>
  <si>
    <t>Výkonové minirelé PT 4-pólové. 6A. 230V AC</t>
  </si>
  <si>
    <t>1.1.1.1.7.3.1.1.31. </t>
  </si>
  <si>
    <t>Pätica PT. 4P/6A. logické usporiadanie vývodov. skrutková</t>
  </si>
  <si>
    <t>1.1.1.1.7.3.1.1.32. </t>
  </si>
  <si>
    <t>Popisný štítok pre relé PT</t>
  </si>
  <si>
    <t>1.1.1.1.7.3.1.1.33. </t>
  </si>
  <si>
    <t>Časové relé multifunkčné - CRM-93H</t>
  </si>
  <si>
    <t>1.1.1.1.7.3.1.1.34. </t>
  </si>
  <si>
    <t>CRM-91H - Časové relé multifunkčné</t>
  </si>
  <si>
    <t>1.1.1.1.7.3.1.1.35. </t>
  </si>
  <si>
    <t>Poistková svorka 4mm2. typ SFR.4. béžová</t>
  </si>
  <si>
    <t>1.1.1.1.7.3.1.1.36. </t>
  </si>
  <si>
    <t>Koncová doska pre typ SFR4 (IK141004)</t>
  </si>
  <si>
    <t>1.1.1.1.7.3.1.1.37. </t>
  </si>
  <si>
    <t>Poistka trubičková FST 5x20 1A</t>
  </si>
  <si>
    <t>1.1.1.1.7.3.1.1.38. </t>
  </si>
  <si>
    <t>Prúdový chránič 63A. 4-pólový. 30mA. typ AC. 10kA</t>
  </si>
  <si>
    <t>1.1.1.1.7.3.1.1.39. </t>
  </si>
  <si>
    <t>Prúdový chránič 25 A. 4-pólový. 30mA. typ AC. 10kA</t>
  </si>
  <si>
    <t>1.1.1.1.7.3.1.1.40. </t>
  </si>
  <si>
    <t>Prúdový chránič. 40A. 4-pólový. 30mA. typ A. 10kA</t>
  </si>
  <si>
    <t>1.1.1.1.7.3.1.1.41. </t>
  </si>
  <si>
    <t>Istič B20/3 10kA. charakteristika B. 20A. 3-pólový.far.páčka</t>
  </si>
  <si>
    <t>1.1.1.1.7.3.1.1.42. </t>
  </si>
  <si>
    <t>Istič B16/3 10kA. charakteristika B. 16A. 3-pólový.far.páčka</t>
  </si>
  <si>
    <t>1.1.1.1.7.3.1.1.43. </t>
  </si>
  <si>
    <t>Istič B25/3 10kA. charakteristika B. 25A. 3-pólový.far.páčka</t>
  </si>
  <si>
    <t>1.1.1.1.7.3.1.1.44. </t>
  </si>
  <si>
    <t>Istič B16/1 10kA. charakteristika B. 16A. 1-pólový.far.páčka</t>
  </si>
  <si>
    <t>1.1.1.1.7.3.1.1.45. </t>
  </si>
  <si>
    <t>Istič B6/1 10kA. charakteristika B. 6A. 1-pólový.far.páčka</t>
  </si>
  <si>
    <t>1.1.1.1.7.3.1.1.46. </t>
  </si>
  <si>
    <t>napájací zdroj meanwell DRA 40-24. 24VDC.40W</t>
  </si>
  <si>
    <t>1.1.1.1.7.3.1.1.47. </t>
  </si>
  <si>
    <t>Asymetrický cyklovač - CRM-2H/230</t>
  </si>
  <si>
    <t>1.1.1.1.7.3.1.1.48. </t>
  </si>
  <si>
    <t>driver - controller RF RGB. Set dimmbar 12/24/48V DC</t>
  </si>
  <si>
    <t>1.1.1.1.7.3.1.1.49. </t>
  </si>
  <si>
    <t>napájací zdroj meanwell DRA 40-12. 12VDC.40W</t>
  </si>
  <si>
    <t>1.1.1.1.7.3.1.1.50. </t>
  </si>
  <si>
    <t>NDR-120-24. Napájací zdroj MW na DIN lištu 24VDC/120W</t>
  </si>
  <si>
    <t>1.1.1.1.7.3.1.1.51. </t>
  </si>
  <si>
    <t>Istič C10/1 10kA. charakteristika C. 10A. 1-pólový</t>
  </si>
  <si>
    <t>1.1.1.1.7.3.1.1.52. </t>
  </si>
  <si>
    <t>Nulová lišta. l=1m. 25mm2</t>
  </si>
  <si>
    <t>1.1.1.1.7.3.1.1.53. </t>
  </si>
  <si>
    <t>Montážna príchytka pre lišty 16/25mm2</t>
  </si>
  <si>
    <t>1.1.1.1.7.3.1.1.54. </t>
  </si>
  <si>
    <t>Montážna lišta dierovaná. 2000x35x7.5</t>
  </si>
  <si>
    <t>1.1.1.1.7.3.1.1.55. </t>
  </si>
  <si>
    <t>Radová svorka CBC šedá. 2.5mm2</t>
  </si>
  <si>
    <t>1.1.1.1.7.3.1.1.56. </t>
  </si>
  <si>
    <t>Radová svorka CBC šedá. 6mm2</t>
  </si>
  <si>
    <t>1.1.1.1.7.3.1.1.57. </t>
  </si>
  <si>
    <t>Svorka pre vodiče Al-Cu 1-pólová 50mm2 šedá</t>
  </si>
  <si>
    <t>1.1.1.1.7.3.1.1.58. </t>
  </si>
  <si>
    <t>Svorka pre vodiče Al-Cu 1-pólová 50mm2 modrá</t>
  </si>
  <si>
    <t>1.1.1.1.7.3.1.1.59. </t>
  </si>
  <si>
    <t>Svorka pre vodiče Al-Cu 1-pólová 50mm2 zelená</t>
  </si>
  <si>
    <t>1.1.1.1.7.3.1.1.60. </t>
  </si>
  <si>
    <t>Koncová doska pre CBC 2.5-10mm2. šedá</t>
  </si>
  <si>
    <t>1.1.1.1.7.3.1.1.61. </t>
  </si>
  <si>
    <t>Skupinový držiak štítkov. typ GE</t>
  </si>
  <si>
    <t>1.1.1.1.7.3.1.1.62. </t>
  </si>
  <si>
    <t>Káblový kanál 80x60mm (VxŠ). bezolovnatý</t>
  </si>
  <si>
    <t>1.1.1.1.7.3.1.1.63. </t>
  </si>
  <si>
    <t>Káblový kanál 80x40mm (VxŠ). bezolovnatý</t>
  </si>
  <si>
    <t>1.1.1.1.7.3.1.1.64. </t>
  </si>
  <si>
    <t>Plastová vývodka s maticou Pg42. IP66</t>
  </si>
  <si>
    <t>1.1.1.1.7.3.1.1.65. </t>
  </si>
  <si>
    <t>Plastová vývodka s maticou Pg21. IP66</t>
  </si>
  <si>
    <t>1.1.1.1.7.3.1.1.66. </t>
  </si>
  <si>
    <t>Plastová vývodka s maticou Pg16. IP66</t>
  </si>
  <si>
    <t>1.1.1.1.7.3.1.1.67. </t>
  </si>
  <si>
    <t>Plastová vývodka s maticou Pg13.5. IP66</t>
  </si>
  <si>
    <t>1.1.1.1.7.3.1.1.68. </t>
  </si>
  <si>
    <t>Plastová vývodka s maticou Pg11. IP66</t>
  </si>
  <si>
    <t>1.1.1.1.7.3.1.1.69. </t>
  </si>
  <si>
    <t>Prepojovacia lišta. vidlicová. 3-pólová. 10mm2. 18mm. l=1m</t>
  </si>
  <si>
    <t>1.1.1.1.7.3.1.1.70. </t>
  </si>
  <si>
    <t>Koncový kryt pre 3-pólovú lištu 10mm2 BS990113-A</t>
  </si>
  <si>
    <t>1.1.1.1.7.3.1.1.71. </t>
  </si>
  <si>
    <t>vodič CYA0.75</t>
  </si>
  <si>
    <t>1.1.1.1.7.3.1.1.72. </t>
  </si>
  <si>
    <t>vodič CYA1.5</t>
  </si>
  <si>
    <t>1.1.1.1.7.3.1.1.73. </t>
  </si>
  <si>
    <t>vodič CYA2.5</t>
  </si>
  <si>
    <t>1.1.1.1.7.3.1.1.74. </t>
  </si>
  <si>
    <t>vodič CYA4</t>
  </si>
  <si>
    <t>1.1.1.1.7.3.1.1.75. </t>
  </si>
  <si>
    <t>vodič CYA10</t>
  </si>
  <si>
    <t>1.1.1.1.7.3.1.1.76. </t>
  </si>
  <si>
    <t>vodič CYA35</t>
  </si>
  <si>
    <t>1.1.1.1.7.3.1.1.77. </t>
  </si>
  <si>
    <t>Označovací štítok 1-50. každý 2x</t>
  </si>
  <si>
    <t>1.1.1.1.7.3.1.1.78. </t>
  </si>
  <si>
    <t>Označovací štítok 51-100. každý 2x</t>
  </si>
  <si>
    <t>1.1.1.1.7.3.1.1.79. </t>
  </si>
  <si>
    <t>podružný materiál</t>
  </si>
  <si>
    <t>1.1.1.1.7.3.1.1.80. </t>
  </si>
  <si>
    <t>montáž rozvádzača</t>
  </si>
  <si>
    <t>1.1.1.1.7.3.1.2. </t>
  </si>
  <si>
    <t>2.SV a ZS obvody</t>
  </si>
  <si>
    <t>1.1.1.1.7.3.1.2.1. </t>
  </si>
  <si>
    <t>CXKH-R-J 5x2.5</t>
  </si>
  <si>
    <t>1.1.1.1.7.3.1.2.2. </t>
  </si>
  <si>
    <t>CXKH-R-J 3x2.5</t>
  </si>
  <si>
    <t>1.1.1.1.7.3.1.2.3. </t>
  </si>
  <si>
    <t>CXKH-R-J 3x1.5</t>
  </si>
  <si>
    <t>1.1.1.1.7.3.1.2.4. </t>
  </si>
  <si>
    <t>CXKH-R-O 3x1.5</t>
  </si>
  <si>
    <t>1.1.1.1.7.3.1.2.5. </t>
  </si>
  <si>
    <t>JHFE-R-J 3x1.5</t>
  </si>
  <si>
    <t>1.1.1.1.7.3.1.2.6. </t>
  </si>
  <si>
    <t>zásuvka 400V/16A povrchová montáž</t>
  </si>
  <si>
    <t>1.1.1.1.7.3.1.2.7. </t>
  </si>
  <si>
    <t>dvojzásuvka 230V/16A povrchová montáž</t>
  </si>
  <si>
    <t>1.1.1.1.7.3.1.2.8. </t>
  </si>
  <si>
    <t>dvojzásuvka 230V/16A zapustená montáž</t>
  </si>
  <si>
    <t>1.1.1.1.7.3.1.2.9. </t>
  </si>
  <si>
    <t>inštalačná trubka pevná 25 bezhalogénová</t>
  </si>
  <si>
    <t>1.1.1.1.7.3.1.2.10. </t>
  </si>
  <si>
    <t>inštalačná trubka ohybná 25 bezhalogénová</t>
  </si>
  <si>
    <t>1.1.1.1.7.3.1.2.11. </t>
  </si>
  <si>
    <t>inštalačná trubka pevná 20 bezhalogénová</t>
  </si>
  <si>
    <t>1.1.1.1.7.3.1.2.12. </t>
  </si>
  <si>
    <t>inštalačná trubka ohybná 20 bezhalogénová</t>
  </si>
  <si>
    <t>1.1.1.1.7.3.1.2.13. </t>
  </si>
  <si>
    <t>inštalačná trubka pevná 16 bezhalogénová</t>
  </si>
  <si>
    <t>1.1.1.1.7.3.1.2.14. </t>
  </si>
  <si>
    <t>inštalačná trubka ohybná 16 bezhalogénová</t>
  </si>
  <si>
    <t>1.1.1.1.7.3.1.2.15. </t>
  </si>
  <si>
    <t>inštalačná krabica 68mm hlboká</t>
  </si>
  <si>
    <t>1.1.1.1.7.3.1.2.16. </t>
  </si>
  <si>
    <t>inštalačná krabica povrchová montáž</t>
  </si>
  <si>
    <t>1.1.1.1.7.3.1.2.17. </t>
  </si>
  <si>
    <t>vyp. Č. 1 povrchová montáž</t>
  </si>
  <si>
    <t>1.1.1.1.7.3.1.2.18. </t>
  </si>
  <si>
    <t>vyp. Č. 1 zapustená montáž</t>
  </si>
  <si>
    <t>1.1.1.1.7.3.1.2.19. </t>
  </si>
  <si>
    <t>vyp. Č. 6 zapustená montáž</t>
  </si>
  <si>
    <t>1.1.1.1.7.3.1.2.20. </t>
  </si>
  <si>
    <t>wago svorka 2</t>
  </si>
  <si>
    <t>1.1.1.1.7.3.1.2.21. </t>
  </si>
  <si>
    <t>wago svorka 3</t>
  </si>
  <si>
    <t>1.1.1.1.7.3.1.2.22. </t>
  </si>
  <si>
    <t>káblovy uchyt grip</t>
  </si>
  <si>
    <t>1.1.1.1.7.3.1.2.23. </t>
  </si>
  <si>
    <t>natĺkacie uchyty k zviaz páskam</t>
  </si>
  <si>
    <t>1.1.1.1.7.3.1.2.24. </t>
  </si>
  <si>
    <t>zviazovacie pásky</t>
  </si>
  <si>
    <t>1.1.1.1.7.3.1.2.25. </t>
  </si>
  <si>
    <t>svietidlo stropné zapustené 230VAC. 22W IP44. NW</t>
  </si>
  <si>
    <t>1.1.1.1.7.3.1.2.26. </t>
  </si>
  <si>
    <t>svietidlo stropné zapustené 24VDC. 6W IP67. NW</t>
  </si>
  <si>
    <t>1.1.1.1.7.3.1.2.27. </t>
  </si>
  <si>
    <t>svietidlo stropné zapustené 230VAC. 8W IP44. NW</t>
  </si>
  <si>
    <t>1.1.1.1.7.3.1.2.28. </t>
  </si>
  <si>
    <t>svietidlo stropné bodové 230VAC. 8W IP65. NW</t>
  </si>
  <si>
    <t>1.1.1.1.7.3.1.2.29. </t>
  </si>
  <si>
    <t>1.1.1.1.7.3.1.2.30. </t>
  </si>
  <si>
    <t>svietidlo efektové stropné prisadené 230VAC. 13W. IP54. NW/NWH/WH</t>
  </si>
  <si>
    <t>1.1.1.1.7.3.1.2.31. </t>
  </si>
  <si>
    <t>svietidlo efektové nástenné prisadené 230VAC. 6.9W. IP54</t>
  </si>
  <si>
    <t>1.1.1.1.7.3.1.2.32. </t>
  </si>
  <si>
    <t>svietidlo efektové nástenné zapustené 24VDC. 3W. IP67</t>
  </si>
  <si>
    <t>1.1.1.1.7.3.1.2.33. </t>
  </si>
  <si>
    <t>svietidlo stropné zapustené 230VAC 48W. IP44.NW</t>
  </si>
  <si>
    <t>1.1.1.1.7.3.1.2.34. </t>
  </si>
  <si>
    <t>vysekanie kapsy pre zapustene svietidlo 10x5cm</t>
  </si>
  <si>
    <t>1.1.1.1.7.3.1.2.35. </t>
  </si>
  <si>
    <t>Sekacie. vŕtacie. drobné murárske práce</t>
  </si>
  <si>
    <t>1.1.1.1.7.3.1.2.36. </t>
  </si>
  <si>
    <t>ukončenie kábla v rozvádzači</t>
  </si>
  <si>
    <t>1.1.1.1.7.3.1.2.37. </t>
  </si>
  <si>
    <t>eqipotencialna svorkovnica vyrovnania potencialu</t>
  </si>
  <si>
    <t>1.1.1.1.7.3.1.3. </t>
  </si>
  <si>
    <t>4.Technológie wellness a bazénova technológia</t>
  </si>
  <si>
    <t>1.1.1.1.7.3.1.3.1. </t>
  </si>
  <si>
    <t>Skrinka povrchová IP67. pre 2 prvky. sivá</t>
  </si>
  <si>
    <t>1.1.1.1.7.3.1.3.2. </t>
  </si>
  <si>
    <t>1.1.1.1.7.3.1.3.3. </t>
  </si>
  <si>
    <t>1.1.1.1.7.3.1.3.4. </t>
  </si>
  <si>
    <t>1.1.1.1.7.3.1.3.5. </t>
  </si>
  <si>
    <t>1.1.1.1.7.3.1.3.6. </t>
  </si>
  <si>
    <t>1.1.1.1.7.3.1.3.7. </t>
  </si>
  <si>
    <t>1.1.1.1.7.3.1.3.8. </t>
  </si>
  <si>
    <t>1.1.1.1.7.3.1.3.9. </t>
  </si>
  <si>
    <t>CXKH-R-J 5x1.5</t>
  </si>
  <si>
    <t>1.1.1.1.7.3.1.3.10. </t>
  </si>
  <si>
    <t>1.1.1.1.7.3.1.3.11. </t>
  </si>
  <si>
    <t>1.1.1.1.7.3.1.3.12. </t>
  </si>
  <si>
    <t>1.1.1.1.7.3.1.3.13. </t>
  </si>
  <si>
    <t>CXKH-R-J 5x4</t>
  </si>
  <si>
    <t>1.1.1.1.7.3.1.3.14. </t>
  </si>
  <si>
    <t>1.1.1.1.7.3.1.3.15. </t>
  </si>
  <si>
    <t>JHFE-R-J 2x1.0</t>
  </si>
  <si>
    <t>1.1.1.1.7.3.1.3.16. </t>
  </si>
  <si>
    <t>JHFE-R-J 5x1.5</t>
  </si>
  <si>
    <t>1.1.1.1.7.3.1.3.17. </t>
  </si>
  <si>
    <t>1.1.1.1.7.3.1.3.18. </t>
  </si>
  <si>
    <t>SIHF-J 5x4</t>
  </si>
  <si>
    <t>1.1.1.1.7.3.1.3.19. </t>
  </si>
  <si>
    <t>SIHF-J 3x1.5</t>
  </si>
  <si>
    <t>1.1.1.1.7.3.1.3.20. </t>
  </si>
  <si>
    <t>SIHF-J 4x1.0</t>
  </si>
  <si>
    <t>1.1.1.1.7.3.1.3.21. </t>
  </si>
  <si>
    <t>SIHF-J 5x2.5</t>
  </si>
  <si>
    <t>1.1.1.1.7.3.1.3.22. </t>
  </si>
  <si>
    <t>FTP LSOH cat5E 4x2x0.5</t>
  </si>
  <si>
    <t>1.1.1.1.7.3.1.3.23. </t>
  </si>
  <si>
    <t>1.1.1.1.7.3.1.3.24. </t>
  </si>
  <si>
    <t>1.1.1.1.7.3.1.3.25. </t>
  </si>
  <si>
    <t>1.1.1.1.7.3.1.3.26. </t>
  </si>
  <si>
    <t>1.1.1.1.7.3.1.3.27. </t>
  </si>
  <si>
    <t>1.1.1.1.7.3.1.3.28. </t>
  </si>
  <si>
    <t>1.1.1.1.7.3.1.3.29. </t>
  </si>
  <si>
    <t>Vodič 1-CXKH-R-J 1x6 RE žlto zeleny</t>
  </si>
  <si>
    <t>1.1.1.1.7.3.1.3.30. </t>
  </si>
  <si>
    <t>plechový inštalačný žlab perforovaný 150x60mm + kryt žlabu</t>
  </si>
  <si>
    <t>1.1.1.1.7.3.1.3.31. </t>
  </si>
  <si>
    <t>výložnik pre káblový žlab h=200mm</t>
  </si>
  <si>
    <t>1.1.1.1.7.3.1.3.32. </t>
  </si>
  <si>
    <t>inštalačná krabica povrchvá</t>
  </si>
  <si>
    <t>1.1.1.1.7.3.1.3.33. </t>
  </si>
  <si>
    <t>H07-RN-F 1x1.5mm2</t>
  </si>
  <si>
    <t>1.1.1.1.7.3.1.3.34. </t>
  </si>
  <si>
    <t>1.1.1.1.7.3.1.3.35. </t>
  </si>
  <si>
    <t>1.1.1.1.7.3.1.3.36. </t>
  </si>
  <si>
    <t>podhladinové svietidlo ochl. Bazén 12VDC/3W. IP68 RGB</t>
  </si>
  <si>
    <t>1.1.1.1.7.3.1.3.37. </t>
  </si>
  <si>
    <t>inštalačná krabica podhladinového svietidla ochladz. B</t>
  </si>
  <si>
    <t>1.1.1.1.7.3.1.3.38. </t>
  </si>
  <si>
    <t>svietidlo nástenné zapustené 24VDC/3.5W. IP65 RGB vodná cesta</t>
  </si>
  <si>
    <t>1.1.1.1.7.3.1.3.39. </t>
  </si>
  <si>
    <t>1.1.1.1.7.3.1.3.40. </t>
  </si>
  <si>
    <t>svietidlo stropné bodové RGB 24VDC/8W IP67 ľadovňa RGB</t>
  </si>
  <si>
    <t>1.1.1.1.7.3.1.3.41. </t>
  </si>
  <si>
    <t>zásuvka 230V/16A prisadená povrchová montáž</t>
  </si>
  <si>
    <t>1.1.1.1.7.3.1.3.42. </t>
  </si>
  <si>
    <t>bernard svorka + CU pás l=0.5m</t>
  </si>
  <si>
    <t>1.1.1.1.7.3.1.3.43. </t>
  </si>
  <si>
    <t>1.1.1.1.7.3.1.3.44. </t>
  </si>
  <si>
    <t>Viečko VUK 68 SK</t>
  </si>
  <si>
    <t>1.1.1.1.7.3.2. </t>
  </si>
  <si>
    <t>1.1.1.1.7.3.2.1. </t>
  </si>
  <si>
    <t>Odborná prehliadka a odborná skúška elektroinštalácie</t>
  </si>
  <si>
    <t>1.1.1.1.7.3.2.2. </t>
  </si>
  <si>
    <t>Projektová dokumentácia skutočného vyhotovenia</t>
  </si>
  <si>
    <t>1.1.1.1.7.4. </t>
  </si>
  <si>
    <t>04.1 - Wellness Audio - Ozvučenie</t>
  </si>
  <si>
    <t>1.1.1.1.7.4.1. </t>
  </si>
  <si>
    <t>1.1.1.1.7.4.1.1. </t>
  </si>
  <si>
    <t>Matice. ovládače. zdroje hudby</t>
  </si>
  <si>
    <t>1.1.1.1.7.4.1.1.1. </t>
  </si>
  <si>
    <t>8-zone audio matrix</t>
  </si>
  <si>
    <t>1.1.1.1.7.4.1.1.2. </t>
  </si>
  <si>
    <t>nástenný ovládač</t>
  </si>
  <si>
    <t>1.1.1.1.7.4.1.1.3. </t>
  </si>
  <si>
    <t>WB45S/W</t>
  </si>
  <si>
    <t>1.1.1.1.7.4.1.1.4. </t>
  </si>
  <si>
    <t>WB45S/FG</t>
  </si>
  <si>
    <t>1.1.1.1.7.4.1.1.5. </t>
  </si>
  <si>
    <t>platforma pre prehrávače</t>
  </si>
  <si>
    <t>1.1.1.1.7.4.1.1.6. </t>
  </si>
  <si>
    <t>SourceCon™ media player &amp; recorder module (prehrávanie z USB)</t>
  </si>
  <si>
    <t>1.1.1.1.7.4.1.1.7. </t>
  </si>
  <si>
    <t>SourceCon™ internet audio player module (internetové rádiá)</t>
  </si>
  <si>
    <t>1.1.1.1.7.4.1.1.8. </t>
  </si>
  <si>
    <t>vyhlasovacia stanica pre 8 zón</t>
  </si>
  <si>
    <t>1.1.1.1.7.4.1.2. </t>
  </si>
  <si>
    <t>Reproduktory</t>
  </si>
  <si>
    <t>1.1.1.1.7.4.1.2.1. </t>
  </si>
  <si>
    <t>QuickFit™ 2-way 6.5" ceiling speaker with TwistFix™ gril</t>
  </si>
  <si>
    <t>1.1.1.1.7.4.1.2.2. </t>
  </si>
  <si>
    <t>SpringFit™ waterproof ceiling speaker 8? and 100V (zabezpečí dodávateľ saunovej techniky)</t>
  </si>
  <si>
    <t>1.1.1.1.7.4.1.2.3. </t>
  </si>
  <si>
    <t>Audio line transformer 6W 100V</t>
  </si>
  <si>
    <t>1.1.1.1.7.4.1.3. </t>
  </si>
  <si>
    <t>Zosilovače</t>
  </si>
  <si>
    <t>1.1.1.1.7.4.1.3.1. </t>
  </si>
  <si>
    <t>Quad-channel power amplifier 4 x 120W 100V</t>
  </si>
  <si>
    <t>1.1.1.1.7.4.1.3.2. </t>
  </si>
  <si>
    <t>Quad-channel power amplifier 4 x 240W 100V</t>
  </si>
  <si>
    <t>1.1.1.1.7.4.1.4. </t>
  </si>
  <si>
    <t>Iné</t>
  </si>
  <si>
    <t>1.1.1.1.7.4.1.4.1. </t>
  </si>
  <si>
    <t>Príslušenstvo. prepájacie audio káble</t>
  </si>
  <si>
    <t>1.1.1.1.7.4.1.5. </t>
  </si>
  <si>
    <t>Rozvádzač</t>
  </si>
  <si>
    <t>1.1.1.1.7.4.1.5.1. </t>
  </si>
  <si>
    <t>Stojanový rack/nástenný (položený). 15U</t>
  </si>
  <si>
    <t>1.1.1.1.7.4.1.5.2. </t>
  </si>
  <si>
    <t>Panel Napájací 19" 8x230V 2U s prep. ochranou E-BOX</t>
  </si>
  <si>
    <t>1.1.1.1.7.4.1.5.3. </t>
  </si>
  <si>
    <t>Polica pevná 19" 350mm 1U 2-bodové uchytenie E-BOX</t>
  </si>
  <si>
    <t>1.1.1.1.7.4.1.5.4. </t>
  </si>
  <si>
    <t>Panel Vyväzovací 19" 1U oceľové oká ESTAP</t>
  </si>
  <si>
    <t>1.1.1.1.7.4.1.5.5. </t>
  </si>
  <si>
    <t>Patchpanel neosadený 24port 1U pre UTP i STP keystone. kovová vyväz. lišta Legrand</t>
  </si>
  <si>
    <t>1.1.1.1.7.4.1.5.6. </t>
  </si>
  <si>
    <t>Keystone Cat5E. STP. kolmá svork. typ 110. strieborny Legrand</t>
  </si>
  <si>
    <t>1.1.1.1.7.4.1.5.7. </t>
  </si>
  <si>
    <t>8portový gigabitový switch</t>
  </si>
  <si>
    <t>1.1.1.1.7.4.1.5.8. </t>
  </si>
  <si>
    <t>Príslušenstvo rozvádzača</t>
  </si>
  <si>
    <t>1.1.1.1.7.4.1.5.9. </t>
  </si>
  <si>
    <t>Patch káble FTP</t>
  </si>
  <si>
    <t>1.1.1.1.7.4.1.5.10. </t>
  </si>
  <si>
    <t>Kolieska na rozvádzač 4x</t>
  </si>
  <si>
    <t>1.1.1.1.7.4.1.6. </t>
  </si>
  <si>
    <t>Montáže</t>
  </si>
  <si>
    <t>1.1.1.1.7.4.1.6.1. </t>
  </si>
  <si>
    <t>montáž reproduktora</t>
  </si>
  <si>
    <t>1.1.1.1.7.4.1.6.2. </t>
  </si>
  <si>
    <t>montáž zónového ovládača</t>
  </si>
  <si>
    <t>1.1.1.1.7.4.1.6.3. </t>
  </si>
  <si>
    <t>montáž racku. AV zariadení</t>
  </si>
  <si>
    <t>1.1.1.1.7.4.1.6.4. </t>
  </si>
  <si>
    <t>nastavenie AV systému. konfigurácia. programovanie</t>
  </si>
  <si>
    <t>1.1.1.1.7.4.1.7. </t>
  </si>
  <si>
    <t>Rozvody - Dodávka</t>
  </si>
  <si>
    <t>1.1.1.1.7.4.1.7.1. </t>
  </si>
  <si>
    <t>symetrický kábel</t>
  </si>
  <si>
    <t>1.1.1.1.7.4.1.7.2. </t>
  </si>
  <si>
    <t>FTP kábel</t>
  </si>
  <si>
    <t>1.1.1.1.7.4.1.7.3. </t>
  </si>
  <si>
    <t>Repro kábel</t>
  </si>
  <si>
    <t>1.1.1.1.7.4.1.7.4. </t>
  </si>
  <si>
    <t>káblová príchytka</t>
  </si>
  <si>
    <t>1.1.1.1.7.4.1.7.5. </t>
  </si>
  <si>
    <t>kotva</t>
  </si>
  <si>
    <t>1.1.1.1.7.4.1.7.6. </t>
  </si>
  <si>
    <t>rúrka 20</t>
  </si>
  <si>
    <t>1.1.1.1.7.4.1.7.7. </t>
  </si>
  <si>
    <t>príchytka CL20</t>
  </si>
  <si>
    <t>1.1.1.1.7.4.1.7.8. </t>
  </si>
  <si>
    <t>Žľab 100x60</t>
  </si>
  <si>
    <t>1.1.1.1.7.4.1.8. </t>
  </si>
  <si>
    <t>Rozvody - Montáž</t>
  </si>
  <si>
    <t>1.1.1.1.7.4.1.8.1. </t>
  </si>
  <si>
    <t>montáž kábla</t>
  </si>
  <si>
    <t>1.1.1.1.7.4.1.8.2. </t>
  </si>
  <si>
    <t>montáž príchytky</t>
  </si>
  <si>
    <t>1.1.1.1.7.4.1.8.3. </t>
  </si>
  <si>
    <t>montáž rúrky</t>
  </si>
  <si>
    <t>1.1.1.1.7.4.1.8.4. </t>
  </si>
  <si>
    <t>montáž žľabu</t>
  </si>
  <si>
    <t>1.1.1.1.7.4.1.8.5. </t>
  </si>
  <si>
    <t>sekanie drážok 30x30 (tehla)</t>
  </si>
  <si>
    <t>1.1.1.1.7.4.1.8.6. </t>
  </si>
  <si>
    <t>prieraz múr tehla 30 cm</t>
  </si>
  <si>
    <t>1.1.1.1.7.4.1.9. </t>
  </si>
  <si>
    <t>Technická dokumentácia</t>
  </si>
  <si>
    <t>1.1.1.1.7.4.1.9.1. </t>
  </si>
  <si>
    <t>zakreslenie porealizačného stavu</t>
  </si>
  <si>
    <t>1.1.1.1.7.4.1.9.2. </t>
  </si>
  <si>
    <t>inžiniering a projektové riadenie</t>
  </si>
  <si>
    <t>1.1.1.1.7.4.1.9.3. </t>
  </si>
  <si>
    <t>zaškolenie</t>
  </si>
  <si>
    <t>1.1.1.1.7.4.1.10. </t>
  </si>
  <si>
    <t>1.1.1.1.7.4.1.10.1. </t>
  </si>
  <si>
    <t>Doprava</t>
  </si>
  <si>
    <t>1.1.1.1.7.4.1.10.2. </t>
  </si>
  <si>
    <t>PPV</t>
  </si>
  <si>
    <t>1.1.1.1.7.5. </t>
  </si>
  <si>
    <t>05.1 - Wellness technológie a zariadenie</t>
  </si>
  <si>
    <t>1.1.1.1.7.5.1. </t>
  </si>
  <si>
    <t>Wellness &amp; Spa - technológie. zariadenia</t>
  </si>
  <si>
    <t>1.1.1.1.7.5.1.1. </t>
  </si>
  <si>
    <t>súb</t>
  </si>
  <si>
    <t>Fínska sauna 4.65x3.1x2.1 so saunovou konštrukciou. izoláciou. dreveným saunovým obkladom. lavicami v dvoch úrovniach. osvetlením. saunovou pecou 18kW. s externým riadením. so sklenenou stenou a dverami</t>
  </si>
  <si>
    <t>1.1.1.1.7.5.1.2. </t>
  </si>
  <si>
    <t>Infra sauna 2.47x2.37x2.1 so saunovou konštrukciou. izoláciou. dreveným saunovým obkladom. lavicami. osvetlením. infra žiaričmi. s externým riadením. so sklenenou stenou a dverami</t>
  </si>
  <si>
    <t>1.1.1.1.7.5.1.3. </t>
  </si>
  <si>
    <t>Parná - Aróma sauna 3.1x3.1x2.3m z XPS polystyrénu s chémiou. šikmý strop. s lavicami. s keramickým obkladom. s vyústením pary. parný generátor 9.0kW s riadením. s dávkovačom arómy. s oplachom stud.vody. osvetlením. so sklenenými dverami v hliníkovom ráme</t>
  </si>
  <si>
    <t>1.1.1.1.7.5.1.4. </t>
  </si>
  <si>
    <t>Ľadopád - výrobník šupinového ľadu 0.55W. 230V osadený v TM. rozmery 470x640x700mm. vyústenie cez rúru do ľadovne.Ľadovňa s rozmermi 1.9x1.4x2.1m s portálom. povrchy s chémiou a keramickým obkladom. so sklenenou stenou a dverami</t>
  </si>
  <si>
    <t>1.1.1.1.7.5.1.5. </t>
  </si>
  <si>
    <t>Odpočívareň s biokrbom a podstavcom a vybavením. biokrb 1.4kW s nastavením výkonu a ochr.sklom podstavec XPS s chémiou a ker. obkladom 900x1400x500mm. polohov. lehátka z trop.dreva 1950x720x745mm. kreslá z trop.dreva 61x77x106cm. so sklen.stenou a dverami</t>
  </si>
  <si>
    <t>1.1.1.1.7.5.1.6. </t>
  </si>
  <si>
    <t>Sprcha I z XPS so stav. chémiou. s masážnymi tryskami. s termostat.batériou 59l/min. s piezoel.ovládaním s elektroventilom</t>
  </si>
  <si>
    <t>1.1.1.1.7.5.1.7. </t>
  </si>
  <si>
    <t>Sprcha II z XPS so stav. chémiou. s hornou sprch.hlavicou R 350mm. termostat.batériou s piezoel.ovládaním s elektroventilom</t>
  </si>
  <si>
    <t>1.1.1.1.7.5.1.8. </t>
  </si>
  <si>
    <t>Sprcha III z XPS so stav. chémiou. s prelivovým fínskym vedrom s autom.dopúšťaním vody  a hadicou na oplachovanie nôh s manual.ovládaním</t>
  </si>
  <si>
    <t>1.1.1.1.7.5.1.9. </t>
  </si>
  <si>
    <t>Vodná cesta vyhotovená z XPS s chémiou a keram.obkladom s dekoratívnymi kamienkami s technológiou a automatikou dopúšťania vody. s nerezovým atyp.madlom</t>
  </si>
  <si>
    <t>1.1.1.1.7.5.1.10. </t>
  </si>
  <si>
    <t>Ochladzovací bazén s technológiou a automatikou cirkulácie vody. s čerpadlom Q-20m3/h. 1.46kW. 400V.s vodopádom s bazen.rebríkmi so vstupnými chodmi z XPS so stav. chémiou. so sklenenými stenami</t>
  </si>
  <si>
    <t>1.1.1.1.7.5.1.11. </t>
  </si>
  <si>
    <t>Vírivé vane 2.53x2.53m. 1300L s prepad. žľabom. masáž.kanálom. tryskami. LED s diódami. technológiou.filtr.nádobou R 7650x1300mm. čerp. Q-20m3/h Pi 1.32kW 300-400V. s riadením filtr.. s CHÚV. s ohrevom. vzd.masážou.hydrom.čer. 20m3/hPi 1.46kW 400V. madlam</t>
  </si>
  <si>
    <t>1.1.1.1.7.5.1.12. </t>
  </si>
  <si>
    <t>Tepidárium. vyhotov.ležadiel z XPS s chémiou omietkou a keramickým obkladom. rozmer ležadla 1610x600mm. vyhrievacie rohože 150W. termostat. sklenená stena s dverami</t>
  </si>
  <si>
    <t>1.1.1.1.7.5.1.13. </t>
  </si>
  <si>
    <t>Vyhrievacia lavica z XPS s chémiou a keramickým obkladom. rozmer lavice 2300x1150mm. vyhrievacie rohože spolu 600W. termostat</t>
  </si>
  <si>
    <t>1.1.1.1.7.5.1.14. </t>
  </si>
  <si>
    <t>Pitná fontánka typizovaný výrobok</t>
  </si>
  <si>
    <t>1.1.1.1.7.5.1.15. </t>
  </si>
  <si>
    <t>Centrálny Wellness Control - centrálne riadenie wellness zariadení s núdzovým hlásením v kabínach s možnosťou vzdialeného prístupu. elektroinštalácia</t>
  </si>
  <si>
    <t>1.1.1.2. </t>
  </si>
  <si>
    <t>SO 02 - Terénne a sadové úpravy. spevnené plochy</t>
  </si>
  <si>
    <t>1.1.1.2.1. </t>
  </si>
  <si>
    <t>SO 02.1 - Terénne a sadové úpravy</t>
  </si>
  <si>
    <t>1.1.1.2.1.1. </t>
  </si>
  <si>
    <t>1.1.1.2.1.1.1. </t>
  </si>
  <si>
    <t>Plochy a úpravy územia</t>
  </si>
  <si>
    <t>1.1.1.2.1.1.1.1. </t>
  </si>
  <si>
    <t>Rozprestretie ornice v rovine. plocha do 500 m2. hr.do 100 mm</t>
  </si>
  <si>
    <t>1.1.1.2.1.1.1.2. </t>
  </si>
  <si>
    <t>Ornica (vr dovozu)</t>
  </si>
  <si>
    <t>1.1.1.2.1.1.1.3. </t>
  </si>
  <si>
    <t>Plošná úprava terénu pri nerovnostiach terénu nad 50-100mm v rovine alebo na svahu do 1:5</t>
  </si>
  <si>
    <t>1.1.1.2.1.1.1.4. </t>
  </si>
  <si>
    <t>Obrobenie pôdy kultivátorovaním v rovine alebo na svahu do 1:5</t>
  </si>
  <si>
    <t>1.1.1.2.1.1.1.5. </t>
  </si>
  <si>
    <t>Obrobenie pôdy hrabaním v rovine alebo na svahu do 1:5 (x2)</t>
  </si>
  <si>
    <t>1.1.1.2.1.1.1.6. </t>
  </si>
  <si>
    <t>Obrobenie pôdy valcovaním v rovine alebo na svahu do 1:5</t>
  </si>
  <si>
    <t>1.1.1.2.1.1.2. </t>
  </si>
  <si>
    <t>Prekoreniteľné bunky ku stromom</t>
  </si>
  <si>
    <t>1.1.1.2.1.1.2.1. </t>
  </si>
  <si>
    <t>Výkop nezapaženej jamy v hornine 4. do 100 m3</t>
  </si>
  <si>
    <t>1.1.1.2.1.1.2.2. </t>
  </si>
  <si>
    <t>Výkop jamy a ryhy v obmedzenom priestore horn. tr.4 ručne</t>
  </si>
  <si>
    <t>1.1.1.2.1.1.2.3. </t>
  </si>
  <si>
    <t>Odkopávky a prekopávky nezapažené. Príplatok za lepivosť horniny 4</t>
  </si>
  <si>
    <t>1.1.1.2.1.1.2.4. </t>
  </si>
  <si>
    <t>Vodorovné premiestnenie výkopku po spevnenej ceste z horniny tr.1-4. do 100 m3 na vzdialenosť do 500 m</t>
  </si>
  <si>
    <t>1.1.1.2.1.1.2.5. </t>
  </si>
  <si>
    <t>Uloženie vykopanej zeminy do prekoreniteľných buniek</t>
  </si>
  <si>
    <t>1.1.1.2.1.1.2.6. </t>
  </si>
  <si>
    <t>Uloženie štrukturálneho substrátu do jamy</t>
  </si>
  <si>
    <t>1.1.1.2.1.1.2.7. </t>
  </si>
  <si>
    <t>Štrukturovaný substrát s aktivovaným uhlím</t>
  </si>
  <si>
    <t>1.1.1.2.1.1.2.8. </t>
  </si>
  <si>
    <t>Uloženie ornice do jamy</t>
  </si>
  <si>
    <t>1.1.1.2.1.1.2.9. </t>
  </si>
  <si>
    <t>Úprava pláne v zárezoch v hornine 1-4 so zhutnením</t>
  </si>
  <si>
    <t>1.1.1.2.1.1.2.10. </t>
  </si>
  <si>
    <t>Násyp pod základové konštrukcie so zhutnením zo štrkopiesku fr.0-32 mm v hr.200mm so zhutnením</t>
  </si>
  <si>
    <t>1.1.1.2.1.1.2.11. </t>
  </si>
  <si>
    <t>Kamenivo drvené hrubé frakcia 0-32 mm</t>
  </si>
  <si>
    <t>1.1.1.2.1.1.2.12. </t>
  </si>
  <si>
    <t>Nakladanie na dopravné prostriedky pre vodorovnú dopravu vybúraných hmôt</t>
  </si>
  <si>
    <t>1.1.1.2.1.1.2.13. </t>
  </si>
  <si>
    <t>Poplatok za skladovanie - betón. tehly. dlaždice. ostatné</t>
  </si>
  <si>
    <t>1.1.1.2.1.1.2.14. </t>
  </si>
  <si>
    <t>Zmonotovanie a osadenie prekoreniteľných buniek na mieste</t>
  </si>
  <si>
    <t>1.1.1.2.1.1.2.15. </t>
  </si>
  <si>
    <t>Prekoreniteľná bunka 60x60x80cm</t>
  </si>
  <si>
    <t>1.1.1.2.1.1.2.16. </t>
  </si>
  <si>
    <t>Klince k bunkám</t>
  </si>
  <si>
    <t>1.1.1.2.1.1.2.17. </t>
  </si>
  <si>
    <t>Vrchné čapice ku klincom</t>
  </si>
  <si>
    <t>1.1.1.2.1.1.2.18. </t>
  </si>
  <si>
    <t>Geotextília 525CM</t>
  </si>
  <si>
    <t>1.1.1.2.1.1.2.19. </t>
  </si>
  <si>
    <t>Vrchná mriežka buniek 130cm</t>
  </si>
  <si>
    <t>1.1.1.2.1.1.2.20. </t>
  </si>
  <si>
    <t>Panely TRG60 pre vedenie koreňov</t>
  </si>
  <si>
    <t>1.1.1.2.1.1.2.21. </t>
  </si>
  <si>
    <t>Panely TRG 60-90 pre vedenie koreňov</t>
  </si>
  <si>
    <t>1.1.1.2.1.1.2.22. </t>
  </si>
  <si>
    <t>Airmax rúra</t>
  </si>
  <si>
    <t>1.1.1.2.1.1.3. </t>
  </si>
  <si>
    <t>Ochranná mreža ku stromom</t>
  </si>
  <si>
    <t>1.1.1.2.1.1.3.1. </t>
  </si>
  <si>
    <t>Ochranna mreža ku stromom Arbottura okrúhla. priemer 1600mm. oceľová konštrukcia. sivá farba</t>
  </si>
  <si>
    <t>1.1.1.2.1.1.3.2. </t>
  </si>
  <si>
    <t>Montáž ochrannej mreže stromu vrátane spodnej stavby</t>
  </si>
  <si>
    <t>1.1.1.2.1.1.4. </t>
  </si>
  <si>
    <t xml:space="preserve">231/180 </t>
  </si>
  <si>
    <t>Povrchové úpravy terénu</t>
  </si>
  <si>
    <t>1.1.1.2.1.1.4.1. </t>
  </si>
  <si>
    <t>Založenie trávnika parkového mačinovaním v rovine alebo na svahu do 1:5</t>
  </si>
  <si>
    <t>1.1.1.2.1.1.4.2. </t>
  </si>
  <si>
    <t>Ošetrenie trávnika v rovine alebo na svahu do 1:5</t>
  </si>
  <si>
    <t>1.1.1.2.1.1.4.3. </t>
  </si>
  <si>
    <t>Trávnikový koberec - rolovaný  k. 1.05</t>
  </si>
  <si>
    <t>1.1.1.2.1.1.4.4. </t>
  </si>
  <si>
    <t>Dovoz trávnikových mačín nad 15km</t>
  </si>
  <si>
    <t>1.1.1.2.1.1.4.5. </t>
  </si>
  <si>
    <t>Vodorovné premiestnenie mačiny nad 50 do 100 m</t>
  </si>
  <si>
    <t>1.1.1.2.1.1.4.6. </t>
  </si>
  <si>
    <t>Založenie záhonu v rovine alebo na svahu do 1:5 v hornine 1 až 2</t>
  </si>
  <si>
    <t>1.1.1.2.1.1.4.7. </t>
  </si>
  <si>
    <t>Hnojenie rastlín dlhorozpustným hnojivom v záhone dlhorozpustným hnojivom (x2)</t>
  </si>
  <si>
    <t>1.1.1.2.1.1.4.8. </t>
  </si>
  <si>
    <t>Komplexné hnojivo s pomalým rozpúšťaním. 4-5 mesačné NPK 24+5+8 + 2MgO</t>
  </si>
  <si>
    <t>1.1.1.2.1.1.4.9. </t>
  </si>
  <si>
    <t>Zaliatie rastlín vodou. plochy jednotlivo nad 20 m2</t>
  </si>
  <si>
    <t>1.1.1.2.1.1.5. </t>
  </si>
  <si>
    <t xml:space="preserve">231/181 </t>
  </si>
  <si>
    <t>Hĺbenie a výsadby</t>
  </si>
  <si>
    <t>1.1.1.2.1.1.5.1. </t>
  </si>
  <si>
    <t>Hĺbenie jamky v rovine alebo na svahu do 1:5. objem nad 0.01 do 0.02 m3</t>
  </si>
  <si>
    <t>1.1.1.2.1.1.5.2. </t>
  </si>
  <si>
    <t>Hĺbenie jamiek pre výsadbu v horn. 1-4 s výmenou pôdy do 50% v rovine alebo na svahu do 1:5 objemu nad 0.05 do 0.125 m3</t>
  </si>
  <si>
    <t>1.1.1.2.1.1.5.3. </t>
  </si>
  <si>
    <t>Hĺbenie jamiek pre výsadbu v horn. 1-4 s výmenou pôdy do 50% v rovine alebo na svahu do 1:5 objemu nad 0. 40 do 1.00 m3</t>
  </si>
  <si>
    <t>1.1.1.2.1.1.5.4. </t>
  </si>
  <si>
    <t>Vysádzanie cibuľovín a hľúz</t>
  </si>
  <si>
    <t>1.1.1.2.1.1.5.5. </t>
  </si>
  <si>
    <t>Výsadba dreviny s balom v rovine alebo na svahu do 1:5. priemer balu do 100 mm</t>
  </si>
  <si>
    <t>1.1.1.2.1.1.5.6. </t>
  </si>
  <si>
    <t>Výsadba dreviny s balom v rovine alebo na svahu do 1:5. priemer balu nad 100 do 200 mm</t>
  </si>
  <si>
    <t>1.1.1.2.1.1.5.7. </t>
  </si>
  <si>
    <t>Výsadba dreviny s balom v rovine alebo na svahu do 1:5. priemer balu nad 500 do 600 mm</t>
  </si>
  <si>
    <t>1.1.1.2.1.1.5.8. </t>
  </si>
  <si>
    <t>Zakotvenie dreviny podzemným kotvenín do pôvodného terén. bal pomocou troch textilných popruhov. upevnených v pôde kotvami z ‘‘čierneho železa‘‘ a jedným popruhom s račňovým napínačom</t>
  </si>
  <si>
    <t>1.1.1.2.1.1.5.9. </t>
  </si>
  <si>
    <t>Súprava na pozemné kotvenie balovaných stromov 20-40cm obvod. 3x textilný POP popruh š.50mm. račňový napínač. natĺkacie kotvy</t>
  </si>
  <si>
    <t>1.1.1.2.1.1.6. </t>
  </si>
  <si>
    <t xml:space="preserve">231/182 </t>
  </si>
  <si>
    <t>Mulčovanie</t>
  </si>
  <si>
    <t>1.1.1.2.1.1.6.1. </t>
  </si>
  <si>
    <t>Mulčovanie záhonu štrkom alebo štrkodrvou hr. vrstvy nad 50 do 100 mm v rovine alebo na svahu do 1:5</t>
  </si>
  <si>
    <t>1.1.1.2.1.1.6.2. </t>
  </si>
  <si>
    <t>Kamenivo drvené. farba sivá. fr.8/16</t>
  </si>
  <si>
    <t>1.1.1.2.1.1.7. </t>
  </si>
  <si>
    <t xml:space="preserve">231/190 </t>
  </si>
  <si>
    <t>Presun hmôt</t>
  </si>
  <si>
    <t>1.1.1.2.1.1.7.1. </t>
  </si>
  <si>
    <t>Presun hmôt pre sadovnícke a krajinárske úpravy do 5000 m vodorovne bez zvislého presunu</t>
  </si>
  <si>
    <t>1.1.1.2.1.2. </t>
  </si>
  <si>
    <t xml:space="preserve">S </t>
  </si>
  <si>
    <t>Materiál HSV</t>
  </si>
  <si>
    <t>1.1.1.2.1.2.1. </t>
  </si>
  <si>
    <t xml:space="preserve">S1 </t>
  </si>
  <si>
    <t>Stromy</t>
  </si>
  <si>
    <t>1.1.1.2.1.2.1.1. </t>
  </si>
  <si>
    <t>Acer campestre Elegant 18-20</t>
  </si>
  <si>
    <t>1.1.1.2.1.2.2. </t>
  </si>
  <si>
    <t xml:space="preserve">S2 </t>
  </si>
  <si>
    <t>KRY</t>
  </si>
  <si>
    <t>1.1.1.2.1.2.2.1. </t>
  </si>
  <si>
    <t>Hypericum callycinum Rose of Sharon</t>
  </si>
  <si>
    <t>1.1.1.2.1.2.2.2. </t>
  </si>
  <si>
    <t>Hydrangea paniculata Bobo</t>
  </si>
  <si>
    <t>1.1.1.2.1.2.2.3. </t>
  </si>
  <si>
    <t>Kerria japonica</t>
  </si>
  <si>
    <t>1.1.1.2.1.2.2.4. </t>
  </si>
  <si>
    <t>Potentilla fruticosa Kobold</t>
  </si>
  <si>
    <t>1.1.1.2.1.2.2.5. </t>
  </si>
  <si>
    <t>Potentilla fruticosa Pink Beauty</t>
  </si>
  <si>
    <t>1.1.1.2.1.2.2.6. </t>
  </si>
  <si>
    <t>Prunus laurocerasus Etna</t>
  </si>
  <si>
    <t>1.1.1.2.1.2.2.7. </t>
  </si>
  <si>
    <t>Weigela rubra</t>
  </si>
  <si>
    <t>1.1.1.2.1.2.3. </t>
  </si>
  <si>
    <t xml:space="preserve">S3 </t>
  </si>
  <si>
    <t>TRÁVY</t>
  </si>
  <si>
    <t>1.1.1.2.1.2.3.1. </t>
  </si>
  <si>
    <t>Calamagrostys acutifolia Karl Foester</t>
  </si>
  <si>
    <t>1.1.1.2.1.2.3.2. </t>
  </si>
  <si>
    <t>Calamagrostis brachytricha</t>
  </si>
  <si>
    <t>1.1.1.2.1.2.3.3. </t>
  </si>
  <si>
    <t>Miscanthus sinensis Adagio</t>
  </si>
  <si>
    <t>1.1.1.2.1.2.3.4. </t>
  </si>
  <si>
    <t>Sesleria autumnalis</t>
  </si>
  <si>
    <t>1.1.1.2.1.2.4. </t>
  </si>
  <si>
    <t xml:space="preserve">S4 </t>
  </si>
  <si>
    <t>TRVALKY</t>
  </si>
  <si>
    <t>1.1.1.2.1.2.4.1. </t>
  </si>
  <si>
    <t>Echinops ritro Veitch Blue</t>
  </si>
  <si>
    <t>1.1.1.2.1.2.4.2. </t>
  </si>
  <si>
    <t>Filipendula vulgaris Plena</t>
  </si>
  <si>
    <t>1.1.1.2.1.2.4.3. </t>
  </si>
  <si>
    <t>Helictotrichon sempervirens Saphirsprudel</t>
  </si>
  <si>
    <t>1.1.1.2.1.2.4.4. </t>
  </si>
  <si>
    <t>Phlomis russeliana</t>
  </si>
  <si>
    <t>1.1.1.2.1.2.4.5. </t>
  </si>
  <si>
    <t>Artemisia schmidtiana Nana</t>
  </si>
  <si>
    <t>1.1.1.2.1.2.4.6. </t>
  </si>
  <si>
    <t>Geranium x cantabrigiense St. Ola</t>
  </si>
  <si>
    <t>1.1.1.2.1.2.4.7. </t>
  </si>
  <si>
    <t>Gypsophylla repens Rosea</t>
  </si>
  <si>
    <t>1.1.1.2.1.2.4.8. </t>
  </si>
  <si>
    <t>Origanum vulgare Compactum</t>
  </si>
  <si>
    <t>1.1.1.2.1.2.4.9. </t>
  </si>
  <si>
    <t>Potentilla neumanniana</t>
  </si>
  <si>
    <t>1.1.1.2.1.2.4.10. </t>
  </si>
  <si>
    <t>Gaura lindheimeri</t>
  </si>
  <si>
    <t>1.1.1.2.1.2.4.11. </t>
  </si>
  <si>
    <t>Knautia macedonica Mars Midget</t>
  </si>
  <si>
    <t>1.1.1.2.1.2.4.12. </t>
  </si>
  <si>
    <t>Linum perene</t>
  </si>
  <si>
    <t>1.1.1.2.1.2.4.13. </t>
  </si>
  <si>
    <t>Lichnis coronaria</t>
  </si>
  <si>
    <t>1.1.1.2.1.2.4.14. </t>
  </si>
  <si>
    <t>Aster novae- angliae Purple DOme</t>
  </si>
  <si>
    <t>1.1.1.2.1.2.4.15. </t>
  </si>
  <si>
    <t>Iris barbata</t>
  </si>
  <si>
    <t>1.1.1.2.1.2.4.16. </t>
  </si>
  <si>
    <t>Linum flavum</t>
  </si>
  <si>
    <t>1.1.1.2.1.2.4.17. </t>
  </si>
  <si>
    <t>Paeonia tenuifolia Plena</t>
  </si>
  <si>
    <t>1.1.1.2.1.2.4.18. </t>
  </si>
  <si>
    <t>Rudbeckia fulgida Goldstrum</t>
  </si>
  <si>
    <t>1.1.1.2.1.2.4.19. </t>
  </si>
  <si>
    <t>Sedum telephium Herbwstfreunde</t>
  </si>
  <si>
    <t>1.1.1.2.1.2.4.20. </t>
  </si>
  <si>
    <t>Veronica teucrium Konigsblau</t>
  </si>
  <si>
    <t>1.1.1.2.1.2.5. </t>
  </si>
  <si>
    <t xml:space="preserve">S5 </t>
  </si>
  <si>
    <t>CIBUĽOVINY</t>
  </si>
  <si>
    <t>1.1.1.2.1.2.5.1. </t>
  </si>
  <si>
    <t>Allium aflatunense Purple Sensation</t>
  </si>
  <si>
    <t>1.1.1.2.1.2.5.2. </t>
  </si>
  <si>
    <t>Crocus chrysanthus Gipsy Girl</t>
  </si>
  <si>
    <t>1.1.1.2.1.2.5.3. </t>
  </si>
  <si>
    <t>Narcissus jonquilla Baby Moon</t>
  </si>
  <si>
    <t>1.1.1.2.1.2.5.4. </t>
  </si>
  <si>
    <t>Narcissus poeticus var recurvus</t>
  </si>
  <si>
    <t>1.1.1.2.1.2.5.5. </t>
  </si>
  <si>
    <t>Tulipa praestans Unicum</t>
  </si>
  <si>
    <t>1.1.1.2.2. </t>
  </si>
  <si>
    <t>SO 02.2 - Prestavba MKP na NOC - Spevnené plochy</t>
  </si>
  <si>
    <t>1.1.1.2.2.1. </t>
  </si>
  <si>
    <t>1.1.1.2.2.1.1. </t>
  </si>
  <si>
    <t>1.1.1.2.2.1.1.1. </t>
  </si>
  <si>
    <t>Frézovanie asf. podkladu alebo krytu bez prek.. plochy do 500 m2. pruh š. do 0.5 m. hr. 50 mm  0.127 t</t>
  </si>
  <si>
    <t>1.1.1.2.2.1.1.2. </t>
  </si>
  <si>
    <t>Výkop nezapaženej jamy v hornine 3. do 100 m3</t>
  </si>
  <si>
    <t>1.1.1.2.2.1.1.3. </t>
  </si>
  <si>
    <t>Hĺbenie nezapažených jám a zárezov. Príplatok za lepivosť horniny 3</t>
  </si>
  <si>
    <t>1.1.1.2.2.1.1.4. </t>
  </si>
  <si>
    <t>Výkop ryhy do šírky 600 mm v horn.3 do 100 m3</t>
  </si>
  <si>
    <t>1.1.1.2.2.1.1.5. </t>
  </si>
  <si>
    <t>1.1.1.2.2.1.1.6. </t>
  </si>
  <si>
    <t>Vodorovné premiestnenie výkopku po spevnenej ceste z horniny tr.1-4. do 100 m3 na vzdialenosť do 3000 m</t>
  </si>
  <si>
    <t>1.1.1.2.2.1.1.7. </t>
  </si>
  <si>
    <t>Vodorovné premiestnenie výkopku po spevnenej ceste z horniny tr.1-4. do 100 m3. príplatok k cene za každých ďalšich a začatých 1000 m</t>
  </si>
  <si>
    <t>1.1.1.2.2.1.1.8. </t>
  </si>
  <si>
    <t>1.1.1.2.2.1.2. </t>
  </si>
  <si>
    <t>Komunikácie</t>
  </si>
  <si>
    <t>1.1.1.2.2.1.2.1. </t>
  </si>
  <si>
    <t>Podklad z drveného kameniva 2/4. hr. 40 mm</t>
  </si>
  <si>
    <t>1.1.1.2.2.1.2.2. </t>
  </si>
  <si>
    <t>Podklad zo štrkodrviny s rozprestretím a zhutnením. po zhutnení hr. 150 mm</t>
  </si>
  <si>
    <t>1.1.1.2.2.1.2.3. </t>
  </si>
  <si>
    <t>Podklad z kameniva stmeleného cementom. s rozprestretím a zhutnením CBGM C 8/10 (C 6/8). po zhutnení hr. 120 mm</t>
  </si>
  <si>
    <t>1.1.1.2.2.1.2.4. </t>
  </si>
  <si>
    <t>Asfaltový betón vrstva obrusná AC 11 O v pruhu š. nad 3 m z nemodifik. asfaltu tr. I. po zhutnení hr. 50 mm</t>
  </si>
  <si>
    <t>1.1.1.2.2.1.2.5. </t>
  </si>
  <si>
    <t>Dlažba z betónových dlaždíc hr. 40 mm do piesku</t>
  </si>
  <si>
    <t>1.1.1.2.2.1.2.6. </t>
  </si>
  <si>
    <t>1.1.1.2.2.1.3. </t>
  </si>
  <si>
    <t>1.1.1.2.2.1.3.1. </t>
  </si>
  <si>
    <t>Osadenie chodník. obrubníka betónového stojatého do lôžka z betónu prosteho tr. C 12/15</t>
  </si>
  <si>
    <t>1.1.1.2.2.1.3.2. </t>
  </si>
  <si>
    <t>Obrubník parkový. lxšxv 1000x50x200 mm. prírodný</t>
  </si>
  <si>
    <t>1.1.1.2.2.1.3.3. </t>
  </si>
  <si>
    <t>Lôžko pod obrubníky. krajníky alebo obruby z dlažobných kociek z betónu prostého tr. C 12/15</t>
  </si>
  <si>
    <t>1.1.1.2.2.1.3.4. </t>
  </si>
  <si>
    <t>1.1.1.2.2.1.3.5. </t>
  </si>
  <si>
    <t>1.1.1.2.2.1.3.6. </t>
  </si>
  <si>
    <t>1.1.1.2.2.1.3.7. </t>
  </si>
  <si>
    <t>1.1.1.2.2.1.3.8. </t>
  </si>
  <si>
    <t>1.1.1.2.2.1.4. </t>
  </si>
  <si>
    <t>1.1.1.2.2.1.4.1. </t>
  </si>
  <si>
    <t>1.1.1.3. </t>
  </si>
  <si>
    <t>SO 03 - Silnoprúdové rozvody</t>
  </si>
  <si>
    <t>1.1.1.3.1. </t>
  </si>
  <si>
    <t>SO 03.5 - Káblová prípojka NN</t>
  </si>
  <si>
    <t>1.1.1.3.1.1. </t>
  </si>
  <si>
    <t>1.1.1.3.1.1.1. </t>
  </si>
  <si>
    <t>1.1.1.3.1.1.1.1. </t>
  </si>
  <si>
    <t>Káblový rošt šírky 400 mm. pre voľné i pevné uloženie káblov</t>
  </si>
  <si>
    <t>1.1.1.3.1.1.1.2. </t>
  </si>
  <si>
    <t>Rošt s priečkou pozinkovaný Rz 40/300 dĺžka 3 m</t>
  </si>
  <si>
    <t>1.1.1.3.1.1.1.3. </t>
  </si>
  <si>
    <t>Úchyty pre káblový rošt sonap príchytky a spojovací materiál</t>
  </si>
  <si>
    <t>1.1.1.3.1.1.1.4. </t>
  </si>
  <si>
    <t>Protipožiarna stenová prepážka do 400 mm</t>
  </si>
  <si>
    <t>1.1.1.3.1.1.1.5. </t>
  </si>
  <si>
    <t>Protipožiarna malta HILTI CFS-M RG. hmotnosť 20 kg</t>
  </si>
  <si>
    <t>1.1.1.3.1.1.1.6. </t>
  </si>
  <si>
    <t>Protipožiarny náter na káble HILTI CP 679 A. hmotnosť 20 kg</t>
  </si>
  <si>
    <t>1.1.1.3.1.1.1.7. </t>
  </si>
  <si>
    <t>Ukončenie Cu a Al drôtov a lán včítane zapojenie. jedna žila. vodič s prierezom do 120 mm2</t>
  </si>
  <si>
    <t>1.1.1.3.1.1.1.8. </t>
  </si>
  <si>
    <t>Káblové oko hliníkové lisovacie 120 Al 617144</t>
  </si>
  <si>
    <t>1.1.1.3.1.1.1.9. </t>
  </si>
  <si>
    <t>Ukončenie Cu a Al drôtov a lán včítane zapojenie. jedna žila. vodič s prierezom do 240 mm2</t>
  </si>
  <si>
    <t>1.1.1.3.1.1.1.10. </t>
  </si>
  <si>
    <t>Káblové oko hliníkové lisovacie 240 Al 617210</t>
  </si>
  <si>
    <t>1.1.1.3.1.1.1.11. </t>
  </si>
  <si>
    <t>Ukončenie celoplastových káblov zmrašť. záklopkou alebo páskou do 4 x 240 mm2</t>
  </si>
  <si>
    <t>1.1.1.3.1.1.1.12. </t>
  </si>
  <si>
    <t>Teplom zmraštiteľná stredne hrubá trubica z polyolefinu MWTM bez lepidla. na cievkach 35/12-A/U 13-31.5. dĺ. 1000 mm</t>
  </si>
  <si>
    <t>1.1.1.3.1.1.1.13. </t>
  </si>
  <si>
    <t>Zmršťovacia káblová koncovka VE8035 4x150 - 4x240 mm2</t>
  </si>
  <si>
    <t>1.1.1.3.1.1.1.14. </t>
  </si>
  <si>
    <t>Uzemňovacie vedenie v zemi FeZn do 120 mm2 vrátane izolácie spojov</t>
  </si>
  <si>
    <t>1.1.1.3.1.1.1.15. </t>
  </si>
  <si>
    <t>Pásovina uzemňovacia FeZn 30 x 4 mm</t>
  </si>
  <si>
    <t>1.1.1.3.1.1.1.16. </t>
  </si>
  <si>
    <t>Uzemňovacie vedenie v zemi FeZn vrátane izolácie spojov O 10 mm</t>
  </si>
  <si>
    <t>1.1.1.3.1.1.1.17. </t>
  </si>
  <si>
    <t>Drôt bleskozvodový FeZn. d 10 mm</t>
  </si>
  <si>
    <t>1.1.1.3.1.1.1.18. </t>
  </si>
  <si>
    <t>Svorka FeZn skúšobná SZ</t>
  </si>
  <si>
    <t>1.1.1.3.1.1.1.19. </t>
  </si>
  <si>
    <t>Svorka FeZn skúšobná označenie SZ</t>
  </si>
  <si>
    <t>1.1.1.3.1.1.1.20. </t>
  </si>
  <si>
    <t>Svorka FeZn odbočovacia spojovacia SR 02 (pásovina do 300mm2)</t>
  </si>
  <si>
    <t>1.1.1.3.1.1.1.21. </t>
  </si>
  <si>
    <t>Svorka na pásovinu SJ 60/5</t>
  </si>
  <si>
    <t>1.1.1.3.1.1.1.22. </t>
  </si>
  <si>
    <t>Zvinutie a rozvinutie kábla s hmotnosťou od 0. 64 kg/m do 1.00 kg/m v dĺžke do 40 m</t>
  </si>
  <si>
    <t>1.1.1.3.1.1.1.23. </t>
  </si>
  <si>
    <t>Kábel hliníkový silový uložený v rúrke 1-AYKY 0.6/1 kV 3x240+120</t>
  </si>
  <si>
    <t>1.1.1.3.1.1.1.24. </t>
  </si>
  <si>
    <t>Kábel hliníkový 1-AYKY 3x240+120 mm2</t>
  </si>
  <si>
    <t>1.1.1.3.1.1.1.25. </t>
  </si>
  <si>
    <t>1.1.1.3.1.1.1.26. </t>
  </si>
  <si>
    <t>1.1.1.3.1.1.1.27. </t>
  </si>
  <si>
    <t>1.1.1.3.1.1.1.28. </t>
  </si>
  <si>
    <t>1.1.1.3.1.1.2. </t>
  </si>
  <si>
    <t>1.1.1.3.1.1.2.1. </t>
  </si>
  <si>
    <t>Odstránenie krytu asfaltového v ploche do 200 m2. hr. nad 100 do 150 mm.  -0.31600t</t>
  </si>
  <si>
    <t>1.1.1.3.1.1.2.2. </t>
  </si>
  <si>
    <t>Káblové priestupy v pretlačovaných otvoroch z polypropylénových rúr do D 110 mm</t>
  </si>
  <si>
    <t>1.1.1.3.1.1.2.3. </t>
  </si>
  <si>
    <t>Chránička delená KOPODUR KD 09110 BC. červená. DN 110. HDPE. KOPOS</t>
  </si>
  <si>
    <t>1.1.1.3.1.1.2.4. </t>
  </si>
  <si>
    <t>Ručný zásyp nezap. káblovej ryhy bez zhutn. zeminy. 50 cm širokej. 120 cm hlbokej v zemine tr. 3</t>
  </si>
  <si>
    <t>1.1.1.3.1.1.2.5. </t>
  </si>
  <si>
    <t>Ručný zásyp nezap. káblovej ryhy bez zhutn. zeminy. 65 cm širokej. 120 cm hlbokej v zemine tr. 4</t>
  </si>
  <si>
    <t>1.1.1.3.1.1.2.6. </t>
  </si>
  <si>
    <t>Rezanie existujúceho asfaltového krytu alebo podkladu hĺbky nad 100 do 150 mm</t>
  </si>
  <si>
    <t>1.1.1.3.1.1.2.7. </t>
  </si>
  <si>
    <t>Hĺbenie káblovej ryhy ručne 65 cm širokej a 120 cm hlbokej. v zemine triedy 4</t>
  </si>
  <si>
    <t>1.1.1.3.1.1.2.8. </t>
  </si>
  <si>
    <t>Zriad. káblového lôžka z piesku vrstvy 10 cm. tehlami na šírku 60 cm</t>
  </si>
  <si>
    <t>1.1.1.3.1.1.2.9. </t>
  </si>
  <si>
    <t>Kamenivo ťažené drobné frakcia 0-1 mm</t>
  </si>
  <si>
    <t>1.1.1.3.1.1.2.10. </t>
  </si>
  <si>
    <t>Rozvinutie a uloženie výstražnej fólie z PE do ryhy. šírka do 33 cm</t>
  </si>
  <si>
    <t>1.1.1.3.1.1.2.11. </t>
  </si>
  <si>
    <t>Vyspravenie krytu vozovky po prekopoch inžinierskych sietí do 15 m2 asfaltovým betónom AC hr. nad 50 do 70 mm</t>
  </si>
  <si>
    <t>1.1.1.3.1.1.2.12. </t>
  </si>
  <si>
    <t>1.1.1.4. </t>
  </si>
  <si>
    <t>PS - Prevádzkové súbory</t>
  </si>
  <si>
    <t>1.1.1.4.1. </t>
  </si>
  <si>
    <t>PS 02 - OST</t>
  </si>
  <si>
    <t>1.1.1.4.1.1. </t>
  </si>
  <si>
    <t>1.1.1.4.1.1.1. </t>
  </si>
  <si>
    <t>1.1.1.4.1.1.1.1. </t>
  </si>
  <si>
    <t>Montáž izolácie tepel.potrubia a ohybov skružami a pásmi z vláknitých materiálov jednovrstvová</t>
  </si>
  <si>
    <t>1.1.1.4.1.1.1.2. </t>
  </si>
  <si>
    <t>Kamenná minerálna vlna s Al. fóliou f 22 hrúbka 30 mm (Skruž AL)</t>
  </si>
  <si>
    <t>1.1.1.4.1.1.1.3. </t>
  </si>
  <si>
    <t>Kamenná minerálna vlna s Al. fóliou f 28 hrúbka 30 mm (Skruž AL)</t>
  </si>
  <si>
    <t>1.1.1.4.1.1.1.4. </t>
  </si>
  <si>
    <t>Kamenná minerálna vlna s Al. fóliou f 35 hrúbka 30 mm (Skruž AL)</t>
  </si>
  <si>
    <t>1.1.1.4.1.1.1.5. </t>
  </si>
  <si>
    <t>Kamenná minerálna vlna s Al. fóliou f 42 hrúbka 30 mm (Skruž AL)</t>
  </si>
  <si>
    <t>1.1.1.4.1.1.1.6. </t>
  </si>
  <si>
    <t>Kamenná minerálna vlna s Al. fóliou f 60 hrúbka 30 mm (Skruž AL)</t>
  </si>
  <si>
    <t>1.1.1.4.1.1.1.7. </t>
  </si>
  <si>
    <t>Kamenná minerálna vlna s Al. fóliou f 76 hrúbka 30 mm (Skruž AL)</t>
  </si>
  <si>
    <t>1.1.1.4.1.1.1.8. </t>
  </si>
  <si>
    <t>Kamenná minerálna vlna s Al. fóliou f 48 hrúbka 40 mm (Skruž AL)</t>
  </si>
  <si>
    <t>1.1.1.4.1.1.1.9. </t>
  </si>
  <si>
    <t>Kamenná minerálna vlna s Al. fóliou f 60 hrúbka 50 mm (Skruž AL)</t>
  </si>
  <si>
    <t>1.1.1.4.1.1.1.10. </t>
  </si>
  <si>
    <t>Kamenná minerálna vlna s Al. fóliou f 76 hrúbka 50 mm (Skruž AL)</t>
  </si>
  <si>
    <t>1.1.1.4.1.1.1.11. </t>
  </si>
  <si>
    <t>Kamenná minerálna vlna s Al. fóliou f 89 hrúbka 50 mm (Skruž AL)</t>
  </si>
  <si>
    <t>1.1.1.4.1.1.1.12. </t>
  </si>
  <si>
    <t>Kamenná minerálna vlna s Al. fóliou f 108 hrúbka 50 mm (Skruž AL)</t>
  </si>
  <si>
    <t>1.1.1.4.1.1.1.13. </t>
  </si>
  <si>
    <t>Kamenná minerálna vlna s Al. fóliou f 159 hrúbka 50 mm (Skruž AL)</t>
  </si>
  <si>
    <t>1.1.1.4.1.1.1.14. </t>
  </si>
  <si>
    <t>Kamenná minerálna vlna s Al. fóliou f 159 hrúbka 60 mm (Skruž AL) - pre rozdeľovač a zberač</t>
  </si>
  <si>
    <t>1.1.1.4.1.1.1.15. </t>
  </si>
  <si>
    <t>Kamenná minerálna vlna s Al. fóliou f 60 hrúbka 80 mm (Skruž AL)</t>
  </si>
  <si>
    <t>1.1.1.4.1.1.1.16. </t>
  </si>
  <si>
    <t>Montáž trubíc Armaflex</t>
  </si>
  <si>
    <t>1.1.1.4.1.1.1.17. </t>
  </si>
  <si>
    <t>Izolačná trubica ARMAFLEX ACe 48x19 mm (d x hr. izolácie)</t>
  </si>
  <si>
    <t>1.1.1.4.1.1.1.18. </t>
  </si>
  <si>
    <t>Izolačná trubica ARMAFLEX ACe 60x19 mm (d x hr. izolácie)</t>
  </si>
  <si>
    <t>1.1.1.4.1.1.1.19. </t>
  </si>
  <si>
    <t>Izolačná trubica ARMAFLEX ACe 76x19 mm (d x hr. izolácie)</t>
  </si>
  <si>
    <t>1.1.1.4.1.1.1.20. </t>
  </si>
  <si>
    <t>1.1.1.4.1.1.2. </t>
  </si>
  <si>
    <t>1.1.1.4.1.1.2.1. </t>
  </si>
  <si>
    <t>Potrubie z oceľových rúr pozink. bezšvíkových bežných-11 353.0. 10 004.0 zvarov. bežných-11 343.00 DN 32</t>
  </si>
  <si>
    <t>1.1.1.4.1.1.2.2. </t>
  </si>
  <si>
    <t>Potrubie z oceľových rúr pozink. bezšvíkových bežných-11 353.0. 10 004.0 zvarov. bežných-11 343.00 DN 40</t>
  </si>
  <si>
    <t>1.1.1.4.1.1.2.3. </t>
  </si>
  <si>
    <t>Potrubie z oceľových rúr pozink. bezšvíkových bežných-11 353.0. 10 004.0 zvarov. bežných-11 343.00 DN 50</t>
  </si>
  <si>
    <t>1.1.1.4.1.1.2.4. </t>
  </si>
  <si>
    <t>Potrubie plasthliníkové PE-RT. D 40x3.5 mm</t>
  </si>
  <si>
    <t>1.1.1.4.1.1.2.5. </t>
  </si>
  <si>
    <t>Potrubie plasthliníkové PE-RT. D 75x5.0 mm</t>
  </si>
  <si>
    <t>1.1.1.4.1.1.2.6. </t>
  </si>
  <si>
    <t>Koleno 90°. lisovacie. plasthliníkové D 40x3.5 mm</t>
  </si>
  <si>
    <t>1.1.1.4.1.1.2.7. </t>
  </si>
  <si>
    <t>Koleno 90°. lisovacie. plasthliníkové D 75x5.0 mm</t>
  </si>
  <si>
    <t>1.1.1.4.1.1.2.8. </t>
  </si>
  <si>
    <t>T-KUS. lisovací. plasthliníkový D 40x3.5 mm</t>
  </si>
  <si>
    <t>1.1.1.4.1.1.2.9. </t>
  </si>
  <si>
    <t>T-KUS. lisovací. plasthliníkový D 75x5.0 mm</t>
  </si>
  <si>
    <t>1.1.1.4.1.1.2.10. </t>
  </si>
  <si>
    <t>Prechod plasthliník - oceľ. D 40x3.5 - 5/4" vonkajší závit</t>
  </si>
  <si>
    <t>1.1.1.4.1.1.2.11. </t>
  </si>
  <si>
    <t>Prechod plasthliník - oceľ. D 75x5.0 - 2" vonkajší závit</t>
  </si>
  <si>
    <t>1.1.1.4.1.1.2.12. </t>
  </si>
  <si>
    <t>Tlaková skúška vodovodného potrubia závitového do DN 50</t>
  </si>
  <si>
    <t>1.1.1.4.1.1.2.13. </t>
  </si>
  <si>
    <t>1.1.1.4.1.1.2.14. </t>
  </si>
  <si>
    <t>1.1.1.4.1.1.3. </t>
  </si>
  <si>
    <t>Ústredné kúrenie. strojovne</t>
  </si>
  <si>
    <t>1.1.1.4.1.1.3.1. </t>
  </si>
  <si>
    <t>Odovzdávacia stanica tepla Decon WL W280. vrátane: vyrovnávacia celonerezová nádoba pre TV. objem 300 L. PN 10. s izoláciou; záchytná vanička pod OST; tepelné izolácie OST; zásobník TUV. antikor AZN 1000. s izoláciou; dodávka OST na miesto inštalácie</t>
  </si>
  <si>
    <t>1.1.1.4.1.1.3.2. </t>
  </si>
  <si>
    <t>Rozdeľovač ÚK. DN 150 (pozícia 2.13). viď detail - číslo výkresu 405</t>
  </si>
  <si>
    <t>1.1.1.4.1.1.3.3. </t>
  </si>
  <si>
    <t>Zberač ÚK. DN 150 (pozícia 2.14). viď detail - číslo výkresu 405</t>
  </si>
  <si>
    <t>1.1.1.4.1.1.3.4. </t>
  </si>
  <si>
    <t>Montáž rozdeľovača a zberača ÚK</t>
  </si>
  <si>
    <t>1.1.1.4.1.1.3.5. </t>
  </si>
  <si>
    <t>Montáž čerpadla obehového DN 25</t>
  </si>
  <si>
    <t>1.1.1.4.1.1.3.6. </t>
  </si>
  <si>
    <t>Montáž čerpadla obehového DN 32</t>
  </si>
  <si>
    <t>1.1.1.4.1.1.3.7. </t>
  </si>
  <si>
    <t>Montáž čerpadla obehového DN 40</t>
  </si>
  <si>
    <t>1.1.1.4.1.1.3.8. </t>
  </si>
  <si>
    <t>Montáž čerpadla obehového DN 50</t>
  </si>
  <si>
    <t>1.1.1.4.1.1.3.9. </t>
  </si>
  <si>
    <t>Montáž čerpadla obehového DN 65</t>
  </si>
  <si>
    <t>1.1.1.4.1.1.3.10. </t>
  </si>
  <si>
    <t>Čerpadlo obehové Grundfos MAGNA3 25-100. DN 25. PN 10. 1x230 V/50 Hz. závit.</t>
  </si>
  <si>
    <t>1.1.1.4.1.1.3.11. </t>
  </si>
  <si>
    <t>Čerpadlo obehové Grundfos MAGNA3 25-100 N. DN 25. PN 10. 1x230 V/50 Hz. závit.. nerezové vyhotovenie</t>
  </si>
  <si>
    <t>1.1.1.4.1.1.3.12. </t>
  </si>
  <si>
    <t>Čerpadlo obehové Grundfos MAGNA3 32-120. DN 32. PN 10. 1x230 V/50 Hz. závit.</t>
  </si>
  <si>
    <t>1.1.1.4.1.1.3.13. </t>
  </si>
  <si>
    <t>Čerpadlo obehové Grundfos MAGNA3 32-120 F. DN 32. PN 10. 1x230 V/50 Hz. prírub.</t>
  </si>
  <si>
    <t>1.1.1.4.1.1.3.14. </t>
  </si>
  <si>
    <t>Čerpadlo obehové Grundfos MAGNA3 40-120 F. DN 40. PN 10. 1x230 V/50 Hz. prírub.</t>
  </si>
  <si>
    <t>1.1.1.4.1.1.3.15. </t>
  </si>
  <si>
    <t>Čerpadlo obehové Grundfos MAGNA3 40-150 F. DN 40. PN 10. 1x230 V/50 Hz. prírub.</t>
  </si>
  <si>
    <t>1.1.1.4.1.1.3.16. </t>
  </si>
  <si>
    <t>Čerpadlo obehové Grundfos MAGNA3 50-180 F. DN 50. PN 10. 1x230 V/50 Hz. prírub.</t>
  </si>
  <si>
    <t>1.1.1.4.1.1.3.17. </t>
  </si>
  <si>
    <t>Čerpadlo obehové Grundfos MAGNA3 65-150 F. DN 65. PN 10. 1x230 V/50 Hz. prírub.</t>
  </si>
  <si>
    <t>1.1.1.4.1.1.3.18. </t>
  </si>
  <si>
    <t>Ultrazvukový merač tepla Kamstrup. prietokomer Ultraflow 54. DN 65. PN 25. qp=25 m3/h. prírub.. kalorimetrické počítadlo 603-E. 1xD-Dell Battery. MWh. Pt500. 2xG1/2". M-bus</t>
  </si>
  <si>
    <t>1.1.1.4.1.1.3.19. </t>
  </si>
  <si>
    <t>Montáž merača tepla DN 65. PN 25</t>
  </si>
  <si>
    <t>1.1.1.4.1.1.3.20. </t>
  </si>
  <si>
    <t>Vodomer studenej vody Sensus. typ 420. DN 40. PN 16. Qn=10 m3/h. do 50°C. M-bus. závit.</t>
  </si>
  <si>
    <t>1.1.1.4.1.1.3.21. </t>
  </si>
  <si>
    <t>Montáž vodomeru DN 40</t>
  </si>
  <si>
    <t>1.1.1.4.1.1.3.22. </t>
  </si>
  <si>
    <t>Montáž doskového výmenníka tepla 130 kW  (pozícia 4.3) - výmenník je dodávka bazénovej technológie</t>
  </si>
  <si>
    <t>1.1.1.4.1.1.3.23. </t>
  </si>
  <si>
    <t>Presun hmôt pre strojovne v objektoch výšky do 6 m</t>
  </si>
  <si>
    <t>1.1.1.4.1.1.4. </t>
  </si>
  <si>
    <t>1.1.1.4.1.1.4.1. </t>
  </si>
  <si>
    <t>Potrubie z rúrok závitových oceľových bezšvových bežných nízkotlakových DN 15</t>
  </si>
  <si>
    <t>1.1.1.4.1.1.4.2. </t>
  </si>
  <si>
    <t>Potrubie z rúrok závitových oceľových bezšvových bežných nízkotlakových DN 20</t>
  </si>
  <si>
    <t>1.1.1.4.1.1.4.3. </t>
  </si>
  <si>
    <t>Potrubie z rúrok závitových oceľových bezšvových bežných nízkotlakových DN 25</t>
  </si>
  <si>
    <t>1.1.1.4.1.1.4.4. </t>
  </si>
  <si>
    <t>Potrubie z rúrok závitových oceľových bezšvových bežných nízkotlakových DN 32</t>
  </si>
  <si>
    <t>1.1.1.4.1.1.4.5. </t>
  </si>
  <si>
    <t>Potrubie z rúrok závitových oceľových bezšvových bežných nízkotlakových DN 40</t>
  </si>
  <si>
    <t>1.1.1.4.1.1.4.6. </t>
  </si>
  <si>
    <t>Potrubie z rúrok závitových oceľových bezšvových bežných nízkotlakových DN 50</t>
  </si>
  <si>
    <t>1.1.1.4.1.1.4.7. </t>
  </si>
  <si>
    <t>1.1.1.4.1.1.4.8. </t>
  </si>
  <si>
    <t>1.1.1.4.1.1.4.9. </t>
  </si>
  <si>
    <t>1.1.1.4.1.1.4.10. </t>
  </si>
  <si>
    <t>Potrubie z rúrok hladkých bezšvových nízkotlakových priemer 159/4.5</t>
  </si>
  <si>
    <t>1.1.1.4.1.1.4.11. </t>
  </si>
  <si>
    <t>Odvzdušňovacia nádoba. ON 50</t>
  </si>
  <si>
    <t>1.1.1.4.1.1.4.12. </t>
  </si>
  <si>
    <t>Prechod rúrový priamy DN 25/DN 15</t>
  </si>
  <si>
    <t>1.1.1.4.1.1.4.13. </t>
  </si>
  <si>
    <t>Prechod rúrový priamy DN 32/DN 15</t>
  </si>
  <si>
    <t>1.1.1.4.1.1.4.14. </t>
  </si>
  <si>
    <t>Prechod rúrový priamy DN 40/DN 32</t>
  </si>
  <si>
    <t>1.1.1.4.1.1.4.15. </t>
  </si>
  <si>
    <t>Prechod rúrový priamy DN 50/DN 32</t>
  </si>
  <si>
    <t>1.1.1.4.1.1.4.16. </t>
  </si>
  <si>
    <t>Prechod rúrový priamy DN 50/DN 40</t>
  </si>
  <si>
    <t>1.1.1.4.1.1.4.17. </t>
  </si>
  <si>
    <t>Prechod rúrový priamy DN 65/DN 32</t>
  </si>
  <si>
    <t>1.1.1.4.1.1.4.18. </t>
  </si>
  <si>
    <t>Prechod rúrový priamy DN 65/DN 40</t>
  </si>
  <si>
    <t>1.1.1.4.1.1.4.19. </t>
  </si>
  <si>
    <t>Prechod rúrový priamy DN 80/DN 50</t>
  </si>
  <si>
    <t>1.1.1.4.1.1.4.20. </t>
  </si>
  <si>
    <t>Prechod rúrový priamy DN 80/DN 65</t>
  </si>
  <si>
    <t>1.1.1.4.1.1.4.21. </t>
  </si>
  <si>
    <t>Prechod rúrový priamy DN 100/DN 80</t>
  </si>
  <si>
    <t>1.1.1.4.1.1.4.22. </t>
  </si>
  <si>
    <t>Koleno 1.5D. 90°. DN 25</t>
  </si>
  <si>
    <t>1.1.1.4.1.1.4.23. </t>
  </si>
  <si>
    <t>Koleno 1.5D. 90°. DN 32</t>
  </si>
  <si>
    <t>1.1.1.4.1.1.4.24. </t>
  </si>
  <si>
    <t>Koleno 1.5D. 90°. DN 40</t>
  </si>
  <si>
    <t>1.1.1.4.1.1.4.25. </t>
  </si>
  <si>
    <t>Koleno 1.5D. 90°. DN 65</t>
  </si>
  <si>
    <t>1.1.1.4.1.1.4.26. </t>
  </si>
  <si>
    <t>Koleno 1.5D. 90°. DN 100</t>
  </si>
  <si>
    <t>1.1.1.4.1.1.4.27. </t>
  </si>
  <si>
    <t>Koleno 3D. 90°. DN 50</t>
  </si>
  <si>
    <t>1.1.1.4.1.1.4.28. </t>
  </si>
  <si>
    <t>T-kus redukovaný. kovaný 50-40-50</t>
  </si>
  <si>
    <t>1.1.1.4.1.1.4.29. </t>
  </si>
  <si>
    <t>Kontrolné prežiarenie zvarov RTG aparatúrou. hr. steny 1-10 mm. 5% zvarov</t>
  </si>
  <si>
    <t>1.1.1.4.1.1.4.30. </t>
  </si>
  <si>
    <t>1.1.1.4.1.1.4.31. </t>
  </si>
  <si>
    <t>Tlaková skúška potrubia z oceľových rúrok do priemeru 89/5</t>
  </si>
  <si>
    <t>1.1.1.4.1.1.4.32. </t>
  </si>
  <si>
    <t>Tlaková skúška potrubia z oceľových rúrok nad 89/5 do priemeru 133/5.0</t>
  </si>
  <si>
    <t>1.1.1.4.1.1.4.33. </t>
  </si>
  <si>
    <t>Tlaková skúška potrubia z oceľových rúrok nad 133/5 do priemeru 159/6.3</t>
  </si>
  <si>
    <t>1.1.1.4.1.1.4.34. </t>
  </si>
  <si>
    <t>Navarenie odbočky DN 15 do potrubia</t>
  </si>
  <si>
    <t>1.1.1.4.1.1.4.35. </t>
  </si>
  <si>
    <t>Navarenie odbočky DN 25 do potrubia</t>
  </si>
  <si>
    <t>1.1.1.4.1.1.4.36. </t>
  </si>
  <si>
    <t>Navarenie odbočky DN 32 do potrubia</t>
  </si>
  <si>
    <t>1.1.1.4.1.1.4.37. </t>
  </si>
  <si>
    <t>Navarenie odbočky DN 40 do potrubia</t>
  </si>
  <si>
    <t>1.1.1.4.1.1.4.38. </t>
  </si>
  <si>
    <t>Navarenie odbočky DN 50 do potrubia</t>
  </si>
  <si>
    <t>1.1.1.4.1.1.4.39. </t>
  </si>
  <si>
    <t>Navarenie odbočky DN 65 do potrubia</t>
  </si>
  <si>
    <t>1.1.1.4.1.1.4.40. </t>
  </si>
  <si>
    <t>Označenie potrubia štítkami</t>
  </si>
  <si>
    <t>1.1.1.4.1.1.4.41. </t>
  </si>
  <si>
    <t>1.1.1.4.1.1.5. </t>
  </si>
  <si>
    <t>1.1.1.4.1.1.5.1. </t>
  </si>
  <si>
    <t>Regulátor tlakovej diferencie TA-PILOT-R. DN 65. PN 25.  p=30÷150 kPa. kvs=75m3/h. Qmax=53 m3/h. tmax=120°c. kapilára Ř6mm/1.2m. nastavenie 100 kPa. IMI TA</t>
  </si>
  <si>
    <t>1.1.1.4.1.1.5.2. </t>
  </si>
  <si>
    <t>Poistný ventil membránový pre ZTI Duco. typ 3/4"x1" KB. DN 20. PN 10. alfa=0.580. odfuk 1 MPa</t>
  </si>
  <si>
    <t>1.1.1.4.1.1.5.3. </t>
  </si>
  <si>
    <t>Montáž regulátora tlakovej diferencie DN 65. PN 25</t>
  </si>
  <si>
    <t>1.1.1.4.1.1.5.4. </t>
  </si>
  <si>
    <t>Montáž 3-cestného regulačného ventilu Siemens VXG 41.1401. DN 15. PN 16. kvs=2.5 m3/h. závit.. so servopohonom Siemens SKD60 - dodávka MaR</t>
  </si>
  <si>
    <t>1.1.1.4.1.1.5.5. </t>
  </si>
  <si>
    <t>Montáž 3-cestného regulačného ventilu Siemens VXG 41.1501. DN 15. PN 16. kvs=4.0 m3/h. závit.. so servopohonom Siemens SKD60 - dodávka MaR</t>
  </si>
  <si>
    <t>1.1.1.4.1.1.5.6. </t>
  </si>
  <si>
    <t>Montáž 3-cestného regulačného ventilu Siemens VXG 41.32. DN 32. PN 16. kvs=16 m3/h. závit.. so servopohonom Siemens SKD60 - dodávka MaR</t>
  </si>
  <si>
    <t>1.1.1.4.1.1.5.7. </t>
  </si>
  <si>
    <t>Montáž 3-cestného regulačného ventilu Siemens VXG 41.32. DN 32. PN 16. kvs=16 m3/h. prírub.. so servopohonom Siemens SKD60 - dodávka MaR</t>
  </si>
  <si>
    <t>1.1.1.4.1.1.5.8. </t>
  </si>
  <si>
    <t>Montáž 3-cestného regulačného ventilu Siemens VXF 41.65. DN 65. PN 16. kvs=49 m3/h. prírub.. so servopohonom Siemens SKD60 - dodávka MaR</t>
  </si>
  <si>
    <t>1.1.1.4.1.1.5.9. </t>
  </si>
  <si>
    <t>1.1.1.4.1.1.5.10. </t>
  </si>
  <si>
    <t>Montáž závitovej armatúry s 1 závitom G 3/4</t>
  </si>
  <si>
    <t>1.1.1.4.1.1.5.11. </t>
  </si>
  <si>
    <t>1.1.1.4.1.1.5.12. </t>
  </si>
  <si>
    <t>1.1.1.4.1.1.5.13. </t>
  </si>
  <si>
    <t>1.1.1.4.1.1.5.14. </t>
  </si>
  <si>
    <t>1.1.1.4.1.1.5.15. </t>
  </si>
  <si>
    <t>1.1.1.4.1.1.5.16. </t>
  </si>
  <si>
    <t>1.1.1.4.1.1.5.17. </t>
  </si>
  <si>
    <t>Guľový vypúšťací kohút DN 15</t>
  </si>
  <si>
    <t>1.1.1.4.1.1.5.18. </t>
  </si>
  <si>
    <t>Guľový vypúšťací kohút DN 20</t>
  </si>
  <si>
    <t>1.1.1.4.1.1.5.19. </t>
  </si>
  <si>
    <t>Automatický odvzdušňovací ventil DN 15 PN 6</t>
  </si>
  <si>
    <t>1.1.1.4.1.1.5.20. </t>
  </si>
  <si>
    <t>Automatický odvzdušňovací ventil DN 15 PN 10</t>
  </si>
  <si>
    <t>1.1.1.4.1.1.5.21. </t>
  </si>
  <si>
    <t>Guľový kohút s motýľom. s vnútorným a vonkajším závitom. DN 15</t>
  </si>
  <si>
    <t>1.1.1.4.1.1.5.22. </t>
  </si>
  <si>
    <t>Guľový kohút pákový s obojstranne vnútornými závitmi. DN 25</t>
  </si>
  <si>
    <t>1.1.1.4.1.1.5.23. </t>
  </si>
  <si>
    <t>Guľový kohút pákový s obojstranne vnútornými závitmi. DN 32</t>
  </si>
  <si>
    <t>1.1.1.4.1.1.5.24. </t>
  </si>
  <si>
    <t>Guľový kohút pákový s obojstranne vnútornými závitmi. DN 40</t>
  </si>
  <si>
    <t>1.1.1.4.1.1.5.25. </t>
  </si>
  <si>
    <t>Guľový kohút pákový s obojstranne vnútornými závitmi. DN 50</t>
  </si>
  <si>
    <t>1.1.1.4.1.1.5.26. </t>
  </si>
  <si>
    <t>Filter závitový. DN 25</t>
  </si>
  <si>
    <t>1.1.1.4.1.1.5.27. </t>
  </si>
  <si>
    <t>Filter závitový. DN 32</t>
  </si>
  <si>
    <t>1.1.1.4.1.1.5.28. </t>
  </si>
  <si>
    <t>Filter závitový. DN 50</t>
  </si>
  <si>
    <t>1.1.1.4.1.1.5.29. </t>
  </si>
  <si>
    <t>Klapka spätná závitová DN 25</t>
  </si>
  <si>
    <t>1.1.1.4.1.1.5.30. </t>
  </si>
  <si>
    <t>Klapka spätná závitová DN 32</t>
  </si>
  <si>
    <t>1.1.1.4.1.1.5.31. </t>
  </si>
  <si>
    <t>Klapka spätná závitová DN 40</t>
  </si>
  <si>
    <t>1.1.1.4.1.1.5.32. </t>
  </si>
  <si>
    <t>Klapka spätná závitová DN 50</t>
  </si>
  <si>
    <t>1.1.1.4.1.1.5.33. </t>
  </si>
  <si>
    <t>Montáž medziprírubovej uzatváracej klapky DN 65</t>
  </si>
  <si>
    <t>1.1.1.4.1.1.5.34. </t>
  </si>
  <si>
    <t>Medziprírubová klapka uzatváracia DN 65. PN 6</t>
  </si>
  <si>
    <t>1.1.1.4.1.1.5.35. </t>
  </si>
  <si>
    <t>Montáž medziprírubovej uzatváracej klapky DN 80</t>
  </si>
  <si>
    <t>1.1.1.4.1.1.5.36. </t>
  </si>
  <si>
    <t>Medziprírubová klapka uzatváracia DN 80. PN 6</t>
  </si>
  <si>
    <t>1.1.1.4.1.1.5.37. </t>
  </si>
  <si>
    <t>Montáž medziprírubovej uzatváracej klapky DN 100</t>
  </si>
  <si>
    <t>1.1.1.4.1.1.5.38. </t>
  </si>
  <si>
    <t>Medziprírubová klapka uzatváracia DN 100. PN 6</t>
  </si>
  <si>
    <t>1.1.1.4.1.1.5.39. </t>
  </si>
  <si>
    <t>Montáž filtra prírubového DN 65</t>
  </si>
  <si>
    <t>1.1.1.4.1.1.5.40. </t>
  </si>
  <si>
    <t>Prírubový filter DN 65. PN 16</t>
  </si>
  <si>
    <t>1.1.1.4.1.1.5.41. </t>
  </si>
  <si>
    <t>Montáž filtra prírubového DN 80</t>
  </si>
  <si>
    <t>1.1.1.4.1.1.5.42. </t>
  </si>
  <si>
    <t>Prírubový filter DN 80. PN 16</t>
  </si>
  <si>
    <t>1.1.1.4.1.1.5.43. </t>
  </si>
  <si>
    <t>Montáž spätnej klapky prírubovej DN 65</t>
  </si>
  <si>
    <t>1.1.1.4.1.1.5.44. </t>
  </si>
  <si>
    <t>Klapka prírubová spätná DN 65. PN 16</t>
  </si>
  <si>
    <t>1.1.1.4.1.1.5.45. </t>
  </si>
  <si>
    <t>Montáž spätnej klapky prírubovej DN 80</t>
  </si>
  <si>
    <t>1.1.1.4.1.1.5.46. </t>
  </si>
  <si>
    <t>Klapka prírubová spätná DN 80. PN 16</t>
  </si>
  <si>
    <t>1.1.1.4.1.1.5.47. </t>
  </si>
  <si>
    <t>Montáž oceľového guľového kohúta na horúcu vodu obojstranne navarovacieho DN 15</t>
  </si>
  <si>
    <t>1.1.1.4.1.1.5.48. </t>
  </si>
  <si>
    <t>Guľový kohút DN 15. obojstranne navarovací. PN 40. oceľový. BALLOMAX</t>
  </si>
  <si>
    <t>1.1.1.4.1.1.5.49. </t>
  </si>
  <si>
    <t>Tlakomerová zostava Ř100 mm s tlakomerovým ventilom a kondenzačnou slučkou. rozsah 0÷600 kPa</t>
  </si>
  <si>
    <t>1.1.1.4.1.1.5.50. </t>
  </si>
  <si>
    <t>Tlakomerová zostava Ř100 mm s tlakomerovým ventilom a kondenzačnou slučkou. rozsah 0÷1 MPa</t>
  </si>
  <si>
    <t>1.1.1.4.1.1.5.51. </t>
  </si>
  <si>
    <t>Tlakomerová zostava Ř100 mm s tlakomerovým ventilom a kondenzačnou slučkou. rozsah 0÷2.5 MPa</t>
  </si>
  <si>
    <t>1.1.1.4.1.1.5.52. </t>
  </si>
  <si>
    <t>Teplomer technický. Ř100 mm. zadný prípoj. rozsah 0÷120°C</t>
  </si>
  <si>
    <t>1.1.1.4.1.1.5.53. </t>
  </si>
  <si>
    <t>Návarok M 20 x 1.5</t>
  </si>
  <si>
    <t>1.1.1.4.1.1.5.54. </t>
  </si>
  <si>
    <t>Návarok M 27 x 2</t>
  </si>
  <si>
    <t>1.1.1.4.1.1.5.55. </t>
  </si>
  <si>
    <t>Návarok pre GKv DN 15</t>
  </si>
  <si>
    <t>1.1.1.4.1.1.5.56. </t>
  </si>
  <si>
    <t>Návarok pre snímače G 1/2</t>
  </si>
  <si>
    <t>1.1.1.4.1.1.5.57. </t>
  </si>
  <si>
    <t>Návarok pre GKv DN 20</t>
  </si>
  <si>
    <t>1.1.1.4.1.1.5.58. </t>
  </si>
  <si>
    <t>Príruba privarovacia s krkom DN 65. PN 6</t>
  </si>
  <si>
    <t>1.1.1.4.1.1.5.59. </t>
  </si>
  <si>
    <t>Príruba privarovacia s krkom DN 80. PN 6</t>
  </si>
  <si>
    <t>1.1.1.4.1.1.5.60. </t>
  </si>
  <si>
    <t>Príruba privarovacia s krkom DN 100. PN 6</t>
  </si>
  <si>
    <t>1.1.1.4.1.1.5.61. </t>
  </si>
  <si>
    <t>Príruba privarovacia s krkom DN 32. PN 10</t>
  </si>
  <si>
    <t>1.1.1.4.1.1.5.62. </t>
  </si>
  <si>
    <t>Príruba privarovacia s krkom DN 40. PN 10</t>
  </si>
  <si>
    <t>1.1.1.4.1.1.5.63. </t>
  </si>
  <si>
    <t>Príruba privarovacia s krkom DN 50. PN 10</t>
  </si>
  <si>
    <t>1.1.1.4.1.1.5.64. </t>
  </si>
  <si>
    <t>Príruba privarovacia s krkom DN 65. PN 10</t>
  </si>
  <si>
    <t>1.1.1.4.1.1.5.65. </t>
  </si>
  <si>
    <t>Príruba privarovacia s krkom DN 32. PN 16</t>
  </si>
  <si>
    <t>1.1.1.4.1.1.5.66. </t>
  </si>
  <si>
    <t>Príruba privarovacia s krkom DN 65. PN 16</t>
  </si>
  <si>
    <t>1.1.1.4.1.1.5.67. </t>
  </si>
  <si>
    <t>Príruba privarovacia s krkom DN 65. PN 25</t>
  </si>
  <si>
    <t>1.1.1.4.1.1.5.68. </t>
  </si>
  <si>
    <t>Príruba privarovacia s krkom DN 40. PN 40</t>
  </si>
  <si>
    <t>1.1.1.4.1.1.5.69. </t>
  </si>
  <si>
    <t>1.1.1.4.1.1.6. </t>
  </si>
  <si>
    <t>1.1.1.4.1.1.6.1. </t>
  </si>
  <si>
    <t>Montáž ostatných atypických kovových stavebných doplnkových konštrukcií do 5 kg</t>
  </si>
  <si>
    <t>1.1.1.4.1.1.6.2. </t>
  </si>
  <si>
    <t>Montáž ostatných atypických kovových stavebných doplnkových konštrukcií nad 5 do 10 kg</t>
  </si>
  <si>
    <t>1.1.1.4.1.1.6.3. </t>
  </si>
  <si>
    <t>Závesy potrubia - závesné tyče</t>
  </si>
  <si>
    <t>1.1.1.4.1.1.6.4. </t>
  </si>
  <si>
    <t>Objímka so silikonovým tesnením pre potrubie DN 15</t>
  </si>
  <si>
    <t>1.1.1.4.1.1.6.5. </t>
  </si>
  <si>
    <t>Objímka so silikonovým tesnením pre potrubie DN 50</t>
  </si>
  <si>
    <t>1.1.1.4.1.1.6.6. </t>
  </si>
  <si>
    <t>Objímka s gumenným tesnením pre potrubie fi 40</t>
  </si>
  <si>
    <t>1.1.1.4.1.1.6.7. </t>
  </si>
  <si>
    <t>Objímka s gumenným tesnením pre potrubie fi 75</t>
  </si>
  <si>
    <t>1.1.1.4.1.1.6.8. </t>
  </si>
  <si>
    <t>Strmeň potrubia DN 40</t>
  </si>
  <si>
    <t>1.1.1.4.1.1.6.9. </t>
  </si>
  <si>
    <t>Oceľový profil U 50</t>
  </si>
  <si>
    <t>1.1.1.4.1.1.6.10. </t>
  </si>
  <si>
    <t>Presun hmôt pre kovové stavebné doplnkové konštrukcie v objektoch výšky do 6 m</t>
  </si>
  <si>
    <t>1.1.1.4.1.1.7. </t>
  </si>
  <si>
    <t>Dokončovacie práce - nátery</t>
  </si>
  <si>
    <t>1.1.1.4.1.1.7.1. </t>
  </si>
  <si>
    <t>Nátery kov.stav.doplnk.konštr. syntetické na vzduchu schnúce dvojnás.so základným náterom</t>
  </si>
  <si>
    <t>1.1.1.4.1.1.7.2. </t>
  </si>
  <si>
    <t>Nátery kov.potr. syntetické na vzduchu schnúce  do DN 150 mm základné dvojnásobné - náter rozdeľovača a zberača</t>
  </si>
  <si>
    <t>1.1.1.4.1.1.7.3. </t>
  </si>
  <si>
    <t>Nátery kov.potr.a armatúr syntetické potrubie potrubie do DN 50 mm jednonás. 1x email a základný náter</t>
  </si>
  <si>
    <t>1.1.1.4.1.1.7.4. </t>
  </si>
  <si>
    <t>Nátery kov.potr.a armatúr syntetické potrubie do DN 50 mm základné dvojnásobné</t>
  </si>
  <si>
    <t>1.1.1.4.1.1.7.5. </t>
  </si>
  <si>
    <t>Nátery kov.potr.a armatúr syntetické potrubie do DN 100 mm základné dvojnásobné</t>
  </si>
  <si>
    <t>1.1.1.4.1.1.7.6. </t>
  </si>
  <si>
    <t>Nátery kov.potr.a armatúr syntetické potrubie do DN 150 mm základné dvojnásobné</t>
  </si>
  <si>
    <t>1.1.1.4.1.1.8. </t>
  </si>
  <si>
    <t>Demontáže</t>
  </si>
  <si>
    <t>1.1.1.4.1.1.8.1. </t>
  </si>
  <si>
    <t>Poplatok za skladovanie - izolácie</t>
  </si>
  <si>
    <t>1.1.1.4.1.1.8.2. </t>
  </si>
  <si>
    <t>Odstránenie tepelnej izolácie potrubia pásmi alebo fóliami potrubie.  -0.00210t</t>
  </si>
  <si>
    <t>1.1.1.4.1.1.8.3. </t>
  </si>
  <si>
    <t>Odstránenie tepelnej izolácie potrubia z tvaroviek a skruží z ľahčených hmôt bez povrchovej úpravy.  -0.00500t</t>
  </si>
  <si>
    <t>1.1.1.4.1.1.8.4. </t>
  </si>
  <si>
    <t>Demontáž kogeneračnej jednotky TEDOM Micro 30</t>
  </si>
  <si>
    <t>1.1.1.4.1.1.8.5. </t>
  </si>
  <si>
    <t>Demontáž ohrievača zásobníkového stojatého objemu do 1600 l.  -0.51196t</t>
  </si>
  <si>
    <t>1.1.1.4.1.1.8.6. </t>
  </si>
  <si>
    <t>Demontáž ohrievača zásobníkového. rozrezanie demontovaného ohrievača objemu nad 630 do 1600 l</t>
  </si>
  <si>
    <t>1.1.1.4.1.1.8.7. </t>
  </si>
  <si>
    <t>Demontáž expanznej nádrže. objem 750 L</t>
  </si>
  <si>
    <t>1.1.1.4.1.1.8.8. </t>
  </si>
  <si>
    <t>Demontáž expanznej nádrže. vypúšťanie vody z nádrže objemu nad 500 do 1000 l</t>
  </si>
  <si>
    <t>1.1.1.4.1.1.8.9. </t>
  </si>
  <si>
    <t>Rozrezanie demontovanej expanznej nádrže objemu do 1000 l</t>
  </si>
  <si>
    <t>1.1.1.4.1.1.8.10. </t>
  </si>
  <si>
    <t>Demontáž ohrievača zásobníkového. vypustenie vody z ohrievača objemu nad 630 do 1600 l</t>
  </si>
  <si>
    <t>1.1.1.4.1.1.8.11. </t>
  </si>
  <si>
    <t>Demontáž nádrže beztlakovej alebo tlakovej. odpojenie od rozvodov potrubia nádrže objemu do 100 l</t>
  </si>
  <si>
    <t>1.1.1.4.1.1.8.12. </t>
  </si>
  <si>
    <t>Demontáž nádrže beztlakovej alebo tlakovej. vypúšťanie vody z nádrže objemu do 100 l</t>
  </si>
  <si>
    <t>1.1.1.4.1.1.8.13. </t>
  </si>
  <si>
    <t>Demontáž čerpadla obehového DN 25.  -0.02100t</t>
  </si>
  <si>
    <t>1.1.1.4.1.1.8.14. </t>
  </si>
  <si>
    <t>Demontáž čerpadla obehového DN 40.  -0.02100t</t>
  </si>
  <si>
    <t>1.1.1.4.1.1.8.15. </t>
  </si>
  <si>
    <t>Demontáž čerpadla obehového DN 50.  -0.02200t</t>
  </si>
  <si>
    <t>1.1.1.4.1.1.8.16. </t>
  </si>
  <si>
    <t>Demontáž čerpadla obehového DN 80.  -0.02800t</t>
  </si>
  <si>
    <t>1.1.1.4.1.1.8.17. </t>
  </si>
  <si>
    <t>Demontáž rozvodu plynu pre KGJ (akum. potrubie. armatúry. potrubie....) vrátane odplynenia potrubia</t>
  </si>
  <si>
    <t>1.1.1.4.1.1.8.18. </t>
  </si>
  <si>
    <t>Demontáž potrubia z oceľových rúrok závitových pozinkovaných nad DN 25 do DN 40.  -0.00497t</t>
  </si>
  <si>
    <t>1.1.1.4.1.1.8.19. </t>
  </si>
  <si>
    <t>Demontáž potrubia z oceľových rúrok závitových pozinkovaných nad DN 40 do DN 50.  -0.00670t</t>
  </si>
  <si>
    <t>1.1.1.4.1.1.8.20. </t>
  </si>
  <si>
    <t>Demontáž potrubia z oceľových rúrok závitových nad 32 do DN 50.  -0.00532t</t>
  </si>
  <si>
    <t>1.1.1.4.1.1.8.21. </t>
  </si>
  <si>
    <t>Demontáž potrubia z oceľových rúrok hladkých nad 60.3 do D 89.  -0.00841t</t>
  </si>
  <si>
    <t>1.1.1.4.1.1.8.22. </t>
  </si>
  <si>
    <t>Demontáž armatúry prírubovej s dvomi prírubami do DN 50.  -0.01400t</t>
  </si>
  <si>
    <t>1.1.1.4.1.1.8.23. </t>
  </si>
  <si>
    <t>Demontáž armatúry prírubovej s dvomi prírubami nad 50 do DN 100.  -0.03900t</t>
  </si>
  <si>
    <t>1.1.1.4.1.1.8.24. </t>
  </si>
  <si>
    <t>Demontáž armatúry prírubovej s dvomi prírubami nad 100 do DN 150.  -0.08300t</t>
  </si>
  <si>
    <t>1.1.1.4.1.1.8.25. </t>
  </si>
  <si>
    <t>Demontáž armatúry prírubovej s tromi prírubami do DN 50.  -0.03500t</t>
  </si>
  <si>
    <t>1.1.1.4.1.1.8.26. </t>
  </si>
  <si>
    <t>Demontáž telesa rozdeľovača a zberača nad DN 100 do 200.  -0.09358t</t>
  </si>
  <si>
    <t>1.1.1.4.1.1.8.27. </t>
  </si>
  <si>
    <t>Demontáž armatúry závitovej s jedným závitom do G 1/2 -0.00045t</t>
  </si>
  <si>
    <t>1.1.1.4.1.1.8.28. </t>
  </si>
  <si>
    <t>Demontáž armatúry závitovej s dvomi závitmi do G 2.  -0.00350t</t>
  </si>
  <si>
    <t>1.1.1.4.1.1.8.29. </t>
  </si>
  <si>
    <t>Demontáž armatúry s tromi závitmi do G 2.  -0.00497t</t>
  </si>
  <si>
    <t>1.1.1.4.1.1.8.30. </t>
  </si>
  <si>
    <t>1.1.1.4.1.1.8.31. </t>
  </si>
  <si>
    <t>1.1.1.4.1.1.8.32. </t>
  </si>
  <si>
    <t>1.1.1.4.1.1.8.33. </t>
  </si>
  <si>
    <t>Nakladanie na dopravný prostriedok pre vodorovnú dopravu vybúraných hmôt</t>
  </si>
  <si>
    <t>1.1.1.4.1.1.8.34. </t>
  </si>
  <si>
    <t>Uloženie sutiny na skládku s hrubým urovnaním bez zhutnenia</t>
  </si>
  <si>
    <t>1.1.1.4.1.1.9. </t>
  </si>
  <si>
    <t>Technické zabezpečenie</t>
  </si>
  <si>
    <t>1.1.1.4.1.1.9.1. </t>
  </si>
  <si>
    <t>Osvedčenie projektovej dokumentácie oprávnenou právnickou osobou</t>
  </si>
  <si>
    <t>1.1.1.4.1.1.9.2. </t>
  </si>
  <si>
    <t>Osvedčenie projektovej dokumentácie VTZ tlakového</t>
  </si>
  <si>
    <t>1.1.1.4.1.1.9.3. </t>
  </si>
  <si>
    <t>Úradná skúška VTZ tlakového oprávnenou právnickou osobou - expanzná nádoba</t>
  </si>
  <si>
    <t>1.1.1.4.1.1.9.4. </t>
  </si>
  <si>
    <t>Prevádzkový poriadok</t>
  </si>
  <si>
    <t>1.1.1.4.1.1.9.5. </t>
  </si>
  <si>
    <t>Prevádzkový denník</t>
  </si>
  <si>
    <t>1.1.1.4.1.1.9.6. </t>
  </si>
  <si>
    <t>Projekt skutočného vyhotovenia</t>
  </si>
  <si>
    <t>1.1.1.4.1.2. </t>
  </si>
  <si>
    <t>1.1.1.4.1.2.1. </t>
  </si>
  <si>
    <t>Vykurovacia skúška</t>
  </si>
  <si>
    <t>1.1.1.4.2. </t>
  </si>
  <si>
    <t>PS 04 - Bazénová technológia</t>
  </si>
  <si>
    <t>1.1.1.4.2.1. </t>
  </si>
  <si>
    <t>PS 04.1 - Bazénová technológia</t>
  </si>
  <si>
    <t>1.1.1.4.2.1.1. </t>
  </si>
  <si>
    <t>Vyrovnávacia nádrž - hydroizolácie :</t>
  </si>
  <si>
    <t>1.1.1.4.2.1.1.1. </t>
  </si>
  <si>
    <t>vyrovnávacia nádrž - hydroizolačná PVC fólia</t>
  </si>
  <si>
    <t>1.1.1.4.2.1.1.2. </t>
  </si>
  <si>
    <t>VN - upevňovacia lišta na upevnenie fólie. typový rozmer 35x25 vnútorný alebo vonkajší kút</t>
  </si>
  <si>
    <t>1.1.1.4.2.1.1.3. </t>
  </si>
  <si>
    <t>vyrovnávacia nádrž - prestup potrubia cez fóliu nad priemer 150 mm</t>
  </si>
  <si>
    <t>1.1.1.4.2.1.2. </t>
  </si>
  <si>
    <t>Úpravňa vody:</t>
  </si>
  <si>
    <t>1.1.1.4.2.1.2.1. </t>
  </si>
  <si>
    <t>Filter Olot laminátový. VB. pieskový. 2350 mm. D250 (bez batérie)</t>
  </si>
  <si>
    <t>1.1.1.4.2.1.2.2. </t>
  </si>
  <si>
    <t>zostava</t>
  </si>
  <si>
    <t>Batéria 5 klapiek DN200 s el. pohonom na ovládanie filtra</t>
  </si>
  <si>
    <t>1.1.1.4.2.1.2.3. </t>
  </si>
  <si>
    <t>Zostava 2 ks klapiek D63 s el. pohonom na pranie vzduchom</t>
  </si>
  <si>
    <t>1.1.1.4.2.1.2.4. </t>
  </si>
  <si>
    <t>Filtračný materiál zeolit</t>
  </si>
  <si>
    <t>1.1.1.4.2.1.2.5. </t>
  </si>
  <si>
    <t>AL Profi - automatická regulácia dezinfekčného prostriedku (meranie ORP. voľný Cl. celkový CL) a regulácia hodnoty pH. dávkovanie koagulantu. vrátane 3 membránových čerpadiel</t>
  </si>
  <si>
    <t>1.1.1.4.2.1.2.6. </t>
  </si>
  <si>
    <t>Snímač teploty k dávkovaciemu zariadeniu Ase</t>
  </si>
  <si>
    <t>1.1.1.4.2.1.2.7. </t>
  </si>
  <si>
    <t>Tlakový hladinomer k dávkovaciemu zariadeniu Ase</t>
  </si>
  <si>
    <t>1.1.1.4.2.1.2.8. </t>
  </si>
  <si>
    <t>Ozonozačná jednotka 25 k UV lampe: kompakt na ráme. generátor O3. kyslikový generátor. čeradlo. reakčná nádrž. deštruktor zbytkového ozónu</t>
  </si>
  <si>
    <t>1.1.1.4.2.1.3. </t>
  </si>
  <si>
    <t>Ohrev bazénovej vody. meranie a regulácia :</t>
  </si>
  <si>
    <t>1.1.1.4.2.1.3.1. </t>
  </si>
  <si>
    <t>doskový výmenník tepla pre 25m bazén. P=120kW. napojovacie a uzatváracie armatúry</t>
  </si>
  <si>
    <t>1.1.1.4.2.1.3.2. </t>
  </si>
  <si>
    <t>obehové čerpadlo ohrevu vody. pre 50m a 25 m bazény</t>
  </si>
  <si>
    <t>1.1.1.4.2.1.3.3. </t>
  </si>
  <si>
    <t>autom. regulácia hlad. vody vo vyrov. nádrži - klapka DN80 + servo</t>
  </si>
  <si>
    <t>1.1.1.4.2.1.4. </t>
  </si>
  <si>
    <t>Dokumentácia:</t>
  </si>
  <si>
    <t>1.1.1.4.2.1.4.1. </t>
  </si>
  <si>
    <t>funkčné skúšky v rozsahu 48 hod</t>
  </si>
  <si>
    <t>1.1.1.4.2.1.5. </t>
  </si>
  <si>
    <t>Montáž :</t>
  </si>
  <si>
    <t>1.1.1.4.2.1.5.1. </t>
  </si>
  <si>
    <t>demontáž bazénovej techniky</t>
  </si>
  <si>
    <t>1.1.1.4.2.1.5.2. </t>
  </si>
  <si>
    <t>montáž bazénovej techniky - PVC rozvody</t>
  </si>
  <si>
    <t>1.1.1.4.2.1.5.3. </t>
  </si>
  <si>
    <t>montáž bazénovej techniky - bazénová technológia</t>
  </si>
  <si>
    <t>1.1.1.4.2.1.5.4. </t>
  </si>
  <si>
    <t>montáž bazénovej techniky - hydroizolácia VN</t>
  </si>
  <si>
    <t>1.1.1.4.2.2. </t>
  </si>
  <si>
    <t>PS 04.2 - Elektroinštalácia bazénovej technológie</t>
  </si>
  <si>
    <t>1.1.1.4.2.2.1. </t>
  </si>
  <si>
    <t>kompl.</t>
  </si>
  <si>
    <t>Rozvádzač RM /pole č.1/ - dozbrojenie a úprava</t>
  </si>
  <si>
    <t>1.1.1.4.2.2.2. </t>
  </si>
  <si>
    <t>Rozvádzač RM-B /pole č.2/. 2000x600x400/</t>
  </si>
  <si>
    <t>1.1.1.4.2.2.3. </t>
  </si>
  <si>
    <t>Frekvenčný menič FM 17 (pre CČ2) - výmena</t>
  </si>
  <si>
    <t>1.1.1.4.2.2.4. </t>
  </si>
  <si>
    <t>Spojovacia krabica. vrátane svorkovnice</t>
  </si>
  <si>
    <t>1.1.1.4.2.2.5. </t>
  </si>
  <si>
    <t>Elektroinštalačná lišta LHD 40x20</t>
  </si>
  <si>
    <t>1.1.1.4.2.2.6. </t>
  </si>
  <si>
    <t>Žľab Merkur2 100/50</t>
  </si>
  <si>
    <t>1.1.1.4.2.2.7. </t>
  </si>
  <si>
    <t>Podpera pre žľab Merkur2 100/50</t>
  </si>
  <si>
    <t>1.1.1.4.2.2.8. </t>
  </si>
  <si>
    <t>CYKY-J 5x4</t>
  </si>
  <si>
    <t>1.1.1.4.2.2.9. </t>
  </si>
  <si>
    <t>CYKY-J 5x2.5</t>
  </si>
  <si>
    <t>1.1.1.4.2.2.10. </t>
  </si>
  <si>
    <t>CYKY-J 3x2.5</t>
  </si>
  <si>
    <t>1.1.1.4.2.2.11. </t>
  </si>
  <si>
    <t>CYKY-O 2x1.5</t>
  </si>
  <si>
    <t>1.1.1.4.2.2.12. </t>
  </si>
  <si>
    <t>CYSY-J 24x1</t>
  </si>
  <si>
    <t>1.1.1.4.2.2.13. </t>
  </si>
  <si>
    <t>CYSY 5x1</t>
  </si>
  <si>
    <t>1.1.1.4.2.2.14. </t>
  </si>
  <si>
    <t>CYSY-J 4x1</t>
  </si>
  <si>
    <t>1.1.1.4.2.2.15. </t>
  </si>
  <si>
    <t>CYSY-J 3x1</t>
  </si>
  <si>
    <t>1.1.1.4.2.2.16. </t>
  </si>
  <si>
    <t>Demontáž</t>
  </si>
  <si>
    <t>1.1.1.4.2.2.17. </t>
  </si>
  <si>
    <t>1.1.1.4.2.2.18. </t>
  </si>
  <si>
    <t>Software oživenie technológie</t>
  </si>
  <si>
    <t>1.1.1.4.2.2.19. </t>
  </si>
  <si>
    <t>Revízia</t>
  </si>
  <si>
    <t>1.1.1.4.2.2.20. </t>
  </si>
  <si>
    <t>1.1.1.4.2.3. </t>
  </si>
  <si>
    <t>PS 04.3 - Potrubia</t>
  </si>
  <si>
    <t>1.1.1.4.2.3.1. </t>
  </si>
  <si>
    <t>Potrubie tlakové PVC .  DN315/O300</t>
  </si>
  <si>
    <t>1.1.1.4.2.3.2. </t>
  </si>
  <si>
    <t>Potrubie tlakové PVC . DN175/O200</t>
  </si>
  <si>
    <t>1.1.1.4.2.3.3. </t>
  </si>
  <si>
    <t>Potrubie tlakové PVC. DN150/O160</t>
  </si>
  <si>
    <t>1.1.1.4.2.3.4. </t>
  </si>
  <si>
    <t>Potrubie tlakové PVC. DN125/O140</t>
  </si>
  <si>
    <t>1.1.1.4.2.3.5. </t>
  </si>
  <si>
    <t>Potrubie tlakové PVC . DN80/O90</t>
  </si>
  <si>
    <t>1.1.1.4.2.3.6. </t>
  </si>
  <si>
    <t>Potrubie tlakové PVC. DN50/O63</t>
  </si>
  <si>
    <t>1.1.1.4.2.3.7. </t>
  </si>
  <si>
    <t>Koleno 90st PVC. DN315/O300</t>
  </si>
  <si>
    <t>1.1.1.4.2.3.8. </t>
  </si>
  <si>
    <t>Koleno 90st PVC. DN175/O200</t>
  </si>
  <si>
    <t>1.1.1.4.2.3.9. </t>
  </si>
  <si>
    <t>Koleno 90st PVC. DN125/O140</t>
  </si>
  <si>
    <t>1.1.1.4.2.3.10. </t>
  </si>
  <si>
    <t>1.1.1.4.2.3.11. </t>
  </si>
  <si>
    <t>Koleno 90st PVC. DN80/O90</t>
  </si>
  <si>
    <t>1.1.1.4.2.3.12. </t>
  </si>
  <si>
    <t>Koleno 90st PVC. DN50/O63</t>
  </si>
  <si>
    <t>1.1.1.4.2.3.13. </t>
  </si>
  <si>
    <t>T kus PVC. DN315/O300</t>
  </si>
  <si>
    <t>1.1.1.4.2.3.14. </t>
  </si>
  <si>
    <t>T kus PVC. DN200/O225</t>
  </si>
  <si>
    <t>1.1.1.4.2.3.15. </t>
  </si>
  <si>
    <t>T kus PVC. DN175/O200</t>
  </si>
  <si>
    <t>1.1.1.4.2.3.16. </t>
  </si>
  <si>
    <t>Navrtávací pás. DN315/O300</t>
  </si>
  <si>
    <t>1.1.1.4.2.3.17. </t>
  </si>
  <si>
    <t>Ventil uzatvárací guľový PVC. DN50/O63</t>
  </si>
  <si>
    <t>1.1.1.4.2.3.18. </t>
  </si>
  <si>
    <t>Ventil uzatvárací guľový PVC so servopohonom. DN50/O63</t>
  </si>
  <si>
    <t>1.1.1.4.2.3.19. </t>
  </si>
  <si>
    <t>Klapka uzatváracia medziprírubová PVC komplet s prírubami. DN315/O300</t>
  </si>
  <si>
    <t>1.1.1.4.2.3.20. </t>
  </si>
  <si>
    <t>Klapka uzatváracia medziprírubová PVC komplet s prírubami. DN175/O200</t>
  </si>
  <si>
    <t>1.1.1.4.2.3.21. </t>
  </si>
  <si>
    <t>Klapka uzatváracia medziprírubová PVC komplet s prírubami. DN150/O160</t>
  </si>
  <si>
    <t>1.1.1.4.2.3.22. </t>
  </si>
  <si>
    <t>Klapka uzatváracia medziprírubová PVC komplet s prírubami. DN125/O140</t>
  </si>
  <si>
    <t>1.1.1.4.2.3.23. </t>
  </si>
  <si>
    <t>Klapka uzatváracia medziprírubová PVC komplet s prírubami. DN80/O90</t>
  </si>
  <si>
    <t>1.1.1.4.2.3.24. </t>
  </si>
  <si>
    <t>Klapka uzatváracia medziprírubová PVC so servopohonom. DN175/O200</t>
  </si>
  <si>
    <t>1.1.1.4.2.3.25. </t>
  </si>
  <si>
    <t>Prietokomer. DN315/O300</t>
  </si>
  <si>
    <t>1.1.1.4.2.3.26. </t>
  </si>
  <si>
    <t>Prietokomer. DN125/O140</t>
  </si>
  <si>
    <t>1.1.1.4.2.3.27. </t>
  </si>
  <si>
    <t>Lepidlo a čistič na PVC. 1 kg</t>
  </si>
  <si>
    <t>1.1.1.4.2.3.28. </t>
  </si>
  <si>
    <t>Potrubie kanalizačné PVC. DN300/O315</t>
  </si>
  <si>
    <t>1.1.1.4.2.3.29. </t>
  </si>
  <si>
    <t>Potrubie kanalizačné PVC. DN250/O250</t>
  </si>
  <si>
    <t>1.1.1.4.2.3.30. </t>
  </si>
  <si>
    <t>Koleno kanalizačné PVC. DN300/O315</t>
  </si>
  <si>
    <t>1.1.1.4.2.3.31. </t>
  </si>
  <si>
    <t>Koleno kanalizačné PVC. DN250/O250</t>
  </si>
  <si>
    <t>1.1.1.4.2.3.32. </t>
  </si>
  <si>
    <t>Príchytky na potr.. podporné konštrukcie. drobný montážny materiál. zostava</t>
  </si>
  <si>
    <t>1.1.1.4.3. </t>
  </si>
  <si>
    <t>EPS - Elektrická požiarna signalizácia</t>
  </si>
  <si>
    <t>1.1.1.4.3.1. </t>
  </si>
  <si>
    <t>M</t>
  </si>
  <si>
    <t>1.1.1.4.3.1.1. </t>
  </si>
  <si>
    <t xml:space="preserve">EPS-Diely </t>
  </si>
  <si>
    <t>Dodávka dielov EPS</t>
  </si>
  <si>
    <t>1.1.1.4.3.1.1.1. </t>
  </si>
  <si>
    <t>Ústredňa EPS FlexES Control FX10. ( možnosť pripojenia až 10 liniek)</t>
  </si>
  <si>
    <t>1.1.1.4.3.1.1.2. </t>
  </si>
  <si>
    <t>Doska č. 1 s 4-mi pozíciami pre mikromoduly</t>
  </si>
  <si>
    <t>1.1.1.4.3.1.1.3. </t>
  </si>
  <si>
    <t>Doska č. 3 s 4-mi pozíciami pre mikromoduly</t>
  </si>
  <si>
    <t>1.1.1.4.3.1.1.4. </t>
  </si>
  <si>
    <t>Mikromodul Esserbus/Essebus-Plus GT</t>
  </si>
  <si>
    <t>1.1.1.4.3.1.1.5. </t>
  </si>
  <si>
    <t>Redundantný riadiaci modul</t>
  </si>
  <si>
    <t>1.1.1.4.3.1.1.6. </t>
  </si>
  <si>
    <t>Ovládací panel  5.7" 1/4 VGA</t>
  </si>
  <si>
    <t>1.1.1.4.3.1.1.7. </t>
  </si>
  <si>
    <t>Akumulátor 12V VDC/ 24Ah</t>
  </si>
  <si>
    <t>1.1.1.4.3.1.1.8. </t>
  </si>
  <si>
    <t>Pätica hlásiča IQ8Quad</t>
  </si>
  <si>
    <t>1.1.1.4.3.1.1.9. </t>
  </si>
  <si>
    <t>Opticko-dymový hlásič iQ8Quad</t>
  </si>
  <si>
    <t>1.1.1.4.3.1.1.10. </t>
  </si>
  <si>
    <t>OT-blue multisenzorový hlásič IQ8Quad</t>
  </si>
  <si>
    <t>1.1.1.4.3.1.1.11. </t>
  </si>
  <si>
    <t>Teplotný hlásič - termomaximálny IQ8Quad</t>
  </si>
  <si>
    <t>1.1.1.4.3.1.1.12. </t>
  </si>
  <si>
    <t>Adaptér pre pätice IQ8Quad do vlhka. IP43</t>
  </si>
  <si>
    <t>1.1.1.4.3.1.1.13. </t>
  </si>
  <si>
    <t>Paralelná svetelná signalizácia 9X00 a IQ8Quad</t>
  </si>
  <si>
    <t>1.1.1.4.3.1.1.14. </t>
  </si>
  <si>
    <t>Elektronika tlačidlového hlásiča s oddeľovačom IQ8Qua</t>
  </si>
  <si>
    <t>1.1.1.4.3.1.1.15. </t>
  </si>
  <si>
    <t>Skrinka tlačidlovho hlásiča pre montáž na omietku</t>
  </si>
  <si>
    <t>1.1.1.4.3.1.1.16. </t>
  </si>
  <si>
    <t>Sada pre zvýčenie krytia pre tlačidlový hlásič</t>
  </si>
  <si>
    <t>1.1.1.4.3.1.1.17. </t>
  </si>
  <si>
    <t>Skrinka pre alarmový koppler</t>
  </si>
  <si>
    <t>1.1.1.4.3.1.1.18. </t>
  </si>
  <si>
    <t>Vstupno vystupny modul alarmový koppler . 4 IN. 2 OUT</t>
  </si>
  <si>
    <t>1.1.1.4.3.1.1.19. </t>
  </si>
  <si>
    <t>Esserbus® koppler 12 relé</t>
  </si>
  <si>
    <t>1.1.1.4.3.1.1.20. </t>
  </si>
  <si>
    <t>Adresovatelný maják IQ8alarm Plus/F červený</t>
  </si>
  <si>
    <t>1.1.1.4.3.1.1.21. </t>
  </si>
  <si>
    <t>Adresovatelná siréna s majakom. na stenu. EN54-23. červená</t>
  </si>
  <si>
    <t>1.1.1.4.3.1.1.22. </t>
  </si>
  <si>
    <t>Oblužne pole požiarnej ochrany OPPO</t>
  </si>
  <si>
    <t>1.1.1.4.3.1.1.23. </t>
  </si>
  <si>
    <t>Kľúčový trezor požiarnej ochrany</t>
  </si>
  <si>
    <t>1.1.1.4.3.1.1.24. </t>
  </si>
  <si>
    <t>Spínaný zdroj v kovovej skrinke 5A. Box B (bez AKU 2 x 17A)</t>
  </si>
  <si>
    <t>1.1.1.4.3.1.1.25. </t>
  </si>
  <si>
    <t>EN54-23 maják nástenný / stropný (W &amp; C class). červený. červené záblesky. IP65</t>
  </si>
  <si>
    <t>1.1.1.4.3.1.1.26. </t>
  </si>
  <si>
    <t>Akumulátor 17Ah. 12V</t>
  </si>
  <si>
    <t>1.1.1.4.3.1.2. </t>
  </si>
  <si>
    <t xml:space="preserve">MM </t>
  </si>
  <si>
    <t>Montážny materiál - dodávka</t>
  </si>
  <si>
    <t>1.1.1.4.3.1.2.1. </t>
  </si>
  <si>
    <t>Kábel inštalačný J-H(St) H 1x2x0.8 bezhalogénový. B2cas1d1a1</t>
  </si>
  <si>
    <t>1.1.1.4.3.1.2.2. </t>
  </si>
  <si>
    <t>Kábel inštalačný JE-H(St)H 2x2x0.8 FE180/E30 bezhalogénový. požiarne odolný. B2cas1d1a1</t>
  </si>
  <si>
    <t>1.1.1.4.3.1.2.3. </t>
  </si>
  <si>
    <t>Kábel inštalačný JE-H(St)H 1x2x0.8 FE180/E30 bezhalogénový. požiarne odolný. B2cas1d1a1</t>
  </si>
  <si>
    <t>1.1.1.4.3.1.2.4. </t>
  </si>
  <si>
    <t>Príchyka káblová Strader UDF 7</t>
  </si>
  <si>
    <t>1.1.1.4.3.1.2.5. </t>
  </si>
  <si>
    <t>Kábel U/UTP Cat.5e 4x2xAWG24.</t>
  </si>
  <si>
    <t>1.1.1.4.3.1.2.6. </t>
  </si>
  <si>
    <t>Vrut sprint</t>
  </si>
  <si>
    <t>1.1.1.4.3.1.2.7. </t>
  </si>
  <si>
    <t>Trubka ohybná HFXP 20 pod omietku</t>
  </si>
  <si>
    <t>1.1.1.4.3.1.2.8. </t>
  </si>
  <si>
    <t>Protipožiarny tmel</t>
  </si>
  <si>
    <t>1.1.1.4.3.1.2.9. </t>
  </si>
  <si>
    <t>Bezhalogénový flexibilný lankový vodič H07Z-K  16  žl/ze</t>
  </si>
  <si>
    <t>1.1.1.4.3.1.2.10. </t>
  </si>
  <si>
    <t>set</t>
  </si>
  <si>
    <t>Drobný montážny a inštalačný materiál</t>
  </si>
  <si>
    <t>1.1.1.4.3.1.3. </t>
  </si>
  <si>
    <t xml:space="preserve">M-Det-kab </t>
  </si>
  <si>
    <t>Montáž snímačov+kabeláž</t>
  </si>
  <si>
    <t>1.1.1.4.3.1.3.1. </t>
  </si>
  <si>
    <t>Kábel odolný voči zvýšeným teplotám. medený uložený pevne do priemeru 8mm</t>
  </si>
  <si>
    <t>1.1.1.4.3.1.3.2. </t>
  </si>
  <si>
    <t>Zariadenie EPS. montáž zásuvky automatického hlásiča. zapojenie. preskúšanie na omietku</t>
  </si>
  <si>
    <t>1.1.1.4.3.1.3.3. </t>
  </si>
  <si>
    <t>Zariadenie EPS. montáž zásuvky automatického hlásiča. zapojenie. preskúšanie pod omietku</t>
  </si>
  <si>
    <t>1.1.1.4.3.1.3.4. </t>
  </si>
  <si>
    <t>Zariadenie EPS. montáž tlacidlového hlásica.zapojenie. preskúšanie na omietku</t>
  </si>
  <si>
    <t>1.1.1.4.3.1.3.5. </t>
  </si>
  <si>
    <t>EPS. montáž svetelného indikátora  na omietku v normálnom prostredí</t>
  </si>
  <si>
    <t>1.1.1.4.3.1.3.6. </t>
  </si>
  <si>
    <t>EPS. montáž poplachovej sirény. zapojenie. preskúšanie</t>
  </si>
  <si>
    <t>1.1.1.4.3.1.3.7. </t>
  </si>
  <si>
    <t>1.1.1.4.3.1.3.8. </t>
  </si>
  <si>
    <t>Ukončenie návestných káblov NCEY. NCYY zmršťovacou záklopkou a zapojenie vodičov do 5 x 1 alebo 1.5</t>
  </si>
  <si>
    <t>1.1.1.4.3.1.3.9. </t>
  </si>
  <si>
    <t>Vyrezanie rýh frézovaním v murive z porobetónu hĺbky 20 mm. š. 40 mm -0.00096t</t>
  </si>
  <si>
    <t>1.1.1.4.3.1.3.10. </t>
  </si>
  <si>
    <t>Vybúranie otvoru z tehál plochy do 0.09 m2. do 150 mm.  -0.01500t</t>
  </si>
  <si>
    <t>1.1.1.4.3.1.3.11. </t>
  </si>
  <si>
    <t>Montáž releovej jednotky. pripojenie vedení. oživenie</t>
  </si>
  <si>
    <t>1.1.1.4.3.1.3.12. </t>
  </si>
  <si>
    <t>1.1.1.4.3.1.3.13. </t>
  </si>
  <si>
    <t>Drobný inštalačný materiál ( sadra. malta. viazacia páska. skrutky. hmoždinky....)</t>
  </si>
  <si>
    <t>1.1.1.4.3.1.3.14. </t>
  </si>
  <si>
    <t>nešpecifikované montážne práce a postupy</t>
  </si>
  <si>
    <t>1.1.1.4.3.1.4. </t>
  </si>
  <si>
    <t xml:space="preserve">EPS-M. Prog. Rev </t>
  </si>
  <si>
    <t>Montáž zariadenia</t>
  </si>
  <si>
    <t>1.1.1.4.3.1.4.1. </t>
  </si>
  <si>
    <t>Montáž požiarnej ústredne pre 6 liniek. pripojenie vedení.oživenie</t>
  </si>
  <si>
    <t>1.1.1.4.3.1.4.2. </t>
  </si>
  <si>
    <t>Montáž a zapojenie doplnkového zdroja k EPS</t>
  </si>
  <si>
    <t>1.1.1.4.3.1.4.3. </t>
  </si>
  <si>
    <t>Meranie kontinuity. izolačného stavu a odporu 1 slučky(vedenia)od jedného signalizačného prvku k druhému</t>
  </si>
  <si>
    <t>1.1.1.4.3.1.4.4. </t>
  </si>
  <si>
    <t>Uvedenie požiarneho hlásica do trvalej prevádzky. preskúšanie funkcie. označenie</t>
  </si>
  <si>
    <t>1.1.1.4.3.1.4.5. </t>
  </si>
  <si>
    <t>Montáž a zapojenie KT-PO (kľúčový trezor požiarnej ochrany)</t>
  </si>
  <si>
    <t>1.1.1.4.3.1.4.6. </t>
  </si>
  <si>
    <t>Montáž a zapojenie OP-PO (Obslužné pole požiarnej ochrany)</t>
  </si>
  <si>
    <t>1.1.1.4.3.1.4.7. </t>
  </si>
  <si>
    <t>Prevádzková kniha EPS</t>
  </si>
  <si>
    <t>1.1.1.4.3.1.4.8. </t>
  </si>
  <si>
    <t>Program konfiguračný. naprogramovanie</t>
  </si>
  <si>
    <t>1.1.1.4.3.1.4.9. </t>
  </si>
  <si>
    <t>1.1.1.4.3.1.4.10. </t>
  </si>
  <si>
    <t>Práce vo výške. zabezpečenie pracoviska</t>
  </si>
  <si>
    <t>1.1.1.4.3.1.4.11. </t>
  </si>
  <si>
    <t>Projektová realizačná dokumentácia a skutočného prevedenia</t>
  </si>
  <si>
    <t>1.1.1.4.3.1.4.12. </t>
  </si>
  <si>
    <t>Správa o východiskovej revízii. certifikáty. návod na obsluhu. zaškolenie</t>
  </si>
  <si>
    <t>1.1.1.4.3.1.4.13. </t>
  </si>
  <si>
    <t>mj</t>
  </si>
  <si>
    <t>OŽIVENIE+NASTAVENIE ZARIADENIA+ODSKÚŠANIE FUNKCIÍ</t>
  </si>
  <si>
    <t>1.1.1.4.4. </t>
  </si>
  <si>
    <t>HSP - Hlasová signalizácia</t>
  </si>
  <si>
    <t>1.1.1.4.4.1. </t>
  </si>
  <si>
    <t>1.1.1.4.4.1.1. </t>
  </si>
  <si>
    <t xml:space="preserve">HSV-D </t>
  </si>
  <si>
    <t>Dodávka dielov HSP</t>
  </si>
  <si>
    <t>1.1.1.4.4.1.1.1. </t>
  </si>
  <si>
    <t>Digitálny výstpný modul DOM 4-24</t>
  </si>
  <si>
    <t>1.1.1.4.4.1.1.2. </t>
  </si>
  <si>
    <t>I-O modul UIM - Variodyn D1</t>
  </si>
  <si>
    <t>1.1.1.4.4.1.1.3. </t>
  </si>
  <si>
    <t>Zesilovač výkonu 4XD500W</t>
  </si>
  <si>
    <t>1.1.1.4.4.1.1.4. </t>
  </si>
  <si>
    <t>Digitálna stanica hlásateľa DCS plus</t>
  </si>
  <si>
    <t>1.1.1.4.4.1.1.5. </t>
  </si>
  <si>
    <t>Rozšírenie digtálnej stanice hlásateľa DKM plus</t>
  </si>
  <si>
    <t>1.1.1.4.4.1.1.6. </t>
  </si>
  <si>
    <t>Kontrolní modul konce linky EOL pro</t>
  </si>
  <si>
    <t>1.1.1.4.4.1.1.7. </t>
  </si>
  <si>
    <t>Záložný sieťový zdroj PSU. 24V. EN 54-4</t>
  </si>
  <si>
    <t>1.1.1.4.4.1.1.8. </t>
  </si>
  <si>
    <t>Batérie 12V DC. (4x akumulátor 12V. 105 Ah)</t>
  </si>
  <si>
    <t>1.1.1.4.4.1.1.9. </t>
  </si>
  <si>
    <t>Závěsný kulový reproduktor 15W. EVAC</t>
  </si>
  <si>
    <t>1.1.1.4.4.1.1.10. </t>
  </si>
  <si>
    <t>Stropný reproduktor DL 06-165/T-EN54</t>
  </si>
  <si>
    <t>1.1.1.4.4.1.1.11. </t>
  </si>
  <si>
    <t>Požiarna krabica s keramickou svorkou plechová</t>
  </si>
  <si>
    <t>1.1.1.4.4.1.1.12. </t>
  </si>
  <si>
    <t>Nástenný reproduktor 6 W. 582470</t>
  </si>
  <si>
    <t>1.1.1.4.4.1.1.13. </t>
  </si>
  <si>
    <t>Stĺpový reproduktor typ: 50W. 30W.15W/ 7.5W/100V. EN54-24  (BS5839).  keram.svorkovnica. t.poistka.. IP66. kovový</t>
  </si>
  <si>
    <t>1.1.1.4.4.1.1.14. </t>
  </si>
  <si>
    <t>Prepojovacie šnúry + odpoj. Relé. napájač 24V.</t>
  </si>
  <si>
    <t>1.1.1.4.4.1.2. </t>
  </si>
  <si>
    <t xml:space="preserve">HSP-D-RACK </t>
  </si>
  <si>
    <t>Dodávka a výstavba ústredne HSP</t>
  </si>
  <si>
    <t>1.1.1.4.4.1.2.1. </t>
  </si>
  <si>
    <t>Stojanový rozvádzač. 42U. š.600mm. hl.800mm. RAL 7035 + RA 5005</t>
  </si>
  <si>
    <t>1.1.1.4.4.1.2.2. </t>
  </si>
  <si>
    <t>Bočný panel (pár) podstavca pre rozvádzač DS. hl. 600mm</t>
  </si>
  <si>
    <t>1.1.1.4.4.1.2.3. </t>
  </si>
  <si>
    <t>Pred/zad panel podstavca pre DS. káblový vstup. kefa. š.600mm</t>
  </si>
  <si>
    <t>1.1.1.4.4.1.2.4. </t>
  </si>
  <si>
    <t>19" pevná perf. polica skrutk.. hl.450mm. záťaž 15kg. 1U. RAL7035</t>
  </si>
  <si>
    <t>1.1.1.4.4.1.2.5. </t>
  </si>
  <si>
    <t>19" zaslepovací panel. výška 1U. RAL7035</t>
  </si>
  <si>
    <t>1.1.1.4.4.1.2.6. </t>
  </si>
  <si>
    <t>Ventilátor pre rozvádzač HSP</t>
  </si>
  <si>
    <t>1.1.1.4.4.1.2.7. </t>
  </si>
  <si>
    <t>Napájací panel s prepäťovou ochranou</t>
  </si>
  <si>
    <t>1.1.1.4.4.1.2.8. </t>
  </si>
  <si>
    <t>Prepojovací a podružný  materiál na zostavenie ústredne (svorky. 2x rev. zásuvka. 2xRJ45. Poist. odpojovač ...)</t>
  </si>
  <si>
    <t>1.1.1.4.4.1.3. </t>
  </si>
  <si>
    <t xml:space="preserve">HSP-Inst_mat-Dodavka </t>
  </si>
  <si>
    <t>Inštalačný materiál HSP  - material</t>
  </si>
  <si>
    <t>1.1.1.4.4.1.3.1. </t>
  </si>
  <si>
    <t>Kábel inštaklačný N2XH 2x1.5 B2ca(s1.d0) (HFCR) bezhalogénový. požarne odolný</t>
  </si>
  <si>
    <t>1.1.1.4.4.1.3.2. </t>
  </si>
  <si>
    <t>Kábel Dátový LSOH 5E</t>
  </si>
  <si>
    <t>1.1.1.4.4.1.3.3. </t>
  </si>
  <si>
    <t>patch kábel Cat 5e 2m</t>
  </si>
  <si>
    <t>1.1.1.4.4.1.3.4. </t>
  </si>
  <si>
    <t>Príchyka káblová Strader UDF 9</t>
  </si>
  <si>
    <t>1.1.1.4.4.1.3.5. </t>
  </si>
  <si>
    <t>1.1.1.4.4.1.3.6. </t>
  </si>
  <si>
    <t>1.1.1.4.4.1.3.7. </t>
  </si>
  <si>
    <t>1.1.1.4.4.1.3.8. </t>
  </si>
  <si>
    <t>1.1.1.4.4.1.3.9. </t>
  </si>
  <si>
    <t>1.1.1.4.4.1.4. </t>
  </si>
  <si>
    <t xml:space="preserve">HSP-inst_mat-montáž </t>
  </si>
  <si>
    <t>Inštalácia rozvodov pre HSP</t>
  </si>
  <si>
    <t>1.1.1.4.4.1.4.1. </t>
  </si>
  <si>
    <t>Kábel bezhalogénový. medený uložený pevne 1-CHKE-V 0.6/1.0 kV  2x1.5</t>
  </si>
  <si>
    <t>1.1.1.4.4.1.4.2. </t>
  </si>
  <si>
    <t>Kábel volne uložený na stenu</t>
  </si>
  <si>
    <t>1.1.1.4.4.1.4.3. </t>
  </si>
  <si>
    <t>Montáž reproduktora.upevnenie.pripojenie.nastavenie.skriňového do 60 W</t>
  </si>
  <si>
    <t>1.1.1.4.4.1.4.4. </t>
  </si>
  <si>
    <t>Montáž reproduktoras výkonom do 150W. nastavenie. nasrovanie a montáž</t>
  </si>
  <si>
    <t>1.1.1.4.4.1.4.5. </t>
  </si>
  <si>
    <t>OTVOR PRE REPRO KRUHOVY do 300mm</t>
  </si>
  <si>
    <t>1.1.1.4.4.1.4.6. </t>
  </si>
  <si>
    <t>Rúrka ohybná elektroinštalačná typ 1225. uložená voľne alebo pod omietkou</t>
  </si>
  <si>
    <t>1.1.1.4.4.1.4.7. </t>
  </si>
  <si>
    <t>Ukončenie šnúry v gumenej hadici s prierezom do 2 x 4 mm2</t>
  </si>
  <si>
    <t>1.1.1.4.4.1.4.8. </t>
  </si>
  <si>
    <t>1.1.1.4.4.1.4.9. </t>
  </si>
  <si>
    <t>1.1.1.4.4.1.4.10. </t>
  </si>
  <si>
    <t>1.1.1.4.4.1.4.11. </t>
  </si>
  <si>
    <t>1.1.1.4.4.1.5. </t>
  </si>
  <si>
    <t xml:space="preserve">HSP-diely - montáž </t>
  </si>
  <si>
    <t>Motáž dielov systému HSP</t>
  </si>
  <si>
    <t>1.1.1.4.4.1.5.1. </t>
  </si>
  <si>
    <t>Montáž rozhlasovej ústredne pre požiarný rozhlas</t>
  </si>
  <si>
    <t>1.1.1.4.4.1.5.2. </t>
  </si>
  <si>
    <t>Montáž mixážneho pultu.upevnenie.zapojenie modulačných vedení vstupu a výstupu.nastavenie.odskúšanie</t>
  </si>
  <si>
    <t>1.1.1.4.4.1.5.3. </t>
  </si>
  <si>
    <t>Montáž modulačného zdroja mgf..rádio.gramo.gong.upevnenie.zapoj..nastavenie el.hodnôt a odskúšanie</t>
  </si>
  <si>
    <t>1.1.1.4.4.1.5.4. </t>
  </si>
  <si>
    <t>1.1.1.4.4.1.5.5. </t>
  </si>
  <si>
    <t>Montáž jednotky zosilňovača do 4x300W upevnenie.nastavenie elektrických hodnôt a odskúšanie</t>
  </si>
  <si>
    <t>1.1.1.4.4.1.5.6. </t>
  </si>
  <si>
    <t>Montáž pultu diaľkového ovládania na stôl</t>
  </si>
  <si>
    <t>1.1.1.4.4.1.5.7. </t>
  </si>
  <si>
    <t>Naprogramovanie ústredne. montáž</t>
  </si>
  <si>
    <t>1.1.1.4.4.1.5.8. </t>
  </si>
  <si>
    <t>1.1.1.4.4.1.5.9. </t>
  </si>
  <si>
    <t>Práce vo výške a zabezpečenie pracoviska</t>
  </si>
  <si>
    <t>1.1.1.4.4.1.5.10. </t>
  </si>
  <si>
    <t>1.1.1.4.4.1.5.11. </t>
  </si>
  <si>
    <t>1.1.1.4.4.1.5.12. </t>
  </si>
  <si>
    <t>Drobné murárske a zváračské práce</t>
  </si>
  <si>
    <t>1.1.1.4.4.1.5.13. </t>
  </si>
  <si>
    <t>Transportná réžia</t>
  </si>
  <si>
    <t>1.1.1.4.4.1.5.14. </t>
  </si>
  <si>
    <t>OŽIVENIE+NASTAVENIE ZARIADENIA+ODSKÚŠANIE FUNKCIÍ ( (objektívne meranie zrozumiteľnosti max pre 200 bodov * 3.2€/bod)</t>
  </si>
  <si>
    <t>1.1.1.4.5. </t>
  </si>
  <si>
    <t>MaR - MaR</t>
  </si>
  <si>
    <t>1.1.1.4.5.1. </t>
  </si>
  <si>
    <t>DDC</t>
  </si>
  <si>
    <t>1.1.1.4.5.1.1. </t>
  </si>
  <si>
    <t>Centrálana jednotka PXC100-E.D - materiál</t>
  </si>
  <si>
    <t>1.1.1.4.5.1.2. </t>
  </si>
  <si>
    <t>Centrálana jednotka PXC100-E.D</t>
  </si>
  <si>
    <t>1.1.1.4.5.1.3. </t>
  </si>
  <si>
    <t>Napájacia jednotka TXS1.12F10 - materiál</t>
  </si>
  <si>
    <t>1.1.1.4.5.1.4. </t>
  </si>
  <si>
    <t>Napájacia jednotka TXS1.12F10</t>
  </si>
  <si>
    <t>1.1.1.4.5.1.5. </t>
  </si>
  <si>
    <t>LAN switch 8 port - materiál</t>
  </si>
  <si>
    <t>1.1.1.4.5.1.6. </t>
  </si>
  <si>
    <t>LAN switch</t>
  </si>
  <si>
    <t>1.1.1.4.5.1.7. </t>
  </si>
  <si>
    <t>Ovládací panel PXM20-E - materiál</t>
  </si>
  <si>
    <t>1.1.1.4.5.1.8. </t>
  </si>
  <si>
    <t>Ovládací panel PXM20-E</t>
  </si>
  <si>
    <t>1.1.1.4.5.1.9. </t>
  </si>
  <si>
    <t>Jednotka releových výstupov TXM1.6R - materiál</t>
  </si>
  <si>
    <t>1.1.1.4.5.1.10. </t>
  </si>
  <si>
    <t>Jednotka releových výstupov TXM1.6R</t>
  </si>
  <si>
    <t>1.1.1.4.5.1.11. </t>
  </si>
  <si>
    <t>Jednotka univerzálnych VV TXM1.8U - materiál</t>
  </si>
  <si>
    <t>1.1.1.4.5.1.12. </t>
  </si>
  <si>
    <t>Jednotka univerzálnych VV TXM1.8U</t>
  </si>
  <si>
    <t>1.1.1.4.5.1.13. </t>
  </si>
  <si>
    <t>Komunikačný modul TXI2.OPEN - materiál</t>
  </si>
  <si>
    <t>1.1.1.4.5.1.14. </t>
  </si>
  <si>
    <t>Komunikačný modul TXI2.OPEN</t>
  </si>
  <si>
    <t>1.1.1.4.5.2. </t>
  </si>
  <si>
    <t>Externé moduly</t>
  </si>
  <si>
    <t>1.1.1.4.5.2.1. </t>
  </si>
  <si>
    <t>Snímač teploty. Lg Ni 1000. resp. podľa požiadavky technológie - materiál</t>
  </si>
  <si>
    <t>1.1.1.4.5.2.2. </t>
  </si>
  <si>
    <t>Snímač teploty. Lg Ni 1000</t>
  </si>
  <si>
    <t>1.1.1.4.5.2.3. </t>
  </si>
  <si>
    <t>Ponorný snímač teploty Ni 1000 resp. podľa požiadavky technológie - materiál</t>
  </si>
  <si>
    <t>1.1.1.4.5.2.4. </t>
  </si>
  <si>
    <t>Ponorný snímač teploty Ni 1000</t>
  </si>
  <si>
    <t>1.1.1.4.5.2.5. </t>
  </si>
  <si>
    <t>Snímač tlaku. resp. podľa požiadavky technológie - materiál</t>
  </si>
  <si>
    <t>1.1.1.4.5.2.6. </t>
  </si>
  <si>
    <t>Snímač tlaku</t>
  </si>
  <si>
    <t>1.1.1.4.5.2.7. </t>
  </si>
  <si>
    <t>Snímač potrubný - špecifikácia technológie - materiál</t>
  </si>
  <si>
    <t>1.1.1.4.5.2.8. </t>
  </si>
  <si>
    <t>Snímač potrubný - špecifikácia technológie</t>
  </si>
  <si>
    <t>1.1.1.4.5.2.9. </t>
  </si>
  <si>
    <t>3-CESTNÝ REGULAČNÝ VENTIL SIEMENS VXG 41.32. DN32. PN16. kvs=16 m3/h. ZÁVIT.. SO SERVOPOHONOM SIEMENS SKD60.. - materiál</t>
  </si>
  <si>
    <t>1.1.1.4.5.2.10. </t>
  </si>
  <si>
    <t>3-CESTNÝ REGULAČNÝ VENTIL SIEMENS VXG 41.32. DN32. PN16. kvs=16 m3/h. ZÁVIT.. SO SERVOPOHONOM SIEMENS SKD60..</t>
  </si>
  <si>
    <t>1.1.1.4.5.2.11. </t>
  </si>
  <si>
    <t>3-CESTNÝ REGULAČNÝ VENTIL SIEMENS VXF 42.65-50 . DN65. PN16. kvs=50m3/h. PRÍRUB.. SO SERVOPOHONOM SIEMENS SKD60.. - materiál</t>
  </si>
  <si>
    <t>1.1.1.4.5.2.12. </t>
  </si>
  <si>
    <t>3-CESTNÝ REGULAČNÝ VENTIL SIEMENS VXF 42.65-50 . DN65. PN16. kvs=50m3/h. PRÍRUB.. SO SERVOPOHONOM SIEMENS SKD60..</t>
  </si>
  <si>
    <t>1.1.1.4.5.2.13. </t>
  </si>
  <si>
    <t>3-CESTNÝ REGULAČNÝ VENTIL SIEMENS VXG 41.1401. DN15. PN16. kvs=2.5 m3/h. ZÁVIT.. SO SERVOPOHONOM SIEMENS SKD60.. - materiál</t>
  </si>
  <si>
    <t>1.1.1.4.5.2.14. </t>
  </si>
  <si>
    <t>3-CESTNÝ REGULAČNÝ VENTIL SIEMENS VXG 41.1401. DN15. PN16. kvs=2.5 m3/h. ZÁVIT.. SO SERVOPOHONOM SIEMENS SKD60..</t>
  </si>
  <si>
    <t>1.1.1.4.5.2.15. </t>
  </si>
  <si>
    <t>3-CESTNÝ REGULAČNÝ VENTIL SIEMENS VXG 41.1501. DN15. PN16. kvs=4.0 m3/h. ZÁVIT.. SO SERVOPOHONOM SIEMENS SKD60.. - materiál</t>
  </si>
  <si>
    <t>1.1.1.4.5.2.16. </t>
  </si>
  <si>
    <t>1.1.1.4.5.2.17. </t>
  </si>
  <si>
    <t>3-CESTNÝ REGULAČNÝ VENTIL SIEMENS VXG 41.32. DN32. PN16. kvs=16 m3/h SO SERVOPOHONOM SIEMENS SKD60.. - materiál</t>
  </si>
  <si>
    <t>1.1.1.4.5.2.18. </t>
  </si>
  <si>
    <t>3-CESTNÝ REGULAČNÝ VENTIL SIEMENS VXG 41.32. DN32. PN16. kvs=16 m3/h SO SERVOPOHONOM SIEMENS SKD60..</t>
  </si>
  <si>
    <t>1.1.1.4.5.3. </t>
  </si>
  <si>
    <t>Rozvádzače</t>
  </si>
  <si>
    <t>1.1.1.4.5.3.1. </t>
  </si>
  <si>
    <t>Rozvádzač MaR (Rozvodnica min 2025x1030x250. In=125A. RS v zmysle špecifikácie vyššie. ostatné prvky v zmysle jednopólovej schémy) - materiál</t>
  </si>
  <si>
    <t>1.1.1.4.5.3.2. </t>
  </si>
  <si>
    <t>Montáž oceľoplechovej rozvodnice do váhy 200 kg</t>
  </si>
  <si>
    <t>1.1.1.4.5.4. </t>
  </si>
  <si>
    <t>1.1.1.4.5.4.1. </t>
  </si>
  <si>
    <t>Rúrka ohybná elektroinštalačná typ 1420. uložená voľne</t>
  </si>
  <si>
    <t>1.1.1.4.5.4.2. </t>
  </si>
  <si>
    <t>Rúra ohybná MONOFLEX EN 1420 K50 s nízkou mechanickou odolnosťou 320 N. PVC. svetlo šedá. KOPOS. vrátane príslušenstva - materiál</t>
  </si>
  <si>
    <t>1.1.1.4.5.4.3. </t>
  </si>
  <si>
    <t>Rúrka tuhá elektroinštalačná UV stabilná bezhalogénová z PC ABS. D 20 uložená pevne</t>
  </si>
  <si>
    <t>1.1.1.4.5.4.4. </t>
  </si>
  <si>
    <t>Rúra tuhá bezhalogénová hrdlová. s vysokou mechanickou odolnosťou 320 N. vrátane príslušenstva - materiál</t>
  </si>
  <si>
    <t>1.1.1.4.5.4.5. </t>
  </si>
  <si>
    <t>Káblový žľab Mars. pozink. vrátane príslušenstva. 125/50 mm vrátane veka a podpery</t>
  </si>
  <si>
    <t>1.1.1.4.5.4.6. </t>
  </si>
  <si>
    <t>Žlab káblový MARS 125x50 mm. vrátane závesného materiálu - materiál</t>
  </si>
  <si>
    <t>1.1.1.4.5.4.7. </t>
  </si>
  <si>
    <t>Kryt káblového žľabu MARS 125 mm - materiál</t>
  </si>
  <si>
    <t>1.1.1.4.5.4.8. </t>
  </si>
  <si>
    <t>Ukončenie vodičov v rozvádzač. vrátane zapojenia a vodičovej koncovky do 2.5 mm2</t>
  </si>
  <si>
    <t>1.1.1.4.5.4.9. </t>
  </si>
  <si>
    <t>Jednopólový spínač - radenie 1. nástenný IP 44. vrátane zapojenia</t>
  </si>
  <si>
    <t>1.1.1.4.5.4.10. </t>
  </si>
  <si>
    <t>Spínač Forix jednopólový nástenný. radenie č.1. IP 44. biely. LEGRAND - materiál</t>
  </si>
  <si>
    <t>1.1.1.4.5.4.11. </t>
  </si>
  <si>
    <t>Zásuvka na povrchovú montáž IP 44. 250V / 16A. vrátane zapojenia 2P + PE</t>
  </si>
  <si>
    <t>1.1.1.4.5.4.12. </t>
  </si>
  <si>
    <t>Zásuvka Praktik jednonásobná. radenie 2P + PE. IP44. na povrch. biela - materiál</t>
  </si>
  <si>
    <t>1.1.1.4.5.4.13. </t>
  </si>
  <si>
    <t>Svorka na potrubie "BERNARD" vrátane pásika Cu. pre vonkajšie práce</t>
  </si>
  <si>
    <t>1.1.1.4.5.4.14. </t>
  </si>
  <si>
    <t>Svorka uzemňovacia Bernard ZSA 16 - materiál</t>
  </si>
  <si>
    <t>1.1.1.4.5.4.15. </t>
  </si>
  <si>
    <t>Páska CU. bleskozvodný a uzemňovací materiál. dĺžka 0.5 m - materiál</t>
  </si>
  <si>
    <t>1.1.1.4.5.4.16. </t>
  </si>
  <si>
    <t>Ekvipotenciálna svorkovnica 12 pripojení - materiál</t>
  </si>
  <si>
    <t>1.1.1.4.5.4.17. </t>
  </si>
  <si>
    <t>Ekvipotenciálna svorkovnica 12 pripojení</t>
  </si>
  <si>
    <t>1.1.1.4.5.4.18. </t>
  </si>
  <si>
    <t>Kábel medený uložený pevne CYKY 450/750 V 3x1.5</t>
  </si>
  <si>
    <t>1.1.1.4.5.4.19. </t>
  </si>
  <si>
    <t>Kábel medený CYKY 3x1.5 mm2 - materiál</t>
  </si>
  <si>
    <t>1.1.1.4.5.4.20. </t>
  </si>
  <si>
    <t>Kábel medený uložený pevne CYKY 450/750 V 3x2.5</t>
  </si>
  <si>
    <t>1.1.1.4.5.4.21. </t>
  </si>
  <si>
    <t>Kábel medený CYKY 3x2.5 mm2 - materiál</t>
  </si>
  <si>
    <t>1.1.1.4.5.4.22. </t>
  </si>
  <si>
    <t>Kábel medený uložený pevne CYKY 450/750 V 5x2.5</t>
  </si>
  <si>
    <t>1.1.1.4.5.4.23. </t>
  </si>
  <si>
    <t>Kábel medený CYKY 5x2.5 mm2 - materiál</t>
  </si>
  <si>
    <t>1.1.1.4.5.4.24. </t>
  </si>
  <si>
    <t>Vodič medený uložený voľne H07V-K (CYA)  450/750 V 25</t>
  </si>
  <si>
    <t>1.1.1.4.5.4.25. </t>
  </si>
  <si>
    <t>Vodič medený flexibilný H07V-K 25 mm2 - materiál</t>
  </si>
  <si>
    <t>1.1.1.4.5.4.26. </t>
  </si>
  <si>
    <t>Vodič medený uložený pevne H07V-K (CYA)  450/750 V 6</t>
  </si>
  <si>
    <t>1.1.1.4.5.4.27. </t>
  </si>
  <si>
    <t>Vodič medený flexibilný H07V-K 6 mm2 - materiál</t>
  </si>
  <si>
    <t>1.1.1.4.5.4.28. </t>
  </si>
  <si>
    <t>Vodič medený uložený pevne H07V-K (CYA)  450/750 V 16</t>
  </si>
  <si>
    <t>1.1.1.4.5.4.29. </t>
  </si>
  <si>
    <t>Vodič medený flexibilný H07V-K 16 mm2 - materiál</t>
  </si>
  <si>
    <t>1.1.1.4.5.4.30. </t>
  </si>
  <si>
    <t>Kábel signálny uložený pevne JYTY 250 V 4x1</t>
  </si>
  <si>
    <t>1.1.1.4.5.4.31. </t>
  </si>
  <si>
    <t>Kábel medený signálny JYTY 4x1 mm2 - materiál</t>
  </si>
  <si>
    <t>1.1.1.4.5.4.32. </t>
  </si>
  <si>
    <t>Kábel signálny uložený v rúrkach J-Y(St)Y 2x2x0.8</t>
  </si>
  <si>
    <t>1.1.1.4.5.4.33. </t>
  </si>
  <si>
    <t>Kábel signálny uložený v rúrkach J-Y(St)Y 2x2x0.8 - materiál</t>
  </si>
  <si>
    <t>1.1.1.4.5.4.34. </t>
  </si>
  <si>
    <t>Kábel bezhalogénový. medený uložený pevne N2XH 0.6/1.0 kV  2x1.5</t>
  </si>
  <si>
    <t>1.1.1.4.5.4.35. </t>
  </si>
  <si>
    <t>Kábel medený bezhalogenový N2XH 2x1.5 mm2 - materiál</t>
  </si>
  <si>
    <t>1.1.1.4.5.4.36. </t>
  </si>
  <si>
    <t>Kábel medený uložený pevne CYKY 450/750 V 5x6</t>
  </si>
  <si>
    <t>1.1.1.4.5.4.37. </t>
  </si>
  <si>
    <t>Kábel medený CYKY 5x6 mm2 - materiál</t>
  </si>
  <si>
    <t>1.1.1.4.5.4.38. </t>
  </si>
  <si>
    <t>Kábel signálny uložený pevne JYTY 250 V 2x1</t>
  </si>
  <si>
    <t>1.1.1.4.5.4.39. </t>
  </si>
  <si>
    <t>Kábel medený signálny JYTY 2x1 mm2</t>
  </si>
  <si>
    <t>1.1.1.4.5.4.40. </t>
  </si>
  <si>
    <t>Tlačidlo núdzového vypnutia kotolne. nástenné vyhotovenie. s ochranou neúmyselného zatlačenia. 1xNO a 1xNC - materiál</t>
  </si>
  <si>
    <t>1.1.1.4.5.4.41. </t>
  </si>
  <si>
    <t>Montáž tlačidla</t>
  </si>
  <si>
    <t>1.1.1.4.5.5. </t>
  </si>
  <si>
    <t>1.1.1.4.5.5.1. </t>
  </si>
  <si>
    <t>Vypracovanie softvéru podstanice na 1 I/O bod</t>
  </si>
  <si>
    <t>1.1.1.4.5.5.2. </t>
  </si>
  <si>
    <t>Oživenie softvérovej konfigurácie podstanice na 1 I/O</t>
  </si>
  <si>
    <t>1.1.1.4.5.5.3. </t>
  </si>
  <si>
    <t>Vypracovanie softvéru podstanice pre dispečing pre 1 I/O bod</t>
  </si>
  <si>
    <t>1.1.1.4.5.5.4. </t>
  </si>
  <si>
    <t>Integrácia treťostranných VV modulov RS232/485</t>
  </si>
  <si>
    <t>1.1.1.4.5.5.5. </t>
  </si>
  <si>
    <t>Komplexné skúšky na 1 bod siete</t>
  </si>
  <si>
    <t>1.1.1.4.5.5.6. </t>
  </si>
  <si>
    <t>OPaOS na 1 dátový bod</t>
  </si>
  <si>
    <t>1.1.1.4.5.5.7. </t>
  </si>
  <si>
    <t>Projekt skutočného vyhotovenia na 1 dátový bod</t>
  </si>
  <si>
    <t>1.1.1.4.5.5.8. </t>
  </si>
  <si>
    <t>Ostatné nešpecifikované práce. demontáže. úprava pôvodnej OST</t>
  </si>
  <si>
    <t>1.1.1.4.5.5.9. </t>
  </si>
  <si>
    <t>Podružný materiál. súvisiaci montážny materiál - materiál</t>
  </si>
  <si>
    <t>1.1.1.4.5.5.10. </t>
  </si>
  <si>
    <t>Protipožiarne utesnenie prestupov - materiál</t>
  </si>
  <si>
    <t>1.1.1.4.5.5.11. </t>
  </si>
  <si>
    <t>1.1.1.4.5.5.12. </t>
  </si>
  <si>
    <t>Protipožiarne utesnenie prestupov</t>
  </si>
  <si>
    <t>1.2. </t>
  </si>
  <si>
    <t>počet dní</t>
  </si>
  <si>
    <t>Lehota výstavby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</si>
</sst>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indexed="8"/>
      <name val="Calibri"/>
      <family val="2"/>
      <scheme val="minor"/>
    </font>
  </fonts>
  <fills count="5">
    <fill>
      <patternFill patternType="none"/>
    </fill>
    <fill>
      <patternFill patternType="gray125"/>
    </fill>
    <fill>
      <patternFill patternType="solid">
        <fgColor rgb="FFD9E1F2"/>
      </patternFill>
    </fill>
    <fill>
      <patternFill patternType="solid">
        <fgColor rgb="FFFFFFFF"/>
      </patternFill>
    </fill>
    <fill>
      <patternFill patternType="solid">
        <fgColor rgb="FF8EA9DB"/>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
    <xf numFmtId="0" fontId="0" fillId="0" borderId="0" xfId="0"/>
    <xf numFmtId="0" fontId="0" fillId="2" borderId="1" xfId="0" applyFill="1" applyBorder="1" applyAlignment="1">
      <alignment wrapText="1"/>
    </xf>
    <xf numFmtId="0" fontId="0" fillId="3" borderId="1" xfId="0" applyFill="1" applyBorder="1" applyAlignment="1" applyProtection="1">
      <alignment wrapText="1"/>
      <protection locked="0"/>
    </xf>
    <xf numFmtId="0" fontId="0" fillId="4" borderId="1" xfId="0" applyFill="1" applyBorder="1"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37"/>
  <sheetViews>
    <sheetView tabSelected="1" topLeftCell="B2" workbookViewId="0"/>
  </sheetViews>
  <sheetFormatPr defaultRowHeight="14.4" x14ac:dyDescent="0.3"/>
  <cols>
    <col min="1" max="1" width="0" hidden="1" bestFit="1" customWidth="1" collapsed="1"/>
    <col min="2" max="2" width="20.33203125" bestFit="1" customWidth="1" collapsed="1"/>
    <col min="3" max="3" width="21.88671875" bestFit="1" customWidth="1" collapsed="1"/>
    <col min="4" max="4" width="50" bestFit="1" customWidth="1" collapsed="1"/>
    <col min="5" max="5" width="18" bestFit="1" customWidth="1" collapsed="1"/>
    <col min="6" max="6" width="12" bestFit="1" customWidth="1" collapsed="1"/>
    <col min="7" max="8" width="18" bestFit="1" customWidth="1" collapsed="1"/>
    <col min="9" max="9" width="15.21875" bestFit="1" customWidth="1" collapsed="1"/>
    <col min="10" max="10" width="255" bestFit="1" customWidth="1" collapsed="1"/>
  </cols>
  <sheetData>
    <row r="1" spans="1:10" ht="0" hidden="1" customHeight="1" x14ac:dyDescent="0.3">
      <c r="A1" t="s">
        <v>1</v>
      </c>
      <c r="B1" t="s">
        <v>2</v>
      </c>
      <c r="C1" t="s">
        <v>3</v>
      </c>
      <c r="D1" t="s">
        <v>4</v>
      </c>
      <c r="E1" t="s">
        <v>5</v>
      </c>
      <c r="F1" t="s">
        <v>6</v>
      </c>
      <c r="G1" t="s">
        <v>7</v>
      </c>
      <c r="H1" t="s">
        <v>8</v>
      </c>
      <c r="I1" t="s">
        <v>9</v>
      </c>
      <c r="J1" t="s">
        <v>10</v>
      </c>
    </row>
    <row r="2" spans="1:10" x14ac:dyDescent="0.3">
      <c r="A2" s="3" t="s">
        <v>11</v>
      </c>
      <c r="B2" s="3" t="s">
        <v>12</v>
      </c>
      <c r="C2" s="3" t="s">
        <v>13</v>
      </c>
      <c r="D2" s="3" t="s">
        <v>14</v>
      </c>
      <c r="E2" s="3" t="s">
        <v>15</v>
      </c>
      <c r="F2" s="3" t="s">
        <v>16</v>
      </c>
      <c r="G2" s="3" t="s">
        <v>17</v>
      </c>
      <c r="H2" s="3" t="s">
        <v>18</v>
      </c>
      <c r="I2" s="3" t="s">
        <v>19</v>
      </c>
      <c r="J2" s="3" t="s">
        <v>20</v>
      </c>
    </row>
    <row r="3" spans="1:10" x14ac:dyDescent="0.3">
      <c r="A3">
        <v>1968798</v>
      </c>
      <c r="B3" t="s">
        <v>21</v>
      </c>
      <c r="C3" t="s">
        <v>22</v>
      </c>
      <c r="D3" t="s">
        <v>23</v>
      </c>
      <c r="E3">
        <v>0</v>
      </c>
      <c r="F3">
        <v>1</v>
      </c>
      <c r="G3" t="s">
        <v>0</v>
      </c>
      <c r="H3">
        <f t="shared" ref="H3:H66" si="0">IF(ISNUMBER(VALUE(E3)),ROUND(SUM(ROUND(E3,2)*F3),2),"N")</f>
        <v>0</v>
      </c>
      <c r="I3" t="s">
        <v>22</v>
      </c>
      <c r="J3" t="s">
        <v>0</v>
      </c>
    </row>
    <row r="4" spans="1:10" x14ac:dyDescent="0.3">
      <c r="A4" s="1">
        <v>1968799</v>
      </c>
      <c r="B4" s="1" t="s">
        <v>24</v>
      </c>
      <c r="C4" s="1" t="s">
        <v>22</v>
      </c>
      <c r="D4" s="1" t="s">
        <v>25</v>
      </c>
      <c r="E4" s="1">
        <f>ROUND(H5,2)</f>
        <v>0</v>
      </c>
      <c r="F4" s="1">
        <v>1.2</v>
      </c>
      <c r="G4" s="1" t="s">
        <v>0</v>
      </c>
      <c r="H4" s="1">
        <f t="shared" si="0"/>
        <v>0</v>
      </c>
      <c r="I4" s="1" t="s">
        <v>22</v>
      </c>
      <c r="J4" s="1" t="s">
        <v>0</v>
      </c>
    </row>
    <row r="5" spans="1:10" x14ac:dyDescent="0.3">
      <c r="A5" s="1">
        <v>1968801</v>
      </c>
      <c r="B5" s="1" t="s">
        <v>26</v>
      </c>
      <c r="C5" s="1" t="s">
        <v>22</v>
      </c>
      <c r="D5" s="1" t="s">
        <v>27</v>
      </c>
      <c r="E5" s="1">
        <f>ROUND(H6+H2517+H2650+H2695,2)</f>
        <v>0</v>
      </c>
      <c r="F5" s="1">
        <v>1</v>
      </c>
      <c r="G5" s="1" t="s">
        <v>0</v>
      </c>
      <c r="H5" s="1">
        <f t="shared" si="0"/>
        <v>0</v>
      </c>
      <c r="I5" s="1" t="s">
        <v>22</v>
      </c>
      <c r="J5" s="1" t="s">
        <v>0</v>
      </c>
    </row>
    <row r="6" spans="1:10" x14ac:dyDescent="0.3">
      <c r="A6" s="1">
        <v>1968802</v>
      </c>
      <c r="B6" s="1" t="s">
        <v>28</v>
      </c>
      <c r="C6" s="1" t="s">
        <v>22</v>
      </c>
      <c r="D6" s="1" t="s">
        <v>29</v>
      </c>
      <c r="E6" s="1">
        <f>ROUND(H7+H741+H1090+H1404+H1707+H1849+H2101,2)</f>
        <v>0</v>
      </c>
      <c r="F6" s="1">
        <v>1</v>
      </c>
      <c r="G6" s="1" t="s">
        <v>0</v>
      </c>
      <c r="H6" s="1">
        <f t="shared" si="0"/>
        <v>0</v>
      </c>
      <c r="I6" s="1" t="s">
        <v>22</v>
      </c>
      <c r="J6" s="1" t="s">
        <v>0</v>
      </c>
    </row>
    <row r="7" spans="1:10" x14ac:dyDescent="0.3">
      <c r="A7" s="1">
        <v>1968803</v>
      </c>
      <c r="B7" s="1" t="s">
        <v>30</v>
      </c>
      <c r="C7" s="1" t="s">
        <v>22</v>
      </c>
      <c r="D7" s="1" t="s">
        <v>31</v>
      </c>
      <c r="E7" s="1">
        <f>ROUND(H8+H98+H410+H668,2)</f>
        <v>0</v>
      </c>
      <c r="F7" s="1">
        <v>1</v>
      </c>
      <c r="G7" s="1" t="s">
        <v>0</v>
      </c>
      <c r="H7" s="1">
        <f t="shared" si="0"/>
        <v>0</v>
      </c>
      <c r="I7" s="1" t="s">
        <v>22</v>
      </c>
      <c r="J7" s="1" t="s">
        <v>0</v>
      </c>
    </row>
    <row r="8" spans="1:10" x14ac:dyDescent="0.3">
      <c r="A8" s="1">
        <v>1968804</v>
      </c>
      <c r="B8" s="1" t="s">
        <v>32</v>
      </c>
      <c r="C8" s="1" t="s">
        <v>22</v>
      </c>
      <c r="D8" s="1" t="s">
        <v>33</v>
      </c>
      <c r="E8" s="1">
        <f>ROUND(H9+H51+H95,2)</f>
        <v>0</v>
      </c>
      <c r="F8" s="1">
        <v>1</v>
      </c>
      <c r="G8" s="1" t="s">
        <v>0</v>
      </c>
      <c r="H8" s="1">
        <f t="shared" si="0"/>
        <v>0</v>
      </c>
      <c r="I8" s="1" t="s">
        <v>22</v>
      </c>
      <c r="J8" s="1" t="s">
        <v>0</v>
      </c>
    </row>
    <row r="9" spans="1:10" x14ac:dyDescent="0.3">
      <c r="A9" s="1">
        <v>1968805</v>
      </c>
      <c r="B9" s="1" t="s">
        <v>34</v>
      </c>
      <c r="C9" s="1" t="s">
        <v>35</v>
      </c>
      <c r="D9" s="1" t="s">
        <v>36</v>
      </c>
      <c r="E9" s="1">
        <f>ROUND(H10+H14,2)</f>
        <v>0</v>
      </c>
      <c r="F9" s="1">
        <v>1</v>
      </c>
      <c r="G9" s="1" t="s">
        <v>0</v>
      </c>
      <c r="H9" s="1">
        <f t="shared" si="0"/>
        <v>0</v>
      </c>
      <c r="I9" s="1" t="s">
        <v>22</v>
      </c>
      <c r="J9" s="1" t="s">
        <v>0</v>
      </c>
    </row>
    <row r="10" spans="1:10" x14ac:dyDescent="0.3">
      <c r="A10" s="1">
        <v>1968806</v>
      </c>
      <c r="B10" s="1" t="s">
        <v>37</v>
      </c>
      <c r="C10" s="1">
        <v>1</v>
      </c>
      <c r="D10" s="1" t="s">
        <v>38</v>
      </c>
      <c r="E10" s="1">
        <f>ROUND(H11+H12+H13,2)</f>
        <v>0</v>
      </c>
      <c r="F10" s="1">
        <v>1</v>
      </c>
      <c r="G10" s="1" t="s">
        <v>0</v>
      </c>
      <c r="H10" s="1">
        <f t="shared" si="0"/>
        <v>0</v>
      </c>
      <c r="I10" s="1" t="s">
        <v>22</v>
      </c>
      <c r="J10" s="1" t="s">
        <v>0</v>
      </c>
    </row>
    <row r="11" spans="1:10" ht="43.2" x14ac:dyDescent="0.3">
      <c r="A11" s="1">
        <v>1968807</v>
      </c>
      <c r="B11" s="1" t="s">
        <v>39</v>
      </c>
      <c r="C11" s="1" t="s">
        <v>22</v>
      </c>
      <c r="D11" s="1" t="s">
        <v>41</v>
      </c>
      <c r="E11" s="2">
        <v>0</v>
      </c>
      <c r="F11" s="1">
        <v>452.3</v>
      </c>
      <c r="G11" s="1" t="s">
        <v>40</v>
      </c>
      <c r="H11" s="1">
        <f t="shared" si="0"/>
        <v>0</v>
      </c>
      <c r="I11" s="1" t="s">
        <v>22</v>
      </c>
      <c r="J11" s="1" t="s">
        <v>0</v>
      </c>
    </row>
    <row r="12" spans="1:10" ht="28.8" x14ac:dyDescent="0.3">
      <c r="A12" s="1">
        <v>1968808</v>
      </c>
      <c r="B12" s="1" t="s">
        <v>42</v>
      </c>
      <c r="C12" s="1" t="s">
        <v>22</v>
      </c>
      <c r="D12" s="1" t="s">
        <v>43</v>
      </c>
      <c r="E12" s="2">
        <v>0</v>
      </c>
      <c r="F12" s="1">
        <v>4.95</v>
      </c>
      <c r="G12" s="1" t="s">
        <v>40</v>
      </c>
      <c r="H12" s="1">
        <f t="shared" si="0"/>
        <v>0</v>
      </c>
      <c r="I12" s="1" t="s">
        <v>22</v>
      </c>
      <c r="J12" s="1" t="s">
        <v>0</v>
      </c>
    </row>
    <row r="13" spans="1:10" ht="28.8" x14ac:dyDescent="0.3">
      <c r="A13" s="1">
        <v>1968809</v>
      </c>
      <c r="B13" s="1" t="s">
        <v>44</v>
      </c>
      <c r="C13" s="1" t="s">
        <v>22</v>
      </c>
      <c r="D13" s="1" t="s">
        <v>45</v>
      </c>
      <c r="E13" s="2">
        <v>0</v>
      </c>
      <c r="F13" s="1">
        <v>452.3</v>
      </c>
      <c r="G13" s="1" t="s">
        <v>40</v>
      </c>
      <c r="H13" s="1">
        <f t="shared" si="0"/>
        <v>0</v>
      </c>
      <c r="I13" s="1" t="s">
        <v>22</v>
      </c>
      <c r="J13" s="1" t="s">
        <v>0</v>
      </c>
    </row>
    <row r="14" spans="1:10" x14ac:dyDescent="0.3">
      <c r="A14" s="1">
        <v>1968810</v>
      </c>
      <c r="B14" s="1" t="s">
        <v>46</v>
      </c>
      <c r="C14" s="1">
        <v>9</v>
      </c>
      <c r="D14" s="1" t="s">
        <v>47</v>
      </c>
      <c r="E14" s="1">
        <f>ROUND(H15+H16+H17+H18+H19+H20+H21+H22+H23+H24+H25+H26+H27+H28+H29+H30+H31+H32+H33+H34+H35+H36+H37+H38+H39+H40+H41+H42+H43+H44+H45+H46+H47+H48+H49+H50,2)</f>
        <v>0</v>
      </c>
      <c r="F14" s="1">
        <v>1</v>
      </c>
      <c r="G14" s="1" t="s">
        <v>0</v>
      </c>
      <c r="H14" s="1">
        <f t="shared" si="0"/>
        <v>0</v>
      </c>
      <c r="I14" s="1" t="s">
        <v>22</v>
      </c>
      <c r="J14" s="1" t="s">
        <v>0</v>
      </c>
    </row>
    <row r="15" spans="1:10" ht="43.2" x14ac:dyDescent="0.3">
      <c r="A15" s="1">
        <v>1968811</v>
      </c>
      <c r="B15" s="1" t="s">
        <v>48</v>
      </c>
      <c r="C15" s="1" t="s">
        <v>22</v>
      </c>
      <c r="D15" s="1" t="s">
        <v>49</v>
      </c>
      <c r="E15" s="2">
        <v>0</v>
      </c>
      <c r="F15" s="1">
        <v>896.6</v>
      </c>
      <c r="G15" s="1" t="s">
        <v>40</v>
      </c>
      <c r="H15" s="1">
        <f t="shared" si="0"/>
        <v>0</v>
      </c>
      <c r="I15" s="1" t="s">
        <v>22</v>
      </c>
      <c r="J15" s="1" t="s">
        <v>0</v>
      </c>
    </row>
    <row r="16" spans="1:10" ht="57.6" x14ac:dyDescent="0.3">
      <c r="A16" s="1">
        <v>1968812</v>
      </c>
      <c r="B16" s="1" t="s">
        <v>50</v>
      </c>
      <c r="C16" s="1" t="s">
        <v>22</v>
      </c>
      <c r="D16" s="1" t="s">
        <v>51</v>
      </c>
      <c r="E16" s="2">
        <v>0</v>
      </c>
      <c r="F16" s="1">
        <v>1409</v>
      </c>
      <c r="G16" s="1" t="s">
        <v>40</v>
      </c>
      <c r="H16" s="1">
        <f t="shared" si="0"/>
        <v>0</v>
      </c>
      <c r="I16" s="1" t="s">
        <v>22</v>
      </c>
      <c r="J16" s="1" t="s">
        <v>0</v>
      </c>
    </row>
    <row r="17" spans="1:10" ht="28.8" x14ac:dyDescent="0.3">
      <c r="A17" s="1">
        <v>1968813</v>
      </c>
      <c r="B17" s="1" t="s">
        <v>52</v>
      </c>
      <c r="C17" s="1" t="s">
        <v>22</v>
      </c>
      <c r="D17" s="1" t="s">
        <v>53</v>
      </c>
      <c r="E17" s="2">
        <v>0</v>
      </c>
      <c r="F17" s="1">
        <v>3.6</v>
      </c>
      <c r="G17" s="1" t="s">
        <v>40</v>
      </c>
      <c r="H17" s="1">
        <f t="shared" si="0"/>
        <v>0</v>
      </c>
      <c r="I17" s="1" t="s">
        <v>22</v>
      </c>
      <c r="J17" s="1" t="s">
        <v>0</v>
      </c>
    </row>
    <row r="18" spans="1:10" ht="28.8" x14ac:dyDescent="0.3">
      <c r="A18" s="1">
        <v>1968814</v>
      </c>
      <c r="B18" s="1" t="s">
        <v>54</v>
      </c>
      <c r="C18" s="1" t="s">
        <v>22</v>
      </c>
      <c r="D18" s="1" t="s">
        <v>56</v>
      </c>
      <c r="E18" s="2">
        <v>0</v>
      </c>
      <c r="F18" s="1">
        <v>682</v>
      </c>
      <c r="G18" s="1" t="s">
        <v>55</v>
      </c>
      <c r="H18" s="1">
        <f t="shared" si="0"/>
        <v>0</v>
      </c>
      <c r="I18" s="1" t="s">
        <v>22</v>
      </c>
      <c r="J18" s="1" t="s">
        <v>0</v>
      </c>
    </row>
    <row r="19" spans="1:10" ht="28.8" x14ac:dyDescent="0.3">
      <c r="A19" s="1">
        <v>1968815</v>
      </c>
      <c r="B19" s="1" t="s">
        <v>57</v>
      </c>
      <c r="C19" s="1" t="s">
        <v>22</v>
      </c>
      <c r="D19" s="1" t="s">
        <v>58</v>
      </c>
      <c r="E19" s="2">
        <v>0</v>
      </c>
      <c r="F19" s="1">
        <v>678.6</v>
      </c>
      <c r="G19" s="1" t="s">
        <v>40</v>
      </c>
      <c r="H19" s="1">
        <f t="shared" si="0"/>
        <v>0</v>
      </c>
      <c r="I19" s="1" t="s">
        <v>22</v>
      </c>
      <c r="J19" s="1" t="s">
        <v>0</v>
      </c>
    </row>
    <row r="20" spans="1:10" ht="43.2" x14ac:dyDescent="0.3">
      <c r="A20" s="1">
        <v>1968816</v>
      </c>
      <c r="B20" s="1" t="s">
        <v>59</v>
      </c>
      <c r="C20" s="1" t="s">
        <v>22</v>
      </c>
      <c r="D20" s="1" t="s">
        <v>60</v>
      </c>
      <c r="E20" s="2">
        <v>0</v>
      </c>
      <c r="F20" s="1">
        <v>3</v>
      </c>
      <c r="G20" s="1" t="s">
        <v>40</v>
      </c>
      <c r="H20" s="1">
        <f t="shared" si="0"/>
        <v>0</v>
      </c>
      <c r="I20" s="1" t="s">
        <v>22</v>
      </c>
      <c r="J20" s="1" t="s">
        <v>0</v>
      </c>
    </row>
    <row r="21" spans="1:10" x14ac:dyDescent="0.3">
      <c r="A21" s="1">
        <v>1968817</v>
      </c>
      <c r="B21" s="1" t="s">
        <v>61</v>
      </c>
      <c r="C21" s="1" t="s">
        <v>22</v>
      </c>
      <c r="D21" s="1" t="s">
        <v>62</v>
      </c>
      <c r="E21" s="2">
        <v>0</v>
      </c>
      <c r="F21" s="1">
        <v>88</v>
      </c>
      <c r="G21" s="1" t="s">
        <v>40</v>
      </c>
      <c r="H21" s="1">
        <f t="shared" si="0"/>
        <v>0</v>
      </c>
      <c r="I21" s="1" t="s">
        <v>22</v>
      </c>
      <c r="J21" s="1" t="s">
        <v>0</v>
      </c>
    </row>
    <row r="22" spans="1:10" ht="28.8" x14ac:dyDescent="0.3">
      <c r="A22" s="1">
        <v>1968818</v>
      </c>
      <c r="B22" s="1" t="s">
        <v>63</v>
      </c>
      <c r="C22" s="1" t="s">
        <v>22</v>
      </c>
      <c r="D22" s="1" t="s">
        <v>64</v>
      </c>
      <c r="E22" s="2">
        <v>0</v>
      </c>
      <c r="F22" s="1">
        <v>745.4</v>
      </c>
      <c r="G22" s="1" t="s">
        <v>40</v>
      </c>
      <c r="H22" s="1">
        <f t="shared" si="0"/>
        <v>0</v>
      </c>
      <c r="I22" s="1" t="s">
        <v>22</v>
      </c>
      <c r="J22" s="1" t="s">
        <v>0</v>
      </c>
    </row>
    <row r="23" spans="1:10" ht="28.8" x14ac:dyDescent="0.3">
      <c r="A23" s="1">
        <v>1968819</v>
      </c>
      <c r="B23" s="1" t="s">
        <v>65</v>
      </c>
      <c r="C23" s="1" t="s">
        <v>22</v>
      </c>
      <c r="D23" s="1" t="s">
        <v>66</v>
      </c>
      <c r="E23" s="2">
        <v>0</v>
      </c>
      <c r="F23" s="1">
        <v>331.7</v>
      </c>
      <c r="G23" s="1" t="s">
        <v>55</v>
      </c>
      <c r="H23" s="1">
        <f t="shared" si="0"/>
        <v>0</v>
      </c>
      <c r="I23" s="1" t="s">
        <v>22</v>
      </c>
      <c r="J23" s="1" t="s">
        <v>0</v>
      </c>
    </row>
    <row r="24" spans="1:10" ht="28.8" x14ac:dyDescent="0.3">
      <c r="A24" s="1">
        <v>1968820</v>
      </c>
      <c r="B24" s="1" t="s">
        <v>67</v>
      </c>
      <c r="C24" s="1" t="s">
        <v>22</v>
      </c>
      <c r="D24" s="1" t="s">
        <v>68</v>
      </c>
      <c r="E24" s="2">
        <v>0</v>
      </c>
      <c r="F24" s="1">
        <v>357.3</v>
      </c>
      <c r="G24" s="1" t="s">
        <v>55</v>
      </c>
      <c r="H24" s="1">
        <f t="shared" si="0"/>
        <v>0</v>
      </c>
      <c r="I24" s="1" t="s">
        <v>22</v>
      </c>
      <c r="J24" s="1" t="s">
        <v>0</v>
      </c>
    </row>
    <row r="25" spans="1:10" ht="28.8" x14ac:dyDescent="0.3">
      <c r="A25" s="1">
        <v>1968821</v>
      </c>
      <c r="B25" s="1" t="s">
        <v>69</v>
      </c>
      <c r="C25" s="1" t="s">
        <v>22</v>
      </c>
      <c r="D25" s="1" t="s">
        <v>70</v>
      </c>
      <c r="E25" s="2">
        <v>0</v>
      </c>
      <c r="F25" s="1">
        <v>273.80099999999999</v>
      </c>
      <c r="G25" s="1" t="s">
        <v>40</v>
      </c>
      <c r="H25" s="1">
        <f t="shared" si="0"/>
        <v>0</v>
      </c>
      <c r="I25" s="1" t="s">
        <v>22</v>
      </c>
      <c r="J25" s="1" t="s">
        <v>0</v>
      </c>
    </row>
    <row r="26" spans="1:10" ht="28.8" x14ac:dyDescent="0.3">
      <c r="A26" s="1">
        <v>1968822</v>
      </c>
      <c r="B26" s="1" t="s">
        <v>71</v>
      </c>
      <c r="C26" s="1" t="s">
        <v>22</v>
      </c>
      <c r="D26" s="1" t="s">
        <v>73</v>
      </c>
      <c r="E26" s="2">
        <v>0</v>
      </c>
      <c r="F26" s="1">
        <v>177</v>
      </c>
      <c r="G26" s="1" t="s">
        <v>72</v>
      </c>
      <c r="H26" s="1">
        <f t="shared" si="0"/>
        <v>0</v>
      </c>
      <c r="I26" s="1" t="s">
        <v>22</v>
      </c>
      <c r="J26" s="1" t="s">
        <v>0</v>
      </c>
    </row>
    <row r="27" spans="1:10" ht="28.8" x14ac:dyDescent="0.3">
      <c r="A27" s="1">
        <v>1968823</v>
      </c>
      <c r="B27" s="1" t="s">
        <v>74</v>
      </c>
      <c r="C27" s="1" t="s">
        <v>22</v>
      </c>
      <c r="D27" s="1" t="s">
        <v>75</v>
      </c>
      <c r="E27" s="2">
        <v>0</v>
      </c>
      <c r="F27" s="1">
        <v>233.90100000000001</v>
      </c>
      <c r="G27" s="1" t="s">
        <v>55</v>
      </c>
      <c r="H27" s="1">
        <f t="shared" si="0"/>
        <v>0</v>
      </c>
      <c r="I27" s="1" t="s">
        <v>22</v>
      </c>
      <c r="J27" s="1" t="s">
        <v>0</v>
      </c>
    </row>
    <row r="28" spans="1:10" x14ac:dyDescent="0.3">
      <c r="A28" s="1">
        <v>1968824</v>
      </c>
      <c r="B28" s="1" t="s">
        <v>76</v>
      </c>
      <c r="C28" s="1" t="s">
        <v>22</v>
      </c>
      <c r="D28" s="1" t="s">
        <v>77</v>
      </c>
      <c r="E28" s="2">
        <v>0</v>
      </c>
      <c r="F28" s="1">
        <v>162.5</v>
      </c>
      <c r="G28" s="1" t="s">
        <v>55</v>
      </c>
      <c r="H28" s="1">
        <f t="shared" si="0"/>
        <v>0</v>
      </c>
      <c r="I28" s="1" t="s">
        <v>22</v>
      </c>
      <c r="J28" s="1" t="s">
        <v>0</v>
      </c>
    </row>
    <row r="29" spans="1:10" x14ac:dyDescent="0.3">
      <c r="A29" s="1">
        <v>1968825</v>
      </c>
      <c r="B29" s="1" t="s">
        <v>78</v>
      </c>
      <c r="C29" s="1" t="s">
        <v>22</v>
      </c>
      <c r="D29" s="1" t="s">
        <v>80</v>
      </c>
      <c r="E29" s="2">
        <v>0</v>
      </c>
      <c r="F29" s="1">
        <v>1445.99</v>
      </c>
      <c r="G29" s="1" t="s">
        <v>79</v>
      </c>
      <c r="H29" s="1">
        <f t="shared" si="0"/>
        <v>0</v>
      </c>
      <c r="I29" s="1" t="s">
        <v>22</v>
      </c>
      <c r="J29" s="1" t="s">
        <v>0</v>
      </c>
    </row>
    <row r="30" spans="1:10" ht="28.8" x14ac:dyDescent="0.3">
      <c r="A30" s="1">
        <v>1968826</v>
      </c>
      <c r="B30" s="1" t="s">
        <v>81</v>
      </c>
      <c r="C30" s="1" t="s">
        <v>22</v>
      </c>
      <c r="D30" s="1" t="s">
        <v>83</v>
      </c>
      <c r="E30" s="2">
        <v>0</v>
      </c>
      <c r="F30" s="1">
        <v>2660</v>
      </c>
      <c r="G30" s="1" t="s">
        <v>82</v>
      </c>
      <c r="H30" s="1">
        <f t="shared" si="0"/>
        <v>0</v>
      </c>
      <c r="I30" s="1" t="s">
        <v>22</v>
      </c>
      <c r="J30" s="1" t="s">
        <v>0</v>
      </c>
    </row>
    <row r="31" spans="1:10" ht="28.8" x14ac:dyDescent="0.3">
      <c r="A31" s="1">
        <v>1968827</v>
      </c>
      <c r="B31" s="1" t="s">
        <v>84</v>
      </c>
      <c r="C31" s="1" t="s">
        <v>22</v>
      </c>
      <c r="D31" s="1" t="s">
        <v>85</v>
      </c>
      <c r="E31" s="2">
        <v>0</v>
      </c>
      <c r="F31" s="1">
        <v>460</v>
      </c>
      <c r="G31" s="1" t="s">
        <v>82</v>
      </c>
      <c r="H31" s="1">
        <f t="shared" si="0"/>
        <v>0</v>
      </c>
      <c r="I31" s="1" t="s">
        <v>22</v>
      </c>
      <c r="J31" s="1" t="s">
        <v>0</v>
      </c>
    </row>
    <row r="32" spans="1:10" ht="28.8" x14ac:dyDescent="0.3">
      <c r="A32" s="1">
        <v>1968828</v>
      </c>
      <c r="B32" s="1" t="s">
        <v>86</v>
      </c>
      <c r="C32" s="1" t="s">
        <v>22</v>
      </c>
      <c r="D32" s="1" t="s">
        <v>87</v>
      </c>
      <c r="E32" s="2">
        <v>0</v>
      </c>
      <c r="F32" s="1">
        <v>120</v>
      </c>
      <c r="G32" s="1" t="s">
        <v>82</v>
      </c>
      <c r="H32" s="1">
        <f t="shared" si="0"/>
        <v>0</v>
      </c>
      <c r="I32" s="1" t="s">
        <v>22</v>
      </c>
      <c r="J32" s="1" t="s">
        <v>0</v>
      </c>
    </row>
    <row r="33" spans="1:10" ht="28.8" x14ac:dyDescent="0.3">
      <c r="A33" s="1">
        <v>1968829</v>
      </c>
      <c r="B33" s="1" t="s">
        <v>88</v>
      </c>
      <c r="C33" s="1" t="s">
        <v>22</v>
      </c>
      <c r="D33" s="1" t="s">
        <v>89</v>
      </c>
      <c r="E33" s="2">
        <v>0</v>
      </c>
      <c r="F33" s="1">
        <v>400</v>
      </c>
      <c r="G33" s="1" t="s">
        <v>82</v>
      </c>
      <c r="H33" s="1">
        <f t="shared" si="0"/>
        <v>0</v>
      </c>
      <c r="I33" s="1" t="s">
        <v>22</v>
      </c>
      <c r="J33" s="1" t="s">
        <v>0</v>
      </c>
    </row>
    <row r="34" spans="1:10" x14ac:dyDescent="0.3">
      <c r="A34" s="1">
        <v>1968830</v>
      </c>
      <c r="B34" s="1" t="s">
        <v>90</v>
      </c>
      <c r="C34" s="1" t="s">
        <v>22</v>
      </c>
      <c r="D34" s="1" t="s">
        <v>91</v>
      </c>
      <c r="E34" s="2">
        <v>0</v>
      </c>
      <c r="F34" s="1">
        <v>650</v>
      </c>
      <c r="G34" s="1" t="s">
        <v>79</v>
      </c>
      <c r="H34" s="1">
        <f t="shared" si="0"/>
        <v>0</v>
      </c>
      <c r="I34" s="1" t="s">
        <v>22</v>
      </c>
      <c r="J34" s="1" t="s">
        <v>0</v>
      </c>
    </row>
    <row r="35" spans="1:10" ht="43.2" x14ac:dyDescent="0.3">
      <c r="A35" s="1">
        <v>1968831</v>
      </c>
      <c r="B35" s="1" t="s">
        <v>92</v>
      </c>
      <c r="C35" s="1" t="s">
        <v>22</v>
      </c>
      <c r="D35" s="1" t="s">
        <v>93</v>
      </c>
      <c r="E35" s="2">
        <v>0</v>
      </c>
      <c r="F35" s="1">
        <v>4577.3</v>
      </c>
      <c r="G35" s="1" t="s">
        <v>55</v>
      </c>
      <c r="H35" s="1">
        <f t="shared" si="0"/>
        <v>0</v>
      </c>
      <c r="I35" s="1" t="s">
        <v>22</v>
      </c>
      <c r="J35" s="1" t="s">
        <v>0</v>
      </c>
    </row>
    <row r="36" spans="1:10" ht="28.8" x14ac:dyDescent="0.3">
      <c r="A36" s="1">
        <v>1968832</v>
      </c>
      <c r="B36" s="1" t="s">
        <v>94</v>
      </c>
      <c r="C36" s="1" t="s">
        <v>22</v>
      </c>
      <c r="D36" s="1" t="s">
        <v>95</v>
      </c>
      <c r="E36" s="2">
        <v>0</v>
      </c>
      <c r="F36" s="1">
        <v>1384.0260000000001</v>
      </c>
      <c r="G36" s="1" t="s">
        <v>55</v>
      </c>
      <c r="H36" s="1">
        <f t="shared" si="0"/>
        <v>0</v>
      </c>
      <c r="I36" s="1" t="s">
        <v>22</v>
      </c>
      <c r="J36" s="1" t="s">
        <v>0</v>
      </c>
    </row>
    <row r="37" spans="1:10" ht="43.2" x14ac:dyDescent="0.3">
      <c r="A37" s="1">
        <v>1968833</v>
      </c>
      <c r="B37" s="1" t="s">
        <v>96</v>
      </c>
      <c r="C37" s="1" t="s">
        <v>22</v>
      </c>
      <c r="D37" s="1" t="s">
        <v>97</v>
      </c>
      <c r="E37" s="2">
        <v>0</v>
      </c>
      <c r="F37" s="1">
        <v>207.5</v>
      </c>
      <c r="G37" s="1" t="s">
        <v>55</v>
      </c>
      <c r="H37" s="1">
        <f t="shared" si="0"/>
        <v>0</v>
      </c>
      <c r="I37" s="1" t="s">
        <v>22</v>
      </c>
      <c r="J37" s="1" t="s">
        <v>0</v>
      </c>
    </row>
    <row r="38" spans="1:10" ht="43.2" x14ac:dyDescent="0.3">
      <c r="A38" s="1">
        <v>1968834</v>
      </c>
      <c r="B38" s="1" t="s">
        <v>98</v>
      </c>
      <c r="C38" s="1" t="s">
        <v>22</v>
      </c>
      <c r="D38" s="1" t="s">
        <v>99</v>
      </c>
      <c r="E38" s="2">
        <v>0</v>
      </c>
      <c r="F38" s="1">
        <v>3555.26</v>
      </c>
      <c r="G38" s="1" t="s">
        <v>55</v>
      </c>
      <c r="H38" s="1">
        <f t="shared" si="0"/>
        <v>0</v>
      </c>
      <c r="I38" s="1" t="s">
        <v>22</v>
      </c>
      <c r="J38" s="1" t="s">
        <v>0</v>
      </c>
    </row>
    <row r="39" spans="1:10" ht="43.2" x14ac:dyDescent="0.3">
      <c r="A39" s="1">
        <v>1968835</v>
      </c>
      <c r="B39" s="1" t="s">
        <v>100</v>
      </c>
      <c r="C39" s="1" t="s">
        <v>22</v>
      </c>
      <c r="D39" s="1" t="s">
        <v>101</v>
      </c>
      <c r="E39" s="2">
        <v>0</v>
      </c>
      <c r="F39" s="1">
        <v>2978.9</v>
      </c>
      <c r="G39" s="1" t="s">
        <v>55</v>
      </c>
      <c r="H39" s="1">
        <f t="shared" si="0"/>
        <v>0</v>
      </c>
      <c r="I39" s="1" t="s">
        <v>22</v>
      </c>
      <c r="J39" s="1" t="s">
        <v>0</v>
      </c>
    </row>
    <row r="40" spans="1:10" ht="28.8" x14ac:dyDescent="0.3">
      <c r="A40" s="1">
        <v>1968836</v>
      </c>
      <c r="B40" s="1" t="s">
        <v>102</v>
      </c>
      <c r="C40" s="1" t="s">
        <v>22</v>
      </c>
      <c r="D40" s="1" t="s">
        <v>104</v>
      </c>
      <c r="E40" s="2">
        <v>0</v>
      </c>
      <c r="F40" s="1">
        <v>9814.1010000000006</v>
      </c>
      <c r="G40" s="1" t="s">
        <v>103</v>
      </c>
      <c r="H40" s="1">
        <f t="shared" si="0"/>
        <v>0</v>
      </c>
      <c r="I40" s="1" t="s">
        <v>22</v>
      </c>
      <c r="J40" s="1" t="s">
        <v>0</v>
      </c>
    </row>
    <row r="41" spans="1:10" ht="28.8" x14ac:dyDescent="0.3">
      <c r="A41" s="1">
        <v>1968837</v>
      </c>
      <c r="B41" s="1" t="s">
        <v>105</v>
      </c>
      <c r="C41" s="1" t="s">
        <v>22</v>
      </c>
      <c r="D41" s="1" t="s">
        <v>106</v>
      </c>
      <c r="E41" s="2">
        <v>0</v>
      </c>
      <c r="F41" s="1">
        <v>9814.1010000000006</v>
      </c>
      <c r="G41" s="1" t="s">
        <v>103</v>
      </c>
      <c r="H41" s="1">
        <f t="shared" si="0"/>
        <v>0</v>
      </c>
      <c r="I41" s="1" t="s">
        <v>22</v>
      </c>
      <c r="J41" s="1" t="s">
        <v>0</v>
      </c>
    </row>
    <row r="42" spans="1:10" x14ac:dyDescent="0.3">
      <c r="A42" s="1">
        <v>1968838</v>
      </c>
      <c r="B42" s="1" t="s">
        <v>107</v>
      </c>
      <c r="C42" s="1" t="s">
        <v>22</v>
      </c>
      <c r="D42" s="1" t="s">
        <v>108</v>
      </c>
      <c r="E42" s="2">
        <v>0</v>
      </c>
      <c r="F42" s="1">
        <v>9814.1010000000006</v>
      </c>
      <c r="G42" s="1" t="s">
        <v>103</v>
      </c>
      <c r="H42" s="1">
        <f t="shared" si="0"/>
        <v>0</v>
      </c>
      <c r="I42" s="1" t="s">
        <v>22</v>
      </c>
      <c r="J42" s="1" t="s">
        <v>0</v>
      </c>
    </row>
    <row r="43" spans="1:10" ht="28.8" x14ac:dyDescent="0.3">
      <c r="A43" s="1">
        <v>1968839</v>
      </c>
      <c r="B43" s="1" t="s">
        <v>109</v>
      </c>
      <c r="C43" s="1" t="s">
        <v>22</v>
      </c>
      <c r="D43" s="1" t="s">
        <v>110</v>
      </c>
      <c r="E43" s="2">
        <v>0</v>
      </c>
      <c r="F43" s="1">
        <v>9814.1010000000006</v>
      </c>
      <c r="G43" s="1" t="s">
        <v>103</v>
      </c>
      <c r="H43" s="1">
        <f t="shared" si="0"/>
        <v>0</v>
      </c>
      <c r="I43" s="1" t="s">
        <v>22</v>
      </c>
      <c r="J43" s="1" t="s">
        <v>0</v>
      </c>
    </row>
    <row r="44" spans="1:10" x14ac:dyDescent="0.3">
      <c r="A44" s="1">
        <v>1968840</v>
      </c>
      <c r="B44" s="1" t="s">
        <v>111</v>
      </c>
      <c r="C44" s="1" t="s">
        <v>22</v>
      </c>
      <c r="D44" s="1" t="s">
        <v>112</v>
      </c>
      <c r="E44" s="2">
        <v>0</v>
      </c>
      <c r="F44" s="1">
        <v>9814.1010000000006</v>
      </c>
      <c r="G44" s="1" t="s">
        <v>103</v>
      </c>
      <c r="H44" s="1">
        <f t="shared" si="0"/>
        <v>0</v>
      </c>
      <c r="I44" s="1" t="s">
        <v>22</v>
      </c>
      <c r="J44" s="1" t="s">
        <v>0</v>
      </c>
    </row>
    <row r="45" spans="1:10" ht="28.8" x14ac:dyDescent="0.3">
      <c r="A45" s="1">
        <v>1968841</v>
      </c>
      <c r="B45" s="1" t="s">
        <v>113</v>
      </c>
      <c r="C45" s="1" t="s">
        <v>22</v>
      </c>
      <c r="D45" s="1" t="s">
        <v>114</v>
      </c>
      <c r="E45" s="2">
        <v>0</v>
      </c>
      <c r="F45" s="1">
        <v>196282.02</v>
      </c>
      <c r="G45" s="1" t="s">
        <v>103</v>
      </c>
      <c r="H45" s="1">
        <f t="shared" si="0"/>
        <v>0</v>
      </c>
      <c r="I45" s="1" t="s">
        <v>22</v>
      </c>
      <c r="J45" s="1" t="s">
        <v>0</v>
      </c>
    </row>
    <row r="46" spans="1:10" ht="28.8" x14ac:dyDescent="0.3">
      <c r="A46" s="1">
        <v>1968842</v>
      </c>
      <c r="B46" s="1" t="s">
        <v>115</v>
      </c>
      <c r="C46" s="1" t="s">
        <v>22</v>
      </c>
      <c r="D46" s="1" t="s">
        <v>116</v>
      </c>
      <c r="E46" s="2">
        <v>0</v>
      </c>
      <c r="F46" s="1">
        <v>9814.1010000000006</v>
      </c>
      <c r="G46" s="1" t="s">
        <v>103</v>
      </c>
      <c r="H46" s="1">
        <f t="shared" si="0"/>
        <v>0</v>
      </c>
      <c r="I46" s="1" t="s">
        <v>22</v>
      </c>
      <c r="J46" s="1" t="s">
        <v>0</v>
      </c>
    </row>
    <row r="47" spans="1:10" ht="28.8" x14ac:dyDescent="0.3">
      <c r="A47" s="1">
        <v>1968843</v>
      </c>
      <c r="B47" s="1" t="s">
        <v>117</v>
      </c>
      <c r="C47" s="1" t="s">
        <v>22</v>
      </c>
      <c r="D47" s="1" t="s">
        <v>118</v>
      </c>
      <c r="E47" s="2">
        <v>0</v>
      </c>
      <c r="F47" s="1">
        <v>98141.01</v>
      </c>
      <c r="G47" s="1" t="s">
        <v>103</v>
      </c>
      <c r="H47" s="1">
        <f t="shared" si="0"/>
        <v>0</v>
      </c>
      <c r="I47" s="1" t="s">
        <v>22</v>
      </c>
      <c r="J47" s="1" t="s">
        <v>0</v>
      </c>
    </row>
    <row r="48" spans="1:10" ht="28.8" x14ac:dyDescent="0.3">
      <c r="A48" s="1">
        <v>1968844</v>
      </c>
      <c r="B48" s="1" t="s">
        <v>119</v>
      </c>
      <c r="C48" s="1" t="s">
        <v>22</v>
      </c>
      <c r="D48" s="1" t="s">
        <v>120</v>
      </c>
      <c r="E48" s="2">
        <v>0</v>
      </c>
      <c r="F48" s="1">
        <v>9466.43</v>
      </c>
      <c r="G48" s="1" t="s">
        <v>103</v>
      </c>
      <c r="H48" s="1">
        <f t="shared" si="0"/>
        <v>0</v>
      </c>
      <c r="I48" s="1" t="s">
        <v>22</v>
      </c>
      <c r="J48" s="1" t="s">
        <v>0</v>
      </c>
    </row>
    <row r="49" spans="1:10" ht="28.8" x14ac:dyDescent="0.3">
      <c r="A49" s="1">
        <v>1968845</v>
      </c>
      <c r="B49" s="1" t="s">
        <v>121</v>
      </c>
      <c r="C49" s="1" t="s">
        <v>22</v>
      </c>
      <c r="D49" s="1" t="s">
        <v>122</v>
      </c>
      <c r="E49" s="2">
        <v>0</v>
      </c>
      <c r="F49" s="1">
        <v>219.46799999999999</v>
      </c>
      <c r="G49" s="1" t="s">
        <v>103</v>
      </c>
      <c r="H49" s="1">
        <f t="shared" si="0"/>
        <v>0</v>
      </c>
      <c r="I49" s="1" t="s">
        <v>22</v>
      </c>
      <c r="J49" s="1" t="s">
        <v>0</v>
      </c>
    </row>
    <row r="50" spans="1:10" ht="28.8" x14ac:dyDescent="0.3">
      <c r="A50" s="1">
        <v>1968846</v>
      </c>
      <c r="B50" s="1" t="s">
        <v>123</v>
      </c>
      <c r="C50" s="1" t="s">
        <v>22</v>
      </c>
      <c r="D50" s="1" t="s">
        <v>124</v>
      </c>
      <c r="E50" s="2">
        <v>0</v>
      </c>
      <c r="F50" s="1">
        <v>87.475999999999999</v>
      </c>
      <c r="G50" s="1" t="s">
        <v>103</v>
      </c>
      <c r="H50" s="1">
        <f t="shared" si="0"/>
        <v>0</v>
      </c>
      <c r="I50" s="1" t="s">
        <v>22</v>
      </c>
      <c r="J50" s="1" t="s">
        <v>0</v>
      </c>
    </row>
    <row r="51" spans="1:10" x14ac:dyDescent="0.3">
      <c r="A51" s="1">
        <v>1968847</v>
      </c>
      <c r="B51" s="1" t="s">
        <v>125</v>
      </c>
      <c r="C51" s="1" t="s">
        <v>126</v>
      </c>
      <c r="D51" s="1" t="s">
        <v>127</v>
      </c>
      <c r="E51" s="1">
        <f>ROUND(H52+H57+H60+H71+H73+H75+H83+H91+H93,2)</f>
        <v>0</v>
      </c>
      <c r="F51" s="1">
        <v>1</v>
      </c>
      <c r="G51" s="1" t="s">
        <v>0</v>
      </c>
      <c r="H51" s="1">
        <f t="shared" si="0"/>
        <v>0</v>
      </c>
      <c r="I51" s="1" t="s">
        <v>22</v>
      </c>
      <c r="J51" s="1" t="s">
        <v>0</v>
      </c>
    </row>
    <row r="52" spans="1:10" x14ac:dyDescent="0.3">
      <c r="A52" s="1">
        <v>1968848</v>
      </c>
      <c r="B52" s="1" t="s">
        <v>128</v>
      </c>
      <c r="C52" s="1">
        <v>712</v>
      </c>
      <c r="D52" s="1" t="s">
        <v>129</v>
      </c>
      <c r="E52" s="1">
        <f>ROUND(H53+H54+H55+H56,2)</f>
        <v>0</v>
      </c>
      <c r="F52" s="1">
        <v>1</v>
      </c>
      <c r="G52" s="1" t="s">
        <v>0</v>
      </c>
      <c r="H52" s="1">
        <f t="shared" si="0"/>
        <v>0</v>
      </c>
      <c r="I52" s="1" t="s">
        <v>22</v>
      </c>
      <c r="J52" s="1" t="s">
        <v>0</v>
      </c>
    </row>
    <row r="53" spans="1:10" ht="28.8" x14ac:dyDescent="0.3">
      <c r="A53" s="1">
        <v>1968849</v>
      </c>
      <c r="B53" s="1" t="s">
        <v>130</v>
      </c>
      <c r="C53" s="1" t="s">
        <v>22</v>
      </c>
      <c r="D53" s="1" t="s">
        <v>131</v>
      </c>
      <c r="E53" s="2">
        <v>0</v>
      </c>
      <c r="F53" s="1">
        <v>1659.4</v>
      </c>
      <c r="G53" s="1" t="s">
        <v>55</v>
      </c>
      <c r="H53" s="1">
        <f t="shared" si="0"/>
        <v>0</v>
      </c>
      <c r="I53" s="1" t="s">
        <v>22</v>
      </c>
      <c r="J53" s="1" t="s">
        <v>0</v>
      </c>
    </row>
    <row r="54" spans="1:10" ht="28.8" x14ac:dyDescent="0.3">
      <c r="A54" s="1">
        <v>1968850</v>
      </c>
      <c r="B54" s="1" t="s">
        <v>132</v>
      </c>
      <c r="C54" s="1" t="s">
        <v>22</v>
      </c>
      <c r="D54" s="1" t="s">
        <v>133</v>
      </c>
      <c r="E54" s="2">
        <v>0</v>
      </c>
      <c r="F54" s="1">
        <v>1659.4</v>
      </c>
      <c r="G54" s="1" t="s">
        <v>55</v>
      </c>
      <c r="H54" s="1">
        <f t="shared" si="0"/>
        <v>0</v>
      </c>
      <c r="I54" s="1" t="s">
        <v>22</v>
      </c>
      <c r="J54" s="1" t="s">
        <v>0</v>
      </c>
    </row>
    <row r="55" spans="1:10" ht="28.8" x14ac:dyDescent="0.3">
      <c r="A55" s="1">
        <v>1968851</v>
      </c>
      <c r="B55" s="1" t="s">
        <v>134</v>
      </c>
      <c r="C55" s="1" t="s">
        <v>22</v>
      </c>
      <c r="D55" s="1" t="s">
        <v>135</v>
      </c>
      <c r="E55" s="2">
        <v>0</v>
      </c>
      <c r="F55" s="1">
        <v>3393</v>
      </c>
      <c r="G55" s="1" t="s">
        <v>55</v>
      </c>
      <c r="H55" s="1">
        <f t="shared" si="0"/>
        <v>0</v>
      </c>
      <c r="I55" s="1" t="s">
        <v>22</v>
      </c>
      <c r="J55" s="1" t="s">
        <v>0</v>
      </c>
    </row>
    <row r="56" spans="1:10" ht="28.8" x14ac:dyDescent="0.3">
      <c r="A56" s="1">
        <v>1968852</v>
      </c>
      <c r="B56" s="1" t="s">
        <v>136</v>
      </c>
      <c r="C56" s="1" t="s">
        <v>22</v>
      </c>
      <c r="D56" s="1" t="s">
        <v>137</v>
      </c>
      <c r="E56" s="2">
        <v>0</v>
      </c>
      <c r="F56" s="1">
        <v>3393</v>
      </c>
      <c r="G56" s="1" t="s">
        <v>55</v>
      </c>
      <c r="H56" s="1">
        <f t="shared" si="0"/>
        <v>0</v>
      </c>
      <c r="I56" s="1" t="s">
        <v>22</v>
      </c>
      <c r="J56" s="1" t="s">
        <v>0</v>
      </c>
    </row>
    <row r="57" spans="1:10" x14ac:dyDescent="0.3">
      <c r="A57" s="1">
        <v>1968853</v>
      </c>
      <c r="B57" s="1" t="s">
        <v>138</v>
      </c>
      <c r="C57" s="1">
        <v>713</v>
      </c>
      <c r="D57" s="1" t="s">
        <v>139</v>
      </c>
      <c r="E57" s="1">
        <f>ROUND(H58+H59,2)</f>
        <v>0</v>
      </c>
      <c r="F57" s="1">
        <v>1</v>
      </c>
      <c r="G57" s="1" t="s">
        <v>0</v>
      </c>
      <c r="H57" s="1">
        <f t="shared" si="0"/>
        <v>0</v>
      </c>
      <c r="I57" s="1" t="s">
        <v>22</v>
      </c>
      <c r="J57" s="1" t="s">
        <v>0</v>
      </c>
    </row>
    <row r="58" spans="1:10" ht="43.2" x14ac:dyDescent="0.3">
      <c r="A58" s="1">
        <v>1968854</v>
      </c>
      <c r="B58" s="1" t="s">
        <v>140</v>
      </c>
      <c r="C58" s="1" t="s">
        <v>22</v>
      </c>
      <c r="D58" s="1" t="s">
        <v>141</v>
      </c>
      <c r="E58" s="2">
        <v>0</v>
      </c>
      <c r="F58" s="1">
        <v>1659.4</v>
      </c>
      <c r="G58" s="1" t="s">
        <v>55</v>
      </c>
      <c r="H58" s="1">
        <f t="shared" si="0"/>
        <v>0</v>
      </c>
      <c r="I58" s="1" t="s">
        <v>22</v>
      </c>
      <c r="J58" s="1" t="s">
        <v>0</v>
      </c>
    </row>
    <row r="59" spans="1:10" ht="43.2" x14ac:dyDescent="0.3">
      <c r="A59" s="1">
        <v>1968855</v>
      </c>
      <c r="B59" s="1" t="s">
        <v>142</v>
      </c>
      <c r="C59" s="1" t="s">
        <v>22</v>
      </c>
      <c r="D59" s="1" t="s">
        <v>143</v>
      </c>
      <c r="E59" s="2">
        <v>0</v>
      </c>
      <c r="F59" s="1">
        <v>8445.4</v>
      </c>
      <c r="G59" s="1" t="s">
        <v>55</v>
      </c>
      <c r="H59" s="1">
        <f t="shared" si="0"/>
        <v>0</v>
      </c>
      <c r="I59" s="1" t="s">
        <v>22</v>
      </c>
      <c r="J59" s="1" t="s">
        <v>0</v>
      </c>
    </row>
    <row r="60" spans="1:10" x14ac:dyDescent="0.3">
      <c r="A60" s="1">
        <v>1968856</v>
      </c>
      <c r="B60" s="1" t="s">
        <v>144</v>
      </c>
      <c r="C60" s="1">
        <v>725</v>
      </c>
      <c r="D60" s="1" t="s">
        <v>145</v>
      </c>
      <c r="E60" s="1">
        <f>ROUND(H61+H62+H63+H64+H65+H66+H67+H68+H69+H70,2)</f>
        <v>0</v>
      </c>
      <c r="F60" s="1">
        <v>1</v>
      </c>
      <c r="G60" s="1" t="s">
        <v>0</v>
      </c>
      <c r="H60" s="1">
        <f t="shared" si="0"/>
        <v>0</v>
      </c>
      <c r="I60" s="1" t="s">
        <v>22</v>
      </c>
      <c r="J60" s="1" t="s">
        <v>0</v>
      </c>
    </row>
    <row r="61" spans="1:10" x14ac:dyDescent="0.3">
      <c r="A61" s="1">
        <v>1968857</v>
      </c>
      <c r="B61" s="1" t="s">
        <v>146</v>
      </c>
      <c r="C61" s="1" t="s">
        <v>22</v>
      </c>
      <c r="D61" s="1" t="s">
        <v>148</v>
      </c>
      <c r="E61" s="2">
        <v>0</v>
      </c>
      <c r="F61" s="1">
        <v>1</v>
      </c>
      <c r="G61" s="1" t="s">
        <v>147</v>
      </c>
      <c r="H61" s="1">
        <f t="shared" si="0"/>
        <v>0</v>
      </c>
      <c r="I61" s="1" t="s">
        <v>22</v>
      </c>
      <c r="J61" s="1" t="s">
        <v>0</v>
      </c>
    </row>
    <row r="62" spans="1:10" ht="28.8" x14ac:dyDescent="0.3">
      <c r="A62" s="1">
        <v>1968858</v>
      </c>
      <c r="B62" s="1" t="s">
        <v>149</v>
      </c>
      <c r="C62" s="1" t="s">
        <v>22</v>
      </c>
      <c r="D62" s="1" t="s">
        <v>151</v>
      </c>
      <c r="E62" s="2">
        <v>0</v>
      </c>
      <c r="F62" s="1">
        <v>24</v>
      </c>
      <c r="G62" s="1" t="s">
        <v>150</v>
      </c>
      <c r="H62" s="1">
        <f t="shared" si="0"/>
        <v>0</v>
      </c>
      <c r="I62" s="1" t="s">
        <v>22</v>
      </c>
      <c r="J62" s="1" t="s">
        <v>0</v>
      </c>
    </row>
    <row r="63" spans="1:10" ht="28.8" x14ac:dyDescent="0.3">
      <c r="A63" s="1">
        <v>1968859</v>
      </c>
      <c r="B63" s="1" t="s">
        <v>152</v>
      </c>
      <c r="C63" s="1" t="s">
        <v>22</v>
      </c>
      <c r="D63" s="1" t="s">
        <v>153</v>
      </c>
      <c r="E63" s="2">
        <v>0</v>
      </c>
      <c r="F63" s="1">
        <v>8</v>
      </c>
      <c r="G63" s="1" t="s">
        <v>150</v>
      </c>
      <c r="H63" s="1">
        <f t="shared" si="0"/>
        <v>0</v>
      </c>
      <c r="I63" s="1" t="s">
        <v>22</v>
      </c>
      <c r="J63" s="1" t="s">
        <v>0</v>
      </c>
    </row>
    <row r="64" spans="1:10" x14ac:dyDescent="0.3">
      <c r="A64" s="1">
        <v>1968860</v>
      </c>
      <c r="B64" s="1" t="s">
        <v>154</v>
      </c>
      <c r="C64" s="1" t="s">
        <v>22</v>
      </c>
      <c r="D64" s="1" t="s">
        <v>155</v>
      </c>
      <c r="E64" s="2">
        <v>0</v>
      </c>
      <c r="F64" s="1">
        <v>13</v>
      </c>
      <c r="G64" s="1" t="s">
        <v>72</v>
      </c>
      <c r="H64" s="1">
        <f t="shared" si="0"/>
        <v>0</v>
      </c>
      <c r="I64" s="1" t="s">
        <v>22</v>
      </c>
      <c r="J64" s="1" t="s">
        <v>0</v>
      </c>
    </row>
    <row r="65" spans="1:10" ht="28.8" x14ac:dyDescent="0.3">
      <c r="A65" s="1">
        <v>1968861</v>
      </c>
      <c r="B65" s="1" t="s">
        <v>156</v>
      </c>
      <c r="C65" s="1" t="s">
        <v>22</v>
      </c>
      <c r="D65" s="1" t="s">
        <v>157</v>
      </c>
      <c r="E65" s="2">
        <v>0</v>
      </c>
      <c r="F65" s="1">
        <v>24</v>
      </c>
      <c r="G65" s="1" t="s">
        <v>150</v>
      </c>
      <c r="H65" s="1">
        <f t="shared" si="0"/>
        <v>0</v>
      </c>
      <c r="I65" s="1" t="s">
        <v>22</v>
      </c>
      <c r="J65" s="1" t="s">
        <v>0</v>
      </c>
    </row>
    <row r="66" spans="1:10" ht="28.8" x14ac:dyDescent="0.3">
      <c r="A66" s="1">
        <v>1968862</v>
      </c>
      <c r="B66" s="1" t="s">
        <v>158</v>
      </c>
      <c r="C66" s="1" t="s">
        <v>22</v>
      </c>
      <c r="D66" s="1" t="s">
        <v>159</v>
      </c>
      <c r="E66" s="2">
        <v>0</v>
      </c>
      <c r="F66" s="1">
        <v>2</v>
      </c>
      <c r="G66" s="1" t="s">
        <v>150</v>
      </c>
      <c r="H66" s="1">
        <f t="shared" si="0"/>
        <v>0</v>
      </c>
      <c r="I66" s="1" t="s">
        <v>22</v>
      </c>
      <c r="J66" s="1" t="s">
        <v>0</v>
      </c>
    </row>
    <row r="67" spans="1:10" ht="43.2" x14ac:dyDescent="0.3">
      <c r="A67" s="1">
        <v>1968863</v>
      </c>
      <c r="B67" s="1" t="s">
        <v>160</v>
      </c>
      <c r="C67" s="1" t="s">
        <v>22</v>
      </c>
      <c r="D67" s="1" t="s">
        <v>161</v>
      </c>
      <c r="E67" s="2">
        <v>0</v>
      </c>
      <c r="F67" s="1">
        <v>4</v>
      </c>
      <c r="G67" s="1" t="s">
        <v>150</v>
      </c>
      <c r="H67" s="1">
        <f t="shared" ref="H67:H130" si="1">IF(ISNUMBER(VALUE(E67)),ROUND(SUM(ROUND(E67,2)*F67),2),"N")</f>
        <v>0</v>
      </c>
      <c r="I67" s="1" t="s">
        <v>22</v>
      </c>
      <c r="J67" s="1" t="s">
        <v>0</v>
      </c>
    </row>
    <row r="68" spans="1:10" ht="28.8" x14ac:dyDescent="0.3">
      <c r="A68" s="1">
        <v>1968864</v>
      </c>
      <c r="B68" s="1" t="s">
        <v>162</v>
      </c>
      <c r="C68" s="1" t="s">
        <v>22</v>
      </c>
      <c r="D68" s="1" t="s">
        <v>163</v>
      </c>
      <c r="E68" s="2">
        <v>0</v>
      </c>
      <c r="F68" s="1">
        <v>32</v>
      </c>
      <c r="G68" s="1" t="s">
        <v>150</v>
      </c>
      <c r="H68" s="1">
        <f t="shared" si="1"/>
        <v>0</v>
      </c>
      <c r="I68" s="1" t="s">
        <v>22</v>
      </c>
      <c r="J68" s="1" t="s">
        <v>0</v>
      </c>
    </row>
    <row r="69" spans="1:10" ht="28.8" x14ac:dyDescent="0.3">
      <c r="A69" s="1">
        <v>1968865</v>
      </c>
      <c r="B69" s="1" t="s">
        <v>164</v>
      </c>
      <c r="C69" s="1" t="s">
        <v>22</v>
      </c>
      <c r="D69" s="1" t="s">
        <v>165</v>
      </c>
      <c r="E69" s="2">
        <v>0</v>
      </c>
      <c r="F69" s="1">
        <v>8</v>
      </c>
      <c r="G69" s="1" t="s">
        <v>72</v>
      </c>
      <c r="H69" s="1">
        <f t="shared" si="1"/>
        <v>0</v>
      </c>
      <c r="I69" s="1" t="s">
        <v>22</v>
      </c>
      <c r="J69" s="1" t="s">
        <v>0</v>
      </c>
    </row>
    <row r="70" spans="1:10" x14ac:dyDescent="0.3">
      <c r="A70" s="1">
        <v>1968866</v>
      </c>
      <c r="B70" s="1" t="s">
        <v>166</v>
      </c>
      <c r="C70" s="1" t="s">
        <v>22</v>
      </c>
      <c r="D70" s="1" t="s">
        <v>167</v>
      </c>
      <c r="E70" s="2">
        <v>0</v>
      </c>
      <c r="F70" s="1">
        <v>1</v>
      </c>
      <c r="G70" s="1" t="s">
        <v>147</v>
      </c>
      <c r="H70" s="1">
        <f t="shared" si="1"/>
        <v>0</v>
      </c>
      <c r="I70" s="1" t="s">
        <v>22</v>
      </c>
      <c r="J70" s="1" t="s">
        <v>0</v>
      </c>
    </row>
    <row r="71" spans="1:10" x14ac:dyDescent="0.3">
      <c r="A71" s="1">
        <v>1968867</v>
      </c>
      <c r="B71" s="1" t="s">
        <v>168</v>
      </c>
      <c r="C71" s="1">
        <v>735</v>
      </c>
      <c r="D71" s="1" t="s">
        <v>169</v>
      </c>
      <c r="E71" s="1">
        <f>ROUND(H72,2)</f>
        <v>0</v>
      </c>
      <c r="F71" s="1">
        <v>1</v>
      </c>
      <c r="G71" s="1" t="s">
        <v>0</v>
      </c>
      <c r="H71" s="1">
        <f t="shared" si="1"/>
        <v>0</v>
      </c>
      <c r="I71" s="1" t="s">
        <v>22</v>
      </c>
      <c r="J71" s="1" t="s">
        <v>0</v>
      </c>
    </row>
    <row r="72" spans="1:10" x14ac:dyDescent="0.3">
      <c r="A72" s="1">
        <v>1968868</v>
      </c>
      <c r="B72" s="1" t="s">
        <v>170</v>
      </c>
      <c r="C72" s="1" t="s">
        <v>22</v>
      </c>
      <c r="D72" s="1" t="s">
        <v>171</v>
      </c>
      <c r="E72" s="2">
        <v>0</v>
      </c>
      <c r="F72" s="1">
        <v>25</v>
      </c>
      <c r="G72" s="1" t="s">
        <v>72</v>
      </c>
      <c r="H72" s="1">
        <f t="shared" si="1"/>
        <v>0</v>
      </c>
      <c r="I72" s="1" t="s">
        <v>22</v>
      </c>
      <c r="J72" s="1" t="s">
        <v>0</v>
      </c>
    </row>
    <row r="73" spans="1:10" x14ac:dyDescent="0.3">
      <c r="A73" s="1">
        <v>1968869</v>
      </c>
      <c r="B73" s="1" t="s">
        <v>172</v>
      </c>
      <c r="C73" s="1">
        <v>764</v>
      </c>
      <c r="D73" s="1" t="s">
        <v>173</v>
      </c>
      <c r="E73" s="1">
        <f>ROUND(H74,2)</f>
        <v>0</v>
      </c>
      <c r="F73" s="1">
        <v>1</v>
      </c>
      <c r="G73" s="1" t="s">
        <v>0</v>
      </c>
      <c r="H73" s="1">
        <f t="shared" si="1"/>
        <v>0</v>
      </c>
      <c r="I73" s="1" t="s">
        <v>22</v>
      </c>
      <c r="J73" s="1" t="s">
        <v>0</v>
      </c>
    </row>
    <row r="74" spans="1:10" x14ac:dyDescent="0.3">
      <c r="A74" s="1">
        <v>1968870</v>
      </c>
      <c r="B74" s="1" t="s">
        <v>174</v>
      </c>
      <c r="C74" s="1" t="s">
        <v>22</v>
      </c>
      <c r="D74" s="1" t="s">
        <v>175</v>
      </c>
      <c r="E74" s="2">
        <v>0</v>
      </c>
      <c r="F74" s="1">
        <v>748.4</v>
      </c>
      <c r="G74" s="1" t="s">
        <v>55</v>
      </c>
      <c r="H74" s="1">
        <f t="shared" si="1"/>
        <v>0</v>
      </c>
      <c r="I74" s="1" t="s">
        <v>22</v>
      </c>
      <c r="J74" s="1" t="s">
        <v>0</v>
      </c>
    </row>
    <row r="75" spans="1:10" x14ac:dyDescent="0.3">
      <c r="A75" s="1">
        <v>1968871</v>
      </c>
      <c r="B75" s="1" t="s">
        <v>176</v>
      </c>
      <c r="C75" s="1">
        <v>766</v>
      </c>
      <c r="D75" s="1" t="s">
        <v>177</v>
      </c>
      <c r="E75" s="1">
        <f>ROUND(H76+H77+H78+H79+H80+H81+H82,2)</f>
        <v>0</v>
      </c>
      <c r="F75" s="1">
        <v>1</v>
      </c>
      <c r="G75" s="1" t="s">
        <v>0</v>
      </c>
      <c r="H75" s="1">
        <f t="shared" si="1"/>
        <v>0</v>
      </c>
      <c r="I75" s="1" t="s">
        <v>22</v>
      </c>
      <c r="J75" s="1" t="s">
        <v>0</v>
      </c>
    </row>
    <row r="76" spans="1:10" ht="28.8" x14ac:dyDescent="0.3">
      <c r="A76" s="1">
        <v>1968872</v>
      </c>
      <c r="B76" s="1" t="s">
        <v>178</v>
      </c>
      <c r="C76" s="1" t="s">
        <v>22</v>
      </c>
      <c r="D76" s="1" t="s">
        <v>179</v>
      </c>
      <c r="E76" s="2">
        <v>0</v>
      </c>
      <c r="F76" s="1">
        <v>62</v>
      </c>
      <c r="G76" s="1" t="s">
        <v>72</v>
      </c>
      <c r="H76" s="1">
        <f t="shared" si="1"/>
        <v>0</v>
      </c>
      <c r="I76" s="1" t="s">
        <v>22</v>
      </c>
      <c r="J76" s="1" t="s">
        <v>0</v>
      </c>
    </row>
    <row r="77" spans="1:10" x14ac:dyDescent="0.3">
      <c r="A77" s="1">
        <v>1968873</v>
      </c>
      <c r="B77" s="1" t="s">
        <v>180</v>
      </c>
      <c r="C77" s="1" t="s">
        <v>22</v>
      </c>
      <c r="D77" s="1" t="s">
        <v>181</v>
      </c>
      <c r="E77" s="2">
        <v>0</v>
      </c>
      <c r="F77" s="1">
        <v>17.5</v>
      </c>
      <c r="G77" s="1" t="s">
        <v>55</v>
      </c>
      <c r="H77" s="1">
        <f t="shared" si="1"/>
        <v>0</v>
      </c>
      <c r="I77" s="1" t="s">
        <v>22</v>
      </c>
      <c r="J77" s="1" t="s">
        <v>0</v>
      </c>
    </row>
    <row r="78" spans="1:10" x14ac:dyDescent="0.3">
      <c r="A78" s="1">
        <v>1968874</v>
      </c>
      <c r="B78" s="1" t="s">
        <v>182</v>
      </c>
      <c r="C78" s="1" t="s">
        <v>22</v>
      </c>
      <c r="D78" s="1" t="s">
        <v>183</v>
      </c>
      <c r="E78" s="2">
        <v>0</v>
      </c>
      <c r="F78" s="1">
        <v>1</v>
      </c>
      <c r="G78" s="1" t="s">
        <v>147</v>
      </c>
      <c r="H78" s="1">
        <f t="shared" si="1"/>
        <v>0</v>
      </c>
      <c r="I78" s="1" t="s">
        <v>22</v>
      </c>
      <c r="J78" s="1" t="s">
        <v>0</v>
      </c>
    </row>
    <row r="79" spans="1:10" x14ac:dyDescent="0.3">
      <c r="A79" s="1">
        <v>1968875</v>
      </c>
      <c r="B79" s="1" t="s">
        <v>184</v>
      </c>
      <c r="C79" s="1" t="s">
        <v>22</v>
      </c>
      <c r="D79" s="1" t="s">
        <v>185</v>
      </c>
      <c r="E79" s="2">
        <v>0</v>
      </c>
      <c r="F79" s="1">
        <v>270</v>
      </c>
      <c r="G79" s="1" t="s">
        <v>55</v>
      </c>
      <c r="H79" s="1">
        <f t="shared" si="1"/>
        <v>0</v>
      </c>
      <c r="I79" s="1" t="s">
        <v>22</v>
      </c>
      <c r="J79" s="1" t="s">
        <v>0</v>
      </c>
    </row>
    <row r="80" spans="1:10" x14ac:dyDescent="0.3">
      <c r="A80" s="1">
        <v>1968876</v>
      </c>
      <c r="B80" s="1" t="s">
        <v>186</v>
      </c>
      <c r="C80" s="1" t="s">
        <v>22</v>
      </c>
      <c r="D80" s="1" t="s">
        <v>187</v>
      </c>
      <c r="E80" s="2">
        <v>0</v>
      </c>
      <c r="F80" s="1">
        <v>277.33</v>
      </c>
      <c r="G80" s="1" t="s">
        <v>55</v>
      </c>
      <c r="H80" s="1">
        <f t="shared" si="1"/>
        <v>0</v>
      </c>
      <c r="I80" s="1" t="s">
        <v>22</v>
      </c>
      <c r="J80" s="1" t="s">
        <v>0</v>
      </c>
    </row>
    <row r="81" spans="1:10" ht="28.8" x14ac:dyDescent="0.3">
      <c r="A81" s="1">
        <v>1968877</v>
      </c>
      <c r="B81" s="1" t="s">
        <v>188</v>
      </c>
      <c r="C81" s="1" t="s">
        <v>22</v>
      </c>
      <c r="D81" s="1" t="s">
        <v>189</v>
      </c>
      <c r="E81" s="2">
        <v>0</v>
      </c>
      <c r="F81" s="1">
        <v>277.33</v>
      </c>
      <c r="G81" s="1" t="s">
        <v>55</v>
      </c>
      <c r="H81" s="1">
        <f t="shared" si="1"/>
        <v>0</v>
      </c>
      <c r="I81" s="1" t="s">
        <v>22</v>
      </c>
      <c r="J81" s="1" t="s">
        <v>0</v>
      </c>
    </row>
    <row r="82" spans="1:10" ht="28.8" x14ac:dyDescent="0.3">
      <c r="A82" s="1">
        <v>1968878</v>
      </c>
      <c r="B82" s="1" t="s">
        <v>190</v>
      </c>
      <c r="C82" s="1" t="s">
        <v>22</v>
      </c>
      <c r="D82" s="1" t="s">
        <v>191</v>
      </c>
      <c r="E82" s="2">
        <v>0</v>
      </c>
      <c r="F82" s="1">
        <v>1002</v>
      </c>
      <c r="G82" s="1" t="s">
        <v>72</v>
      </c>
      <c r="H82" s="1">
        <f t="shared" si="1"/>
        <v>0</v>
      </c>
      <c r="I82" s="1" t="s">
        <v>22</v>
      </c>
      <c r="J82" s="1" t="s">
        <v>0</v>
      </c>
    </row>
    <row r="83" spans="1:10" x14ac:dyDescent="0.3">
      <c r="A83" s="1">
        <v>1968879</v>
      </c>
      <c r="B83" s="1" t="s">
        <v>192</v>
      </c>
      <c r="C83" s="1">
        <v>767</v>
      </c>
      <c r="D83" s="1" t="s">
        <v>193</v>
      </c>
      <c r="E83" s="1">
        <f>ROUND(H84+H85+H86+H87+H88+H89+H90,2)</f>
        <v>0</v>
      </c>
      <c r="F83" s="1">
        <v>1</v>
      </c>
      <c r="G83" s="1" t="s">
        <v>0</v>
      </c>
      <c r="H83" s="1">
        <f t="shared" si="1"/>
        <v>0</v>
      </c>
      <c r="I83" s="1" t="s">
        <v>22</v>
      </c>
      <c r="J83" s="1" t="s">
        <v>0</v>
      </c>
    </row>
    <row r="84" spans="1:10" ht="28.8" x14ac:dyDescent="0.3">
      <c r="A84" s="1">
        <v>1968880</v>
      </c>
      <c r="B84" s="1" t="s">
        <v>194</v>
      </c>
      <c r="C84" s="1" t="s">
        <v>22</v>
      </c>
      <c r="D84" s="1" t="s">
        <v>195</v>
      </c>
      <c r="E84" s="2">
        <v>0</v>
      </c>
      <c r="F84" s="1">
        <v>60</v>
      </c>
      <c r="G84" s="1" t="s">
        <v>55</v>
      </c>
      <c r="H84" s="1">
        <f t="shared" si="1"/>
        <v>0</v>
      </c>
      <c r="I84" s="1" t="s">
        <v>22</v>
      </c>
      <c r="J84" s="1" t="s">
        <v>0</v>
      </c>
    </row>
    <row r="85" spans="1:10" ht="28.8" x14ac:dyDescent="0.3">
      <c r="A85" s="1">
        <v>1968881</v>
      </c>
      <c r="B85" s="1" t="s">
        <v>196</v>
      </c>
      <c r="C85" s="1" t="s">
        <v>22</v>
      </c>
      <c r="D85" s="1" t="s">
        <v>197</v>
      </c>
      <c r="E85" s="2">
        <v>0</v>
      </c>
      <c r="F85" s="1">
        <v>1</v>
      </c>
      <c r="G85" s="1" t="s">
        <v>147</v>
      </c>
      <c r="H85" s="1">
        <f t="shared" si="1"/>
        <v>0</v>
      </c>
      <c r="I85" s="1" t="s">
        <v>22</v>
      </c>
      <c r="J85" s="1" t="s">
        <v>0</v>
      </c>
    </row>
    <row r="86" spans="1:10" x14ac:dyDescent="0.3">
      <c r="A86" s="1">
        <v>1968882</v>
      </c>
      <c r="B86" s="1" t="s">
        <v>198</v>
      </c>
      <c r="C86" s="1" t="s">
        <v>22</v>
      </c>
      <c r="D86" s="1" t="s">
        <v>199</v>
      </c>
      <c r="E86" s="2">
        <v>0</v>
      </c>
      <c r="F86" s="1">
        <v>669</v>
      </c>
      <c r="G86" s="1" t="s">
        <v>55</v>
      </c>
      <c r="H86" s="1">
        <f t="shared" si="1"/>
        <v>0</v>
      </c>
      <c r="I86" s="1" t="s">
        <v>22</v>
      </c>
      <c r="J86" s="1" t="s">
        <v>0</v>
      </c>
    </row>
    <row r="87" spans="1:10" x14ac:dyDescent="0.3">
      <c r="A87" s="1">
        <v>1968883</v>
      </c>
      <c r="B87" s="1" t="s">
        <v>200</v>
      </c>
      <c r="C87" s="1" t="s">
        <v>22</v>
      </c>
      <c r="D87" s="1" t="s">
        <v>201</v>
      </c>
      <c r="E87" s="2">
        <v>0</v>
      </c>
      <c r="F87" s="1">
        <v>669</v>
      </c>
      <c r="G87" s="1" t="s">
        <v>55</v>
      </c>
      <c r="H87" s="1">
        <f t="shared" si="1"/>
        <v>0</v>
      </c>
      <c r="I87" s="1" t="s">
        <v>22</v>
      </c>
      <c r="J87" s="1" t="s">
        <v>0</v>
      </c>
    </row>
    <row r="88" spans="1:10" ht="43.2" x14ac:dyDescent="0.3">
      <c r="A88" s="1">
        <v>1968884</v>
      </c>
      <c r="B88" s="1" t="s">
        <v>202</v>
      </c>
      <c r="C88" s="1" t="s">
        <v>22</v>
      </c>
      <c r="D88" s="1" t="s">
        <v>203</v>
      </c>
      <c r="E88" s="2">
        <v>0</v>
      </c>
      <c r="F88" s="1">
        <v>617.1</v>
      </c>
      <c r="G88" s="1" t="s">
        <v>55</v>
      </c>
      <c r="H88" s="1">
        <f t="shared" si="1"/>
        <v>0</v>
      </c>
      <c r="I88" s="1" t="s">
        <v>22</v>
      </c>
      <c r="J88" s="1" t="s">
        <v>0</v>
      </c>
    </row>
    <row r="89" spans="1:10" x14ac:dyDescent="0.3">
      <c r="A89" s="1">
        <v>1968885</v>
      </c>
      <c r="B89" s="1" t="s">
        <v>204</v>
      </c>
      <c r="C89" s="1" t="s">
        <v>22</v>
      </c>
      <c r="D89" s="1" t="s">
        <v>205</v>
      </c>
      <c r="E89" s="2">
        <v>0</v>
      </c>
      <c r="F89" s="1">
        <v>1379.52</v>
      </c>
      <c r="G89" s="1" t="s">
        <v>55</v>
      </c>
      <c r="H89" s="1">
        <f t="shared" si="1"/>
        <v>0</v>
      </c>
      <c r="I89" s="1" t="s">
        <v>22</v>
      </c>
      <c r="J89" s="1" t="s">
        <v>0</v>
      </c>
    </row>
    <row r="90" spans="1:10" x14ac:dyDescent="0.3">
      <c r="A90" s="1">
        <v>1968886</v>
      </c>
      <c r="B90" s="1" t="s">
        <v>206</v>
      </c>
      <c r="C90" s="1" t="s">
        <v>22</v>
      </c>
      <c r="D90" s="1" t="s">
        <v>207</v>
      </c>
      <c r="E90" s="2">
        <v>0</v>
      </c>
      <c r="F90" s="1">
        <v>1379.52</v>
      </c>
      <c r="G90" s="1" t="s">
        <v>55</v>
      </c>
      <c r="H90" s="1">
        <f t="shared" si="1"/>
        <v>0</v>
      </c>
      <c r="I90" s="1" t="s">
        <v>22</v>
      </c>
      <c r="J90" s="1" t="s">
        <v>0</v>
      </c>
    </row>
    <row r="91" spans="1:10" x14ac:dyDescent="0.3">
      <c r="A91" s="1">
        <v>1968887</v>
      </c>
      <c r="B91" s="1" t="s">
        <v>208</v>
      </c>
      <c r="C91" s="1">
        <v>769</v>
      </c>
      <c r="D91" s="1" t="s">
        <v>209</v>
      </c>
      <c r="E91" s="1">
        <f>ROUND(H92,2)</f>
        <v>0</v>
      </c>
      <c r="F91" s="1">
        <v>1</v>
      </c>
      <c r="G91" s="1" t="s">
        <v>0</v>
      </c>
      <c r="H91" s="1">
        <f t="shared" si="1"/>
        <v>0</v>
      </c>
      <c r="I91" s="1" t="s">
        <v>22</v>
      </c>
      <c r="J91" s="1" t="s">
        <v>0</v>
      </c>
    </row>
    <row r="92" spans="1:10" ht="28.8" x14ac:dyDescent="0.3">
      <c r="A92" s="1">
        <v>1968888</v>
      </c>
      <c r="B92" s="1" t="s">
        <v>210</v>
      </c>
      <c r="C92" s="1" t="s">
        <v>22</v>
      </c>
      <c r="D92" s="1" t="s">
        <v>211</v>
      </c>
      <c r="E92" s="2">
        <v>0</v>
      </c>
      <c r="F92" s="1">
        <v>10</v>
      </c>
      <c r="G92" s="1" t="s">
        <v>72</v>
      </c>
      <c r="H92" s="1">
        <f t="shared" si="1"/>
        <v>0</v>
      </c>
      <c r="I92" s="1" t="s">
        <v>22</v>
      </c>
      <c r="J92" s="1" t="s">
        <v>0</v>
      </c>
    </row>
    <row r="93" spans="1:10" x14ac:dyDescent="0.3">
      <c r="A93" s="1">
        <v>1968889</v>
      </c>
      <c r="B93" s="1" t="s">
        <v>212</v>
      </c>
      <c r="C93" s="1">
        <v>776</v>
      </c>
      <c r="D93" s="1" t="s">
        <v>213</v>
      </c>
      <c r="E93" s="1">
        <f>ROUND(H94,2)</f>
        <v>0</v>
      </c>
      <c r="F93" s="1">
        <v>1</v>
      </c>
      <c r="G93" s="1" t="s">
        <v>0</v>
      </c>
      <c r="H93" s="1">
        <f t="shared" si="1"/>
        <v>0</v>
      </c>
      <c r="I93" s="1" t="s">
        <v>22</v>
      </c>
      <c r="J93" s="1" t="s">
        <v>0</v>
      </c>
    </row>
    <row r="94" spans="1:10" ht="28.8" x14ac:dyDescent="0.3">
      <c r="A94" s="1">
        <v>1968890</v>
      </c>
      <c r="B94" s="1" t="s">
        <v>214</v>
      </c>
      <c r="C94" s="1" t="s">
        <v>22</v>
      </c>
      <c r="D94" s="1" t="s">
        <v>215</v>
      </c>
      <c r="E94" s="2">
        <v>0</v>
      </c>
      <c r="F94" s="1">
        <v>331.7</v>
      </c>
      <c r="G94" s="1" t="s">
        <v>55</v>
      </c>
      <c r="H94" s="1">
        <f t="shared" si="1"/>
        <v>0</v>
      </c>
      <c r="I94" s="1" t="s">
        <v>22</v>
      </c>
      <c r="J94" s="1" t="s">
        <v>0</v>
      </c>
    </row>
    <row r="95" spans="1:10" x14ac:dyDescent="0.3">
      <c r="A95" s="1">
        <v>1968891</v>
      </c>
      <c r="B95" s="1" t="s">
        <v>216</v>
      </c>
      <c r="C95" s="1" t="s">
        <v>217</v>
      </c>
      <c r="D95" s="1" t="s">
        <v>218</v>
      </c>
      <c r="E95" s="1">
        <f>ROUND(H96,2)</f>
        <v>0</v>
      </c>
      <c r="F95" s="1">
        <v>1</v>
      </c>
      <c r="G95" s="1" t="s">
        <v>0</v>
      </c>
      <c r="H95" s="1">
        <f t="shared" si="1"/>
        <v>0</v>
      </c>
      <c r="I95" s="1" t="s">
        <v>22</v>
      </c>
      <c r="J95" s="1" t="s">
        <v>0</v>
      </c>
    </row>
    <row r="96" spans="1:10" x14ac:dyDescent="0.3">
      <c r="A96" s="1">
        <v>1968892</v>
      </c>
      <c r="B96" s="1" t="s">
        <v>219</v>
      </c>
      <c r="C96" s="1" t="s">
        <v>220</v>
      </c>
      <c r="D96" s="1" t="s">
        <v>221</v>
      </c>
      <c r="E96" s="1">
        <f>ROUND(H97,2)</f>
        <v>0</v>
      </c>
      <c r="F96" s="1">
        <v>1</v>
      </c>
      <c r="G96" s="1" t="s">
        <v>0</v>
      </c>
      <c r="H96" s="1">
        <f t="shared" si="1"/>
        <v>0</v>
      </c>
      <c r="I96" s="1" t="s">
        <v>22</v>
      </c>
      <c r="J96" s="1" t="s">
        <v>0</v>
      </c>
    </row>
    <row r="97" spans="1:10" x14ac:dyDescent="0.3">
      <c r="A97" s="1">
        <v>1968893</v>
      </c>
      <c r="B97" s="1" t="s">
        <v>222</v>
      </c>
      <c r="C97" s="1" t="s">
        <v>22</v>
      </c>
      <c r="D97" s="1" t="s">
        <v>223</v>
      </c>
      <c r="E97" s="2">
        <v>0</v>
      </c>
      <c r="F97" s="1">
        <v>1</v>
      </c>
      <c r="G97" s="1" t="s">
        <v>72</v>
      </c>
      <c r="H97" s="1">
        <f t="shared" si="1"/>
        <v>0</v>
      </c>
      <c r="I97" s="1" t="s">
        <v>22</v>
      </c>
      <c r="J97" s="1" t="s">
        <v>0</v>
      </c>
    </row>
    <row r="98" spans="1:10" x14ac:dyDescent="0.3">
      <c r="A98" s="1">
        <v>1968894</v>
      </c>
      <c r="B98" s="1" t="s">
        <v>224</v>
      </c>
      <c r="C98" s="1" t="s">
        <v>22</v>
      </c>
      <c r="D98" s="1" t="s">
        <v>225</v>
      </c>
      <c r="E98" s="1">
        <f>ROUND(H99+H224+H402,2)</f>
        <v>0</v>
      </c>
      <c r="F98" s="1">
        <v>1</v>
      </c>
      <c r="G98" s="1" t="s">
        <v>0</v>
      </c>
      <c r="H98" s="1">
        <f t="shared" si="1"/>
        <v>0</v>
      </c>
      <c r="I98" s="1" t="s">
        <v>22</v>
      </c>
      <c r="J98" s="1" t="s">
        <v>0</v>
      </c>
    </row>
    <row r="99" spans="1:10" x14ac:dyDescent="0.3">
      <c r="A99" s="1">
        <v>1968895</v>
      </c>
      <c r="B99" s="1" t="s">
        <v>226</v>
      </c>
      <c r="C99" s="1" t="s">
        <v>35</v>
      </c>
      <c r="D99" s="1" t="s">
        <v>36</v>
      </c>
      <c r="E99" s="1">
        <f>ROUND(H100+H108+H119+H139+H158+H206+H222,2)</f>
        <v>0</v>
      </c>
      <c r="F99" s="1">
        <v>1</v>
      </c>
      <c r="G99" s="1" t="s">
        <v>0</v>
      </c>
      <c r="H99" s="1">
        <f t="shared" si="1"/>
        <v>0</v>
      </c>
      <c r="I99" s="1" t="s">
        <v>22</v>
      </c>
      <c r="J99" s="1" t="s">
        <v>0</v>
      </c>
    </row>
    <row r="100" spans="1:10" x14ac:dyDescent="0.3">
      <c r="A100" s="1">
        <v>1968896</v>
      </c>
      <c r="B100" s="1" t="s">
        <v>227</v>
      </c>
      <c r="C100" s="1">
        <v>1</v>
      </c>
      <c r="D100" s="1" t="s">
        <v>38</v>
      </c>
      <c r="E100" s="1">
        <f>ROUND(H101+H102+H103+H104+H105+H106+H107,2)</f>
        <v>0</v>
      </c>
      <c r="F100" s="1">
        <v>1</v>
      </c>
      <c r="G100" s="1" t="s">
        <v>0</v>
      </c>
      <c r="H100" s="1">
        <f t="shared" si="1"/>
        <v>0</v>
      </c>
      <c r="I100" s="1" t="s">
        <v>22</v>
      </c>
      <c r="J100" s="1" t="s">
        <v>0</v>
      </c>
    </row>
    <row r="101" spans="1:10" ht="28.8" x14ac:dyDescent="0.3">
      <c r="A101" s="1">
        <v>1968897</v>
      </c>
      <c r="B101" s="1" t="s">
        <v>228</v>
      </c>
      <c r="C101" s="1" t="s">
        <v>22</v>
      </c>
      <c r="D101" s="1" t="s">
        <v>229</v>
      </c>
      <c r="E101" s="2">
        <v>0</v>
      </c>
      <c r="F101" s="1">
        <v>600.48800000000006</v>
      </c>
      <c r="G101" s="1" t="s">
        <v>40</v>
      </c>
      <c r="H101" s="1">
        <f t="shared" si="1"/>
        <v>0</v>
      </c>
      <c r="I101" s="1" t="s">
        <v>22</v>
      </c>
      <c r="J101" s="1" t="s">
        <v>0</v>
      </c>
    </row>
    <row r="102" spans="1:10" ht="28.8" x14ac:dyDescent="0.3">
      <c r="A102" s="1">
        <v>1968898</v>
      </c>
      <c r="B102" s="1" t="s">
        <v>230</v>
      </c>
      <c r="C102" s="1" t="s">
        <v>22</v>
      </c>
      <c r="D102" s="1" t="s">
        <v>231</v>
      </c>
      <c r="E102" s="2">
        <v>0</v>
      </c>
      <c r="F102" s="1">
        <v>300.24400000000003</v>
      </c>
      <c r="G102" s="1" t="s">
        <v>40</v>
      </c>
      <c r="H102" s="1">
        <f t="shared" si="1"/>
        <v>0</v>
      </c>
      <c r="I102" s="1" t="s">
        <v>22</v>
      </c>
      <c r="J102" s="1" t="s">
        <v>0</v>
      </c>
    </row>
    <row r="103" spans="1:10" ht="28.8" x14ac:dyDescent="0.3">
      <c r="A103" s="1">
        <v>1968899</v>
      </c>
      <c r="B103" s="1" t="s">
        <v>232</v>
      </c>
      <c r="C103" s="1" t="s">
        <v>22</v>
      </c>
      <c r="D103" s="1" t="s">
        <v>233</v>
      </c>
      <c r="E103" s="2">
        <v>0</v>
      </c>
      <c r="F103" s="1">
        <v>326.625</v>
      </c>
      <c r="G103" s="1" t="s">
        <v>40</v>
      </c>
      <c r="H103" s="1">
        <f t="shared" si="1"/>
        <v>0</v>
      </c>
      <c r="I103" s="1" t="s">
        <v>22</v>
      </c>
      <c r="J103" s="1" t="s">
        <v>0</v>
      </c>
    </row>
    <row r="104" spans="1:10" ht="43.2" x14ac:dyDescent="0.3">
      <c r="A104" s="1">
        <v>1968900</v>
      </c>
      <c r="B104" s="1" t="s">
        <v>234</v>
      </c>
      <c r="C104" s="1" t="s">
        <v>22</v>
      </c>
      <c r="D104" s="1" t="s">
        <v>235</v>
      </c>
      <c r="E104" s="2">
        <v>0</v>
      </c>
      <c r="F104" s="1">
        <v>6532.5</v>
      </c>
      <c r="G104" s="1" t="s">
        <v>40</v>
      </c>
      <c r="H104" s="1">
        <f t="shared" si="1"/>
        <v>0</v>
      </c>
      <c r="I104" s="1" t="s">
        <v>22</v>
      </c>
      <c r="J104" s="1" t="s">
        <v>0</v>
      </c>
    </row>
    <row r="105" spans="1:10" ht="28.8" x14ac:dyDescent="0.3">
      <c r="A105" s="1">
        <v>1968901</v>
      </c>
      <c r="B105" s="1" t="s">
        <v>236</v>
      </c>
      <c r="C105" s="1" t="s">
        <v>22</v>
      </c>
      <c r="D105" s="1" t="s">
        <v>237</v>
      </c>
      <c r="E105" s="2">
        <v>0</v>
      </c>
      <c r="F105" s="1">
        <v>653.25</v>
      </c>
      <c r="G105" s="1" t="s">
        <v>103</v>
      </c>
      <c r="H105" s="1">
        <f t="shared" si="1"/>
        <v>0</v>
      </c>
      <c r="I105" s="1" t="s">
        <v>22</v>
      </c>
      <c r="J105" s="1" t="s">
        <v>0</v>
      </c>
    </row>
    <row r="106" spans="1:10" ht="28.8" x14ac:dyDescent="0.3">
      <c r="A106" s="1">
        <v>1968902</v>
      </c>
      <c r="B106" s="1" t="s">
        <v>238</v>
      </c>
      <c r="C106" s="1" t="s">
        <v>22</v>
      </c>
      <c r="D106" s="1" t="s">
        <v>239</v>
      </c>
      <c r="E106" s="2">
        <v>0</v>
      </c>
      <c r="F106" s="1">
        <v>489.93799999999999</v>
      </c>
      <c r="G106" s="1" t="s">
        <v>40</v>
      </c>
      <c r="H106" s="1">
        <f t="shared" si="1"/>
        <v>0</v>
      </c>
      <c r="I106" s="1" t="s">
        <v>22</v>
      </c>
      <c r="J106" s="1" t="s">
        <v>0</v>
      </c>
    </row>
    <row r="107" spans="1:10" x14ac:dyDescent="0.3">
      <c r="A107" s="1">
        <v>1968903</v>
      </c>
      <c r="B107" s="1" t="s">
        <v>240</v>
      </c>
      <c r="C107" s="1" t="s">
        <v>22</v>
      </c>
      <c r="D107" s="1" t="s">
        <v>241</v>
      </c>
      <c r="E107" s="2">
        <v>0</v>
      </c>
      <c r="F107" s="1">
        <v>326.625</v>
      </c>
      <c r="G107" s="1" t="s">
        <v>103</v>
      </c>
      <c r="H107" s="1">
        <f t="shared" si="1"/>
        <v>0</v>
      </c>
      <c r="I107" s="1" t="s">
        <v>22</v>
      </c>
      <c r="J107" s="1" t="s">
        <v>0</v>
      </c>
    </row>
    <row r="108" spans="1:10" x14ac:dyDescent="0.3">
      <c r="A108" s="1">
        <v>1968904</v>
      </c>
      <c r="B108" s="1" t="s">
        <v>242</v>
      </c>
      <c r="C108" s="1">
        <v>2</v>
      </c>
      <c r="D108" s="1" t="s">
        <v>243</v>
      </c>
      <c r="E108" s="1">
        <f>ROUND(H109+H110+H111+H112+H113+H114+H115+H116+H117+H118,2)</f>
        <v>0</v>
      </c>
      <c r="F108" s="1">
        <v>1</v>
      </c>
      <c r="G108" s="1" t="s">
        <v>0</v>
      </c>
      <c r="H108" s="1">
        <f t="shared" si="1"/>
        <v>0</v>
      </c>
      <c r="I108" s="1" t="s">
        <v>22</v>
      </c>
      <c r="J108" s="1" t="s">
        <v>0</v>
      </c>
    </row>
    <row r="109" spans="1:10" x14ac:dyDescent="0.3">
      <c r="A109" s="1">
        <v>1968905</v>
      </c>
      <c r="B109" s="1" t="s">
        <v>244</v>
      </c>
      <c r="C109" s="1" t="s">
        <v>22</v>
      </c>
      <c r="D109" s="1" t="s">
        <v>245</v>
      </c>
      <c r="E109" s="2">
        <v>0</v>
      </c>
      <c r="F109" s="1">
        <v>120</v>
      </c>
      <c r="G109" s="1" t="s">
        <v>79</v>
      </c>
      <c r="H109" s="1">
        <f t="shared" si="1"/>
        <v>0</v>
      </c>
      <c r="I109" s="1" t="s">
        <v>22</v>
      </c>
      <c r="J109" s="1" t="s">
        <v>0</v>
      </c>
    </row>
    <row r="110" spans="1:10" ht="28.8" x14ac:dyDescent="0.3">
      <c r="A110" s="1">
        <v>1968906</v>
      </c>
      <c r="B110" s="1" t="s">
        <v>246</v>
      </c>
      <c r="C110" s="1" t="s">
        <v>22</v>
      </c>
      <c r="D110" s="1" t="s">
        <v>247</v>
      </c>
      <c r="E110" s="2">
        <v>0</v>
      </c>
      <c r="F110" s="1">
        <v>1031.9570000000001</v>
      </c>
      <c r="G110" s="1" t="s">
        <v>40</v>
      </c>
      <c r="H110" s="1">
        <f t="shared" si="1"/>
        <v>0</v>
      </c>
      <c r="I110" s="1" t="s">
        <v>22</v>
      </c>
      <c r="J110" s="1" t="s">
        <v>0</v>
      </c>
    </row>
    <row r="111" spans="1:10" x14ac:dyDescent="0.3">
      <c r="A111" s="1">
        <v>1968907</v>
      </c>
      <c r="B111" s="1" t="s">
        <v>248</v>
      </c>
      <c r="C111" s="1" t="s">
        <v>22</v>
      </c>
      <c r="D111" s="1" t="s">
        <v>249</v>
      </c>
      <c r="E111" s="2">
        <v>0</v>
      </c>
      <c r="F111" s="1">
        <v>135.75</v>
      </c>
      <c r="G111" s="1" t="s">
        <v>40</v>
      </c>
      <c r="H111" s="1">
        <f t="shared" si="1"/>
        <v>0</v>
      </c>
      <c r="I111" s="1" t="s">
        <v>22</v>
      </c>
      <c r="J111" s="1" t="s">
        <v>0</v>
      </c>
    </row>
    <row r="112" spans="1:10" ht="28.8" x14ac:dyDescent="0.3">
      <c r="A112" s="1">
        <v>1968908</v>
      </c>
      <c r="B112" s="1" t="s">
        <v>250</v>
      </c>
      <c r="C112" s="1" t="s">
        <v>22</v>
      </c>
      <c r="D112" s="1" t="s">
        <v>251</v>
      </c>
      <c r="E112" s="2">
        <v>0</v>
      </c>
      <c r="F112" s="1">
        <v>507.53100000000001</v>
      </c>
      <c r="G112" s="1" t="s">
        <v>40</v>
      </c>
      <c r="H112" s="1">
        <f t="shared" si="1"/>
        <v>0</v>
      </c>
      <c r="I112" s="1" t="s">
        <v>22</v>
      </c>
      <c r="J112" s="1" t="s">
        <v>0</v>
      </c>
    </row>
    <row r="113" spans="1:10" x14ac:dyDescent="0.3">
      <c r="A113" s="1">
        <v>1968909</v>
      </c>
      <c r="B113" s="1" t="s">
        <v>252</v>
      </c>
      <c r="C113" s="1" t="s">
        <v>22</v>
      </c>
      <c r="D113" s="1" t="s">
        <v>253</v>
      </c>
      <c r="E113" s="2">
        <v>0</v>
      </c>
      <c r="F113" s="1">
        <v>51.817999999999998</v>
      </c>
      <c r="G113" s="1" t="s">
        <v>55</v>
      </c>
      <c r="H113" s="1">
        <f t="shared" si="1"/>
        <v>0</v>
      </c>
      <c r="I113" s="1" t="s">
        <v>22</v>
      </c>
      <c r="J113" s="1" t="s">
        <v>0</v>
      </c>
    </row>
    <row r="114" spans="1:10" x14ac:dyDescent="0.3">
      <c r="A114" s="1">
        <v>1968910</v>
      </c>
      <c r="B114" s="1" t="s">
        <v>254</v>
      </c>
      <c r="C114" s="1" t="s">
        <v>22</v>
      </c>
      <c r="D114" s="1" t="s">
        <v>255</v>
      </c>
      <c r="E114" s="2">
        <v>0</v>
      </c>
      <c r="F114" s="1">
        <v>51.817999999999998</v>
      </c>
      <c r="G114" s="1" t="s">
        <v>55</v>
      </c>
      <c r="H114" s="1">
        <f t="shared" si="1"/>
        <v>0</v>
      </c>
      <c r="I114" s="1" t="s">
        <v>22</v>
      </c>
      <c r="J114" s="1" t="s">
        <v>0</v>
      </c>
    </row>
    <row r="115" spans="1:10" x14ac:dyDescent="0.3">
      <c r="A115" s="1">
        <v>1968911</v>
      </c>
      <c r="B115" s="1" t="s">
        <v>256</v>
      </c>
      <c r="C115" s="1" t="s">
        <v>22</v>
      </c>
      <c r="D115" s="1" t="s">
        <v>257</v>
      </c>
      <c r="E115" s="2">
        <v>0</v>
      </c>
      <c r="F115" s="1">
        <v>63.002000000000002</v>
      </c>
      <c r="G115" s="1" t="s">
        <v>103</v>
      </c>
      <c r="H115" s="1">
        <f t="shared" si="1"/>
        <v>0</v>
      </c>
      <c r="I115" s="1" t="s">
        <v>22</v>
      </c>
      <c r="J115" s="1" t="s">
        <v>0</v>
      </c>
    </row>
    <row r="116" spans="1:10" x14ac:dyDescent="0.3">
      <c r="A116" s="1">
        <v>1968912</v>
      </c>
      <c r="B116" s="1" t="s">
        <v>258</v>
      </c>
      <c r="C116" s="1" t="s">
        <v>22</v>
      </c>
      <c r="D116" s="1" t="s">
        <v>259</v>
      </c>
      <c r="E116" s="2">
        <v>0</v>
      </c>
      <c r="F116" s="1">
        <v>0.86499999999999999</v>
      </c>
      <c r="G116" s="1" t="s">
        <v>103</v>
      </c>
      <c r="H116" s="1">
        <f t="shared" si="1"/>
        <v>0</v>
      </c>
      <c r="I116" s="1" t="s">
        <v>22</v>
      </c>
      <c r="J116" s="1" t="s">
        <v>0</v>
      </c>
    </row>
    <row r="117" spans="1:10" ht="28.8" x14ac:dyDescent="0.3">
      <c r="A117" s="1">
        <v>1968913</v>
      </c>
      <c r="B117" s="1" t="s">
        <v>260</v>
      </c>
      <c r="C117" s="1" t="s">
        <v>22</v>
      </c>
      <c r="D117" s="1" t="s">
        <v>261</v>
      </c>
      <c r="E117" s="2">
        <v>0</v>
      </c>
      <c r="F117" s="1">
        <v>48.752000000000002</v>
      </c>
      <c r="G117" s="1" t="s">
        <v>40</v>
      </c>
      <c r="H117" s="1">
        <f t="shared" si="1"/>
        <v>0</v>
      </c>
      <c r="I117" s="1" t="s">
        <v>22</v>
      </c>
      <c r="J117" s="1" t="s">
        <v>0</v>
      </c>
    </row>
    <row r="118" spans="1:10" ht="28.8" x14ac:dyDescent="0.3">
      <c r="A118" s="1">
        <v>1968914</v>
      </c>
      <c r="B118" s="1" t="s">
        <v>262</v>
      </c>
      <c r="C118" s="1" t="s">
        <v>22</v>
      </c>
      <c r="D118" s="1" t="s">
        <v>263</v>
      </c>
      <c r="E118" s="2">
        <v>0</v>
      </c>
      <c r="F118" s="1">
        <v>120</v>
      </c>
      <c r="G118" s="1" t="s">
        <v>79</v>
      </c>
      <c r="H118" s="1">
        <f t="shared" si="1"/>
        <v>0</v>
      </c>
      <c r="I118" s="1" t="s">
        <v>22</v>
      </c>
      <c r="J118" s="1" t="s">
        <v>0</v>
      </c>
    </row>
    <row r="119" spans="1:10" x14ac:dyDescent="0.3">
      <c r="A119" s="1">
        <v>1968915</v>
      </c>
      <c r="B119" s="1" t="s">
        <v>264</v>
      </c>
      <c r="C119" s="1">
        <v>3</v>
      </c>
      <c r="D119" s="1" t="s">
        <v>265</v>
      </c>
      <c r="E119" s="1">
        <f>ROUND(H120+H121+H122+H123+H124+H125+H126+H127+H128+H129+H130+H131+H132+H133+H134+H135+H136+H137+H138,2)</f>
        <v>0</v>
      </c>
      <c r="F119" s="1">
        <v>1</v>
      </c>
      <c r="G119" s="1" t="s">
        <v>0</v>
      </c>
      <c r="H119" s="1">
        <f t="shared" si="1"/>
        <v>0</v>
      </c>
      <c r="I119" s="1" t="s">
        <v>22</v>
      </c>
      <c r="J119" s="1" t="s">
        <v>0</v>
      </c>
    </row>
    <row r="120" spans="1:10" ht="28.8" x14ac:dyDescent="0.3">
      <c r="A120" s="1">
        <v>1968916</v>
      </c>
      <c r="B120" s="1" t="s">
        <v>266</v>
      </c>
      <c r="C120" s="1" t="s">
        <v>22</v>
      </c>
      <c r="D120" s="1" t="s">
        <v>267</v>
      </c>
      <c r="E120" s="2">
        <v>0</v>
      </c>
      <c r="F120" s="1">
        <v>16</v>
      </c>
      <c r="G120" s="1" t="s">
        <v>72</v>
      </c>
      <c r="H120" s="1">
        <f t="shared" si="1"/>
        <v>0</v>
      </c>
      <c r="I120" s="1" t="s">
        <v>22</v>
      </c>
      <c r="J120" s="1" t="s">
        <v>0</v>
      </c>
    </row>
    <row r="121" spans="1:10" ht="43.2" x14ac:dyDescent="0.3">
      <c r="A121" s="1">
        <v>1968917</v>
      </c>
      <c r="B121" s="1" t="s">
        <v>268</v>
      </c>
      <c r="C121" s="1" t="s">
        <v>22</v>
      </c>
      <c r="D121" s="1" t="s">
        <v>269</v>
      </c>
      <c r="E121" s="2">
        <v>0</v>
      </c>
      <c r="F121" s="1">
        <v>2.5609999999999999</v>
      </c>
      <c r="G121" s="1" t="s">
        <v>40</v>
      </c>
      <c r="H121" s="1">
        <f t="shared" si="1"/>
        <v>0</v>
      </c>
      <c r="I121" s="1" t="s">
        <v>22</v>
      </c>
      <c r="J121" s="1" t="s">
        <v>0</v>
      </c>
    </row>
    <row r="122" spans="1:10" ht="28.8" x14ac:dyDescent="0.3">
      <c r="A122" s="1">
        <v>1968918</v>
      </c>
      <c r="B122" s="1" t="s">
        <v>270</v>
      </c>
      <c r="C122" s="1" t="s">
        <v>22</v>
      </c>
      <c r="D122" s="1" t="s">
        <v>271</v>
      </c>
      <c r="E122" s="2">
        <v>0</v>
      </c>
      <c r="F122" s="1">
        <v>102.184</v>
      </c>
      <c r="G122" s="1" t="s">
        <v>40</v>
      </c>
      <c r="H122" s="1">
        <f t="shared" si="1"/>
        <v>0</v>
      </c>
      <c r="I122" s="1" t="s">
        <v>22</v>
      </c>
      <c r="J122" s="1" t="s">
        <v>0</v>
      </c>
    </row>
    <row r="123" spans="1:10" ht="28.8" x14ac:dyDescent="0.3">
      <c r="A123" s="1">
        <v>1968919</v>
      </c>
      <c r="B123" s="1" t="s">
        <v>272</v>
      </c>
      <c r="C123" s="1" t="s">
        <v>22</v>
      </c>
      <c r="D123" s="1" t="s">
        <v>273</v>
      </c>
      <c r="E123" s="2">
        <v>0</v>
      </c>
      <c r="F123" s="1">
        <v>38.732999999999997</v>
      </c>
      <c r="G123" s="1" t="s">
        <v>40</v>
      </c>
      <c r="H123" s="1">
        <f t="shared" si="1"/>
        <v>0</v>
      </c>
      <c r="I123" s="1" t="s">
        <v>22</v>
      </c>
      <c r="J123" s="1" t="s">
        <v>0</v>
      </c>
    </row>
    <row r="124" spans="1:10" ht="28.8" x14ac:dyDescent="0.3">
      <c r="A124" s="1">
        <v>1968920</v>
      </c>
      <c r="B124" s="1" t="s">
        <v>274</v>
      </c>
      <c r="C124" s="1" t="s">
        <v>22</v>
      </c>
      <c r="D124" s="1" t="s">
        <v>275</v>
      </c>
      <c r="E124" s="2">
        <v>0</v>
      </c>
      <c r="F124" s="1">
        <v>926.48</v>
      </c>
      <c r="G124" s="1" t="s">
        <v>55</v>
      </c>
      <c r="H124" s="1">
        <f t="shared" si="1"/>
        <v>0</v>
      </c>
      <c r="I124" s="1" t="s">
        <v>22</v>
      </c>
      <c r="J124" s="1" t="s">
        <v>0</v>
      </c>
    </row>
    <row r="125" spans="1:10" ht="28.8" x14ac:dyDescent="0.3">
      <c r="A125" s="1">
        <v>1968921</v>
      </c>
      <c r="B125" s="1" t="s">
        <v>276</v>
      </c>
      <c r="C125" s="1" t="s">
        <v>22</v>
      </c>
      <c r="D125" s="1" t="s">
        <v>277</v>
      </c>
      <c r="E125" s="2">
        <v>0</v>
      </c>
      <c r="F125" s="1">
        <v>926.48</v>
      </c>
      <c r="G125" s="1" t="s">
        <v>55</v>
      </c>
      <c r="H125" s="1">
        <f t="shared" si="1"/>
        <v>0</v>
      </c>
      <c r="I125" s="1" t="s">
        <v>22</v>
      </c>
      <c r="J125" s="1" t="s">
        <v>0</v>
      </c>
    </row>
    <row r="126" spans="1:10" x14ac:dyDescent="0.3">
      <c r="A126" s="1">
        <v>1968922</v>
      </c>
      <c r="B126" s="1" t="s">
        <v>278</v>
      </c>
      <c r="C126" s="1" t="s">
        <v>22</v>
      </c>
      <c r="D126" s="1" t="s">
        <v>279</v>
      </c>
      <c r="E126" s="2">
        <v>0</v>
      </c>
      <c r="F126" s="1">
        <v>5.8010000000000002</v>
      </c>
      <c r="G126" s="1" t="s">
        <v>103</v>
      </c>
      <c r="H126" s="1">
        <f t="shared" si="1"/>
        <v>0</v>
      </c>
      <c r="I126" s="1" t="s">
        <v>22</v>
      </c>
      <c r="J126" s="1" t="s">
        <v>0</v>
      </c>
    </row>
    <row r="127" spans="1:10" x14ac:dyDescent="0.3">
      <c r="A127" s="1">
        <v>1968923</v>
      </c>
      <c r="B127" s="1" t="s">
        <v>280</v>
      </c>
      <c r="C127" s="1" t="s">
        <v>22</v>
      </c>
      <c r="D127" s="1" t="s">
        <v>281</v>
      </c>
      <c r="E127" s="2">
        <v>0</v>
      </c>
      <c r="F127" s="1">
        <v>62</v>
      </c>
      <c r="G127" s="1" t="s">
        <v>72</v>
      </c>
      <c r="H127" s="1">
        <f t="shared" si="1"/>
        <v>0</v>
      </c>
      <c r="I127" s="1" t="s">
        <v>22</v>
      </c>
      <c r="J127" s="1" t="s">
        <v>0</v>
      </c>
    </row>
    <row r="128" spans="1:10" x14ac:dyDescent="0.3">
      <c r="A128" s="1">
        <v>1968924</v>
      </c>
      <c r="B128" s="1" t="s">
        <v>282</v>
      </c>
      <c r="C128" s="1" t="s">
        <v>22</v>
      </c>
      <c r="D128" s="1" t="s">
        <v>283</v>
      </c>
      <c r="E128" s="2">
        <v>0</v>
      </c>
      <c r="F128" s="1">
        <v>2</v>
      </c>
      <c r="G128" s="1" t="s">
        <v>72</v>
      </c>
      <c r="H128" s="1">
        <f t="shared" si="1"/>
        <v>0</v>
      </c>
      <c r="I128" s="1" t="s">
        <v>22</v>
      </c>
      <c r="J128" s="1" t="s">
        <v>0</v>
      </c>
    </row>
    <row r="129" spans="1:10" x14ac:dyDescent="0.3">
      <c r="A129" s="1">
        <v>1968925</v>
      </c>
      <c r="B129" s="1" t="s">
        <v>284</v>
      </c>
      <c r="C129" s="1" t="s">
        <v>22</v>
      </c>
      <c r="D129" s="1" t="s">
        <v>285</v>
      </c>
      <c r="E129" s="2">
        <v>0</v>
      </c>
      <c r="F129" s="1">
        <v>15</v>
      </c>
      <c r="G129" s="1" t="s">
        <v>72</v>
      </c>
      <c r="H129" s="1">
        <f t="shared" si="1"/>
        <v>0</v>
      </c>
      <c r="I129" s="1" t="s">
        <v>22</v>
      </c>
      <c r="J129" s="1" t="s">
        <v>0</v>
      </c>
    </row>
    <row r="130" spans="1:10" x14ac:dyDescent="0.3">
      <c r="A130" s="1">
        <v>1968926</v>
      </c>
      <c r="B130" s="1" t="s">
        <v>286</v>
      </c>
      <c r="C130" s="1" t="s">
        <v>22</v>
      </c>
      <c r="D130" s="1" t="s">
        <v>287</v>
      </c>
      <c r="E130" s="2">
        <v>0</v>
      </c>
      <c r="F130" s="1">
        <v>13</v>
      </c>
      <c r="G130" s="1" t="s">
        <v>72</v>
      </c>
      <c r="H130" s="1">
        <f t="shared" si="1"/>
        <v>0</v>
      </c>
      <c r="I130" s="1" t="s">
        <v>22</v>
      </c>
      <c r="J130" s="1" t="s">
        <v>0</v>
      </c>
    </row>
    <row r="131" spans="1:10" x14ac:dyDescent="0.3">
      <c r="A131" s="1">
        <v>1968927</v>
      </c>
      <c r="B131" s="1" t="s">
        <v>288</v>
      </c>
      <c r="C131" s="1" t="s">
        <v>22</v>
      </c>
      <c r="D131" s="1" t="s">
        <v>289</v>
      </c>
      <c r="E131" s="2">
        <v>0</v>
      </c>
      <c r="F131" s="1">
        <v>32</v>
      </c>
      <c r="G131" s="1" t="s">
        <v>72</v>
      </c>
      <c r="H131" s="1">
        <f t="shared" ref="H131:H194" si="2">IF(ISNUMBER(VALUE(E131)),ROUND(SUM(ROUND(E131,2)*F131),2),"N")</f>
        <v>0</v>
      </c>
      <c r="I131" s="1" t="s">
        <v>22</v>
      </c>
      <c r="J131" s="1" t="s">
        <v>0</v>
      </c>
    </row>
    <row r="132" spans="1:10" ht="28.8" x14ac:dyDescent="0.3">
      <c r="A132" s="1">
        <v>1968928</v>
      </c>
      <c r="B132" s="1" t="s">
        <v>290</v>
      </c>
      <c r="C132" s="1" t="s">
        <v>22</v>
      </c>
      <c r="D132" s="1" t="s">
        <v>291</v>
      </c>
      <c r="E132" s="2">
        <v>0</v>
      </c>
      <c r="F132" s="1">
        <v>12</v>
      </c>
      <c r="G132" s="1" t="s">
        <v>72</v>
      </c>
      <c r="H132" s="1">
        <f t="shared" si="2"/>
        <v>0</v>
      </c>
      <c r="I132" s="1" t="s">
        <v>22</v>
      </c>
      <c r="J132" s="1" t="s">
        <v>0</v>
      </c>
    </row>
    <row r="133" spans="1:10" ht="28.8" x14ac:dyDescent="0.3">
      <c r="A133" s="1">
        <v>1968929</v>
      </c>
      <c r="B133" s="1" t="s">
        <v>292</v>
      </c>
      <c r="C133" s="1" t="s">
        <v>22</v>
      </c>
      <c r="D133" s="1" t="s">
        <v>293</v>
      </c>
      <c r="E133" s="2">
        <v>0</v>
      </c>
      <c r="F133" s="1">
        <v>17</v>
      </c>
      <c r="G133" s="1" t="s">
        <v>72</v>
      </c>
      <c r="H133" s="1">
        <f t="shared" si="2"/>
        <v>0</v>
      </c>
      <c r="I133" s="1" t="s">
        <v>22</v>
      </c>
      <c r="J133" s="1" t="s">
        <v>0</v>
      </c>
    </row>
    <row r="134" spans="1:10" ht="28.8" x14ac:dyDescent="0.3">
      <c r="A134" s="1">
        <v>1968930</v>
      </c>
      <c r="B134" s="1" t="s">
        <v>294</v>
      </c>
      <c r="C134" s="1" t="s">
        <v>22</v>
      </c>
      <c r="D134" s="1" t="s">
        <v>295</v>
      </c>
      <c r="E134" s="2">
        <v>0</v>
      </c>
      <c r="F134" s="1">
        <v>52.92</v>
      </c>
      <c r="G134" s="1" t="s">
        <v>40</v>
      </c>
      <c r="H134" s="1">
        <f t="shared" si="2"/>
        <v>0</v>
      </c>
      <c r="I134" s="1" t="s">
        <v>22</v>
      </c>
      <c r="J134" s="1" t="s">
        <v>0</v>
      </c>
    </row>
    <row r="135" spans="1:10" ht="28.8" x14ac:dyDescent="0.3">
      <c r="A135" s="1">
        <v>1968931</v>
      </c>
      <c r="B135" s="1" t="s">
        <v>296</v>
      </c>
      <c r="C135" s="1" t="s">
        <v>22</v>
      </c>
      <c r="D135" s="1" t="s">
        <v>297</v>
      </c>
      <c r="E135" s="2">
        <v>0</v>
      </c>
      <c r="F135" s="1">
        <v>215.6</v>
      </c>
      <c r="G135" s="1" t="s">
        <v>55</v>
      </c>
      <c r="H135" s="1">
        <f t="shared" si="2"/>
        <v>0</v>
      </c>
      <c r="I135" s="1" t="s">
        <v>22</v>
      </c>
      <c r="J135" s="1" t="s">
        <v>0</v>
      </c>
    </row>
    <row r="136" spans="1:10" ht="28.8" x14ac:dyDescent="0.3">
      <c r="A136" s="1">
        <v>1968932</v>
      </c>
      <c r="B136" s="1" t="s">
        <v>298</v>
      </c>
      <c r="C136" s="1" t="s">
        <v>22</v>
      </c>
      <c r="D136" s="1" t="s">
        <v>299</v>
      </c>
      <c r="E136" s="2">
        <v>0</v>
      </c>
      <c r="F136" s="1">
        <v>215.6</v>
      </c>
      <c r="G136" s="1" t="s">
        <v>55</v>
      </c>
      <c r="H136" s="1">
        <f t="shared" si="2"/>
        <v>0</v>
      </c>
      <c r="I136" s="1" t="s">
        <v>22</v>
      </c>
      <c r="J136" s="1" t="s">
        <v>0</v>
      </c>
    </row>
    <row r="137" spans="1:10" ht="28.8" x14ac:dyDescent="0.3">
      <c r="A137" s="1">
        <v>1968933</v>
      </c>
      <c r="B137" s="1" t="s">
        <v>300</v>
      </c>
      <c r="C137" s="1" t="s">
        <v>22</v>
      </c>
      <c r="D137" s="1" t="s">
        <v>301</v>
      </c>
      <c r="E137" s="2">
        <v>0</v>
      </c>
      <c r="F137" s="1">
        <v>2.69</v>
      </c>
      <c r="G137" s="1" t="s">
        <v>103</v>
      </c>
      <c r="H137" s="1">
        <f t="shared" si="2"/>
        <v>0</v>
      </c>
      <c r="I137" s="1" t="s">
        <v>22</v>
      </c>
      <c r="J137" s="1" t="s">
        <v>0</v>
      </c>
    </row>
    <row r="138" spans="1:10" ht="28.8" x14ac:dyDescent="0.3">
      <c r="A138" s="1">
        <v>1968934</v>
      </c>
      <c r="B138" s="1" t="s">
        <v>302</v>
      </c>
      <c r="C138" s="1" t="s">
        <v>22</v>
      </c>
      <c r="D138" s="1" t="s">
        <v>303</v>
      </c>
      <c r="E138" s="2">
        <v>0</v>
      </c>
      <c r="F138" s="1">
        <v>5.0999999999999997E-2</v>
      </c>
      <c r="G138" s="1" t="s">
        <v>103</v>
      </c>
      <c r="H138" s="1">
        <f t="shared" si="2"/>
        <v>0</v>
      </c>
      <c r="I138" s="1" t="s">
        <v>22</v>
      </c>
      <c r="J138" s="1" t="s">
        <v>0</v>
      </c>
    </row>
    <row r="139" spans="1:10" x14ac:dyDescent="0.3">
      <c r="A139" s="1">
        <v>1968935</v>
      </c>
      <c r="B139" s="1" t="s">
        <v>304</v>
      </c>
      <c r="C139" s="1">
        <v>4</v>
      </c>
      <c r="D139" s="1" t="s">
        <v>305</v>
      </c>
      <c r="E139" s="1">
        <f>ROUND(H140+H141+H142+H143+H144+H145+H146+H147+H148+H149+H150+H151+H152+H153+H154+H155+H156+H157,2)</f>
        <v>0</v>
      </c>
      <c r="F139" s="1">
        <v>1</v>
      </c>
      <c r="G139" s="1" t="s">
        <v>0</v>
      </c>
      <c r="H139" s="1">
        <f t="shared" si="2"/>
        <v>0</v>
      </c>
      <c r="I139" s="1" t="s">
        <v>22</v>
      </c>
      <c r="J139" s="1" t="s">
        <v>0</v>
      </c>
    </row>
    <row r="140" spans="1:10" ht="28.8" x14ac:dyDescent="0.3">
      <c r="A140" s="1">
        <v>1968936</v>
      </c>
      <c r="B140" s="1" t="s">
        <v>306</v>
      </c>
      <c r="C140" s="1" t="s">
        <v>22</v>
      </c>
      <c r="D140" s="1" t="s">
        <v>307</v>
      </c>
      <c r="E140" s="2">
        <v>0</v>
      </c>
      <c r="F140" s="1">
        <v>1.1000000000000001</v>
      </c>
      <c r="G140" s="1" t="s">
        <v>40</v>
      </c>
      <c r="H140" s="1">
        <f t="shared" si="2"/>
        <v>0</v>
      </c>
      <c r="I140" s="1" t="s">
        <v>22</v>
      </c>
      <c r="J140" s="1" t="s">
        <v>0</v>
      </c>
    </row>
    <row r="141" spans="1:10" x14ac:dyDescent="0.3">
      <c r="A141" s="1">
        <v>1968937</v>
      </c>
      <c r="B141" s="1" t="s">
        <v>308</v>
      </c>
      <c r="C141" s="1" t="s">
        <v>22</v>
      </c>
      <c r="D141" s="1" t="s">
        <v>309</v>
      </c>
      <c r="E141" s="2">
        <v>0</v>
      </c>
      <c r="F141" s="1">
        <v>4.4000000000000004</v>
      </c>
      <c r="G141" s="1" t="s">
        <v>55</v>
      </c>
      <c r="H141" s="1">
        <f t="shared" si="2"/>
        <v>0</v>
      </c>
      <c r="I141" s="1" t="s">
        <v>22</v>
      </c>
      <c r="J141" s="1" t="s">
        <v>0</v>
      </c>
    </row>
    <row r="142" spans="1:10" x14ac:dyDescent="0.3">
      <c r="A142" s="1">
        <v>1968938</v>
      </c>
      <c r="B142" s="1" t="s">
        <v>310</v>
      </c>
      <c r="C142" s="1" t="s">
        <v>22</v>
      </c>
      <c r="D142" s="1" t="s">
        <v>311</v>
      </c>
      <c r="E142" s="2">
        <v>0</v>
      </c>
      <c r="F142" s="1">
        <v>4.4000000000000004</v>
      </c>
      <c r="G142" s="1" t="s">
        <v>55</v>
      </c>
      <c r="H142" s="1">
        <f t="shared" si="2"/>
        <v>0</v>
      </c>
      <c r="I142" s="1" t="s">
        <v>22</v>
      </c>
      <c r="J142" s="1" t="s">
        <v>0</v>
      </c>
    </row>
    <row r="143" spans="1:10" x14ac:dyDescent="0.3">
      <c r="A143" s="1">
        <v>1968939</v>
      </c>
      <c r="B143" s="1" t="s">
        <v>312</v>
      </c>
      <c r="C143" s="1" t="s">
        <v>22</v>
      </c>
      <c r="D143" s="1" t="s">
        <v>313</v>
      </c>
      <c r="E143" s="2">
        <v>0</v>
      </c>
      <c r="F143" s="1">
        <v>4.4000000000000004</v>
      </c>
      <c r="G143" s="1" t="s">
        <v>55</v>
      </c>
      <c r="H143" s="1">
        <f t="shared" si="2"/>
        <v>0</v>
      </c>
      <c r="I143" s="1" t="s">
        <v>22</v>
      </c>
      <c r="J143" s="1" t="s">
        <v>0</v>
      </c>
    </row>
    <row r="144" spans="1:10" ht="28.8" x14ac:dyDescent="0.3">
      <c r="A144" s="1">
        <v>1968940</v>
      </c>
      <c r="B144" s="1" t="s">
        <v>314</v>
      </c>
      <c r="C144" s="1" t="s">
        <v>22</v>
      </c>
      <c r="D144" s="1" t="s">
        <v>315</v>
      </c>
      <c r="E144" s="2">
        <v>0</v>
      </c>
      <c r="F144" s="1">
        <v>4.4000000000000004</v>
      </c>
      <c r="G144" s="1" t="s">
        <v>55</v>
      </c>
      <c r="H144" s="1">
        <f t="shared" si="2"/>
        <v>0</v>
      </c>
      <c r="I144" s="1" t="s">
        <v>22</v>
      </c>
      <c r="J144" s="1" t="s">
        <v>0</v>
      </c>
    </row>
    <row r="145" spans="1:10" ht="43.2" x14ac:dyDescent="0.3">
      <c r="A145" s="1">
        <v>1968941</v>
      </c>
      <c r="B145" s="1" t="s">
        <v>316</v>
      </c>
      <c r="C145" s="1" t="s">
        <v>22</v>
      </c>
      <c r="D145" s="1" t="s">
        <v>317</v>
      </c>
      <c r="E145" s="2">
        <v>0</v>
      </c>
      <c r="F145" s="1">
        <v>134.80000000000001</v>
      </c>
      <c r="G145" s="1" t="s">
        <v>55</v>
      </c>
      <c r="H145" s="1">
        <f t="shared" si="2"/>
        <v>0</v>
      </c>
      <c r="I145" s="1" t="s">
        <v>22</v>
      </c>
      <c r="J145" s="1" t="s">
        <v>0</v>
      </c>
    </row>
    <row r="146" spans="1:10" x14ac:dyDescent="0.3">
      <c r="A146" s="1">
        <v>1968942</v>
      </c>
      <c r="B146" s="1" t="s">
        <v>318</v>
      </c>
      <c r="C146" s="1" t="s">
        <v>22</v>
      </c>
      <c r="D146" s="1" t="s">
        <v>319</v>
      </c>
      <c r="E146" s="2">
        <v>0</v>
      </c>
      <c r="F146" s="1">
        <v>0.33400000000000002</v>
      </c>
      <c r="G146" s="1" t="s">
        <v>40</v>
      </c>
      <c r="H146" s="1">
        <f t="shared" si="2"/>
        <v>0</v>
      </c>
      <c r="I146" s="1" t="s">
        <v>22</v>
      </c>
      <c r="J146" s="1" t="s">
        <v>0</v>
      </c>
    </row>
    <row r="147" spans="1:10" ht="28.8" x14ac:dyDescent="0.3">
      <c r="A147" s="1">
        <v>1968943</v>
      </c>
      <c r="B147" s="1" t="s">
        <v>320</v>
      </c>
      <c r="C147" s="1" t="s">
        <v>22</v>
      </c>
      <c r="D147" s="1" t="s">
        <v>321</v>
      </c>
      <c r="E147" s="2">
        <v>0</v>
      </c>
      <c r="F147" s="1">
        <v>6.3979999999999997</v>
      </c>
      <c r="G147" s="1" t="s">
        <v>55</v>
      </c>
      <c r="H147" s="1">
        <f t="shared" si="2"/>
        <v>0</v>
      </c>
      <c r="I147" s="1" t="s">
        <v>22</v>
      </c>
      <c r="J147" s="1" t="s">
        <v>0</v>
      </c>
    </row>
    <row r="148" spans="1:10" ht="28.8" x14ac:dyDescent="0.3">
      <c r="A148" s="1">
        <v>1968944</v>
      </c>
      <c r="B148" s="1" t="s">
        <v>322</v>
      </c>
      <c r="C148" s="1" t="s">
        <v>22</v>
      </c>
      <c r="D148" s="1" t="s">
        <v>323</v>
      </c>
      <c r="E148" s="2">
        <v>0</v>
      </c>
      <c r="F148" s="1">
        <v>6.3979999999999997</v>
      </c>
      <c r="G148" s="1" t="s">
        <v>55</v>
      </c>
      <c r="H148" s="1">
        <f t="shared" si="2"/>
        <v>0</v>
      </c>
      <c r="I148" s="1" t="s">
        <v>22</v>
      </c>
      <c r="J148" s="1" t="s">
        <v>0</v>
      </c>
    </row>
    <row r="149" spans="1:10" ht="28.8" x14ac:dyDescent="0.3">
      <c r="A149" s="1">
        <v>1968945</v>
      </c>
      <c r="B149" s="1" t="s">
        <v>324</v>
      </c>
      <c r="C149" s="1" t="s">
        <v>22</v>
      </c>
      <c r="D149" s="1" t="s">
        <v>325</v>
      </c>
      <c r="E149" s="2">
        <v>0</v>
      </c>
      <c r="F149" s="1">
        <v>3.3000000000000002E-2</v>
      </c>
      <c r="G149" s="1" t="s">
        <v>103</v>
      </c>
      <c r="H149" s="1">
        <f t="shared" si="2"/>
        <v>0</v>
      </c>
      <c r="I149" s="1" t="s">
        <v>22</v>
      </c>
      <c r="J149" s="1" t="s">
        <v>0</v>
      </c>
    </row>
    <row r="150" spans="1:10" x14ac:dyDescent="0.3">
      <c r="A150" s="1">
        <v>1968946</v>
      </c>
      <c r="B150" s="1" t="s">
        <v>326</v>
      </c>
      <c r="C150" s="1" t="s">
        <v>22</v>
      </c>
      <c r="D150" s="1" t="s">
        <v>327</v>
      </c>
      <c r="E150" s="2">
        <v>0</v>
      </c>
      <c r="F150" s="1">
        <v>28.727</v>
      </c>
      <c r="G150" s="1" t="s">
        <v>40</v>
      </c>
      <c r="H150" s="1">
        <f t="shared" si="2"/>
        <v>0</v>
      </c>
      <c r="I150" s="1" t="s">
        <v>22</v>
      </c>
      <c r="J150" s="1" t="s">
        <v>0</v>
      </c>
    </row>
    <row r="151" spans="1:10" ht="28.8" x14ac:dyDescent="0.3">
      <c r="A151" s="1">
        <v>1968947</v>
      </c>
      <c r="B151" s="1" t="s">
        <v>328</v>
      </c>
      <c r="C151" s="1" t="s">
        <v>22</v>
      </c>
      <c r="D151" s="1" t="s">
        <v>329</v>
      </c>
      <c r="E151" s="2">
        <v>0</v>
      </c>
      <c r="F151" s="1">
        <v>12.763</v>
      </c>
      <c r="G151" s="1" t="s">
        <v>103</v>
      </c>
      <c r="H151" s="1">
        <f t="shared" si="2"/>
        <v>0</v>
      </c>
      <c r="I151" s="1" t="s">
        <v>22</v>
      </c>
      <c r="J151" s="1" t="s">
        <v>0</v>
      </c>
    </row>
    <row r="152" spans="1:10" ht="28.8" x14ac:dyDescent="0.3">
      <c r="A152" s="1">
        <v>1968948</v>
      </c>
      <c r="B152" s="1" t="s">
        <v>330</v>
      </c>
      <c r="C152" s="1" t="s">
        <v>22</v>
      </c>
      <c r="D152" s="1" t="s">
        <v>331</v>
      </c>
      <c r="E152" s="2">
        <v>0</v>
      </c>
      <c r="F152" s="1">
        <v>147.018</v>
      </c>
      <c r="G152" s="1" t="s">
        <v>55</v>
      </c>
      <c r="H152" s="1">
        <f t="shared" si="2"/>
        <v>0</v>
      </c>
      <c r="I152" s="1" t="s">
        <v>22</v>
      </c>
      <c r="J152" s="1" t="s">
        <v>0</v>
      </c>
    </row>
    <row r="153" spans="1:10" ht="28.8" x14ac:dyDescent="0.3">
      <c r="A153" s="1">
        <v>1968949</v>
      </c>
      <c r="B153" s="1" t="s">
        <v>332</v>
      </c>
      <c r="C153" s="1" t="s">
        <v>22</v>
      </c>
      <c r="D153" s="1" t="s">
        <v>333</v>
      </c>
      <c r="E153" s="2">
        <v>0</v>
      </c>
      <c r="F153" s="1">
        <v>147.018</v>
      </c>
      <c r="G153" s="1" t="s">
        <v>55</v>
      </c>
      <c r="H153" s="1">
        <f t="shared" si="2"/>
        <v>0</v>
      </c>
      <c r="I153" s="1" t="s">
        <v>22</v>
      </c>
      <c r="J153" s="1" t="s">
        <v>0</v>
      </c>
    </row>
    <row r="154" spans="1:10" ht="28.8" x14ac:dyDescent="0.3">
      <c r="A154" s="1">
        <v>1968950</v>
      </c>
      <c r="B154" s="1" t="s">
        <v>334</v>
      </c>
      <c r="C154" s="1" t="s">
        <v>22</v>
      </c>
      <c r="D154" s="1" t="s">
        <v>335</v>
      </c>
      <c r="E154" s="2">
        <v>0</v>
      </c>
      <c r="F154" s="1">
        <v>16.597000000000001</v>
      </c>
      <c r="G154" s="1" t="s">
        <v>55</v>
      </c>
      <c r="H154" s="1">
        <f t="shared" si="2"/>
        <v>0</v>
      </c>
      <c r="I154" s="1" t="s">
        <v>22</v>
      </c>
      <c r="J154" s="1" t="s">
        <v>0</v>
      </c>
    </row>
    <row r="155" spans="1:10" ht="28.8" x14ac:dyDescent="0.3">
      <c r="A155" s="1">
        <v>1968951</v>
      </c>
      <c r="B155" s="1" t="s">
        <v>336</v>
      </c>
      <c r="C155" s="1" t="s">
        <v>22</v>
      </c>
      <c r="D155" s="1" t="s">
        <v>337</v>
      </c>
      <c r="E155" s="2">
        <v>0</v>
      </c>
      <c r="F155" s="1">
        <v>1353.54</v>
      </c>
      <c r="G155" s="1" t="s">
        <v>55</v>
      </c>
      <c r="H155" s="1">
        <f t="shared" si="2"/>
        <v>0</v>
      </c>
      <c r="I155" s="1" t="s">
        <v>22</v>
      </c>
      <c r="J155" s="1" t="s">
        <v>0</v>
      </c>
    </row>
    <row r="156" spans="1:10" x14ac:dyDescent="0.3">
      <c r="A156" s="1">
        <v>1968952</v>
      </c>
      <c r="B156" s="1" t="s">
        <v>338</v>
      </c>
      <c r="C156" s="1" t="s">
        <v>22</v>
      </c>
      <c r="D156" s="1" t="s">
        <v>339</v>
      </c>
      <c r="E156" s="2">
        <v>0</v>
      </c>
      <c r="F156" s="1">
        <v>744.447</v>
      </c>
      <c r="G156" s="1" t="s">
        <v>55</v>
      </c>
      <c r="H156" s="1">
        <f t="shared" si="2"/>
        <v>0</v>
      </c>
      <c r="I156" s="1" t="s">
        <v>22</v>
      </c>
      <c r="J156" s="1" t="s">
        <v>0</v>
      </c>
    </row>
    <row r="157" spans="1:10" ht="43.2" x14ac:dyDescent="0.3">
      <c r="A157" s="1">
        <v>1968953</v>
      </c>
      <c r="B157" s="1" t="s">
        <v>340</v>
      </c>
      <c r="C157" s="1" t="s">
        <v>22</v>
      </c>
      <c r="D157" s="1" t="s">
        <v>341</v>
      </c>
      <c r="E157" s="2">
        <v>0</v>
      </c>
      <c r="F157" s="1">
        <v>744.447</v>
      </c>
      <c r="G157" s="1" t="s">
        <v>55</v>
      </c>
      <c r="H157" s="1">
        <f t="shared" si="2"/>
        <v>0</v>
      </c>
      <c r="I157" s="1" t="s">
        <v>22</v>
      </c>
      <c r="J157" s="1" t="s">
        <v>342</v>
      </c>
    </row>
    <row r="158" spans="1:10" x14ac:dyDescent="0.3">
      <c r="A158" s="1">
        <v>1968954</v>
      </c>
      <c r="B158" s="1" t="s">
        <v>343</v>
      </c>
      <c r="C158" s="1">
        <v>6</v>
      </c>
      <c r="D158" s="1" t="s">
        <v>344</v>
      </c>
      <c r="E158" s="1">
        <f>ROUND(H159+H160+H161+H162+H163+H164+H165+H166+H167+H168+H169+H170+H171+H172+H173+H174+H175+H176+H177+H178+H179+H180+H181+H182+H183+H184+H185+H186+H187+H188+H189+H190+H191+H192+H193+H194+H195+H196+H197+H198+H199+H200+H201+H202+H203+H204+H205,2)</f>
        <v>0</v>
      </c>
      <c r="F158" s="1">
        <v>1</v>
      </c>
      <c r="G158" s="1" t="s">
        <v>0</v>
      </c>
      <c r="H158" s="1">
        <f t="shared" si="2"/>
        <v>0</v>
      </c>
      <c r="I158" s="1" t="s">
        <v>22</v>
      </c>
      <c r="J158" s="1" t="s">
        <v>0</v>
      </c>
    </row>
    <row r="159" spans="1:10" ht="28.8" x14ac:dyDescent="0.3">
      <c r="A159" s="1">
        <v>1968955</v>
      </c>
      <c r="B159" s="1" t="s">
        <v>345</v>
      </c>
      <c r="C159" s="1" t="s">
        <v>22</v>
      </c>
      <c r="D159" s="1" t="s">
        <v>346</v>
      </c>
      <c r="E159" s="2">
        <v>0</v>
      </c>
      <c r="F159" s="1">
        <v>331.45</v>
      </c>
      <c r="G159" s="1" t="s">
        <v>55</v>
      </c>
      <c r="H159" s="1">
        <f t="shared" si="2"/>
        <v>0</v>
      </c>
      <c r="I159" s="1" t="s">
        <v>22</v>
      </c>
      <c r="J159" s="1" t="s">
        <v>0</v>
      </c>
    </row>
    <row r="160" spans="1:10" ht="28.8" x14ac:dyDescent="0.3">
      <c r="A160" s="1">
        <v>1968956</v>
      </c>
      <c r="B160" s="1" t="s">
        <v>347</v>
      </c>
      <c r="C160" s="1" t="s">
        <v>22</v>
      </c>
      <c r="D160" s="1" t="s">
        <v>348</v>
      </c>
      <c r="E160" s="2">
        <v>0</v>
      </c>
      <c r="F160" s="1">
        <v>331.45</v>
      </c>
      <c r="G160" s="1" t="s">
        <v>55</v>
      </c>
      <c r="H160" s="1">
        <f t="shared" si="2"/>
        <v>0</v>
      </c>
      <c r="I160" s="1" t="s">
        <v>22</v>
      </c>
      <c r="J160" s="1" t="s">
        <v>0</v>
      </c>
    </row>
    <row r="161" spans="1:10" ht="28.8" x14ac:dyDescent="0.3">
      <c r="A161" s="1">
        <v>1968957</v>
      </c>
      <c r="B161" s="1" t="s">
        <v>349</v>
      </c>
      <c r="C161" s="1" t="s">
        <v>22</v>
      </c>
      <c r="D161" s="1" t="s">
        <v>350</v>
      </c>
      <c r="E161" s="2">
        <v>0</v>
      </c>
      <c r="F161" s="1">
        <v>5940</v>
      </c>
      <c r="G161" s="1" t="s">
        <v>55</v>
      </c>
      <c r="H161" s="1">
        <f t="shared" si="2"/>
        <v>0</v>
      </c>
      <c r="I161" s="1" t="s">
        <v>22</v>
      </c>
      <c r="J161" s="1" t="s">
        <v>0</v>
      </c>
    </row>
    <row r="162" spans="1:10" ht="28.8" x14ac:dyDescent="0.3">
      <c r="A162" s="1">
        <v>1968958</v>
      </c>
      <c r="B162" s="1" t="s">
        <v>351</v>
      </c>
      <c r="C162" s="1" t="s">
        <v>22</v>
      </c>
      <c r="D162" s="1" t="s">
        <v>352</v>
      </c>
      <c r="E162" s="2">
        <v>0</v>
      </c>
      <c r="F162" s="1">
        <v>331.45</v>
      </c>
      <c r="G162" s="1" t="s">
        <v>55</v>
      </c>
      <c r="H162" s="1">
        <f t="shared" si="2"/>
        <v>0</v>
      </c>
      <c r="I162" s="1" t="s">
        <v>22</v>
      </c>
      <c r="J162" s="1" t="s">
        <v>0</v>
      </c>
    </row>
    <row r="163" spans="1:10" ht="28.8" x14ac:dyDescent="0.3">
      <c r="A163" s="1">
        <v>1968959</v>
      </c>
      <c r="B163" s="1" t="s">
        <v>353</v>
      </c>
      <c r="C163" s="1" t="s">
        <v>22</v>
      </c>
      <c r="D163" s="1" t="s">
        <v>354</v>
      </c>
      <c r="E163" s="2">
        <v>0</v>
      </c>
      <c r="F163" s="1">
        <v>2214.59</v>
      </c>
      <c r="G163" s="1" t="s">
        <v>55</v>
      </c>
      <c r="H163" s="1">
        <f t="shared" si="2"/>
        <v>0</v>
      </c>
      <c r="I163" s="1" t="s">
        <v>22</v>
      </c>
      <c r="J163" s="1" t="s">
        <v>0</v>
      </c>
    </row>
    <row r="164" spans="1:10" ht="28.8" x14ac:dyDescent="0.3">
      <c r="A164" s="1">
        <v>1968960</v>
      </c>
      <c r="B164" s="1" t="s">
        <v>355</v>
      </c>
      <c r="C164" s="1" t="s">
        <v>22</v>
      </c>
      <c r="D164" s="1" t="s">
        <v>356</v>
      </c>
      <c r="E164" s="2">
        <v>0</v>
      </c>
      <c r="F164" s="1">
        <v>4577.3</v>
      </c>
      <c r="G164" s="1" t="s">
        <v>55</v>
      </c>
      <c r="H164" s="1">
        <f t="shared" si="2"/>
        <v>0</v>
      </c>
      <c r="I164" s="1" t="s">
        <v>22</v>
      </c>
      <c r="J164" s="1" t="s">
        <v>0</v>
      </c>
    </row>
    <row r="165" spans="1:10" ht="28.8" x14ac:dyDescent="0.3">
      <c r="A165" s="1">
        <v>1968961</v>
      </c>
      <c r="B165" s="1" t="s">
        <v>357</v>
      </c>
      <c r="C165" s="1" t="s">
        <v>22</v>
      </c>
      <c r="D165" s="1" t="s">
        <v>358</v>
      </c>
      <c r="E165" s="2">
        <v>0</v>
      </c>
      <c r="F165" s="1">
        <v>1042.9000000000001</v>
      </c>
      <c r="G165" s="1" t="s">
        <v>55</v>
      </c>
      <c r="H165" s="1">
        <f t="shared" si="2"/>
        <v>0</v>
      </c>
      <c r="I165" s="1" t="s">
        <v>22</v>
      </c>
      <c r="J165" s="1" t="s">
        <v>0</v>
      </c>
    </row>
    <row r="166" spans="1:10" ht="28.8" x14ac:dyDescent="0.3">
      <c r="A166" s="1">
        <v>1968962</v>
      </c>
      <c r="B166" s="1" t="s">
        <v>359</v>
      </c>
      <c r="C166" s="1" t="s">
        <v>22</v>
      </c>
      <c r="D166" s="1" t="s">
        <v>360</v>
      </c>
      <c r="E166" s="2">
        <v>0</v>
      </c>
      <c r="F166" s="1">
        <v>210</v>
      </c>
      <c r="G166" s="1" t="s">
        <v>55</v>
      </c>
      <c r="H166" s="1">
        <f t="shared" si="2"/>
        <v>0</v>
      </c>
      <c r="I166" s="1" t="s">
        <v>22</v>
      </c>
      <c r="J166" s="1" t="s">
        <v>0</v>
      </c>
    </row>
    <row r="167" spans="1:10" ht="28.8" x14ac:dyDescent="0.3">
      <c r="A167" s="1">
        <v>1968963</v>
      </c>
      <c r="B167" s="1" t="s">
        <v>361</v>
      </c>
      <c r="C167" s="1" t="s">
        <v>22</v>
      </c>
      <c r="D167" s="1" t="s">
        <v>362</v>
      </c>
      <c r="E167" s="2">
        <v>0</v>
      </c>
      <c r="F167" s="1">
        <v>1042.9000000000001</v>
      </c>
      <c r="G167" s="1" t="s">
        <v>55</v>
      </c>
      <c r="H167" s="1">
        <f t="shared" si="2"/>
        <v>0</v>
      </c>
      <c r="I167" s="1" t="s">
        <v>22</v>
      </c>
      <c r="J167" s="1" t="s">
        <v>0</v>
      </c>
    </row>
    <row r="168" spans="1:10" ht="28.8" x14ac:dyDescent="0.3">
      <c r="A168" s="1">
        <v>1968964</v>
      </c>
      <c r="B168" s="1" t="s">
        <v>363</v>
      </c>
      <c r="C168" s="1" t="s">
        <v>22</v>
      </c>
      <c r="D168" s="1" t="s">
        <v>364</v>
      </c>
      <c r="E168" s="2">
        <v>0</v>
      </c>
      <c r="F168" s="1">
        <v>210</v>
      </c>
      <c r="G168" s="1" t="s">
        <v>55</v>
      </c>
      <c r="H168" s="1">
        <f t="shared" si="2"/>
        <v>0</v>
      </c>
      <c r="I168" s="1" t="s">
        <v>22</v>
      </c>
      <c r="J168" s="1" t="s">
        <v>0</v>
      </c>
    </row>
    <row r="169" spans="1:10" ht="28.8" x14ac:dyDescent="0.3">
      <c r="A169" s="1">
        <v>1968965</v>
      </c>
      <c r="B169" s="1" t="s">
        <v>365</v>
      </c>
      <c r="C169" s="1" t="s">
        <v>22</v>
      </c>
      <c r="D169" s="1" t="s">
        <v>366</v>
      </c>
      <c r="E169" s="2">
        <v>0</v>
      </c>
      <c r="F169" s="1">
        <v>210</v>
      </c>
      <c r="G169" s="1" t="s">
        <v>55</v>
      </c>
      <c r="H169" s="1">
        <f t="shared" si="2"/>
        <v>0</v>
      </c>
      <c r="I169" s="1" t="s">
        <v>22</v>
      </c>
      <c r="J169" s="1" t="s">
        <v>0</v>
      </c>
    </row>
    <row r="170" spans="1:10" ht="43.2" x14ac:dyDescent="0.3">
      <c r="A170" s="1">
        <v>1968966</v>
      </c>
      <c r="B170" s="1" t="s">
        <v>367</v>
      </c>
      <c r="C170" s="1" t="s">
        <v>22</v>
      </c>
      <c r="D170" s="1" t="s">
        <v>368</v>
      </c>
      <c r="E170" s="2">
        <v>0</v>
      </c>
      <c r="F170" s="1">
        <v>682</v>
      </c>
      <c r="G170" s="1" t="s">
        <v>55</v>
      </c>
      <c r="H170" s="1">
        <f t="shared" si="2"/>
        <v>0</v>
      </c>
      <c r="I170" s="1" t="s">
        <v>22</v>
      </c>
      <c r="J170" s="1" t="s">
        <v>0</v>
      </c>
    </row>
    <row r="171" spans="1:10" ht="28.8" x14ac:dyDescent="0.3">
      <c r="A171" s="1">
        <v>1968967</v>
      </c>
      <c r="B171" s="1" t="s">
        <v>369</v>
      </c>
      <c r="C171" s="1" t="s">
        <v>22</v>
      </c>
      <c r="D171" s="1" t="s">
        <v>370</v>
      </c>
      <c r="E171" s="2">
        <v>0</v>
      </c>
      <c r="F171" s="1">
        <v>3353.33</v>
      </c>
      <c r="G171" s="1" t="s">
        <v>55</v>
      </c>
      <c r="H171" s="1">
        <f t="shared" si="2"/>
        <v>0</v>
      </c>
      <c r="I171" s="1" t="s">
        <v>22</v>
      </c>
      <c r="J171" s="1" t="s">
        <v>0</v>
      </c>
    </row>
    <row r="172" spans="1:10" ht="28.8" x14ac:dyDescent="0.3">
      <c r="A172" s="1">
        <v>1968968</v>
      </c>
      <c r="B172" s="1" t="s">
        <v>371</v>
      </c>
      <c r="C172" s="1" t="s">
        <v>22</v>
      </c>
      <c r="D172" s="1" t="s">
        <v>372</v>
      </c>
      <c r="E172" s="2">
        <v>0</v>
      </c>
      <c r="F172" s="1">
        <v>3228.31</v>
      </c>
      <c r="G172" s="1" t="s">
        <v>55</v>
      </c>
      <c r="H172" s="1">
        <f t="shared" si="2"/>
        <v>0</v>
      </c>
      <c r="I172" s="1" t="s">
        <v>22</v>
      </c>
      <c r="J172" s="1" t="s">
        <v>0</v>
      </c>
    </row>
    <row r="173" spans="1:10" ht="28.8" x14ac:dyDescent="0.3">
      <c r="A173" s="1">
        <v>1968969</v>
      </c>
      <c r="B173" s="1" t="s">
        <v>373</v>
      </c>
      <c r="C173" s="1" t="s">
        <v>22</v>
      </c>
      <c r="D173" s="1" t="s">
        <v>374</v>
      </c>
      <c r="E173" s="2">
        <v>0</v>
      </c>
      <c r="F173" s="1">
        <v>3353.33</v>
      </c>
      <c r="G173" s="1" t="s">
        <v>55</v>
      </c>
      <c r="H173" s="1">
        <f t="shared" si="2"/>
        <v>0</v>
      </c>
      <c r="I173" s="1" t="s">
        <v>22</v>
      </c>
      <c r="J173" s="1" t="s">
        <v>0</v>
      </c>
    </row>
    <row r="174" spans="1:10" ht="43.2" x14ac:dyDescent="0.3">
      <c r="A174" s="1">
        <v>1968970</v>
      </c>
      <c r="B174" s="1" t="s">
        <v>375</v>
      </c>
      <c r="C174" s="1" t="s">
        <v>22</v>
      </c>
      <c r="D174" s="1" t="s">
        <v>376</v>
      </c>
      <c r="E174" s="2">
        <v>0</v>
      </c>
      <c r="F174" s="1">
        <v>3353.33</v>
      </c>
      <c r="G174" s="1" t="s">
        <v>55</v>
      </c>
      <c r="H174" s="1">
        <f t="shared" si="2"/>
        <v>0</v>
      </c>
      <c r="I174" s="1" t="s">
        <v>22</v>
      </c>
      <c r="J174" s="1" t="s">
        <v>0</v>
      </c>
    </row>
    <row r="175" spans="1:10" ht="28.8" x14ac:dyDescent="0.3">
      <c r="A175" s="1">
        <v>1968971</v>
      </c>
      <c r="B175" s="1" t="s">
        <v>377</v>
      </c>
      <c r="C175" s="1" t="s">
        <v>22</v>
      </c>
      <c r="D175" s="1" t="s">
        <v>378</v>
      </c>
      <c r="E175" s="2">
        <v>0</v>
      </c>
      <c r="F175" s="1">
        <v>3.38</v>
      </c>
      <c r="G175" s="1" t="s">
        <v>55</v>
      </c>
      <c r="H175" s="1">
        <f t="shared" si="2"/>
        <v>0</v>
      </c>
      <c r="I175" s="1" t="s">
        <v>22</v>
      </c>
      <c r="J175" s="1" t="s">
        <v>0</v>
      </c>
    </row>
    <row r="176" spans="1:10" ht="28.8" x14ac:dyDescent="0.3">
      <c r="A176" s="1">
        <v>1968972</v>
      </c>
      <c r="B176" s="1" t="s">
        <v>379</v>
      </c>
      <c r="C176" s="1" t="s">
        <v>22</v>
      </c>
      <c r="D176" s="1" t="s">
        <v>380</v>
      </c>
      <c r="E176" s="2">
        <v>0</v>
      </c>
      <c r="F176" s="1">
        <v>3.36</v>
      </c>
      <c r="G176" s="1" t="s">
        <v>55</v>
      </c>
      <c r="H176" s="1">
        <f t="shared" si="2"/>
        <v>0</v>
      </c>
      <c r="I176" s="1" t="s">
        <v>22</v>
      </c>
      <c r="J176" s="1" t="s">
        <v>0</v>
      </c>
    </row>
    <row r="177" spans="1:10" ht="28.8" x14ac:dyDescent="0.3">
      <c r="A177" s="1">
        <v>1968973</v>
      </c>
      <c r="B177" s="1" t="s">
        <v>381</v>
      </c>
      <c r="C177" s="1" t="s">
        <v>22</v>
      </c>
      <c r="D177" s="1" t="s">
        <v>382</v>
      </c>
      <c r="E177" s="2">
        <v>0</v>
      </c>
      <c r="F177" s="1">
        <v>125.02</v>
      </c>
      <c r="G177" s="1" t="s">
        <v>55</v>
      </c>
      <c r="H177" s="1">
        <f t="shared" si="2"/>
        <v>0</v>
      </c>
      <c r="I177" s="1" t="s">
        <v>22</v>
      </c>
      <c r="J177" s="1" t="s">
        <v>0</v>
      </c>
    </row>
    <row r="178" spans="1:10" ht="28.8" x14ac:dyDescent="0.3">
      <c r="A178" s="1">
        <v>1968974</v>
      </c>
      <c r="B178" s="1" t="s">
        <v>383</v>
      </c>
      <c r="C178" s="1" t="s">
        <v>22</v>
      </c>
      <c r="D178" s="1" t="s">
        <v>384</v>
      </c>
      <c r="E178" s="2">
        <v>0</v>
      </c>
      <c r="F178" s="1">
        <v>49.51</v>
      </c>
      <c r="G178" s="1" t="s">
        <v>55</v>
      </c>
      <c r="H178" s="1">
        <f t="shared" si="2"/>
        <v>0</v>
      </c>
      <c r="I178" s="1" t="s">
        <v>22</v>
      </c>
      <c r="J178" s="1" t="s">
        <v>0</v>
      </c>
    </row>
    <row r="179" spans="1:10" ht="28.8" x14ac:dyDescent="0.3">
      <c r="A179" s="1">
        <v>1968975</v>
      </c>
      <c r="B179" s="1" t="s">
        <v>385</v>
      </c>
      <c r="C179" s="1" t="s">
        <v>22</v>
      </c>
      <c r="D179" s="1" t="s">
        <v>386</v>
      </c>
      <c r="E179" s="2">
        <v>0</v>
      </c>
      <c r="F179" s="1">
        <v>540.22</v>
      </c>
      <c r="G179" s="1" t="s">
        <v>55</v>
      </c>
      <c r="H179" s="1">
        <f t="shared" si="2"/>
        <v>0</v>
      </c>
      <c r="I179" s="1" t="s">
        <v>22</v>
      </c>
      <c r="J179" s="1" t="s">
        <v>0</v>
      </c>
    </row>
    <row r="180" spans="1:10" ht="28.8" x14ac:dyDescent="0.3">
      <c r="A180" s="1">
        <v>1968976</v>
      </c>
      <c r="B180" s="1" t="s">
        <v>387</v>
      </c>
      <c r="C180" s="1" t="s">
        <v>22</v>
      </c>
      <c r="D180" s="1" t="s">
        <v>388</v>
      </c>
      <c r="E180" s="2">
        <v>0</v>
      </c>
      <c r="F180" s="1">
        <v>2494.3200000000002</v>
      </c>
      <c r="G180" s="1" t="s">
        <v>55</v>
      </c>
      <c r="H180" s="1">
        <f t="shared" si="2"/>
        <v>0</v>
      </c>
      <c r="I180" s="1" t="s">
        <v>22</v>
      </c>
      <c r="J180" s="1" t="s">
        <v>0</v>
      </c>
    </row>
    <row r="181" spans="1:10" ht="28.8" x14ac:dyDescent="0.3">
      <c r="A181" s="1">
        <v>1968977</v>
      </c>
      <c r="B181" s="1" t="s">
        <v>389</v>
      </c>
      <c r="C181" s="1" t="s">
        <v>22</v>
      </c>
      <c r="D181" s="1" t="s">
        <v>390</v>
      </c>
      <c r="E181" s="2">
        <v>0</v>
      </c>
      <c r="F181" s="1">
        <v>7.8540000000000001</v>
      </c>
      <c r="G181" s="1" t="s">
        <v>40</v>
      </c>
      <c r="H181" s="1">
        <f t="shared" si="2"/>
        <v>0</v>
      </c>
      <c r="I181" s="1" t="s">
        <v>22</v>
      </c>
      <c r="J181" s="1" t="s">
        <v>0</v>
      </c>
    </row>
    <row r="182" spans="1:10" ht="28.8" x14ac:dyDescent="0.3">
      <c r="A182" s="1">
        <v>1968978</v>
      </c>
      <c r="B182" s="1" t="s">
        <v>391</v>
      </c>
      <c r="C182" s="1" t="s">
        <v>22</v>
      </c>
      <c r="D182" s="1" t="s">
        <v>392</v>
      </c>
      <c r="E182" s="2">
        <v>0</v>
      </c>
      <c r="F182" s="1">
        <v>0.78400000000000003</v>
      </c>
      <c r="G182" s="1" t="s">
        <v>40</v>
      </c>
      <c r="H182" s="1">
        <f t="shared" si="2"/>
        <v>0</v>
      </c>
      <c r="I182" s="1" t="s">
        <v>22</v>
      </c>
      <c r="J182" s="1" t="s">
        <v>0</v>
      </c>
    </row>
    <row r="183" spans="1:10" ht="28.8" x14ac:dyDescent="0.3">
      <c r="A183" s="1">
        <v>1968979</v>
      </c>
      <c r="B183" s="1" t="s">
        <v>393</v>
      </c>
      <c r="C183" s="1" t="s">
        <v>22</v>
      </c>
      <c r="D183" s="1" t="s">
        <v>394</v>
      </c>
      <c r="E183" s="2">
        <v>0</v>
      </c>
      <c r="F183" s="1">
        <v>0.02</v>
      </c>
      <c r="G183" s="1" t="s">
        <v>103</v>
      </c>
      <c r="H183" s="1">
        <f t="shared" si="2"/>
        <v>0</v>
      </c>
      <c r="I183" s="1" t="s">
        <v>22</v>
      </c>
      <c r="J183" s="1" t="s">
        <v>0</v>
      </c>
    </row>
    <row r="184" spans="1:10" ht="28.8" x14ac:dyDescent="0.3">
      <c r="A184" s="1">
        <v>1968980</v>
      </c>
      <c r="B184" s="1" t="s">
        <v>395</v>
      </c>
      <c r="C184" s="1" t="s">
        <v>22</v>
      </c>
      <c r="D184" s="1" t="s">
        <v>396</v>
      </c>
      <c r="E184" s="2">
        <v>0</v>
      </c>
      <c r="F184" s="1">
        <v>0.06</v>
      </c>
      <c r="G184" s="1" t="s">
        <v>103</v>
      </c>
      <c r="H184" s="1">
        <f t="shared" si="2"/>
        <v>0</v>
      </c>
      <c r="I184" s="1" t="s">
        <v>22</v>
      </c>
      <c r="J184" s="1" t="s">
        <v>0</v>
      </c>
    </row>
    <row r="185" spans="1:10" ht="28.8" x14ac:dyDescent="0.3">
      <c r="A185" s="1">
        <v>1968981</v>
      </c>
      <c r="B185" s="1" t="s">
        <v>397</v>
      </c>
      <c r="C185" s="1" t="s">
        <v>22</v>
      </c>
      <c r="D185" s="1" t="s">
        <v>398</v>
      </c>
      <c r="E185" s="2">
        <v>0</v>
      </c>
      <c r="F185" s="1">
        <v>1160.77</v>
      </c>
      <c r="G185" s="1" t="s">
        <v>55</v>
      </c>
      <c r="H185" s="1">
        <f t="shared" si="2"/>
        <v>0</v>
      </c>
      <c r="I185" s="1" t="s">
        <v>22</v>
      </c>
      <c r="J185" s="1" t="s">
        <v>0</v>
      </c>
    </row>
    <row r="186" spans="1:10" ht="28.8" x14ac:dyDescent="0.3">
      <c r="A186" s="1">
        <v>1968982</v>
      </c>
      <c r="B186" s="1" t="s">
        <v>399</v>
      </c>
      <c r="C186" s="1" t="s">
        <v>22</v>
      </c>
      <c r="D186" s="1" t="s">
        <v>400</v>
      </c>
      <c r="E186" s="2">
        <v>0</v>
      </c>
      <c r="F186" s="1">
        <v>99.983000000000004</v>
      </c>
      <c r="G186" s="1" t="s">
        <v>40</v>
      </c>
      <c r="H186" s="1">
        <f t="shared" si="2"/>
        <v>0</v>
      </c>
      <c r="I186" s="1" t="s">
        <v>22</v>
      </c>
      <c r="J186" s="1" t="s">
        <v>0</v>
      </c>
    </row>
    <row r="187" spans="1:10" ht="28.8" x14ac:dyDescent="0.3">
      <c r="A187" s="1">
        <v>1968983</v>
      </c>
      <c r="B187" s="1" t="s">
        <v>401</v>
      </c>
      <c r="C187" s="1" t="s">
        <v>22</v>
      </c>
      <c r="D187" s="1" t="s">
        <v>402</v>
      </c>
      <c r="E187" s="2">
        <v>0</v>
      </c>
      <c r="F187" s="1">
        <v>2685.2159999999999</v>
      </c>
      <c r="G187" s="1" t="s">
        <v>55</v>
      </c>
      <c r="H187" s="1">
        <f t="shared" si="2"/>
        <v>0</v>
      </c>
      <c r="I187" s="1" t="s">
        <v>22</v>
      </c>
      <c r="J187" s="1" t="s">
        <v>0</v>
      </c>
    </row>
    <row r="188" spans="1:10" x14ac:dyDescent="0.3">
      <c r="A188" s="1">
        <v>1968984</v>
      </c>
      <c r="B188" s="1" t="s">
        <v>403</v>
      </c>
      <c r="C188" s="1" t="s">
        <v>22</v>
      </c>
      <c r="D188" s="1" t="s">
        <v>404</v>
      </c>
      <c r="E188" s="2">
        <v>0</v>
      </c>
      <c r="F188" s="1">
        <v>3087.998</v>
      </c>
      <c r="G188" s="1" t="s">
        <v>55</v>
      </c>
      <c r="H188" s="1">
        <f t="shared" si="2"/>
        <v>0</v>
      </c>
      <c r="I188" s="1" t="s">
        <v>22</v>
      </c>
      <c r="J188" s="1" t="s">
        <v>0</v>
      </c>
    </row>
    <row r="189" spans="1:10" ht="43.2" x14ac:dyDescent="0.3">
      <c r="A189" s="1">
        <v>1968985</v>
      </c>
      <c r="B189" s="1" t="s">
        <v>405</v>
      </c>
      <c r="C189" s="1" t="s">
        <v>22</v>
      </c>
      <c r="D189" s="1" t="s">
        <v>406</v>
      </c>
      <c r="E189" s="2">
        <v>0</v>
      </c>
      <c r="F189" s="1">
        <v>884.98</v>
      </c>
      <c r="G189" s="1" t="s">
        <v>55</v>
      </c>
      <c r="H189" s="1">
        <f t="shared" si="2"/>
        <v>0</v>
      </c>
      <c r="I189" s="1" t="s">
        <v>22</v>
      </c>
      <c r="J189" s="1" t="s">
        <v>0</v>
      </c>
    </row>
    <row r="190" spans="1:10" ht="43.2" x14ac:dyDescent="0.3">
      <c r="A190" s="1">
        <v>1968986</v>
      </c>
      <c r="B190" s="1" t="s">
        <v>407</v>
      </c>
      <c r="C190" s="1" t="s">
        <v>22</v>
      </c>
      <c r="D190" s="1" t="s">
        <v>408</v>
      </c>
      <c r="E190" s="2">
        <v>0</v>
      </c>
      <c r="F190" s="1">
        <v>929.22900000000004</v>
      </c>
      <c r="G190" s="1" t="s">
        <v>55</v>
      </c>
      <c r="H190" s="1">
        <f t="shared" si="2"/>
        <v>0</v>
      </c>
      <c r="I190" s="1" t="s">
        <v>22</v>
      </c>
      <c r="J190" s="1" t="s">
        <v>0</v>
      </c>
    </row>
    <row r="191" spans="1:10" ht="28.8" x14ac:dyDescent="0.3">
      <c r="A191" s="1">
        <v>1968987</v>
      </c>
      <c r="B191" s="1" t="s">
        <v>409</v>
      </c>
      <c r="C191" s="1" t="s">
        <v>22</v>
      </c>
      <c r="D191" s="1" t="s">
        <v>410</v>
      </c>
      <c r="E191" s="2">
        <v>0</v>
      </c>
      <c r="F191" s="1">
        <v>1450.4459999999999</v>
      </c>
      <c r="G191" s="1" t="s">
        <v>55</v>
      </c>
      <c r="H191" s="1">
        <f t="shared" si="2"/>
        <v>0</v>
      </c>
      <c r="I191" s="1" t="s">
        <v>22</v>
      </c>
      <c r="J191" s="1" t="s">
        <v>0</v>
      </c>
    </row>
    <row r="192" spans="1:10" ht="28.8" x14ac:dyDescent="0.3">
      <c r="A192" s="1">
        <v>1968988</v>
      </c>
      <c r="B192" s="1" t="s">
        <v>411</v>
      </c>
      <c r="C192" s="1" t="s">
        <v>22</v>
      </c>
      <c r="D192" s="1" t="s">
        <v>412</v>
      </c>
      <c r="E192" s="2">
        <v>0</v>
      </c>
      <c r="F192" s="1">
        <v>6281.0259999999998</v>
      </c>
      <c r="G192" s="1" t="s">
        <v>55</v>
      </c>
      <c r="H192" s="1">
        <f t="shared" si="2"/>
        <v>0</v>
      </c>
      <c r="I192" s="1" t="s">
        <v>22</v>
      </c>
      <c r="J192" s="1" t="s">
        <v>0</v>
      </c>
    </row>
    <row r="193" spans="1:10" ht="28.8" x14ac:dyDescent="0.3">
      <c r="A193" s="1">
        <v>1968989</v>
      </c>
      <c r="B193" s="1" t="s">
        <v>413</v>
      </c>
      <c r="C193" s="1" t="s">
        <v>22</v>
      </c>
      <c r="D193" s="1" t="s">
        <v>414</v>
      </c>
      <c r="E193" s="2">
        <v>0</v>
      </c>
      <c r="F193" s="1">
        <v>67.87</v>
      </c>
      <c r="G193" s="1" t="s">
        <v>55</v>
      </c>
      <c r="H193" s="1">
        <f t="shared" si="2"/>
        <v>0</v>
      </c>
      <c r="I193" s="1" t="s">
        <v>22</v>
      </c>
      <c r="J193" s="1" t="s">
        <v>0</v>
      </c>
    </row>
    <row r="194" spans="1:10" ht="28.8" x14ac:dyDescent="0.3">
      <c r="A194" s="1">
        <v>1968990</v>
      </c>
      <c r="B194" s="1" t="s">
        <v>415</v>
      </c>
      <c r="C194" s="1" t="s">
        <v>22</v>
      </c>
      <c r="D194" s="1" t="s">
        <v>416</v>
      </c>
      <c r="E194" s="2">
        <v>0</v>
      </c>
      <c r="F194" s="1">
        <v>140.51300000000001</v>
      </c>
      <c r="G194" s="1" t="s">
        <v>55</v>
      </c>
      <c r="H194" s="1">
        <f t="shared" si="2"/>
        <v>0</v>
      </c>
      <c r="I194" s="1" t="s">
        <v>22</v>
      </c>
      <c r="J194" s="1" t="s">
        <v>0</v>
      </c>
    </row>
    <row r="195" spans="1:10" ht="28.8" x14ac:dyDescent="0.3">
      <c r="A195" s="1">
        <v>1968991</v>
      </c>
      <c r="B195" s="1" t="s">
        <v>417</v>
      </c>
      <c r="C195" s="1" t="s">
        <v>22</v>
      </c>
      <c r="D195" s="1" t="s">
        <v>418</v>
      </c>
      <c r="E195" s="2">
        <v>0</v>
      </c>
      <c r="F195" s="1">
        <v>405.52</v>
      </c>
      <c r="G195" s="1" t="s">
        <v>55</v>
      </c>
      <c r="H195" s="1">
        <f t="shared" ref="H195:H258" si="3">IF(ISNUMBER(VALUE(E195)),ROUND(SUM(ROUND(E195,2)*F195),2),"N")</f>
        <v>0</v>
      </c>
      <c r="I195" s="1" t="s">
        <v>22</v>
      </c>
      <c r="J195" s="1" t="s">
        <v>0</v>
      </c>
    </row>
    <row r="196" spans="1:10" ht="28.8" x14ac:dyDescent="0.3">
      <c r="A196" s="1">
        <v>1968992</v>
      </c>
      <c r="B196" s="1" t="s">
        <v>419</v>
      </c>
      <c r="C196" s="1" t="s">
        <v>22</v>
      </c>
      <c r="D196" s="1" t="s">
        <v>420</v>
      </c>
      <c r="E196" s="2">
        <v>0</v>
      </c>
      <c r="F196" s="1">
        <v>115.04</v>
      </c>
      <c r="G196" s="1" t="s">
        <v>55</v>
      </c>
      <c r="H196" s="1">
        <f t="shared" si="3"/>
        <v>0</v>
      </c>
      <c r="I196" s="1" t="s">
        <v>22</v>
      </c>
      <c r="J196" s="1" t="s">
        <v>0</v>
      </c>
    </row>
    <row r="197" spans="1:10" ht="43.2" x14ac:dyDescent="0.3">
      <c r="A197" s="1">
        <v>1968993</v>
      </c>
      <c r="B197" s="1" t="s">
        <v>421</v>
      </c>
      <c r="C197" s="1" t="s">
        <v>22</v>
      </c>
      <c r="D197" s="1" t="s">
        <v>422</v>
      </c>
      <c r="E197" s="2">
        <v>0</v>
      </c>
      <c r="F197" s="1">
        <v>871.98</v>
      </c>
      <c r="G197" s="1" t="s">
        <v>55</v>
      </c>
      <c r="H197" s="1">
        <f t="shared" si="3"/>
        <v>0</v>
      </c>
      <c r="I197" s="1" t="s">
        <v>22</v>
      </c>
      <c r="J197" s="1" t="s">
        <v>0</v>
      </c>
    </row>
    <row r="198" spans="1:10" ht="43.2" x14ac:dyDescent="0.3">
      <c r="A198" s="1">
        <v>1968994</v>
      </c>
      <c r="B198" s="1" t="s">
        <v>423</v>
      </c>
      <c r="C198" s="1" t="s">
        <v>22</v>
      </c>
      <c r="D198" s="1" t="s">
        <v>424</v>
      </c>
      <c r="E198" s="2">
        <v>0</v>
      </c>
      <c r="F198" s="1">
        <v>225.04</v>
      </c>
      <c r="G198" s="1" t="s">
        <v>55</v>
      </c>
      <c r="H198" s="1">
        <f t="shared" si="3"/>
        <v>0</v>
      </c>
      <c r="I198" s="1" t="s">
        <v>22</v>
      </c>
      <c r="J198" s="1" t="s">
        <v>0</v>
      </c>
    </row>
    <row r="199" spans="1:10" ht="43.2" x14ac:dyDescent="0.3">
      <c r="A199" s="1">
        <v>1968995</v>
      </c>
      <c r="B199" s="1" t="s">
        <v>425</v>
      </c>
      <c r="C199" s="1" t="s">
        <v>22</v>
      </c>
      <c r="D199" s="1" t="s">
        <v>426</v>
      </c>
      <c r="E199" s="2">
        <v>0</v>
      </c>
      <c r="F199" s="1">
        <v>21.69</v>
      </c>
      <c r="G199" s="1" t="s">
        <v>55</v>
      </c>
      <c r="H199" s="1">
        <f t="shared" si="3"/>
        <v>0</v>
      </c>
      <c r="I199" s="1" t="s">
        <v>22</v>
      </c>
      <c r="J199" s="1" t="s">
        <v>0</v>
      </c>
    </row>
    <row r="200" spans="1:10" ht="43.2" x14ac:dyDescent="0.3">
      <c r="A200" s="1">
        <v>1968996</v>
      </c>
      <c r="B200" s="1" t="s">
        <v>427</v>
      </c>
      <c r="C200" s="1" t="s">
        <v>22</v>
      </c>
      <c r="D200" s="1" t="s">
        <v>428</v>
      </c>
      <c r="E200" s="2">
        <v>0</v>
      </c>
      <c r="F200" s="1">
        <v>30</v>
      </c>
      <c r="G200" s="1" t="s">
        <v>55</v>
      </c>
      <c r="H200" s="1">
        <f t="shared" si="3"/>
        <v>0</v>
      </c>
      <c r="I200" s="1" t="s">
        <v>22</v>
      </c>
      <c r="J200" s="1" t="s">
        <v>0</v>
      </c>
    </row>
    <row r="201" spans="1:10" ht="43.2" x14ac:dyDescent="0.3">
      <c r="A201" s="1">
        <v>1968997</v>
      </c>
      <c r="B201" s="1" t="s">
        <v>429</v>
      </c>
      <c r="C201" s="1" t="s">
        <v>22</v>
      </c>
      <c r="D201" s="1" t="s">
        <v>430</v>
      </c>
      <c r="E201" s="2">
        <v>0</v>
      </c>
      <c r="F201" s="1">
        <v>2795.04</v>
      </c>
      <c r="G201" s="1" t="s">
        <v>55</v>
      </c>
      <c r="H201" s="1">
        <f t="shared" si="3"/>
        <v>0</v>
      </c>
      <c r="I201" s="1" t="s">
        <v>22</v>
      </c>
      <c r="J201" s="1" t="s">
        <v>0</v>
      </c>
    </row>
    <row r="202" spans="1:10" ht="28.8" x14ac:dyDescent="0.3">
      <c r="A202" s="1">
        <v>1968998</v>
      </c>
      <c r="B202" s="1" t="s">
        <v>431</v>
      </c>
      <c r="C202" s="1" t="s">
        <v>22</v>
      </c>
      <c r="D202" s="1" t="s">
        <v>432</v>
      </c>
      <c r="E202" s="2">
        <v>0</v>
      </c>
      <c r="F202" s="1">
        <v>1450.4459999999999</v>
      </c>
      <c r="G202" s="1" t="s">
        <v>55</v>
      </c>
      <c r="H202" s="1">
        <f t="shared" si="3"/>
        <v>0</v>
      </c>
      <c r="I202" s="1" t="s">
        <v>22</v>
      </c>
      <c r="J202" s="1" t="s">
        <v>0</v>
      </c>
    </row>
    <row r="203" spans="1:10" ht="43.2" x14ac:dyDescent="0.3">
      <c r="A203" s="1">
        <v>1968999</v>
      </c>
      <c r="B203" s="1" t="s">
        <v>433</v>
      </c>
      <c r="C203" s="1" t="s">
        <v>22</v>
      </c>
      <c r="D203" s="1" t="s">
        <v>434</v>
      </c>
      <c r="E203" s="2">
        <v>0</v>
      </c>
      <c r="F203" s="1">
        <v>513.85</v>
      </c>
      <c r="G203" s="1" t="s">
        <v>55</v>
      </c>
      <c r="H203" s="1">
        <f t="shared" si="3"/>
        <v>0</v>
      </c>
      <c r="I203" s="1" t="s">
        <v>22</v>
      </c>
      <c r="J203" s="1" t="s">
        <v>0</v>
      </c>
    </row>
    <row r="204" spans="1:10" ht="43.2" x14ac:dyDescent="0.3">
      <c r="A204" s="1">
        <v>1969000</v>
      </c>
      <c r="B204" s="1" t="s">
        <v>435</v>
      </c>
      <c r="C204" s="1" t="s">
        <v>22</v>
      </c>
      <c r="D204" s="1" t="s">
        <v>436</v>
      </c>
      <c r="E204" s="2">
        <v>0</v>
      </c>
      <c r="F204" s="1">
        <v>2065.52</v>
      </c>
      <c r="G204" s="1" t="s">
        <v>55</v>
      </c>
      <c r="H204" s="1">
        <f t="shared" si="3"/>
        <v>0</v>
      </c>
      <c r="I204" s="1" t="s">
        <v>22</v>
      </c>
      <c r="J204" s="1" t="s">
        <v>0</v>
      </c>
    </row>
    <row r="205" spans="1:10" ht="28.8" x14ac:dyDescent="0.3">
      <c r="A205" s="1">
        <v>1969001</v>
      </c>
      <c r="B205" s="1" t="s">
        <v>437</v>
      </c>
      <c r="C205" s="1" t="s">
        <v>22</v>
      </c>
      <c r="D205" s="1" t="s">
        <v>438</v>
      </c>
      <c r="E205" s="2">
        <v>0</v>
      </c>
      <c r="F205" s="1">
        <v>74</v>
      </c>
      <c r="G205" s="1" t="s">
        <v>55</v>
      </c>
      <c r="H205" s="1">
        <f t="shared" si="3"/>
        <v>0</v>
      </c>
      <c r="I205" s="1" t="s">
        <v>22</v>
      </c>
      <c r="J205" s="1" t="s">
        <v>0</v>
      </c>
    </row>
    <row r="206" spans="1:10" x14ac:dyDescent="0.3">
      <c r="A206" s="1">
        <v>1969002</v>
      </c>
      <c r="B206" s="1" t="s">
        <v>439</v>
      </c>
      <c r="C206" s="1">
        <v>9</v>
      </c>
      <c r="D206" s="1" t="s">
        <v>47</v>
      </c>
      <c r="E206" s="1">
        <f>ROUND(H207+H208+H209+H210+H211+H212+H213+H214+H215+H216+H217+H218+H219+H220+H221,2)</f>
        <v>0</v>
      </c>
      <c r="F206" s="1">
        <v>1</v>
      </c>
      <c r="G206" s="1" t="s">
        <v>0</v>
      </c>
      <c r="H206" s="1">
        <f t="shared" si="3"/>
        <v>0</v>
      </c>
      <c r="I206" s="1" t="s">
        <v>22</v>
      </c>
      <c r="J206" s="1" t="s">
        <v>0</v>
      </c>
    </row>
    <row r="207" spans="1:10" x14ac:dyDescent="0.3">
      <c r="A207" s="1">
        <v>1969003</v>
      </c>
      <c r="B207" s="1" t="s">
        <v>440</v>
      </c>
      <c r="C207" s="1" t="s">
        <v>22</v>
      </c>
      <c r="D207" s="1" t="s">
        <v>442</v>
      </c>
      <c r="E207" s="2">
        <v>0</v>
      </c>
      <c r="F207" s="1">
        <v>88.52</v>
      </c>
      <c r="G207" s="1" t="s">
        <v>441</v>
      </c>
      <c r="H207" s="1">
        <f t="shared" si="3"/>
        <v>0</v>
      </c>
      <c r="I207" s="1" t="s">
        <v>22</v>
      </c>
      <c r="J207" s="1" t="s">
        <v>0</v>
      </c>
    </row>
    <row r="208" spans="1:10" x14ac:dyDescent="0.3">
      <c r="A208" s="1">
        <v>1969004</v>
      </c>
      <c r="B208" s="1" t="s">
        <v>443</v>
      </c>
      <c r="C208" s="1" t="s">
        <v>22</v>
      </c>
      <c r="D208" s="1" t="s">
        <v>444</v>
      </c>
      <c r="E208" s="2">
        <v>0</v>
      </c>
      <c r="F208" s="1">
        <v>157.05000000000001</v>
      </c>
      <c r="G208" s="1" t="s">
        <v>441</v>
      </c>
      <c r="H208" s="1">
        <f t="shared" si="3"/>
        <v>0</v>
      </c>
      <c r="I208" s="1" t="s">
        <v>22</v>
      </c>
      <c r="J208" s="1" t="s">
        <v>0</v>
      </c>
    </row>
    <row r="209" spans="1:10" ht="28.8" x14ac:dyDescent="0.3">
      <c r="A209" s="1">
        <v>1969005</v>
      </c>
      <c r="B209" s="1" t="s">
        <v>445</v>
      </c>
      <c r="C209" s="1" t="s">
        <v>22</v>
      </c>
      <c r="D209" s="1" t="s">
        <v>446</v>
      </c>
      <c r="E209" s="2">
        <v>0</v>
      </c>
      <c r="F209" s="1">
        <v>15.5</v>
      </c>
      <c r="G209" s="1" t="s">
        <v>79</v>
      </c>
      <c r="H209" s="1">
        <f t="shared" si="3"/>
        <v>0</v>
      </c>
      <c r="I209" s="1" t="s">
        <v>22</v>
      </c>
      <c r="J209" s="1" t="s">
        <v>0</v>
      </c>
    </row>
    <row r="210" spans="1:10" ht="28.8" x14ac:dyDescent="0.3">
      <c r="A210" s="1">
        <v>1969006</v>
      </c>
      <c r="B210" s="1" t="s">
        <v>447</v>
      </c>
      <c r="C210" s="1" t="s">
        <v>22</v>
      </c>
      <c r="D210" s="1" t="s">
        <v>448</v>
      </c>
      <c r="E210" s="2">
        <v>0</v>
      </c>
      <c r="F210" s="1">
        <v>15.5</v>
      </c>
      <c r="G210" s="1" t="s">
        <v>72</v>
      </c>
      <c r="H210" s="1">
        <f t="shared" si="3"/>
        <v>0</v>
      </c>
      <c r="I210" s="1" t="s">
        <v>22</v>
      </c>
      <c r="J210" s="1" t="s">
        <v>0</v>
      </c>
    </row>
    <row r="211" spans="1:10" ht="28.8" x14ac:dyDescent="0.3">
      <c r="A211" s="1">
        <v>1969007</v>
      </c>
      <c r="B211" s="1" t="s">
        <v>449</v>
      </c>
      <c r="C211" s="1" t="s">
        <v>22</v>
      </c>
      <c r="D211" s="1" t="s">
        <v>450</v>
      </c>
      <c r="E211" s="2">
        <v>0</v>
      </c>
      <c r="F211" s="1">
        <v>5940</v>
      </c>
      <c r="G211" s="1" t="s">
        <v>55</v>
      </c>
      <c r="H211" s="1">
        <f t="shared" si="3"/>
        <v>0</v>
      </c>
      <c r="I211" s="1" t="s">
        <v>22</v>
      </c>
      <c r="J211" s="1" t="s">
        <v>0</v>
      </c>
    </row>
    <row r="212" spans="1:10" ht="28.8" x14ac:dyDescent="0.3">
      <c r="A212" s="1">
        <v>1969008</v>
      </c>
      <c r="B212" s="1" t="s">
        <v>451</v>
      </c>
      <c r="C212" s="1" t="s">
        <v>22</v>
      </c>
      <c r="D212" s="1" t="s">
        <v>452</v>
      </c>
      <c r="E212" s="2">
        <v>0</v>
      </c>
      <c r="F212" s="1">
        <v>5940</v>
      </c>
      <c r="G212" s="1" t="s">
        <v>55</v>
      </c>
      <c r="H212" s="1">
        <f t="shared" si="3"/>
        <v>0</v>
      </c>
      <c r="I212" s="1" t="s">
        <v>22</v>
      </c>
      <c r="J212" s="1" t="s">
        <v>0</v>
      </c>
    </row>
    <row r="213" spans="1:10" ht="28.8" x14ac:dyDescent="0.3">
      <c r="A213" s="1">
        <v>1969009</v>
      </c>
      <c r="B213" s="1" t="s">
        <v>453</v>
      </c>
      <c r="C213" s="1" t="s">
        <v>22</v>
      </c>
      <c r="D213" s="1" t="s">
        <v>454</v>
      </c>
      <c r="E213" s="2">
        <v>0</v>
      </c>
      <c r="F213" s="1">
        <v>5191.3829999999998</v>
      </c>
      <c r="G213" s="1" t="s">
        <v>55</v>
      </c>
      <c r="H213" s="1">
        <f t="shared" si="3"/>
        <v>0</v>
      </c>
      <c r="I213" s="1" t="s">
        <v>22</v>
      </c>
      <c r="J213" s="1" t="s">
        <v>0</v>
      </c>
    </row>
    <row r="214" spans="1:10" ht="43.2" x14ac:dyDescent="0.3">
      <c r="A214" s="1">
        <v>1969010</v>
      </c>
      <c r="B214" s="1" t="s">
        <v>455</v>
      </c>
      <c r="C214" s="1" t="s">
        <v>22</v>
      </c>
      <c r="D214" s="1" t="s">
        <v>456</v>
      </c>
      <c r="E214" s="2">
        <v>0</v>
      </c>
      <c r="F214" s="1">
        <v>51913.83</v>
      </c>
      <c r="G214" s="1" t="s">
        <v>55</v>
      </c>
      <c r="H214" s="1">
        <f t="shared" si="3"/>
        <v>0</v>
      </c>
      <c r="I214" s="1" t="s">
        <v>22</v>
      </c>
      <c r="J214" s="1" t="s">
        <v>0</v>
      </c>
    </row>
    <row r="215" spans="1:10" ht="28.8" x14ac:dyDescent="0.3">
      <c r="A215" s="1">
        <v>1969011</v>
      </c>
      <c r="B215" s="1" t="s">
        <v>457</v>
      </c>
      <c r="C215" s="1" t="s">
        <v>22</v>
      </c>
      <c r="D215" s="1" t="s">
        <v>458</v>
      </c>
      <c r="E215" s="2">
        <v>0</v>
      </c>
      <c r="F215" s="1">
        <v>5191.3829999999998</v>
      </c>
      <c r="G215" s="1" t="s">
        <v>55</v>
      </c>
      <c r="H215" s="1">
        <f t="shared" si="3"/>
        <v>0</v>
      </c>
      <c r="I215" s="1" t="s">
        <v>22</v>
      </c>
      <c r="J215" s="1" t="s">
        <v>0</v>
      </c>
    </row>
    <row r="216" spans="1:10" ht="28.8" x14ac:dyDescent="0.3">
      <c r="A216" s="1">
        <v>1969012</v>
      </c>
      <c r="B216" s="1" t="s">
        <v>459</v>
      </c>
      <c r="C216" s="1" t="s">
        <v>22</v>
      </c>
      <c r="D216" s="1" t="s">
        <v>460</v>
      </c>
      <c r="E216" s="2">
        <v>0</v>
      </c>
      <c r="F216" s="1">
        <v>48940.750999999997</v>
      </c>
      <c r="G216" s="1" t="s">
        <v>40</v>
      </c>
      <c r="H216" s="1">
        <f t="shared" si="3"/>
        <v>0</v>
      </c>
      <c r="I216" s="1" t="s">
        <v>22</v>
      </c>
      <c r="J216" s="1" t="s">
        <v>0</v>
      </c>
    </row>
    <row r="217" spans="1:10" ht="43.2" x14ac:dyDescent="0.3">
      <c r="A217" s="1">
        <v>1969013</v>
      </c>
      <c r="B217" s="1" t="s">
        <v>461</v>
      </c>
      <c r="C217" s="1" t="s">
        <v>22</v>
      </c>
      <c r="D217" s="1" t="s">
        <v>462</v>
      </c>
      <c r="E217" s="2">
        <v>0</v>
      </c>
      <c r="F217" s="1">
        <v>195763.00399999999</v>
      </c>
      <c r="G217" s="1" t="s">
        <v>40</v>
      </c>
      <c r="H217" s="1">
        <f t="shared" si="3"/>
        <v>0</v>
      </c>
      <c r="I217" s="1" t="s">
        <v>22</v>
      </c>
      <c r="J217" s="1" t="s">
        <v>0</v>
      </c>
    </row>
    <row r="218" spans="1:10" ht="28.8" x14ac:dyDescent="0.3">
      <c r="A218" s="1">
        <v>1969014</v>
      </c>
      <c r="B218" s="1" t="s">
        <v>463</v>
      </c>
      <c r="C218" s="1" t="s">
        <v>22</v>
      </c>
      <c r="D218" s="1" t="s">
        <v>464</v>
      </c>
      <c r="E218" s="2">
        <v>0</v>
      </c>
      <c r="F218" s="1">
        <v>48940.750999999997</v>
      </c>
      <c r="G218" s="1" t="s">
        <v>40</v>
      </c>
      <c r="H218" s="1">
        <f t="shared" si="3"/>
        <v>0</v>
      </c>
      <c r="I218" s="1" t="s">
        <v>22</v>
      </c>
      <c r="J218" s="1" t="s">
        <v>0</v>
      </c>
    </row>
    <row r="219" spans="1:10" x14ac:dyDescent="0.3">
      <c r="A219" s="1">
        <v>1969015</v>
      </c>
      <c r="B219" s="1" t="s">
        <v>465</v>
      </c>
      <c r="C219" s="1" t="s">
        <v>22</v>
      </c>
      <c r="D219" s="1" t="s">
        <v>466</v>
      </c>
      <c r="E219" s="2">
        <v>0</v>
      </c>
      <c r="F219" s="1">
        <v>12129</v>
      </c>
      <c r="G219" s="1" t="s">
        <v>55</v>
      </c>
      <c r="H219" s="1">
        <f t="shared" si="3"/>
        <v>0</v>
      </c>
      <c r="I219" s="1" t="s">
        <v>22</v>
      </c>
      <c r="J219" s="1" t="s">
        <v>0</v>
      </c>
    </row>
    <row r="220" spans="1:10" x14ac:dyDescent="0.3">
      <c r="A220" s="1">
        <v>1969016</v>
      </c>
      <c r="B220" s="1" t="s">
        <v>467</v>
      </c>
      <c r="C220" s="1" t="s">
        <v>22</v>
      </c>
      <c r="D220" s="1" t="s">
        <v>468</v>
      </c>
      <c r="E220" s="2">
        <v>0</v>
      </c>
      <c r="F220" s="1">
        <v>1</v>
      </c>
      <c r="G220" s="1" t="s">
        <v>72</v>
      </c>
      <c r="H220" s="1">
        <f t="shared" si="3"/>
        <v>0</v>
      </c>
      <c r="I220" s="1" t="s">
        <v>22</v>
      </c>
      <c r="J220" s="1" t="s">
        <v>0</v>
      </c>
    </row>
    <row r="221" spans="1:10" ht="43.2" x14ac:dyDescent="0.3">
      <c r="A221" s="1">
        <v>1969017</v>
      </c>
      <c r="B221" s="1" t="s">
        <v>469</v>
      </c>
      <c r="C221" s="1" t="s">
        <v>22</v>
      </c>
      <c r="D221" s="1" t="s">
        <v>470</v>
      </c>
      <c r="E221" s="2">
        <v>0</v>
      </c>
      <c r="F221" s="1">
        <v>424</v>
      </c>
      <c r="G221" s="1" t="s">
        <v>72</v>
      </c>
      <c r="H221" s="1">
        <f t="shared" si="3"/>
        <v>0</v>
      </c>
      <c r="I221" s="1" t="s">
        <v>22</v>
      </c>
      <c r="J221" s="1" t="s">
        <v>0</v>
      </c>
    </row>
    <row r="222" spans="1:10" x14ac:dyDescent="0.3">
      <c r="A222" s="1">
        <v>1969018</v>
      </c>
      <c r="B222" s="1" t="s">
        <v>471</v>
      </c>
      <c r="C222" s="1">
        <v>99</v>
      </c>
      <c r="D222" s="1" t="s">
        <v>472</v>
      </c>
      <c r="E222" s="1">
        <f>ROUND(H223,2)</f>
        <v>0</v>
      </c>
      <c r="F222" s="1">
        <v>1</v>
      </c>
      <c r="G222" s="1" t="s">
        <v>0</v>
      </c>
      <c r="H222" s="1">
        <f t="shared" si="3"/>
        <v>0</v>
      </c>
      <c r="I222" s="1" t="s">
        <v>22</v>
      </c>
      <c r="J222" s="1" t="s">
        <v>0</v>
      </c>
    </row>
    <row r="223" spans="1:10" ht="28.8" x14ac:dyDescent="0.3">
      <c r="A223" s="1">
        <v>1969019</v>
      </c>
      <c r="B223" s="1" t="s">
        <v>473</v>
      </c>
      <c r="C223" s="1" t="s">
        <v>22</v>
      </c>
      <c r="D223" s="1" t="s">
        <v>474</v>
      </c>
      <c r="E223" s="2">
        <v>0</v>
      </c>
      <c r="F223" s="1">
        <v>9812.0239999999994</v>
      </c>
      <c r="G223" s="1" t="s">
        <v>103</v>
      </c>
      <c r="H223" s="1">
        <f t="shared" si="3"/>
        <v>0</v>
      </c>
      <c r="I223" s="1" t="s">
        <v>22</v>
      </c>
      <c r="J223" s="1" t="s">
        <v>0</v>
      </c>
    </row>
    <row r="224" spans="1:10" x14ac:dyDescent="0.3">
      <c r="A224" s="1">
        <v>1969020</v>
      </c>
      <c r="B224" s="1" t="s">
        <v>475</v>
      </c>
      <c r="C224" s="1" t="s">
        <v>126</v>
      </c>
      <c r="D224" s="1" t="s">
        <v>127</v>
      </c>
      <c r="E224" s="1">
        <f>ROUND(H225+H244+H267+H300+H304+H307+H328+H334+H345+H373+H379+H384+H394,2)</f>
        <v>0</v>
      </c>
      <c r="F224" s="1">
        <v>1</v>
      </c>
      <c r="G224" s="1" t="s">
        <v>0</v>
      </c>
      <c r="H224" s="1">
        <f t="shared" si="3"/>
        <v>0</v>
      </c>
      <c r="I224" s="1" t="s">
        <v>22</v>
      </c>
      <c r="J224" s="1" t="s">
        <v>0</v>
      </c>
    </row>
    <row r="225" spans="1:10" x14ac:dyDescent="0.3">
      <c r="A225" s="1">
        <v>1969021</v>
      </c>
      <c r="B225" s="1" t="s">
        <v>476</v>
      </c>
      <c r="C225" s="1">
        <v>711</v>
      </c>
      <c r="D225" s="1" t="s">
        <v>477</v>
      </c>
      <c r="E225" s="1">
        <f>ROUND(H226+H227+H228+H229+H230+H231+H232+H233+H234+H235+H236+H237+H238+H239+H240+H241+H242+H243,2)</f>
        <v>0</v>
      </c>
      <c r="F225" s="1">
        <v>1</v>
      </c>
      <c r="G225" s="1" t="s">
        <v>0</v>
      </c>
      <c r="H225" s="1">
        <f t="shared" si="3"/>
        <v>0</v>
      </c>
      <c r="I225" s="1" t="s">
        <v>22</v>
      </c>
      <c r="J225" s="1" t="s">
        <v>0</v>
      </c>
    </row>
    <row r="226" spans="1:10" ht="28.8" x14ac:dyDescent="0.3">
      <c r="A226" s="1">
        <v>1969022</v>
      </c>
      <c r="B226" s="1" t="s">
        <v>478</v>
      </c>
      <c r="C226" s="1" t="s">
        <v>22</v>
      </c>
      <c r="D226" s="1" t="s">
        <v>479</v>
      </c>
      <c r="E226" s="2">
        <v>0</v>
      </c>
      <c r="F226" s="1">
        <v>676.77</v>
      </c>
      <c r="G226" s="1" t="s">
        <v>55</v>
      </c>
      <c r="H226" s="1">
        <f t="shared" si="3"/>
        <v>0</v>
      </c>
      <c r="I226" s="1" t="s">
        <v>22</v>
      </c>
      <c r="J226" s="1" t="s">
        <v>0</v>
      </c>
    </row>
    <row r="227" spans="1:10" x14ac:dyDescent="0.3">
      <c r="A227" s="1">
        <v>1969023</v>
      </c>
      <c r="B227" s="1" t="s">
        <v>480</v>
      </c>
      <c r="C227" s="1" t="s">
        <v>22</v>
      </c>
      <c r="D227" s="1" t="s">
        <v>482</v>
      </c>
      <c r="E227" s="2">
        <v>0</v>
      </c>
      <c r="F227" s="1">
        <v>135.35400000000001</v>
      </c>
      <c r="G227" s="1" t="s">
        <v>481</v>
      </c>
      <c r="H227" s="1">
        <f t="shared" si="3"/>
        <v>0</v>
      </c>
      <c r="I227" s="1" t="s">
        <v>22</v>
      </c>
      <c r="J227" s="1" t="s">
        <v>0</v>
      </c>
    </row>
    <row r="228" spans="1:10" ht="57.6" x14ac:dyDescent="0.3">
      <c r="A228" s="1">
        <v>1969024</v>
      </c>
      <c r="B228" s="1" t="s">
        <v>483</v>
      </c>
      <c r="C228" s="1" t="s">
        <v>22</v>
      </c>
      <c r="D228" s="1" t="s">
        <v>484</v>
      </c>
      <c r="E228" s="2">
        <v>0</v>
      </c>
      <c r="F228" s="1">
        <v>3020.08</v>
      </c>
      <c r="G228" s="1" t="s">
        <v>55</v>
      </c>
      <c r="H228" s="1">
        <f t="shared" si="3"/>
        <v>0</v>
      </c>
      <c r="I228" s="1" t="s">
        <v>22</v>
      </c>
      <c r="J228" s="1" t="s">
        <v>0</v>
      </c>
    </row>
    <row r="229" spans="1:10" ht="28.8" x14ac:dyDescent="0.3">
      <c r="A229" s="1">
        <v>1969025</v>
      </c>
      <c r="B229" s="1" t="s">
        <v>485</v>
      </c>
      <c r="C229" s="1" t="s">
        <v>22</v>
      </c>
      <c r="D229" s="1" t="s">
        <v>486</v>
      </c>
      <c r="E229" s="2">
        <v>0</v>
      </c>
      <c r="F229" s="1">
        <v>323.25</v>
      </c>
      <c r="G229" s="1" t="s">
        <v>55</v>
      </c>
      <c r="H229" s="1">
        <f t="shared" si="3"/>
        <v>0</v>
      </c>
      <c r="I229" s="1" t="s">
        <v>22</v>
      </c>
      <c r="J229" s="1" t="s">
        <v>0</v>
      </c>
    </row>
    <row r="230" spans="1:10" ht="28.8" x14ac:dyDescent="0.3">
      <c r="A230" s="1">
        <v>1969026</v>
      </c>
      <c r="B230" s="1" t="s">
        <v>487</v>
      </c>
      <c r="C230" s="1" t="s">
        <v>22</v>
      </c>
      <c r="D230" s="1" t="s">
        <v>488</v>
      </c>
      <c r="E230" s="2">
        <v>0</v>
      </c>
      <c r="F230" s="1">
        <v>446.42</v>
      </c>
      <c r="G230" s="1" t="s">
        <v>55</v>
      </c>
      <c r="H230" s="1">
        <f t="shared" si="3"/>
        <v>0</v>
      </c>
      <c r="I230" s="1" t="s">
        <v>22</v>
      </c>
      <c r="J230" s="1" t="s">
        <v>0</v>
      </c>
    </row>
    <row r="231" spans="1:10" ht="43.2" x14ac:dyDescent="0.3">
      <c r="A231" s="1">
        <v>1969027</v>
      </c>
      <c r="B231" s="1" t="s">
        <v>489</v>
      </c>
      <c r="C231" s="1" t="s">
        <v>22</v>
      </c>
      <c r="D231" s="1" t="s">
        <v>490</v>
      </c>
      <c r="E231" s="2">
        <v>0</v>
      </c>
      <c r="F231" s="1">
        <v>273.94200000000001</v>
      </c>
      <c r="G231" s="1" t="s">
        <v>55</v>
      </c>
      <c r="H231" s="1">
        <f t="shared" si="3"/>
        <v>0</v>
      </c>
      <c r="I231" s="1" t="s">
        <v>22</v>
      </c>
      <c r="J231" s="1" t="s">
        <v>342</v>
      </c>
    </row>
    <row r="232" spans="1:10" x14ac:dyDescent="0.3">
      <c r="A232" s="1">
        <v>1969028</v>
      </c>
      <c r="B232" s="1" t="s">
        <v>491</v>
      </c>
      <c r="C232" s="1" t="s">
        <v>22</v>
      </c>
      <c r="D232" s="1" t="s">
        <v>492</v>
      </c>
      <c r="E232" s="2">
        <v>0</v>
      </c>
      <c r="F232" s="1">
        <v>239.44200000000001</v>
      </c>
      <c r="G232" s="1" t="s">
        <v>55</v>
      </c>
      <c r="H232" s="1">
        <f t="shared" si="3"/>
        <v>0</v>
      </c>
      <c r="I232" s="1" t="s">
        <v>22</v>
      </c>
      <c r="J232" s="1" t="s">
        <v>0</v>
      </c>
    </row>
    <row r="233" spans="1:10" x14ac:dyDescent="0.3">
      <c r="A233" s="1">
        <v>1969029</v>
      </c>
      <c r="B233" s="1" t="s">
        <v>493</v>
      </c>
      <c r="C233" s="1" t="s">
        <v>22</v>
      </c>
      <c r="D233" s="1" t="s">
        <v>494</v>
      </c>
      <c r="E233" s="2">
        <v>0</v>
      </c>
      <c r="F233" s="1">
        <v>682</v>
      </c>
      <c r="G233" s="1" t="s">
        <v>55</v>
      </c>
      <c r="H233" s="1">
        <f t="shared" si="3"/>
        <v>0</v>
      </c>
      <c r="I233" s="1" t="s">
        <v>22</v>
      </c>
      <c r="J233" s="1" t="s">
        <v>0</v>
      </c>
    </row>
    <row r="234" spans="1:10" ht="28.8" x14ac:dyDescent="0.3">
      <c r="A234" s="1">
        <v>1969030</v>
      </c>
      <c r="B234" s="1" t="s">
        <v>495</v>
      </c>
      <c r="C234" s="1" t="s">
        <v>22</v>
      </c>
      <c r="D234" s="1" t="s">
        <v>496</v>
      </c>
      <c r="E234" s="2">
        <v>0</v>
      </c>
      <c r="F234" s="1">
        <v>818.4</v>
      </c>
      <c r="G234" s="1" t="s">
        <v>55</v>
      </c>
      <c r="H234" s="1">
        <f t="shared" si="3"/>
        <v>0</v>
      </c>
      <c r="I234" s="1" t="s">
        <v>22</v>
      </c>
      <c r="J234" s="1" t="s">
        <v>0</v>
      </c>
    </row>
    <row r="235" spans="1:10" ht="28.8" x14ac:dyDescent="0.3">
      <c r="A235" s="1">
        <v>1969031</v>
      </c>
      <c r="B235" s="1" t="s">
        <v>497</v>
      </c>
      <c r="C235" s="1" t="s">
        <v>22</v>
      </c>
      <c r="D235" s="1" t="s">
        <v>498</v>
      </c>
      <c r="E235" s="2">
        <v>0</v>
      </c>
      <c r="F235" s="1">
        <v>125.02</v>
      </c>
      <c r="G235" s="1" t="s">
        <v>55</v>
      </c>
      <c r="H235" s="1">
        <f t="shared" si="3"/>
        <v>0</v>
      </c>
      <c r="I235" s="1" t="s">
        <v>22</v>
      </c>
      <c r="J235" s="1" t="s">
        <v>0</v>
      </c>
    </row>
    <row r="236" spans="1:10" x14ac:dyDescent="0.3">
      <c r="A236" s="1">
        <v>1969032</v>
      </c>
      <c r="B236" s="1" t="s">
        <v>499</v>
      </c>
      <c r="C236" s="1" t="s">
        <v>22</v>
      </c>
      <c r="D236" s="1" t="s">
        <v>500</v>
      </c>
      <c r="E236" s="2">
        <v>0</v>
      </c>
      <c r="F236" s="1">
        <v>143.773</v>
      </c>
      <c r="G236" s="1" t="s">
        <v>55</v>
      </c>
      <c r="H236" s="1">
        <f t="shared" si="3"/>
        <v>0</v>
      </c>
      <c r="I236" s="1" t="s">
        <v>22</v>
      </c>
      <c r="J236" s="1" t="s">
        <v>501</v>
      </c>
    </row>
    <row r="237" spans="1:10" ht="43.2" x14ac:dyDescent="0.3">
      <c r="A237" s="1">
        <v>1969033</v>
      </c>
      <c r="B237" s="1" t="s">
        <v>502</v>
      </c>
      <c r="C237" s="1" t="s">
        <v>22</v>
      </c>
      <c r="D237" s="1" t="s">
        <v>503</v>
      </c>
      <c r="E237" s="2">
        <v>0</v>
      </c>
      <c r="F237" s="1">
        <v>676.77</v>
      </c>
      <c r="G237" s="1" t="s">
        <v>55</v>
      </c>
      <c r="H237" s="1">
        <f t="shared" si="3"/>
        <v>0</v>
      </c>
      <c r="I237" s="1" t="s">
        <v>22</v>
      </c>
      <c r="J237" s="1" t="s">
        <v>0</v>
      </c>
    </row>
    <row r="238" spans="1:10" ht="43.2" x14ac:dyDescent="0.3">
      <c r="A238" s="1">
        <v>1969034</v>
      </c>
      <c r="B238" s="1" t="s">
        <v>504</v>
      </c>
      <c r="C238" s="1" t="s">
        <v>22</v>
      </c>
      <c r="D238" s="1" t="s">
        <v>505</v>
      </c>
      <c r="E238" s="2">
        <v>0</v>
      </c>
      <c r="F238" s="1">
        <v>778.28599999999994</v>
      </c>
      <c r="G238" s="1" t="s">
        <v>55</v>
      </c>
      <c r="H238" s="1">
        <f t="shared" si="3"/>
        <v>0</v>
      </c>
      <c r="I238" s="1" t="s">
        <v>22</v>
      </c>
      <c r="J238" s="1" t="s">
        <v>506</v>
      </c>
    </row>
    <row r="239" spans="1:10" ht="28.8" x14ac:dyDescent="0.3">
      <c r="A239" s="1">
        <v>1969035</v>
      </c>
      <c r="B239" s="1" t="s">
        <v>507</v>
      </c>
      <c r="C239" s="1" t="s">
        <v>22</v>
      </c>
      <c r="D239" s="1" t="s">
        <v>508</v>
      </c>
      <c r="E239" s="2">
        <v>0</v>
      </c>
      <c r="F239" s="1">
        <v>744.447</v>
      </c>
      <c r="G239" s="1" t="s">
        <v>55</v>
      </c>
      <c r="H239" s="1">
        <f t="shared" si="3"/>
        <v>0</v>
      </c>
      <c r="I239" s="1" t="s">
        <v>22</v>
      </c>
      <c r="J239" s="1" t="s">
        <v>0</v>
      </c>
    </row>
    <row r="240" spans="1:10" x14ac:dyDescent="0.3">
      <c r="A240" s="1">
        <v>1969036</v>
      </c>
      <c r="B240" s="1" t="s">
        <v>509</v>
      </c>
      <c r="C240" s="1" t="s">
        <v>22</v>
      </c>
      <c r="D240" s="1" t="s">
        <v>510</v>
      </c>
      <c r="E240" s="2">
        <v>0</v>
      </c>
      <c r="F240" s="1">
        <v>856.11400000000003</v>
      </c>
      <c r="G240" s="1" t="s">
        <v>55</v>
      </c>
      <c r="H240" s="1">
        <f t="shared" si="3"/>
        <v>0</v>
      </c>
      <c r="I240" s="1" t="s">
        <v>22</v>
      </c>
      <c r="J240" s="1" t="s">
        <v>0</v>
      </c>
    </row>
    <row r="241" spans="1:10" ht="28.8" x14ac:dyDescent="0.3">
      <c r="A241" s="1">
        <v>1969037</v>
      </c>
      <c r="B241" s="1" t="s">
        <v>511</v>
      </c>
      <c r="C241" s="1" t="s">
        <v>22</v>
      </c>
      <c r="D241" s="1" t="s">
        <v>512</v>
      </c>
      <c r="E241" s="2">
        <v>0</v>
      </c>
      <c r="F241" s="1">
        <v>1720.62</v>
      </c>
      <c r="G241" s="1" t="s">
        <v>55</v>
      </c>
      <c r="H241" s="1">
        <f t="shared" si="3"/>
        <v>0</v>
      </c>
      <c r="I241" s="1" t="s">
        <v>22</v>
      </c>
      <c r="J241" s="1" t="s">
        <v>0</v>
      </c>
    </row>
    <row r="242" spans="1:10" ht="43.2" x14ac:dyDescent="0.3">
      <c r="A242" s="1">
        <v>1969038</v>
      </c>
      <c r="B242" s="1" t="s">
        <v>513</v>
      </c>
      <c r="C242" s="1" t="s">
        <v>22</v>
      </c>
      <c r="D242" s="1" t="s">
        <v>514</v>
      </c>
      <c r="E242" s="2">
        <v>0</v>
      </c>
      <c r="F242" s="1">
        <v>341.02600000000001</v>
      </c>
      <c r="G242" s="1" t="s">
        <v>55</v>
      </c>
      <c r="H242" s="1">
        <f t="shared" si="3"/>
        <v>0</v>
      </c>
      <c r="I242" s="1" t="s">
        <v>22</v>
      </c>
      <c r="J242" s="1" t="s">
        <v>0</v>
      </c>
    </row>
    <row r="243" spans="1:10" ht="28.8" x14ac:dyDescent="0.3">
      <c r="A243" s="1">
        <v>1969039</v>
      </c>
      <c r="B243" s="1" t="s">
        <v>515</v>
      </c>
      <c r="C243" s="1" t="s">
        <v>22</v>
      </c>
      <c r="D243" s="1" t="s">
        <v>516</v>
      </c>
      <c r="E243" s="2">
        <v>0</v>
      </c>
      <c r="F243" s="1">
        <v>21.844999999999999</v>
      </c>
      <c r="G243" s="1" t="s">
        <v>103</v>
      </c>
      <c r="H243" s="1">
        <f t="shared" si="3"/>
        <v>0</v>
      </c>
      <c r="I243" s="1" t="s">
        <v>22</v>
      </c>
      <c r="J243" s="1" t="s">
        <v>0</v>
      </c>
    </row>
    <row r="244" spans="1:10" x14ac:dyDescent="0.3">
      <c r="A244" s="1">
        <v>1969040</v>
      </c>
      <c r="B244" s="1" t="s">
        <v>517</v>
      </c>
      <c r="C244" s="1">
        <v>712</v>
      </c>
      <c r="D244" s="1" t="s">
        <v>129</v>
      </c>
      <c r="E244" s="1">
        <f>ROUND(H245+H246+H247+H248+H249+H250+H251+H252+H253+H254+H255+H256+H257+H258+H259+H260+H261+H262+H263+H264+H265+H266,2)</f>
        <v>0</v>
      </c>
      <c r="F244" s="1">
        <v>1</v>
      </c>
      <c r="G244" s="1" t="s">
        <v>0</v>
      </c>
      <c r="H244" s="1">
        <f t="shared" si="3"/>
        <v>0</v>
      </c>
      <c r="I244" s="1" t="s">
        <v>22</v>
      </c>
      <c r="J244" s="1" t="s">
        <v>0</v>
      </c>
    </row>
    <row r="245" spans="1:10" ht="28.8" x14ac:dyDescent="0.3">
      <c r="A245" s="1">
        <v>1969041</v>
      </c>
      <c r="B245" s="1" t="s">
        <v>518</v>
      </c>
      <c r="C245" s="1" t="s">
        <v>22</v>
      </c>
      <c r="D245" s="1" t="s">
        <v>519</v>
      </c>
      <c r="E245" s="2">
        <v>0</v>
      </c>
      <c r="F245" s="1">
        <v>6085.0029999999997</v>
      </c>
      <c r="G245" s="1" t="s">
        <v>55</v>
      </c>
      <c r="H245" s="1">
        <f t="shared" si="3"/>
        <v>0</v>
      </c>
      <c r="I245" s="1" t="s">
        <v>22</v>
      </c>
      <c r="J245" s="1" t="s">
        <v>0</v>
      </c>
    </row>
    <row r="246" spans="1:10" ht="43.2" x14ac:dyDescent="0.3">
      <c r="A246" s="1">
        <v>1969042</v>
      </c>
      <c r="B246" s="1" t="s">
        <v>520</v>
      </c>
      <c r="C246" s="1" t="s">
        <v>22</v>
      </c>
      <c r="D246" s="1" t="s">
        <v>521</v>
      </c>
      <c r="E246" s="2">
        <v>0</v>
      </c>
      <c r="F246" s="1">
        <v>6732.1030000000001</v>
      </c>
      <c r="G246" s="1" t="s">
        <v>55</v>
      </c>
      <c r="H246" s="1">
        <f t="shared" si="3"/>
        <v>0</v>
      </c>
      <c r="I246" s="1" t="s">
        <v>22</v>
      </c>
      <c r="J246" s="1" t="s">
        <v>522</v>
      </c>
    </row>
    <row r="247" spans="1:10" x14ac:dyDescent="0.3">
      <c r="A247" s="1">
        <v>1969043</v>
      </c>
      <c r="B247" s="1" t="s">
        <v>523</v>
      </c>
      <c r="C247" s="1" t="s">
        <v>22</v>
      </c>
      <c r="D247" s="1" t="s">
        <v>524</v>
      </c>
      <c r="E247" s="2">
        <v>0</v>
      </c>
      <c r="F247" s="1">
        <v>258.72000000000003</v>
      </c>
      <c r="G247" s="1" t="s">
        <v>55</v>
      </c>
      <c r="H247" s="1">
        <f t="shared" si="3"/>
        <v>0</v>
      </c>
      <c r="I247" s="1" t="s">
        <v>22</v>
      </c>
      <c r="J247" s="1" t="s">
        <v>0</v>
      </c>
    </row>
    <row r="248" spans="1:10" x14ac:dyDescent="0.3">
      <c r="A248" s="1">
        <v>1969044</v>
      </c>
      <c r="B248" s="1" t="s">
        <v>525</v>
      </c>
      <c r="C248" s="1" t="s">
        <v>22</v>
      </c>
      <c r="D248" s="1" t="s">
        <v>526</v>
      </c>
      <c r="E248" s="2">
        <v>0</v>
      </c>
      <c r="F248" s="1">
        <v>682</v>
      </c>
      <c r="G248" s="1" t="s">
        <v>55</v>
      </c>
      <c r="H248" s="1">
        <f t="shared" si="3"/>
        <v>0</v>
      </c>
      <c r="I248" s="1" t="s">
        <v>22</v>
      </c>
      <c r="J248" s="1" t="s">
        <v>0</v>
      </c>
    </row>
    <row r="249" spans="1:10" ht="28.8" x14ac:dyDescent="0.3">
      <c r="A249" s="1">
        <v>1969045</v>
      </c>
      <c r="B249" s="1" t="s">
        <v>527</v>
      </c>
      <c r="C249" s="1" t="s">
        <v>22</v>
      </c>
      <c r="D249" s="1" t="s">
        <v>528</v>
      </c>
      <c r="E249" s="2">
        <v>0</v>
      </c>
      <c r="F249" s="1">
        <v>784.3</v>
      </c>
      <c r="G249" s="1" t="s">
        <v>55</v>
      </c>
      <c r="H249" s="1">
        <f t="shared" si="3"/>
        <v>0</v>
      </c>
      <c r="I249" s="1" t="s">
        <v>22</v>
      </c>
      <c r="J249" s="1" t="s">
        <v>529</v>
      </c>
    </row>
    <row r="250" spans="1:10" ht="28.8" x14ac:dyDescent="0.3">
      <c r="A250" s="1">
        <v>1969046</v>
      </c>
      <c r="B250" s="1" t="s">
        <v>530</v>
      </c>
      <c r="C250" s="1" t="s">
        <v>22</v>
      </c>
      <c r="D250" s="1" t="s">
        <v>531</v>
      </c>
      <c r="E250" s="2">
        <v>0</v>
      </c>
      <c r="F250" s="1">
        <v>2686.9189999999999</v>
      </c>
      <c r="G250" s="1" t="s">
        <v>55</v>
      </c>
      <c r="H250" s="1">
        <f t="shared" si="3"/>
        <v>0</v>
      </c>
      <c r="I250" s="1" t="s">
        <v>22</v>
      </c>
      <c r="J250" s="1" t="s">
        <v>0</v>
      </c>
    </row>
    <row r="251" spans="1:10" ht="28.8" x14ac:dyDescent="0.3">
      <c r="A251" s="1">
        <v>1969047</v>
      </c>
      <c r="B251" s="1" t="s">
        <v>532</v>
      </c>
      <c r="C251" s="1" t="s">
        <v>22</v>
      </c>
      <c r="D251" s="1" t="s">
        <v>533</v>
      </c>
      <c r="E251" s="2">
        <v>0</v>
      </c>
      <c r="F251" s="1">
        <v>2842.8029999999999</v>
      </c>
      <c r="G251" s="1" t="s">
        <v>55</v>
      </c>
      <c r="H251" s="1">
        <f t="shared" si="3"/>
        <v>0</v>
      </c>
      <c r="I251" s="1" t="s">
        <v>22</v>
      </c>
      <c r="J251" s="1" t="s">
        <v>506</v>
      </c>
    </row>
    <row r="252" spans="1:10" ht="43.2" x14ac:dyDescent="0.3">
      <c r="A252" s="1">
        <v>1969048</v>
      </c>
      <c r="B252" s="1" t="s">
        <v>534</v>
      </c>
      <c r="C252" s="1" t="s">
        <v>22</v>
      </c>
      <c r="D252" s="1" t="s">
        <v>535</v>
      </c>
      <c r="E252" s="2">
        <v>0</v>
      </c>
      <c r="F252" s="1">
        <v>240.70599999999999</v>
      </c>
      <c r="G252" s="1" t="s">
        <v>55</v>
      </c>
      <c r="H252" s="1">
        <f t="shared" si="3"/>
        <v>0</v>
      </c>
      <c r="I252" s="1" t="s">
        <v>22</v>
      </c>
      <c r="J252" s="1" t="s">
        <v>536</v>
      </c>
    </row>
    <row r="253" spans="1:10" x14ac:dyDescent="0.3">
      <c r="A253" s="1">
        <v>1969049</v>
      </c>
      <c r="B253" s="1" t="s">
        <v>537</v>
      </c>
      <c r="C253" s="1" t="s">
        <v>22</v>
      </c>
      <c r="D253" s="1" t="s">
        <v>538</v>
      </c>
      <c r="E253" s="2">
        <v>0</v>
      </c>
      <c r="F253" s="1">
        <v>10747.675999999999</v>
      </c>
      <c r="G253" s="1" t="s">
        <v>72</v>
      </c>
      <c r="H253" s="1">
        <f t="shared" si="3"/>
        <v>0</v>
      </c>
      <c r="I253" s="1" t="s">
        <v>22</v>
      </c>
      <c r="J253" s="1" t="s">
        <v>0</v>
      </c>
    </row>
    <row r="254" spans="1:10" ht="28.8" x14ac:dyDescent="0.3">
      <c r="A254" s="1">
        <v>1969050</v>
      </c>
      <c r="B254" s="1" t="s">
        <v>539</v>
      </c>
      <c r="C254" s="1" t="s">
        <v>22</v>
      </c>
      <c r="D254" s="1" t="s">
        <v>540</v>
      </c>
      <c r="E254" s="2">
        <v>0</v>
      </c>
      <c r="F254" s="1">
        <v>3382</v>
      </c>
      <c r="G254" s="1" t="s">
        <v>55</v>
      </c>
      <c r="H254" s="1">
        <f t="shared" si="3"/>
        <v>0</v>
      </c>
      <c r="I254" s="1" t="s">
        <v>22</v>
      </c>
      <c r="J254" s="1" t="s">
        <v>0</v>
      </c>
    </row>
    <row r="255" spans="1:10" ht="28.8" x14ac:dyDescent="0.3">
      <c r="A255" s="1">
        <v>1969051</v>
      </c>
      <c r="B255" s="1" t="s">
        <v>541</v>
      </c>
      <c r="C255" s="1" t="s">
        <v>22</v>
      </c>
      <c r="D255" s="1" t="s">
        <v>542</v>
      </c>
      <c r="E255" s="2">
        <v>0</v>
      </c>
      <c r="F255" s="1">
        <v>3889.3</v>
      </c>
      <c r="G255" s="1" t="s">
        <v>55</v>
      </c>
      <c r="H255" s="1">
        <f t="shared" si="3"/>
        <v>0</v>
      </c>
      <c r="I255" s="1" t="s">
        <v>22</v>
      </c>
      <c r="J255" s="1" t="s">
        <v>536</v>
      </c>
    </row>
    <row r="256" spans="1:10" x14ac:dyDescent="0.3">
      <c r="A256" s="1">
        <v>1969052</v>
      </c>
      <c r="B256" s="1" t="s">
        <v>543</v>
      </c>
      <c r="C256" s="1" t="s">
        <v>22</v>
      </c>
      <c r="D256" s="1" t="s">
        <v>544</v>
      </c>
      <c r="E256" s="2">
        <v>0</v>
      </c>
      <c r="F256" s="1">
        <v>13528</v>
      </c>
      <c r="G256" s="1" t="s">
        <v>72</v>
      </c>
      <c r="H256" s="1">
        <f t="shared" si="3"/>
        <v>0</v>
      </c>
      <c r="I256" s="1" t="s">
        <v>22</v>
      </c>
      <c r="J256" s="1" t="s">
        <v>0</v>
      </c>
    </row>
    <row r="257" spans="1:10" ht="28.8" x14ac:dyDescent="0.3">
      <c r="A257" s="1">
        <v>1969053</v>
      </c>
      <c r="B257" s="1" t="s">
        <v>545</v>
      </c>
      <c r="C257" s="1" t="s">
        <v>22</v>
      </c>
      <c r="D257" s="1" t="s">
        <v>546</v>
      </c>
      <c r="E257" s="2">
        <v>0</v>
      </c>
      <c r="F257" s="1">
        <v>14394.925999999999</v>
      </c>
      <c r="G257" s="1" t="s">
        <v>55</v>
      </c>
      <c r="H257" s="1">
        <f t="shared" si="3"/>
        <v>0</v>
      </c>
      <c r="I257" s="1" t="s">
        <v>22</v>
      </c>
      <c r="J257" s="1" t="s">
        <v>0</v>
      </c>
    </row>
    <row r="258" spans="1:10" ht="28.8" x14ac:dyDescent="0.3">
      <c r="A258" s="1">
        <v>1969054</v>
      </c>
      <c r="B258" s="1" t="s">
        <v>547</v>
      </c>
      <c r="C258" s="1" t="s">
        <v>22</v>
      </c>
      <c r="D258" s="1" t="s">
        <v>548</v>
      </c>
      <c r="E258" s="2">
        <v>0</v>
      </c>
      <c r="F258" s="1">
        <v>6732.1030000000001</v>
      </c>
      <c r="G258" s="1" t="s">
        <v>55</v>
      </c>
      <c r="H258" s="1">
        <f t="shared" si="3"/>
        <v>0</v>
      </c>
      <c r="I258" s="1" t="s">
        <v>22</v>
      </c>
      <c r="J258" s="1" t="s">
        <v>0</v>
      </c>
    </row>
    <row r="259" spans="1:10" ht="43.2" x14ac:dyDescent="0.3">
      <c r="A259" s="1">
        <v>1969055</v>
      </c>
      <c r="B259" s="1" t="s">
        <v>549</v>
      </c>
      <c r="C259" s="1" t="s">
        <v>22</v>
      </c>
      <c r="D259" s="1" t="s">
        <v>550</v>
      </c>
      <c r="E259" s="2">
        <v>0</v>
      </c>
      <c r="F259" s="1">
        <v>9822.0609999999997</v>
      </c>
      <c r="G259" s="1" t="s">
        <v>55</v>
      </c>
      <c r="H259" s="1">
        <f t="shared" ref="H259:H322" si="4">IF(ISNUMBER(VALUE(E259)),ROUND(SUM(ROUND(E259,2)*F259),2),"N")</f>
        <v>0</v>
      </c>
      <c r="I259" s="1" t="s">
        <v>22</v>
      </c>
      <c r="J259" s="1" t="s">
        <v>342</v>
      </c>
    </row>
    <row r="260" spans="1:10" ht="28.8" x14ac:dyDescent="0.3">
      <c r="A260" s="1">
        <v>1969056</v>
      </c>
      <c r="B260" s="1" t="s">
        <v>551</v>
      </c>
      <c r="C260" s="1" t="s">
        <v>22</v>
      </c>
      <c r="D260" s="1" t="s">
        <v>552</v>
      </c>
      <c r="E260" s="2">
        <v>0</v>
      </c>
      <c r="F260" s="1">
        <v>590.14</v>
      </c>
      <c r="G260" s="1" t="s">
        <v>79</v>
      </c>
      <c r="H260" s="1">
        <f t="shared" si="4"/>
        <v>0</v>
      </c>
      <c r="I260" s="1" t="s">
        <v>22</v>
      </c>
      <c r="J260" s="1" t="s">
        <v>0</v>
      </c>
    </row>
    <row r="261" spans="1:10" x14ac:dyDescent="0.3">
      <c r="A261" s="1">
        <v>1969057</v>
      </c>
      <c r="B261" s="1" t="s">
        <v>553</v>
      </c>
      <c r="C261" s="1" t="s">
        <v>22</v>
      </c>
      <c r="D261" s="1" t="s">
        <v>554</v>
      </c>
      <c r="E261" s="2">
        <v>0</v>
      </c>
      <c r="F261" s="1">
        <v>4721.12</v>
      </c>
      <c r="G261" s="1" t="s">
        <v>72</v>
      </c>
      <c r="H261" s="1">
        <f t="shared" si="4"/>
        <v>0</v>
      </c>
      <c r="I261" s="1" t="s">
        <v>22</v>
      </c>
      <c r="J261" s="1" t="s">
        <v>0</v>
      </c>
    </row>
    <row r="262" spans="1:10" x14ac:dyDescent="0.3">
      <c r="A262" s="1">
        <v>1969058</v>
      </c>
      <c r="B262" s="1" t="s">
        <v>555</v>
      </c>
      <c r="C262" s="1" t="s">
        <v>22</v>
      </c>
      <c r="D262" s="1" t="s">
        <v>556</v>
      </c>
      <c r="E262" s="2">
        <v>0</v>
      </c>
      <c r="F262" s="1">
        <v>241.95699999999999</v>
      </c>
      <c r="G262" s="1" t="s">
        <v>55</v>
      </c>
      <c r="H262" s="1">
        <f t="shared" si="4"/>
        <v>0</v>
      </c>
      <c r="I262" s="1" t="s">
        <v>22</v>
      </c>
      <c r="J262" s="1" t="s">
        <v>0</v>
      </c>
    </row>
    <row r="263" spans="1:10" ht="28.8" x14ac:dyDescent="0.3">
      <c r="A263" s="1">
        <v>1969059</v>
      </c>
      <c r="B263" s="1" t="s">
        <v>557</v>
      </c>
      <c r="C263" s="1" t="s">
        <v>22</v>
      </c>
      <c r="D263" s="1" t="s">
        <v>558</v>
      </c>
      <c r="E263" s="2">
        <v>0</v>
      </c>
      <c r="F263" s="1">
        <v>175.15</v>
      </c>
      <c r="G263" s="1" t="s">
        <v>79</v>
      </c>
      <c r="H263" s="1">
        <f t="shared" si="4"/>
        <v>0</v>
      </c>
      <c r="I263" s="1" t="s">
        <v>22</v>
      </c>
      <c r="J263" s="1" t="s">
        <v>0</v>
      </c>
    </row>
    <row r="264" spans="1:10" x14ac:dyDescent="0.3">
      <c r="A264" s="1">
        <v>1969060</v>
      </c>
      <c r="B264" s="1" t="s">
        <v>559</v>
      </c>
      <c r="C264" s="1" t="s">
        <v>22</v>
      </c>
      <c r="D264" s="1" t="s">
        <v>554</v>
      </c>
      <c r="E264" s="2">
        <v>0</v>
      </c>
      <c r="F264" s="1">
        <v>1401.2</v>
      </c>
      <c r="G264" s="1" t="s">
        <v>72</v>
      </c>
      <c r="H264" s="1">
        <f t="shared" si="4"/>
        <v>0</v>
      </c>
      <c r="I264" s="1" t="s">
        <v>22</v>
      </c>
      <c r="J264" s="1" t="s">
        <v>0</v>
      </c>
    </row>
    <row r="265" spans="1:10" x14ac:dyDescent="0.3">
      <c r="A265" s="1">
        <v>1969061</v>
      </c>
      <c r="B265" s="1" t="s">
        <v>560</v>
      </c>
      <c r="C265" s="1" t="s">
        <v>22</v>
      </c>
      <c r="D265" s="1" t="s">
        <v>556</v>
      </c>
      <c r="E265" s="2">
        <v>0</v>
      </c>
      <c r="F265" s="1">
        <v>108.593</v>
      </c>
      <c r="G265" s="1" t="s">
        <v>55</v>
      </c>
      <c r="H265" s="1">
        <f t="shared" si="4"/>
        <v>0</v>
      </c>
      <c r="I265" s="1" t="s">
        <v>22</v>
      </c>
      <c r="J265" s="1" t="s">
        <v>0</v>
      </c>
    </row>
    <row r="266" spans="1:10" ht="28.8" x14ac:dyDescent="0.3">
      <c r="A266" s="1">
        <v>1969062</v>
      </c>
      <c r="B266" s="1" t="s">
        <v>561</v>
      </c>
      <c r="C266" s="1" t="s">
        <v>22</v>
      </c>
      <c r="D266" s="1" t="s">
        <v>562</v>
      </c>
      <c r="E266" s="2">
        <v>0</v>
      </c>
      <c r="F266" s="1">
        <v>31.042000000000002</v>
      </c>
      <c r="G266" s="1" t="s">
        <v>103</v>
      </c>
      <c r="H266" s="1">
        <f t="shared" si="4"/>
        <v>0</v>
      </c>
      <c r="I266" s="1" t="s">
        <v>22</v>
      </c>
      <c r="J266" s="1" t="s">
        <v>0</v>
      </c>
    </row>
    <row r="267" spans="1:10" x14ac:dyDescent="0.3">
      <c r="A267" s="1">
        <v>1969063</v>
      </c>
      <c r="B267" s="1" t="s">
        <v>563</v>
      </c>
      <c r="C267" s="1">
        <v>713</v>
      </c>
      <c r="D267" s="1" t="s">
        <v>139</v>
      </c>
      <c r="E267" s="1">
        <f>ROUND(H268+H269+H270+H271+H272+H273+H274+H275+H276+H277+H278+H279+H280+H281+H282+H283+H284+H285+H286+H287+H288+H289+H290+H291+H292+H293+H294+H295+H296+H297+H298+H299,2)</f>
        <v>0</v>
      </c>
      <c r="F267" s="1">
        <v>1</v>
      </c>
      <c r="G267" s="1" t="s">
        <v>0</v>
      </c>
      <c r="H267" s="1">
        <f t="shared" si="4"/>
        <v>0</v>
      </c>
      <c r="I267" s="1" t="s">
        <v>22</v>
      </c>
      <c r="J267" s="1" t="s">
        <v>0</v>
      </c>
    </row>
    <row r="268" spans="1:10" ht="43.2" x14ac:dyDescent="0.3">
      <c r="A268" s="1">
        <v>1969064</v>
      </c>
      <c r="B268" s="1" t="s">
        <v>564</v>
      </c>
      <c r="C268" s="1" t="s">
        <v>22</v>
      </c>
      <c r="D268" s="1" t="s">
        <v>565</v>
      </c>
      <c r="E268" s="2">
        <v>0</v>
      </c>
      <c r="F268" s="1">
        <v>7968.3860000000004</v>
      </c>
      <c r="G268" s="1" t="s">
        <v>55</v>
      </c>
      <c r="H268" s="1">
        <f t="shared" si="4"/>
        <v>0</v>
      </c>
      <c r="I268" s="1" t="s">
        <v>22</v>
      </c>
      <c r="J268" s="1" t="s">
        <v>0</v>
      </c>
    </row>
    <row r="269" spans="1:10" ht="28.8" x14ac:dyDescent="0.3">
      <c r="A269" s="1">
        <v>1969065</v>
      </c>
      <c r="B269" s="1" t="s">
        <v>566</v>
      </c>
      <c r="C269" s="1" t="s">
        <v>22</v>
      </c>
      <c r="D269" s="1" t="s">
        <v>567</v>
      </c>
      <c r="E269" s="2">
        <v>0</v>
      </c>
      <c r="F269" s="1">
        <v>659.85799999999995</v>
      </c>
      <c r="G269" s="1" t="s">
        <v>55</v>
      </c>
      <c r="H269" s="1">
        <f t="shared" si="4"/>
        <v>0</v>
      </c>
      <c r="I269" s="1" t="s">
        <v>22</v>
      </c>
      <c r="J269" s="1" t="s">
        <v>568</v>
      </c>
    </row>
    <row r="270" spans="1:10" ht="28.8" x14ac:dyDescent="0.3">
      <c r="A270" s="1">
        <v>1969066</v>
      </c>
      <c r="B270" s="1" t="s">
        <v>569</v>
      </c>
      <c r="C270" s="1" t="s">
        <v>22</v>
      </c>
      <c r="D270" s="1" t="s">
        <v>570</v>
      </c>
      <c r="E270" s="2">
        <v>0</v>
      </c>
      <c r="F270" s="1">
        <v>11003.297</v>
      </c>
      <c r="G270" s="1" t="s">
        <v>55</v>
      </c>
      <c r="H270" s="1">
        <f t="shared" si="4"/>
        <v>0</v>
      </c>
      <c r="I270" s="1" t="s">
        <v>22</v>
      </c>
      <c r="J270" s="1" t="s">
        <v>568</v>
      </c>
    </row>
    <row r="271" spans="1:10" ht="28.8" x14ac:dyDescent="0.3">
      <c r="A271" s="1">
        <v>1969067</v>
      </c>
      <c r="B271" s="1" t="s">
        <v>571</v>
      </c>
      <c r="C271" s="1" t="s">
        <v>22</v>
      </c>
      <c r="D271" s="1" t="s">
        <v>572</v>
      </c>
      <c r="E271" s="2">
        <v>0</v>
      </c>
      <c r="F271" s="1">
        <v>67.483000000000004</v>
      </c>
      <c r="G271" s="1" t="s">
        <v>55</v>
      </c>
      <c r="H271" s="1">
        <f t="shared" si="4"/>
        <v>0</v>
      </c>
      <c r="I271" s="1" t="s">
        <v>22</v>
      </c>
      <c r="J271" s="1" t="s">
        <v>568</v>
      </c>
    </row>
    <row r="272" spans="1:10" x14ac:dyDescent="0.3">
      <c r="A272" s="1">
        <v>1969068</v>
      </c>
      <c r="B272" s="1" t="s">
        <v>573</v>
      </c>
      <c r="C272" s="1" t="s">
        <v>22</v>
      </c>
      <c r="D272" s="1" t="s">
        <v>574</v>
      </c>
      <c r="E272" s="2">
        <v>0</v>
      </c>
      <c r="F272" s="1">
        <v>2962.7420000000002</v>
      </c>
      <c r="G272" s="1" t="s">
        <v>55</v>
      </c>
      <c r="H272" s="1">
        <f t="shared" si="4"/>
        <v>0</v>
      </c>
      <c r="I272" s="1" t="s">
        <v>22</v>
      </c>
      <c r="J272" s="1" t="s">
        <v>568</v>
      </c>
    </row>
    <row r="273" spans="1:10" ht="28.8" x14ac:dyDescent="0.3">
      <c r="A273" s="1">
        <v>1969069</v>
      </c>
      <c r="B273" s="1" t="s">
        <v>575</v>
      </c>
      <c r="C273" s="1" t="s">
        <v>22</v>
      </c>
      <c r="D273" s="1" t="s">
        <v>576</v>
      </c>
      <c r="E273" s="2">
        <v>0</v>
      </c>
      <c r="F273" s="1">
        <v>10.976000000000001</v>
      </c>
      <c r="G273" s="1" t="s">
        <v>55</v>
      </c>
      <c r="H273" s="1">
        <f t="shared" si="4"/>
        <v>0</v>
      </c>
      <c r="I273" s="1" t="s">
        <v>22</v>
      </c>
      <c r="J273" s="1" t="s">
        <v>0</v>
      </c>
    </row>
    <row r="274" spans="1:10" ht="28.8" x14ac:dyDescent="0.3">
      <c r="A274" s="1">
        <v>1969070</v>
      </c>
      <c r="B274" s="1" t="s">
        <v>577</v>
      </c>
      <c r="C274" s="1" t="s">
        <v>22</v>
      </c>
      <c r="D274" s="1" t="s">
        <v>578</v>
      </c>
      <c r="E274" s="2">
        <v>0</v>
      </c>
      <c r="F274" s="1">
        <v>1338.2809999999999</v>
      </c>
      <c r="G274" s="1" t="s">
        <v>55</v>
      </c>
      <c r="H274" s="1">
        <f t="shared" si="4"/>
        <v>0</v>
      </c>
      <c r="I274" s="1" t="s">
        <v>22</v>
      </c>
      <c r="J274" s="1" t="s">
        <v>579</v>
      </c>
    </row>
    <row r="275" spans="1:10" ht="28.8" x14ac:dyDescent="0.3">
      <c r="A275" s="1">
        <v>1969071</v>
      </c>
      <c r="B275" s="1" t="s">
        <v>580</v>
      </c>
      <c r="C275" s="1" t="s">
        <v>22</v>
      </c>
      <c r="D275" s="1" t="s">
        <v>581</v>
      </c>
      <c r="E275" s="2">
        <v>0</v>
      </c>
      <c r="F275" s="1">
        <v>118.491</v>
      </c>
      <c r="G275" s="1" t="s">
        <v>55</v>
      </c>
      <c r="H275" s="1">
        <f t="shared" si="4"/>
        <v>0</v>
      </c>
      <c r="I275" s="1" t="s">
        <v>22</v>
      </c>
      <c r="J275" s="1" t="s">
        <v>0</v>
      </c>
    </row>
    <row r="276" spans="1:10" ht="28.8" x14ac:dyDescent="0.3">
      <c r="A276" s="1">
        <v>1969072</v>
      </c>
      <c r="B276" s="1" t="s">
        <v>582</v>
      </c>
      <c r="C276" s="1" t="s">
        <v>22</v>
      </c>
      <c r="D276" s="1" t="s">
        <v>583</v>
      </c>
      <c r="E276" s="2">
        <v>0</v>
      </c>
      <c r="F276" s="1">
        <v>199.19200000000001</v>
      </c>
      <c r="G276" s="1" t="s">
        <v>55</v>
      </c>
      <c r="H276" s="1">
        <f t="shared" si="4"/>
        <v>0</v>
      </c>
      <c r="I276" s="1" t="s">
        <v>22</v>
      </c>
      <c r="J276" s="1" t="s">
        <v>579</v>
      </c>
    </row>
    <row r="277" spans="1:10" ht="28.8" x14ac:dyDescent="0.3">
      <c r="A277" s="1">
        <v>1969073</v>
      </c>
      <c r="B277" s="1" t="s">
        <v>584</v>
      </c>
      <c r="C277" s="1" t="s">
        <v>22</v>
      </c>
      <c r="D277" s="1" t="s">
        <v>585</v>
      </c>
      <c r="E277" s="2">
        <v>0</v>
      </c>
      <c r="F277" s="1">
        <v>30</v>
      </c>
      <c r="G277" s="1" t="s">
        <v>55</v>
      </c>
      <c r="H277" s="1">
        <f t="shared" si="4"/>
        <v>0</v>
      </c>
      <c r="I277" s="1" t="s">
        <v>22</v>
      </c>
      <c r="J277" s="1" t="s">
        <v>0</v>
      </c>
    </row>
    <row r="278" spans="1:10" ht="28.8" x14ac:dyDescent="0.3">
      <c r="A278" s="1">
        <v>1969074</v>
      </c>
      <c r="B278" s="1" t="s">
        <v>586</v>
      </c>
      <c r="C278" s="1" t="s">
        <v>22</v>
      </c>
      <c r="D278" s="1" t="s">
        <v>587</v>
      </c>
      <c r="E278" s="2">
        <v>0</v>
      </c>
      <c r="F278" s="1">
        <v>676.77</v>
      </c>
      <c r="G278" s="1" t="s">
        <v>55</v>
      </c>
      <c r="H278" s="1">
        <f t="shared" si="4"/>
        <v>0</v>
      </c>
      <c r="I278" s="1" t="s">
        <v>22</v>
      </c>
      <c r="J278" s="1" t="s">
        <v>0</v>
      </c>
    </row>
    <row r="279" spans="1:10" x14ac:dyDescent="0.3">
      <c r="A279" s="1">
        <v>1969075</v>
      </c>
      <c r="B279" s="1" t="s">
        <v>588</v>
      </c>
      <c r="C279" s="1" t="s">
        <v>22</v>
      </c>
      <c r="D279" s="1" t="s">
        <v>589</v>
      </c>
      <c r="E279" s="2">
        <v>0</v>
      </c>
      <c r="F279" s="1">
        <v>690.30499999999995</v>
      </c>
      <c r="G279" s="1" t="s">
        <v>55</v>
      </c>
      <c r="H279" s="1">
        <f t="shared" si="4"/>
        <v>0</v>
      </c>
      <c r="I279" s="1" t="s">
        <v>22</v>
      </c>
      <c r="J279" s="1" t="s">
        <v>590</v>
      </c>
    </row>
    <row r="280" spans="1:10" x14ac:dyDescent="0.3">
      <c r="A280" s="1">
        <v>1969076</v>
      </c>
      <c r="B280" s="1" t="s">
        <v>591</v>
      </c>
      <c r="C280" s="1" t="s">
        <v>22</v>
      </c>
      <c r="D280" s="1" t="s">
        <v>592</v>
      </c>
      <c r="E280" s="2">
        <v>0</v>
      </c>
      <c r="F280" s="1">
        <v>682</v>
      </c>
      <c r="G280" s="1" t="s">
        <v>55</v>
      </c>
      <c r="H280" s="1">
        <f t="shared" si="4"/>
        <v>0</v>
      </c>
      <c r="I280" s="1" t="s">
        <v>22</v>
      </c>
      <c r="J280" s="1" t="s">
        <v>0</v>
      </c>
    </row>
    <row r="281" spans="1:10" x14ac:dyDescent="0.3">
      <c r="A281" s="1">
        <v>1969077</v>
      </c>
      <c r="B281" s="1" t="s">
        <v>593</v>
      </c>
      <c r="C281" s="1" t="s">
        <v>22</v>
      </c>
      <c r="D281" s="1" t="s">
        <v>594</v>
      </c>
      <c r="E281" s="2">
        <v>0</v>
      </c>
      <c r="F281" s="1">
        <v>784.3</v>
      </c>
      <c r="G281" s="1" t="s">
        <v>55</v>
      </c>
      <c r="H281" s="1">
        <f t="shared" si="4"/>
        <v>0</v>
      </c>
      <c r="I281" s="1" t="s">
        <v>22</v>
      </c>
      <c r="J281" s="1" t="s">
        <v>0</v>
      </c>
    </row>
    <row r="282" spans="1:10" ht="43.2" x14ac:dyDescent="0.3">
      <c r="A282" s="1">
        <v>1969078</v>
      </c>
      <c r="B282" s="1" t="s">
        <v>595</v>
      </c>
      <c r="C282" s="1" t="s">
        <v>22</v>
      </c>
      <c r="D282" s="1" t="s">
        <v>596</v>
      </c>
      <c r="E282" s="2">
        <v>0</v>
      </c>
      <c r="F282" s="1">
        <v>3382</v>
      </c>
      <c r="G282" s="1" t="s">
        <v>55</v>
      </c>
      <c r="H282" s="1">
        <f t="shared" si="4"/>
        <v>0</v>
      </c>
      <c r="I282" s="1" t="s">
        <v>22</v>
      </c>
      <c r="J282" s="1" t="s">
        <v>0</v>
      </c>
    </row>
    <row r="283" spans="1:10" ht="28.8" x14ac:dyDescent="0.3">
      <c r="A283" s="1">
        <v>1969079</v>
      </c>
      <c r="B283" s="1" t="s">
        <v>597</v>
      </c>
      <c r="C283" s="1" t="s">
        <v>22</v>
      </c>
      <c r="D283" s="1" t="s">
        <v>598</v>
      </c>
      <c r="E283" s="2">
        <v>0</v>
      </c>
      <c r="F283" s="1">
        <v>3449.64</v>
      </c>
      <c r="G283" s="1" t="s">
        <v>55</v>
      </c>
      <c r="H283" s="1">
        <f t="shared" si="4"/>
        <v>0</v>
      </c>
      <c r="I283" s="1" t="s">
        <v>22</v>
      </c>
      <c r="J283" s="1" t="s">
        <v>0</v>
      </c>
    </row>
    <row r="284" spans="1:10" ht="28.8" x14ac:dyDescent="0.3">
      <c r="A284" s="1">
        <v>1969080</v>
      </c>
      <c r="B284" s="1" t="s">
        <v>599</v>
      </c>
      <c r="C284" s="1" t="s">
        <v>22</v>
      </c>
      <c r="D284" s="1" t="s">
        <v>600</v>
      </c>
      <c r="E284" s="2">
        <v>0</v>
      </c>
      <c r="F284" s="1">
        <v>3382</v>
      </c>
      <c r="G284" s="1" t="s">
        <v>55</v>
      </c>
      <c r="H284" s="1">
        <f t="shared" si="4"/>
        <v>0</v>
      </c>
      <c r="I284" s="1" t="s">
        <v>22</v>
      </c>
      <c r="J284" s="1" t="s">
        <v>0</v>
      </c>
    </row>
    <row r="285" spans="1:10" x14ac:dyDescent="0.3">
      <c r="A285" s="1">
        <v>1969081</v>
      </c>
      <c r="B285" s="1" t="s">
        <v>601</v>
      </c>
      <c r="C285" s="1" t="s">
        <v>22</v>
      </c>
      <c r="D285" s="1" t="s">
        <v>602</v>
      </c>
      <c r="E285" s="2">
        <v>0</v>
      </c>
      <c r="F285" s="1">
        <v>3449.64</v>
      </c>
      <c r="G285" s="1" t="s">
        <v>55</v>
      </c>
      <c r="H285" s="1">
        <f t="shared" si="4"/>
        <v>0</v>
      </c>
      <c r="I285" s="1" t="s">
        <v>22</v>
      </c>
      <c r="J285" s="1" t="s">
        <v>603</v>
      </c>
    </row>
    <row r="286" spans="1:10" ht="28.8" x14ac:dyDescent="0.3">
      <c r="A286" s="1">
        <v>1969082</v>
      </c>
      <c r="B286" s="1" t="s">
        <v>604</v>
      </c>
      <c r="C286" s="1" t="s">
        <v>22</v>
      </c>
      <c r="D286" s="1" t="s">
        <v>605</v>
      </c>
      <c r="E286" s="2">
        <v>0</v>
      </c>
      <c r="F286" s="1">
        <v>1666.3869999999999</v>
      </c>
      <c r="G286" s="1" t="s">
        <v>55</v>
      </c>
      <c r="H286" s="1">
        <f t="shared" si="4"/>
        <v>0</v>
      </c>
      <c r="I286" s="1" t="s">
        <v>22</v>
      </c>
      <c r="J286" s="1" t="s">
        <v>0</v>
      </c>
    </row>
    <row r="287" spans="1:10" ht="43.2" x14ac:dyDescent="0.3">
      <c r="A287" s="1">
        <v>1969083</v>
      </c>
      <c r="B287" s="1" t="s">
        <v>606</v>
      </c>
      <c r="C287" s="1" t="s">
        <v>22</v>
      </c>
      <c r="D287" s="1" t="s">
        <v>607</v>
      </c>
      <c r="E287" s="2">
        <v>0</v>
      </c>
      <c r="F287" s="1">
        <v>186.63499999999999</v>
      </c>
      <c r="G287" s="1" t="s">
        <v>40</v>
      </c>
      <c r="H287" s="1">
        <f t="shared" si="4"/>
        <v>0</v>
      </c>
      <c r="I287" s="1" t="s">
        <v>22</v>
      </c>
      <c r="J287" s="1" t="s">
        <v>0</v>
      </c>
    </row>
    <row r="288" spans="1:10" ht="28.8" x14ac:dyDescent="0.3">
      <c r="A288" s="1">
        <v>1969084</v>
      </c>
      <c r="B288" s="1" t="s">
        <v>608</v>
      </c>
      <c r="C288" s="1" t="s">
        <v>22</v>
      </c>
      <c r="D288" s="1" t="s">
        <v>609</v>
      </c>
      <c r="E288" s="2">
        <v>0</v>
      </c>
      <c r="F288" s="1">
        <v>1666.3869999999999</v>
      </c>
      <c r="G288" s="1" t="s">
        <v>55</v>
      </c>
      <c r="H288" s="1">
        <f t="shared" si="4"/>
        <v>0</v>
      </c>
      <c r="I288" s="1" t="s">
        <v>22</v>
      </c>
      <c r="J288" s="1" t="s">
        <v>0</v>
      </c>
    </row>
    <row r="289" spans="1:10" ht="28.8" x14ac:dyDescent="0.3">
      <c r="A289" s="1">
        <v>1969085</v>
      </c>
      <c r="B289" s="1" t="s">
        <v>610</v>
      </c>
      <c r="C289" s="1" t="s">
        <v>22</v>
      </c>
      <c r="D289" s="1" t="s">
        <v>611</v>
      </c>
      <c r="E289" s="2">
        <v>0</v>
      </c>
      <c r="F289" s="1">
        <v>1699.7149999999999</v>
      </c>
      <c r="G289" s="1" t="s">
        <v>55</v>
      </c>
      <c r="H289" s="1">
        <f t="shared" si="4"/>
        <v>0</v>
      </c>
      <c r="I289" s="1" t="s">
        <v>22</v>
      </c>
      <c r="J289" s="1" t="s">
        <v>0</v>
      </c>
    </row>
    <row r="290" spans="1:10" ht="28.8" x14ac:dyDescent="0.3">
      <c r="A290" s="1">
        <v>1969086</v>
      </c>
      <c r="B290" s="1" t="s">
        <v>612</v>
      </c>
      <c r="C290" s="1" t="s">
        <v>22</v>
      </c>
      <c r="D290" s="1" t="s">
        <v>613</v>
      </c>
      <c r="E290" s="2">
        <v>0</v>
      </c>
      <c r="F290" s="1">
        <v>1699.7149999999999</v>
      </c>
      <c r="G290" s="1" t="s">
        <v>55</v>
      </c>
      <c r="H290" s="1">
        <f t="shared" si="4"/>
        <v>0</v>
      </c>
      <c r="I290" s="1" t="s">
        <v>22</v>
      </c>
      <c r="J290" s="1" t="s">
        <v>0</v>
      </c>
    </row>
    <row r="291" spans="1:10" ht="28.8" x14ac:dyDescent="0.3">
      <c r="A291" s="1">
        <v>1969087</v>
      </c>
      <c r="B291" s="1" t="s">
        <v>614</v>
      </c>
      <c r="C291" s="1" t="s">
        <v>22</v>
      </c>
      <c r="D291" s="1" t="s">
        <v>615</v>
      </c>
      <c r="E291" s="2">
        <v>0</v>
      </c>
      <c r="F291" s="1">
        <v>880.01900000000001</v>
      </c>
      <c r="G291" s="1" t="s">
        <v>55</v>
      </c>
      <c r="H291" s="1">
        <f t="shared" si="4"/>
        <v>0</v>
      </c>
      <c r="I291" s="1" t="s">
        <v>22</v>
      </c>
      <c r="J291" s="1" t="s">
        <v>0</v>
      </c>
    </row>
    <row r="292" spans="1:10" ht="28.8" x14ac:dyDescent="0.3">
      <c r="A292" s="1">
        <v>1969088</v>
      </c>
      <c r="B292" s="1" t="s">
        <v>616</v>
      </c>
      <c r="C292" s="1" t="s">
        <v>22</v>
      </c>
      <c r="D292" s="1" t="s">
        <v>617</v>
      </c>
      <c r="E292" s="2">
        <v>0</v>
      </c>
      <c r="F292" s="1">
        <v>897.61900000000003</v>
      </c>
      <c r="G292" s="1" t="s">
        <v>55</v>
      </c>
      <c r="H292" s="1">
        <f t="shared" si="4"/>
        <v>0</v>
      </c>
      <c r="I292" s="1" t="s">
        <v>22</v>
      </c>
      <c r="J292" s="1" t="s">
        <v>0</v>
      </c>
    </row>
    <row r="293" spans="1:10" ht="28.8" x14ac:dyDescent="0.3">
      <c r="A293" s="1">
        <v>1969089</v>
      </c>
      <c r="B293" s="1" t="s">
        <v>618</v>
      </c>
      <c r="C293" s="1" t="s">
        <v>22</v>
      </c>
      <c r="D293" s="1" t="s">
        <v>619</v>
      </c>
      <c r="E293" s="2">
        <v>0</v>
      </c>
      <c r="F293" s="1">
        <v>682</v>
      </c>
      <c r="G293" s="1" t="s">
        <v>55</v>
      </c>
      <c r="H293" s="1">
        <f t="shared" si="4"/>
        <v>0</v>
      </c>
      <c r="I293" s="1" t="s">
        <v>22</v>
      </c>
      <c r="J293" s="1" t="s">
        <v>0</v>
      </c>
    </row>
    <row r="294" spans="1:10" ht="43.2" x14ac:dyDescent="0.3">
      <c r="A294" s="1">
        <v>1969090</v>
      </c>
      <c r="B294" s="1" t="s">
        <v>620</v>
      </c>
      <c r="C294" s="1" t="s">
        <v>22</v>
      </c>
      <c r="D294" s="1" t="s">
        <v>621</v>
      </c>
      <c r="E294" s="2">
        <v>0</v>
      </c>
      <c r="F294" s="1">
        <v>695.64</v>
      </c>
      <c r="G294" s="1" t="s">
        <v>55</v>
      </c>
      <c r="H294" s="1">
        <f t="shared" si="4"/>
        <v>0</v>
      </c>
      <c r="I294" s="1" t="s">
        <v>22</v>
      </c>
      <c r="J294" s="1" t="s">
        <v>0</v>
      </c>
    </row>
    <row r="295" spans="1:10" ht="28.8" x14ac:dyDescent="0.3">
      <c r="A295" s="1">
        <v>1969091</v>
      </c>
      <c r="B295" s="1" t="s">
        <v>622</v>
      </c>
      <c r="C295" s="1" t="s">
        <v>22</v>
      </c>
      <c r="D295" s="1" t="s">
        <v>623</v>
      </c>
      <c r="E295" s="2">
        <v>0</v>
      </c>
      <c r="F295" s="1">
        <v>231</v>
      </c>
      <c r="G295" s="1" t="s">
        <v>55</v>
      </c>
      <c r="H295" s="1">
        <f t="shared" si="4"/>
        <v>0</v>
      </c>
      <c r="I295" s="1" t="s">
        <v>22</v>
      </c>
      <c r="J295" s="1" t="s">
        <v>0</v>
      </c>
    </row>
    <row r="296" spans="1:10" ht="28.8" x14ac:dyDescent="0.3">
      <c r="A296" s="1">
        <v>1969092</v>
      </c>
      <c r="B296" s="1" t="s">
        <v>624</v>
      </c>
      <c r="C296" s="1" t="s">
        <v>22</v>
      </c>
      <c r="D296" s="1" t="s">
        <v>625</v>
      </c>
      <c r="E296" s="2">
        <v>0</v>
      </c>
      <c r="F296" s="1">
        <v>235.62</v>
      </c>
      <c r="G296" s="1" t="s">
        <v>55</v>
      </c>
      <c r="H296" s="1">
        <f t="shared" si="4"/>
        <v>0</v>
      </c>
      <c r="I296" s="1" t="s">
        <v>22</v>
      </c>
      <c r="J296" s="1" t="s">
        <v>0</v>
      </c>
    </row>
    <row r="297" spans="1:10" ht="28.8" x14ac:dyDescent="0.3">
      <c r="A297" s="1">
        <v>1969093</v>
      </c>
      <c r="B297" s="1" t="s">
        <v>626</v>
      </c>
      <c r="C297" s="1" t="s">
        <v>22</v>
      </c>
      <c r="D297" s="1" t="s">
        <v>627</v>
      </c>
      <c r="E297" s="2">
        <v>0</v>
      </c>
      <c r="F297" s="1">
        <v>676.77</v>
      </c>
      <c r="G297" s="1" t="s">
        <v>55</v>
      </c>
      <c r="H297" s="1">
        <f t="shared" si="4"/>
        <v>0</v>
      </c>
      <c r="I297" s="1" t="s">
        <v>22</v>
      </c>
      <c r="J297" s="1" t="s">
        <v>0</v>
      </c>
    </row>
    <row r="298" spans="1:10" x14ac:dyDescent="0.3">
      <c r="A298" s="1">
        <v>1969094</v>
      </c>
      <c r="B298" s="1" t="s">
        <v>628</v>
      </c>
      <c r="C298" s="1" t="s">
        <v>22</v>
      </c>
      <c r="D298" s="1" t="s">
        <v>629</v>
      </c>
      <c r="E298" s="2">
        <v>0</v>
      </c>
      <c r="F298" s="1">
        <v>690.30499999999995</v>
      </c>
      <c r="G298" s="1" t="s">
        <v>55</v>
      </c>
      <c r="H298" s="1">
        <f t="shared" si="4"/>
        <v>0</v>
      </c>
      <c r="I298" s="1" t="s">
        <v>22</v>
      </c>
      <c r="J298" s="1" t="s">
        <v>0</v>
      </c>
    </row>
    <row r="299" spans="1:10" ht="28.8" x14ac:dyDescent="0.3">
      <c r="A299" s="1">
        <v>1969095</v>
      </c>
      <c r="B299" s="1" t="s">
        <v>630</v>
      </c>
      <c r="C299" s="1" t="s">
        <v>22</v>
      </c>
      <c r="D299" s="1" t="s">
        <v>631</v>
      </c>
      <c r="E299" s="2">
        <v>0</v>
      </c>
      <c r="F299" s="1">
        <v>56.386000000000003</v>
      </c>
      <c r="G299" s="1" t="s">
        <v>103</v>
      </c>
      <c r="H299" s="1">
        <f t="shared" si="4"/>
        <v>0</v>
      </c>
      <c r="I299" s="1" t="s">
        <v>22</v>
      </c>
      <c r="J299" s="1" t="s">
        <v>0</v>
      </c>
    </row>
    <row r="300" spans="1:10" x14ac:dyDescent="0.3">
      <c r="A300" s="1">
        <v>1969096</v>
      </c>
      <c r="B300" s="1" t="s">
        <v>632</v>
      </c>
      <c r="C300" s="1">
        <v>722</v>
      </c>
      <c r="D300" s="1" t="s">
        <v>633</v>
      </c>
      <c r="E300" s="1">
        <f>ROUND(H301+H302+H303,2)</f>
        <v>0</v>
      </c>
      <c r="F300" s="1">
        <v>1</v>
      </c>
      <c r="G300" s="1" t="s">
        <v>0</v>
      </c>
      <c r="H300" s="1">
        <f t="shared" si="4"/>
        <v>0</v>
      </c>
      <c r="I300" s="1" t="s">
        <v>22</v>
      </c>
      <c r="J300" s="1" t="s">
        <v>0</v>
      </c>
    </row>
    <row r="301" spans="1:10" x14ac:dyDescent="0.3">
      <c r="A301" s="1">
        <v>1969097</v>
      </c>
      <c r="B301" s="1" t="s">
        <v>634</v>
      </c>
      <c r="C301" s="1" t="s">
        <v>22</v>
      </c>
      <c r="D301" s="1" t="s">
        <v>635</v>
      </c>
      <c r="E301" s="2">
        <v>0</v>
      </c>
      <c r="F301" s="1">
        <v>18</v>
      </c>
      <c r="G301" s="1" t="s">
        <v>72</v>
      </c>
      <c r="H301" s="1">
        <f t="shared" si="4"/>
        <v>0</v>
      </c>
      <c r="I301" s="1" t="s">
        <v>22</v>
      </c>
      <c r="J301" s="1" t="s">
        <v>0</v>
      </c>
    </row>
    <row r="302" spans="1:10" x14ac:dyDescent="0.3">
      <c r="A302" s="1">
        <v>1969098</v>
      </c>
      <c r="B302" s="1" t="s">
        <v>636</v>
      </c>
      <c r="C302" s="1" t="s">
        <v>22</v>
      </c>
      <c r="D302" s="1" t="s">
        <v>637</v>
      </c>
      <c r="E302" s="2">
        <v>0</v>
      </c>
      <c r="F302" s="1">
        <v>18</v>
      </c>
      <c r="G302" s="1" t="s">
        <v>72</v>
      </c>
      <c r="H302" s="1">
        <f t="shared" si="4"/>
        <v>0</v>
      </c>
      <c r="I302" s="1" t="s">
        <v>22</v>
      </c>
      <c r="J302" s="1" t="s">
        <v>0</v>
      </c>
    </row>
    <row r="303" spans="1:10" ht="28.8" x14ac:dyDescent="0.3">
      <c r="A303" s="1">
        <v>1969099</v>
      </c>
      <c r="B303" s="1" t="s">
        <v>638</v>
      </c>
      <c r="C303" s="1" t="s">
        <v>22</v>
      </c>
      <c r="D303" s="1" t="s">
        <v>639</v>
      </c>
      <c r="E303" s="2">
        <v>0</v>
      </c>
      <c r="F303" s="1">
        <v>0.38400000000000001</v>
      </c>
      <c r="G303" s="1" t="s">
        <v>103</v>
      </c>
      <c r="H303" s="1">
        <f t="shared" si="4"/>
        <v>0</v>
      </c>
      <c r="I303" s="1" t="s">
        <v>22</v>
      </c>
      <c r="J303" s="1" t="s">
        <v>0</v>
      </c>
    </row>
    <row r="304" spans="1:10" x14ac:dyDescent="0.3">
      <c r="A304" s="1">
        <v>1969100</v>
      </c>
      <c r="B304" s="1" t="s">
        <v>640</v>
      </c>
      <c r="C304" s="1">
        <v>762</v>
      </c>
      <c r="D304" s="1" t="s">
        <v>641</v>
      </c>
      <c r="E304" s="1">
        <f>ROUND(H305+H306,2)</f>
        <v>0</v>
      </c>
      <c r="F304" s="1">
        <v>1</v>
      </c>
      <c r="G304" s="1" t="s">
        <v>0</v>
      </c>
      <c r="H304" s="1">
        <f t="shared" si="4"/>
        <v>0</v>
      </c>
      <c r="I304" s="1" t="s">
        <v>22</v>
      </c>
      <c r="J304" s="1" t="s">
        <v>0</v>
      </c>
    </row>
    <row r="305" spans="1:10" ht="28.8" x14ac:dyDescent="0.3">
      <c r="A305" s="1">
        <v>1969101</v>
      </c>
      <c r="B305" s="1" t="s">
        <v>642</v>
      </c>
      <c r="C305" s="1" t="s">
        <v>22</v>
      </c>
      <c r="D305" s="1" t="s">
        <v>643</v>
      </c>
      <c r="E305" s="2">
        <v>0</v>
      </c>
      <c r="F305" s="1">
        <v>305</v>
      </c>
      <c r="G305" s="1" t="s">
        <v>55</v>
      </c>
      <c r="H305" s="1">
        <f t="shared" si="4"/>
        <v>0</v>
      </c>
      <c r="I305" s="1" t="s">
        <v>22</v>
      </c>
      <c r="J305" s="1" t="s">
        <v>0</v>
      </c>
    </row>
    <row r="306" spans="1:10" ht="28.8" x14ac:dyDescent="0.3">
      <c r="A306" s="1">
        <v>1969102</v>
      </c>
      <c r="B306" s="1" t="s">
        <v>644</v>
      </c>
      <c r="C306" s="1" t="s">
        <v>22</v>
      </c>
      <c r="D306" s="1" t="s">
        <v>645</v>
      </c>
      <c r="E306" s="2">
        <v>0</v>
      </c>
      <c r="F306" s="1">
        <v>2.3580000000000001</v>
      </c>
      <c r="G306" s="1" t="s">
        <v>103</v>
      </c>
      <c r="H306" s="1">
        <f t="shared" si="4"/>
        <v>0</v>
      </c>
      <c r="I306" s="1" t="s">
        <v>22</v>
      </c>
      <c r="J306" s="1" t="s">
        <v>0</v>
      </c>
    </row>
    <row r="307" spans="1:10" x14ac:dyDescent="0.3">
      <c r="A307" s="1">
        <v>1969103</v>
      </c>
      <c r="B307" s="1" t="s">
        <v>646</v>
      </c>
      <c r="C307" s="1">
        <v>763</v>
      </c>
      <c r="D307" s="1" t="s">
        <v>647</v>
      </c>
      <c r="E307" s="1">
        <f>ROUND(H308+H309+H310+H311+H312+H313+H314+H315+H316+H317+H318+H319+H320+H321+H322+H323+H324+H325+H326+H327,2)</f>
        <v>0</v>
      </c>
      <c r="F307" s="1">
        <v>1</v>
      </c>
      <c r="G307" s="1" t="s">
        <v>0</v>
      </c>
      <c r="H307" s="1">
        <f t="shared" si="4"/>
        <v>0</v>
      </c>
      <c r="I307" s="1" t="s">
        <v>22</v>
      </c>
      <c r="J307" s="1" t="s">
        <v>0</v>
      </c>
    </row>
    <row r="308" spans="1:10" ht="43.2" x14ac:dyDescent="0.3">
      <c r="A308" s="1">
        <v>1969104</v>
      </c>
      <c r="B308" s="1" t="s">
        <v>648</v>
      </c>
      <c r="C308" s="1" t="s">
        <v>22</v>
      </c>
      <c r="D308" s="1" t="s">
        <v>649</v>
      </c>
      <c r="E308" s="2">
        <v>0</v>
      </c>
      <c r="F308" s="1">
        <v>26.108000000000001</v>
      </c>
      <c r="G308" s="1" t="s">
        <v>55</v>
      </c>
      <c r="H308" s="1">
        <f t="shared" si="4"/>
        <v>0</v>
      </c>
      <c r="I308" s="1" t="s">
        <v>22</v>
      </c>
      <c r="J308" s="1" t="s">
        <v>0</v>
      </c>
    </row>
    <row r="309" spans="1:10" ht="43.2" x14ac:dyDescent="0.3">
      <c r="A309" s="1">
        <v>1969105</v>
      </c>
      <c r="B309" s="1" t="s">
        <v>650</v>
      </c>
      <c r="C309" s="1" t="s">
        <v>22</v>
      </c>
      <c r="D309" s="1" t="s">
        <v>651</v>
      </c>
      <c r="E309" s="2">
        <v>0</v>
      </c>
      <c r="F309" s="1">
        <v>2240.924</v>
      </c>
      <c r="G309" s="1" t="s">
        <v>55</v>
      </c>
      <c r="H309" s="1">
        <f t="shared" si="4"/>
        <v>0</v>
      </c>
      <c r="I309" s="1" t="s">
        <v>22</v>
      </c>
      <c r="J309" s="1" t="s">
        <v>0</v>
      </c>
    </row>
    <row r="310" spans="1:10" ht="43.2" x14ac:dyDescent="0.3">
      <c r="A310" s="1">
        <v>1969106</v>
      </c>
      <c r="B310" s="1" t="s">
        <v>652</v>
      </c>
      <c r="C310" s="1" t="s">
        <v>22</v>
      </c>
      <c r="D310" s="1" t="s">
        <v>653</v>
      </c>
      <c r="E310" s="2">
        <v>0</v>
      </c>
      <c r="F310" s="1">
        <v>138.39500000000001</v>
      </c>
      <c r="G310" s="1" t="s">
        <v>55</v>
      </c>
      <c r="H310" s="1">
        <f t="shared" si="4"/>
        <v>0</v>
      </c>
      <c r="I310" s="1" t="s">
        <v>22</v>
      </c>
      <c r="J310" s="1" t="s">
        <v>0</v>
      </c>
    </row>
    <row r="311" spans="1:10" ht="43.2" x14ac:dyDescent="0.3">
      <c r="A311" s="1">
        <v>1969107</v>
      </c>
      <c r="B311" s="1" t="s">
        <v>654</v>
      </c>
      <c r="C311" s="1" t="s">
        <v>22</v>
      </c>
      <c r="D311" s="1" t="s">
        <v>655</v>
      </c>
      <c r="E311" s="2">
        <v>0</v>
      </c>
      <c r="F311" s="1">
        <v>59.545999999999999</v>
      </c>
      <c r="G311" s="1" t="s">
        <v>55</v>
      </c>
      <c r="H311" s="1">
        <f t="shared" si="4"/>
        <v>0</v>
      </c>
      <c r="I311" s="1" t="s">
        <v>22</v>
      </c>
      <c r="J311" s="1" t="s">
        <v>0</v>
      </c>
    </row>
    <row r="312" spans="1:10" ht="28.8" x14ac:dyDescent="0.3">
      <c r="A312" s="1">
        <v>1969108</v>
      </c>
      <c r="B312" s="1" t="s">
        <v>656</v>
      </c>
      <c r="C312" s="1" t="s">
        <v>22</v>
      </c>
      <c r="D312" s="1" t="s">
        <v>657</v>
      </c>
      <c r="E312" s="2">
        <v>0</v>
      </c>
      <c r="F312" s="1">
        <v>5</v>
      </c>
      <c r="G312" s="1" t="s">
        <v>55</v>
      </c>
      <c r="H312" s="1">
        <f t="shared" si="4"/>
        <v>0</v>
      </c>
      <c r="I312" s="1" t="s">
        <v>22</v>
      </c>
      <c r="J312" s="1" t="s">
        <v>0</v>
      </c>
    </row>
    <row r="313" spans="1:10" ht="43.2" x14ac:dyDescent="0.3">
      <c r="A313" s="1">
        <v>1969109</v>
      </c>
      <c r="B313" s="1" t="s">
        <v>658</v>
      </c>
      <c r="C313" s="1" t="s">
        <v>22</v>
      </c>
      <c r="D313" s="1" t="s">
        <v>659</v>
      </c>
      <c r="E313" s="2">
        <v>0</v>
      </c>
      <c r="F313" s="1">
        <v>342.43700000000001</v>
      </c>
      <c r="G313" s="1" t="s">
        <v>55</v>
      </c>
      <c r="H313" s="1">
        <f t="shared" si="4"/>
        <v>0</v>
      </c>
      <c r="I313" s="1" t="s">
        <v>22</v>
      </c>
      <c r="J313" s="1" t="s">
        <v>0</v>
      </c>
    </row>
    <row r="314" spans="1:10" ht="43.2" x14ac:dyDescent="0.3">
      <c r="A314" s="1">
        <v>1969110</v>
      </c>
      <c r="B314" s="1" t="s">
        <v>660</v>
      </c>
      <c r="C314" s="1" t="s">
        <v>22</v>
      </c>
      <c r="D314" s="1" t="s">
        <v>661</v>
      </c>
      <c r="E314" s="2">
        <v>0</v>
      </c>
      <c r="F314" s="1">
        <v>12.06</v>
      </c>
      <c r="G314" s="1" t="s">
        <v>55</v>
      </c>
      <c r="H314" s="1">
        <f t="shared" si="4"/>
        <v>0</v>
      </c>
      <c r="I314" s="1" t="s">
        <v>22</v>
      </c>
      <c r="J314" s="1" t="s">
        <v>0</v>
      </c>
    </row>
    <row r="315" spans="1:10" ht="28.8" x14ac:dyDescent="0.3">
      <c r="A315" s="1">
        <v>1969111</v>
      </c>
      <c r="B315" s="1" t="s">
        <v>662</v>
      </c>
      <c r="C315" s="1" t="s">
        <v>22</v>
      </c>
      <c r="D315" s="1" t="s">
        <v>663</v>
      </c>
      <c r="E315" s="2">
        <v>0</v>
      </c>
      <c r="F315" s="1">
        <v>510.07299999999998</v>
      </c>
      <c r="G315" s="1" t="s">
        <v>55</v>
      </c>
      <c r="H315" s="1">
        <f t="shared" si="4"/>
        <v>0</v>
      </c>
      <c r="I315" s="1" t="s">
        <v>22</v>
      </c>
      <c r="J315" s="1" t="s">
        <v>0</v>
      </c>
    </row>
    <row r="316" spans="1:10" ht="72" x14ac:dyDescent="0.3">
      <c r="A316" s="1">
        <v>1969112</v>
      </c>
      <c r="B316" s="1" t="s">
        <v>664</v>
      </c>
      <c r="C316" s="1" t="s">
        <v>22</v>
      </c>
      <c r="D316" s="1" t="s">
        <v>665</v>
      </c>
      <c r="E316" s="2">
        <v>0</v>
      </c>
      <c r="F316" s="1">
        <v>535.577</v>
      </c>
      <c r="G316" s="1" t="s">
        <v>55</v>
      </c>
      <c r="H316" s="1">
        <f t="shared" si="4"/>
        <v>0</v>
      </c>
      <c r="I316" s="1" t="s">
        <v>22</v>
      </c>
      <c r="J316" s="1" t="s">
        <v>666</v>
      </c>
    </row>
    <row r="317" spans="1:10" ht="28.8" x14ac:dyDescent="0.3">
      <c r="A317" s="1">
        <v>1969113</v>
      </c>
      <c r="B317" s="1" t="s">
        <v>667</v>
      </c>
      <c r="C317" s="1" t="s">
        <v>22</v>
      </c>
      <c r="D317" s="1" t="s">
        <v>668</v>
      </c>
      <c r="E317" s="2">
        <v>0</v>
      </c>
      <c r="F317" s="1">
        <v>231</v>
      </c>
      <c r="G317" s="1" t="s">
        <v>55</v>
      </c>
      <c r="H317" s="1">
        <f t="shared" si="4"/>
        <v>0</v>
      </c>
      <c r="I317" s="1" t="s">
        <v>22</v>
      </c>
      <c r="J317" s="1" t="s">
        <v>0</v>
      </c>
    </row>
    <row r="318" spans="1:10" ht="28.8" x14ac:dyDescent="0.3">
      <c r="A318" s="1">
        <v>1969114</v>
      </c>
      <c r="B318" s="1" t="s">
        <v>669</v>
      </c>
      <c r="C318" s="1" t="s">
        <v>22</v>
      </c>
      <c r="D318" s="1" t="s">
        <v>670</v>
      </c>
      <c r="E318" s="2">
        <v>0</v>
      </c>
      <c r="F318" s="1">
        <v>709.75</v>
      </c>
      <c r="G318" s="1" t="s">
        <v>55</v>
      </c>
      <c r="H318" s="1">
        <f t="shared" si="4"/>
        <v>0</v>
      </c>
      <c r="I318" s="1" t="s">
        <v>22</v>
      </c>
      <c r="J318" s="1" t="s">
        <v>0</v>
      </c>
    </row>
    <row r="319" spans="1:10" x14ac:dyDescent="0.3">
      <c r="A319" s="1">
        <v>1969115</v>
      </c>
      <c r="B319" s="1" t="s">
        <v>671</v>
      </c>
      <c r="C319" s="1" t="s">
        <v>22</v>
      </c>
      <c r="D319" s="1" t="s">
        <v>672</v>
      </c>
      <c r="E319" s="2">
        <v>0</v>
      </c>
      <c r="F319" s="1">
        <v>2862.76</v>
      </c>
      <c r="G319" s="1" t="s">
        <v>55</v>
      </c>
      <c r="H319" s="1">
        <f t="shared" si="4"/>
        <v>0</v>
      </c>
      <c r="I319" s="1" t="s">
        <v>22</v>
      </c>
      <c r="J319" s="1" t="s">
        <v>0</v>
      </c>
    </row>
    <row r="320" spans="1:10" ht="43.2" x14ac:dyDescent="0.3">
      <c r="A320" s="1">
        <v>1969116</v>
      </c>
      <c r="B320" s="1" t="s">
        <v>673</v>
      </c>
      <c r="C320" s="1" t="s">
        <v>22</v>
      </c>
      <c r="D320" s="1" t="s">
        <v>674</v>
      </c>
      <c r="E320" s="2">
        <v>0</v>
      </c>
      <c r="F320" s="1">
        <v>3005.8980000000001</v>
      </c>
      <c r="G320" s="1" t="s">
        <v>55</v>
      </c>
      <c r="H320" s="1">
        <f t="shared" si="4"/>
        <v>0</v>
      </c>
      <c r="I320" s="1" t="s">
        <v>22</v>
      </c>
      <c r="J320" s="1" t="s">
        <v>675</v>
      </c>
    </row>
    <row r="321" spans="1:10" ht="28.8" x14ac:dyDescent="0.3">
      <c r="A321" s="1">
        <v>1969117</v>
      </c>
      <c r="B321" s="1" t="s">
        <v>676</v>
      </c>
      <c r="C321" s="1" t="s">
        <v>22</v>
      </c>
      <c r="D321" s="1" t="s">
        <v>677</v>
      </c>
      <c r="E321" s="2">
        <v>0</v>
      </c>
      <c r="F321" s="1">
        <v>2862.76</v>
      </c>
      <c r="G321" s="1" t="s">
        <v>55</v>
      </c>
      <c r="H321" s="1">
        <f t="shared" si="4"/>
        <v>0</v>
      </c>
      <c r="I321" s="1" t="s">
        <v>22</v>
      </c>
      <c r="J321" s="1" t="s">
        <v>0</v>
      </c>
    </row>
    <row r="322" spans="1:10" ht="28.8" x14ac:dyDescent="0.3">
      <c r="A322" s="1">
        <v>1969118</v>
      </c>
      <c r="B322" s="1" t="s">
        <v>678</v>
      </c>
      <c r="C322" s="1" t="s">
        <v>22</v>
      </c>
      <c r="D322" s="1" t="s">
        <v>680</v>
      </c>
      <c r="E322" s="2">
        <v>0</v>
      </c>
      <c r="F322" s="1">
        <v>40.079000000000001</v>
      </c>
      <c r="G322" s="1" t="s">
        <v>679</v>
      </c>
      <c r="H322" s="1">
        <f t="shared" si="4"/>
        <v>0</v>
      </c>
      <c r="I322" s="1" t="s">
        <v>22</v>
      </c>
      <c r="J322" s="1" t="s">
        <v>0</v>
      </c>
    </row>
    <row r="323" spans="1:10" ht="28.8" x14ac:dyDescent="0.3">
      <c r="A323" s="1">
        <v>1969119</v>
      </c>
      <c r="B323" s="1" t="s">
        <v>681</v>
      </c>
      <c r="C323" s="1" t="s">
        <v>22</v>
      </c>
      <c r="D323" s="1" t="s">
        <v>682</v>
      </c>
      <c r="E323" s="2">
        <v>0</v>
      </c>
      <c r="F323" s="1">
        <v>159.16900000000001</v>
      </c>
      <c r="G323" s="1" t="s">
        <v>679</v>
      </c>
      <c r="H323" s="1">
        <f t="shared" ref="H323:H386" si="5">IF(ISNUMBER(VALUE(E323)),ROUND(SUM(ROUND(E323,2)*F323),2),"N")</f>
        <v>0</v>
      </c>
      <c r="I323" s="1" t="s">
        <v>22</v>
      </c>
      <c r="J323" s="1" t="s">
        <v>0</v>
      </c>
    </row>
    <row r="324" spans="1:10" ht="28.8" x14ac:dyDescent="0.3">
      <c r="A324" s="1">
        <v>1969120</v>
      </c>
      <c r="B324" s="1" t="s">
        <v>683</v>
      </c>
      <c r="C324" s="1" t="s">
        <v>22</v>
      </c>
      <c r="D324" s="1" t="s">
        <v>684</v>
      </c>
      <c r="E324" s="2">
        <v>0</v>
      </c>
      <c r="F324" s="1">
        <v>4780.8090000000002</v>
      </c>
      <c r="G324" s="1" t="s">
        <v>79</v>
      </c>
      <c r="H324" s="1">
        <f t="shared" si="5"/>
        <v>0</v>
      </c>
      <c r="I324" s="1" t="s">
        <v>22</v>
      </c>
      <c r="J324" s="1" t="s">
        <v>0</v>
      </c>
    </row>
    <row r="325" spans="1:10" ht="28.8" x14ac:dyDescent="0.3">
      <c r="A325" s="1">
        <v>1969121</v>
      </c>
      <c r="B325" s="1" t="s">
        <v>685</v>
      </c>
      <c r="C325" s="1" t="s">
        <v>22</v>
      </c>
      <c r="D325" s="1" t="s">
        <v>686</v>
      </c>
      <c r="E325" s="2">
        <v>0</v>
      </c>
      <c r="F325" s="1">
        <v>2404.7179999999998</v>
      </c>
      <c r="G325" s="1" t="s">
        <v>79</v>
      </c>
      <c r="H325" s="1">
        <f t="shared" si="5"/>
        <v>0</v>
      </c>
      <c r="I325" s="1" t="s">
        <v>22</v>
      </c>
      <c r="J325" s="1" t="s">
        <v>0</v>
      </c>
    </row>
    <row r="326" spans="1:10" ht="28.8" x14ac:dyDescent="0.3">
      <c r="A326" s="1">
        <v>1969122</v>
      </c>
      <c r="B326" s="1" t="s">
        <v>687</v>
      </c>
      <c r="C326" s="1" t="s">
        <v>22</v>
      </c>
      <c r="D326" s="1" t="s">
        <v>688</v>
      </c>
      <c r="E326" s="2">
        <v>0</v>
      </c>
      <c r="F326" s="1">
        <v>2003.932</v>
      </c>
      <c r="G326" s="1" t="s">
        <v>79</v>
      </c>
      <c r="H326" s="1">
        <f t="shared" si="5"/>
        <v>0</v>
      </c>
      <c r="I326" s="1" t="s">
        <v>22</v>
      </c>
      <c r="J326" s="1" t="s">
        <v>0</v>
      </c>
    </row>
    <row r="327" spans="1:10" ht="28.8" x14ac:dyDescent="0.3">
      <c r="A327" s="1">
        <v>1969123</v>
      </c>
      <c r="B327" s="1" t="s">
        <v>689</v>
      </c>
      <c r="C327" s="1" t="s">
        <v>22</v>
      </c>
      <c r="D327" s="1" t="s">
        <v>690</v>
      </c>
      <c r="E327" s="2">
        <v>0</v>
      </c>
      <c r="F327" s="1">
        <v>42.759</v>
      </c>
      <c r="G327" s="1" t="s">
        <v>103</v>
      </c>
      <c r="H327" s="1">
        <f t="shared" si="5"/>
        <v>0</v>
      </c>
      <c r="I327" s="1" t="s">
        <v>22</v>
      </c>
      <c r="J327" s="1" t="s">
        <v>0</v>
      </c>
    </row>
    <row r="328" spans="1:10" x14ac:dyDescent="0.3">
      <c r="A328" s="1">
        <v>1969124</v>
      </c>
      <c r="B328" s="1" t="s">
        <v>691</v>
      </c>
      <c r="C328" s="1">
        <v>764</v>
      </c>
      <c r="D328" s="1" t="s">
        <v>173</v>
      </c>
      <c r="E328" s="1">
        <f>ROUND(H329+H330+H331+H332+H333,2)</f>
        <v>0</v>
      </c>
      <c r="F328" s="1">
        <v>1</v>
      </c>
      <c r="G328" s="1" t="s">
        <v>0</v>
      </c>
      <c r="H328" s="1">
        <f t="shared" si="5"/>
        <v>0</v>
      </c>
      <c r="I328" s="1" t="s">
        <v>22</v>
      </c>
      <c r="J328" s="1" t="s">
        <v>0</v>
      </c>
    </row>
    <row r="329" spans="1:10" x14ac:dyDescent="0.3">
      <c r="A329" s="1">
        <v>1969125</v>
      </c>
      <c r="B329" s="1" t="s">
        <v>692</v>
      </c>
      <c r="C329" s="1" t="s">
        <v>22</v>
      </c>
      <c r="D329" s="1" t="s">
        <v>693</v>
      </c>
      <c r="E329" s="2">
        <v>0</v>
      </c>
      <c r="F329" s="1">
        <v>443</v>
      </c>
      <c r="G329" s="1" t="s">
        <v>55</v>
      </c>
      <c r="H329" s="1">
        <f t="shared" si="5"/>
        <v>0</v>
      </c>
      <c r="I329" s="1" t="s">
        <v>22</v>
      </c>
      <c r="J329" s="1" t="s">
        <v>0</v>
      </c>
    </row>
    <row r="330" spans="1:10" x14ac:dyDescent="0.3">
      <c r="A330" s="1">
        <v>1969126</v>
      </c>
      <c r="B330" s="1" t="s">
        <v>694</v>
      </c>
      <c r="C330" s="1" t="s">
        <v>22</v>
      </c>
      <c r="D330" s="1" t="s">
        <v>695</v>
      </c>
      <c r="E330" s="2">
        <v>0</v>
      </c>
      <c r="F330" s="1">
        <v>3741</v>
      </c>
      <c r="G330" s="1" t="s">
        <v>55</v>
      </c>
      <c r="H330" s="1">
        <f t="shared" si="5"/>
        <v>0</v>
      </c>
      <c r="I330" s="1" t="s">
        <v>22</v>
      </c>
      <c r="J330" s="1" t="s">
        <v>0</v>
      </c>
    </row>
    <row r="331" spans="1:10" x14ac:dyDescent="0.3">
      <c r="A331" s="1">
        <v>1969127</v>
      </c>
      <c r="B331" s="1" t="s">
        <v>696</v>
      </c>
      <c r="C331" s="1" t="s">
        <v>22</v>
      </c>
      <c r="D331" s="1" t="s">
        <v>697</v>
      </c>
      <c r="E331" s="2">
        <v>0</v>
      </c>
      <c r="F331" s="1">
        <v>305</v>
      </c>
      <c r="G331" s="1" t="s">
        <v>55</v>
      </c>
      <c r="H331" s="1">
        <f t="shared" si="5"/>
        <v>0</v>
      </c>
      <c r="I331" s="1" t="s">
        <v>22</v>
      </c>
      <c r="J331" s="1" t="s">
        <v>0</v>
      </c>
    </row>
    <row r="332" spans="1:10" ht="43.2" x14ac:dyDescent="0.3">
      <c r="A332" s="1">
        <v>1969128</v>
      </c>
      <c r="B332" s="1" t="s">
        <v>698</v>
      </c>
      <c r="C332" s="1" t="s">
        <v>22</v>
      </c>
      <c r="D332" s="1" t="s">
        <v>699</v>
      </c>
      <c r="E332" s="2">
        <v>0</v>
      </c>
      <c r="F332" s="1">
        <v>682</v>
      </c>
      <c r="G332" s="1" t="s">
        <v>55</v>
      </c>
      <c r="H332" s="1">
        <f t="shared" si="5"/>
        <v>0</v>
      </c>
      <c r="I332" s="1" t="s">
        <v>22</v>
      </c>
      <c r="J332" s="1" t="s">
        <v>0</v>
      </c>
    </row>
    <row r="333" spans="1:10" ht="28.8" x14ac:dyDescent="0.3">
      <c r="A333" s="1">
        <v>1969129</v>
      </c>
      <c r="B333" s="1" t="s">
        <v>700</v>
      </c>
      <c r="C333" s="1" t="s">
        <v>22</v>
      </c>
      <c r="D333" s="1" t="s">
        <v>701</v>
      </c>
      <c r="E333" s="2">
        <v>0</v>
      </c>
      <c r="F333" s="1">
        <v>70.832999999999998</v>
      </c>
      <c r="G333" s="1" t="s">
        <v>103</v>
      </c>
      <c r="H333" s="1">
        <f t="shared" si="5"/>
        <v>0</v>
      </c>
      <c r="I333" s="1" t="s">
        <v>22</v>
      </c>
      <c r="J333" s="1" t="s">
        <v>0</v>
      </c>
    </row>
    <row r="334" spans="1:10" x14ac:dyDescent="0.3">
      <c r="A334" s="1">
        <v>1969130</v>
      </c>
      <c r="B334" s="1" t="s">
        <v>702</v>
      </c>
      <c r="C334" s="1">
        <v>767</v>
      </c>
      <c r="D334" s="1" t="s">
        <v>193</v>
      </c>
      <c r="E334" s="1">
        <f>ROUND(H335+H336+H337+H338+H339+H340+H341+H342+H343+H344,2)</f>
        <v>0</v>
      </c>
      <c r="F334" s="1">
        <v>1</v>
      </c>
      <c r="G334" s="1" t="s">
        <v>0</v>
      </c>
      <c r="H334" s="1">
        <f t="shared" si="5"/>
        <v>0</v>
      </c>
      <c r="I334" s="1" t="s">
        <v>22</v>
      </c>
      <c r="J334" s="1" t="s">
        <v>0</v>
      </c>
    </row>
    <row r="335" spans="1:10" ht="28.8" x14ac:dyDescent="0.3">
      <c r="A335" s="1">
        <v>1969131</v>
      </c>
      <c r="B335" s="1" t="s">
        <v>703</v>
      </c>
      <c r="C335" s="1" t="s">
        <v>22</v>
      </c>
      <c r="D335" s="1" t="s">
        <v>704</v>
      </c>
      <c r="E335" s="2">
        <v>0</v>
      </c>
      <c r="F335" s="1">
        <v>2509</v>
      </c>
      <c r="G335" s="1" t="s">
        <v>55</v>
      </c>
      <c r="H335" s="1">
        <f t="shared" si="5"/>
        <v>0</v>
      </c>
      <c r="I335" s="1" t="s">
        <v>22</v>
      </c>
      <c r="J335" s="1" t="s">
        <v>0</v>
      </c>
    </row>
    <row r="336" spans="1:10" ht="43.2" x14ac:dyDescent="0.3">
      <c r="A336" s="1">
        <v>1969132</v>
      </c>
      <c r="B336" s="1" t="s">
        <v>705</v>
      </c>
      <c r="C336" s="1" t="s">
        <v>22</v>
      </c>
      <c r="D336" s="1" t="s">
        <v>706</v>
      </c>
      <c r="E336" s="2">
        <v>0</v>
      </c>
      <c r="F336" s="1">
        <v>1321.95</v>
      </c>
      <c r="G336" s="1" t="s">
        <v>55</v>
      </c>
      <c r="H336" s="1">
        <f t="shared" si="5"/>
        <v>0</v>
      </c>
      <c r="I336" s="1" t="s">
        <v>22</v>
      </c>
      <c r="J336" s="1" t="s">
        <v>0</v>
      </c>
    </row>
    <row r="337" spans="1:10" ht="43.2" x14ac:dyDescent="0.3">
      <c r="A337" s="1">
        <v>1969133</v>
      </c>
      <c r="B337" s="1" t="s">
        <v>707</v>
      </c>
      <c r="C337" s="1" t="s">
        <v>22</v>
      </c>
      <c r="D337" s="1" t="s">
        <v>708</v>
      </c>
      <c r="E337" s="2">
        <v>0</v>
      </c>
      <c r="F337" s="1">
        <v>1312.5</v>
      </c>
      <c r="G337" s="1" t="s">
        <v>55</v>
      </c>
      <c r="H337" s="1">
        <f t="shared" si="5"/>
        <v>0</v>
      </c>
      <c r="I337" s="1" t="s">
        <v>22</v>
      </c>
      <c r="J337" s="1" t="s">
        <v>0</v>
      </c>
    </row>
    <row r="338" spans="1:10" ht="43.2" x14ac:dyDescent="0.3">
      <c r="A338" s="1">
        <v>1969134</v>
      </c>
      <c r="B338" s="1" t="s">
        <v>709</v>
      </c>
      <c r="C338" s="1" t="s">
        <v>22</v>
      </c>
      <c r="D338" s="1" t="s">
        <v>710</v>
      </c>
      <c r="E338" s="2">
        <v>0</v>
      </c>
      <c r="F338" s="1">
        <v>2509</v>
      </c>
      <c r="G338" s="1" t="s">
        <v>55</v>
      </c>
      <c r="H338" s="1">
        <f t="shared" si="5"/>
        <v>0</v>
      </c>
      <c r="I338" s="1" t="s">
        <v>22</v>
      </c>
      <c r="J338" s="1" t="s">
        <v>0</v>
      </c>
    </row>
    <row r="339" spans="1:10" x14ac:dyDescent="0.3">
      <c r="A339" s="1">
        <v>1969135</v>
      </c>
      <c r="B339" s="1" t="s">
        <v>711</v>
      </c>
      <c r="C339" s="1" t="s">
        <v>22</v>
      </c>
      <c r="D339" s="1" t="s">
        <v>712</v>
      </c>
      <c r="E339" s="2">
        <v>0</v>
      </c>
      <c r="F339" s="1">
        <v>1321.95</v>
      </c>
      <c r="G339" s="1" t="s">
        <v>55</v>
      </c>
      <c r="H339" s="1">
        <f t="shared" si="5"/>
        <v>0</v>
      </c>
      <c r="I339" s="1" t="s">
        <v>22</v>
      </c>
      <c r="J339" s="1" t="s">
        <v>0</v>
      </c>
    </row>
    <row r="340" spans="1:10" x14ac:dyDescent="0.3">
      <c r="A340" s="1">
        <v>1969136</v>
      </c>
      <c r="B340" s="1" t="s">
        <v>713</v>
      </c>
      <c r="C340" s="1" t="s">
        <v>22</v>
      </c>
      <c r="D340" s="1" t="s">
        <v>714</v>
      </c>
      <c r="E340" s="2">
        <v>0</v>
      </c>
      <c r="F340" s="1">
        <v>1312.5</v>
      </c>
      <c r="G340" s="1" t="s">
        <v>55</v>
      </c>
      <c r="H340" s="1">
        <f t="shared" si="5"/>
        <v>0</v>
      </c>
      <c r="I340" s="1" t="s">
        <v>22</v>
      </c>
      <c r="J340" s="1" t="s">
        <v>0</v>
      </c>
    </row>
    <row r="341" spans="1:10" ht="28.8" x14ac:dyDescent="0.3">
      <c r="A341" s="1">
        <v>1969137</v>
      </c>
      <c r="B341" s="1" t="s">
        <v>715</v>
      </c>
      <c r="C341" s="1" t="s">
        <v>22</v>
      </c>
      <c r="D341" s="1" t="s">
        <v>717</v>
      </c>
      <c r="E341" s="2">
        <v>0</v>
      </c>
      <c r="F341" s="1">
        <v>47390.28</v>
      </c>
      <c r="G341" s="1" t="s">
        <v>716</v>
      </c>
      <c r="H341" s="1">
        <f t="shared" si="5"/>
        <v>0</v>
      </c>
      <c r="I341" s="1" t="s">
        <v>22</v>
      </c>
      <c r="J341" s="1" t="s">
        <v>0</v>
      </c>
    </row>
    <row r="342" spans="1:10" x14ac:dyDescent="0.3">
      <c r="A342" s="1">
        <v>1969138</v>
      </c>
      <c r="B342" s="1" t="s">
        <v>718</v>
      </c>
      <c r="C342" s="1" t="s">
        <v>22</v>
      </c>
      <c r="D342" s="1" t="s">
        <v>719</v>
      </c>
      <c r="E342" s="2">
        <v>0</v>
      </c>
      <c r="F342" s="1">
        <v>47390.28</v>
      </c>
      <c r="G342" s="1" t="s">
        <v>716</v>
      </c>
      <c r="H342" s="1">
        <f t="shared" si="5"/>
        <v>0</v>
      </c>
      <c r="I342" s="1" t="s">
        <v>22</v>
      </c>
      <c r="J342" s="1" t="s">
        <v>0</v>
      </c>
    </row>
    <row r="343" spans="1:10" x14ac:dyDescent="0.3">
      <c r="A343" s="1">
        <v>1969139</v>
      </c>
      <c r="B343" s="1" t="s">
        <v>720</v>
      </c>
      <c r="C343" s="1" t="s">
        <v>22</v>
      </c>
      <c r="D343" s="1" t="s">
        <v>721</v>
      </c>
      <c r="E343" s="2">
        <v>0</v>
      </c>
      <c r="F343" s="1">
        <v>47.390999999999998</v>
      </c>
      <c r="G343" s="1" t="s">
        <v>103</v>
      </c>
      <c r="H343" s="1">
        <f t="shared" si="5"/>
        <v>0</v>
      </c>
      <c r="I343" s="1" t="s">
        <v>22</v>
      </c>
      <c r="J343" s="1" t="s">
        <v>0</v>
      </c>
    </row>
    <row r="344" spans="1:10" ht="28.8" x14ac:dyDescent="0.3">
      <c r="A344" s="1">
        <v>1969140</v>
      </c>
      <c r="B344" s="1" t="s">
        <v>722</v>
      </c>
      <c r="C344" s="1" t="s">
        <v>22</v>
      </c>
      <c r="D344" s="1" t="s">
        <v>723</v>
      </c>
      <c r="E344" s="2">
        <v>0</v>
      </c>
      <c r="F344" s="1">
        <v>1</v>
      </c>
      <c r="G344" s="1" t="s">
        <v>147</v>
      </c>
      <c r="H344" s="1">
        <f t="shared" si="5"/>
        <v>0</v>
      </c>
      <c r="I344" s="1" t="s">
        <v>22</v>
      </c>
      <c r="J344" s="1" t="s">
        <v>0</v>
      </c>
    </row>
    <row r="345" spans="1:10" x14ac:dyDescent="0.3">
      <c r="A345" s="1">
        <v>1969141</v>
      </c>
      <c r="B345" s="1" t="s">
        <v>724</v>
      </c>
      <c r="C345" s="1">
        <v>771</v>
      </c>
      <c r="D345" s="1" t="s">
        <v>725</v>
      </c>
      <c r="E345" s="1">
        <f>ROUND(H346+H347+H348+H349+H350+H351+H352+H353+H354+H355+H356+H357+H358+H359+H360+H361+H362+H363+H364+H365+H366+H367+H368+H369+H370+H371+H372,2)</f>
        <v>0</v>
      </c>
      <c r="F345" s="1">
        <v>1</v>
      </c>
      <c r="G345" s="1" t="s">
        <v>0</v>
      </c>
      <c r="H345" s="1">
        <f t="shared" si="5"/>
        <v>0</v>
      </c>
      <c r="I345" s="1" t="s">
        <v>22</v>
      </c>
      <c r="J345" s="1" t="s">
        <v>0</v>
      </c>
    </row>
    <row r="346" spans="1:10" x14ac:dyDescent="0.3">
      <c r="A346" s="1">
        <v>1969142</v>
      </c>
      <c r="B346" s="1" t="s">
        <v>726</v>
      </c>
      <c r="C346" s="1" t="s">
        <v>22</v>
      </c>
      <c r="D346" s="1" t="s">
        <v>727</v>
      </c>
      <c r="E346" s="2">
        <v>0</v>
      </c>
      <c r="F346" s="1">
        <v>46.463000000000001</v>
      </c>
      <c r="G346" s="1" t="s">
        <v>55</v>
      </c>
      <c r="H346" s="1">
        <f t="shared" si="5"/>
        <v>0</v>
      </c>
      <c r="I346" s="1" t="s">
        <v>22</v>
      </c>
      <c r="J346" s="1" t="s">
        <v>0</v>
      </c>
    </row>
    <row r="347" spans="1:10" x14ac:dyDescent="0.3">
      <c r="A347" s="1">
        <v>1969143</v>
      </c>
      <c r="B347" s="1" t="s">
        <v>728</v>
      </c>
      <c r="C347" s="1" t="s">
        <v>22</v>
      </c>
      <c r="D347" s="1" t="s">
        <v>729</v>
      </c>
      <c r="E347" s="2">
        <v>0</v>
      </c>
      <c r="F347" s="1">
        <v>46.463000000000001</v>
      </c>
      <c r="G347" s="1" t="s">
        <v>55</v>
      </c>
      <c r="H347" s="1">
        <f t="shared" si="5"/>
        <v>0</v>
      </c>
      <c r="I347" s="1" t="s">
        <v>22</v>
      </c>
      <c r="J347" s="1" t="s">
        <v>0</v>
      </c>
    </row>
    <row r="348" spans="1:10" x14ac:dyDescent="0.3">
      <c r="A348" s="1">
        <v>1969144</v>
      </c>
      <c r="B348" s="1" t="s">
        <v>730</v>
      </c>
      <c r="C348" s="1" t="s">
        <v>22</v>
      </c>
      <c r="D348" s="1" t="s">
        <v>731</v>
      </c>
      <c r="E348" s="2">
        <v>0</v>
      </c>
      <c r="F348" s="1">
        <v>361.15600000000001</v>
      </c>
      <c r="G348" s="1" t="s">
        <v>55</v>
      </c>
      <c r="H348" s="1">
        <f t="shared" si="5"/>
        <v>0</v>
      </c>
      <c r="I348" s="1" t="s">
        <v>22</v>
      </c>
      <c r="J348" s="1" t="s">
        <v>0</v>
      </c>
    </row>
    <row r="349" spans="1:10" ht="28.8" x14ac:dyDescent="0.3">
      <c r="A349" s="1">
        <v>1969145</v>
      </c>
      <c r="B349" s="1" t="s">
        <v>732</v>
      </c>
      <c r="C349" s="1" t="s">
        <v>22</v>
      </c>
      <c r="D349" s="1" t="s">
        <v>733</v>
      </c>
      <c r="E349" s="2">
        <v>0</v>
      </c>
      <c r="F349" s="1">
        <v>342.762</v>
      </c>
      <c r="G349" s="1" t="s">
        <v>55</v>
      </c>
      <c r="H349" s="1">
        <f t="shared" si="5"/>
        <v>0</v>
      </c>
      <c r="I349" s="1" t="s">
        <v>22</v>
      </c>
      <c r="J349" s="1" t="s">
        <v>0</v>
      </c>
    </row>
    <row r="350" spans="1:10" x14ac:dyDescent="0.3">
      <c r="A350" s="1">
        <v>1969146</v>
      </c>
      <c r="B350" s="1" t="s">
        <v>734</v>
      </c>
      <c r="C350" s="1" t="s">
        <v>22</v>
      </c>
      <c r="D350" s="1" t="s">
        <v>735</v>
      </c>
      <c r="E350" s="2">
        <v>0</v>
      </c>
      <c r="F350" s="1">
        <v>31.370999999999999</v>
      </c>
      <c r="G350" s="1" t="s">
        <v>55</v>
      </c>
      <c r="H350" s="1">
        <f t="shared" si="5"/>
        <v>0</v>
      </c>
      <c r="I350" s="1" t="s">
        <v>22</v>
      </c>
      <c r="J350" s="1" t="s">
        <v>0</v>
      </c>
    </row>
    <row r="351" spans="1:10" x14ac:dyDescent="0.3">
      <c r="A351" s="1">
        <v>1969147</v>
      </c>
      <c r="B351" s="1" t="s">
        <v>736</v>
      </c>
      <c r="C351" s="1" t="s">
        <v>22</v>
      </c>
      <c r="D351" s="1" t="s">
        <v>737</v>
      </c>
      <c r="E351" s="2">
        <v>0</v>
      </c>
      <c r="F351" s="1">
        <v>6.4790000000000001</v>
      </c>
      <c r="G351" s="1" t="s">
        <v>55</v>
      </c>
      <c r="H351" s="1">
        <f t="shared" si="5"/>
        <v>0</v>
      </c>
      <c r="I351" s="1" t="s">
        <v>22</v>
      </c>
      <c r="J351" s="1" t="s">
        <v>0</v>
      </c>
    </row>
    <row r="352" spans="1:10" x14ac:dyDescent="0.3">
      <c r="A352" s="1">
        <v>1969148</v>
      </c>
      <c r="B352" s="1" t="s">
        <v>738</v>
      </c>
      <c r="C352" s="1" t="s">
        <v>22</v>
      </c>
      <c r="D352" s="1" t="s">
        <v>739</v>
      </c>
      <c r="E352" s="2">
        <v>0</v>
      </c>
      <c r="F352" s="1">
        <v>9.7200000000000006</v>
      </c>
      <c r="G352" s="1" t="s">
        <v>79</v>
      </c>
      <c r="H352" s="1">
        <f t="shared" si="5"/>
        <v>0</v>
      </c>
      <c r="I352" s="1" t="s">
        <v>22</v>
      </c>
      <c r="J352" s="1" t="s">
        <v>0</v>
      </c>
    </row>
    <row r="353" spans="1:10" x14ac:dyDescent="0.3">
      <c r="A353" s="1">
        <v>1969149</v>
      </c>
      <c r="B353" s="1" t="s">
        <v>740</v>
      </c>
      <c r="C353" s="1" t="s">
        <v>22</v>
      </c>
      <c r="D353" s="1" t="s">
        <v>741</v>
      </c>
      <c r="E353" s="2">
        <v>0</v>
      </c>
      <c r="F353" s="1">
        <v>54</v>
      </c>
      <c r="G353" s="1" t="s">
        <v>72</v>
      </c>
      <c r="H353" s="1">
        <f t="shared" si="5"/>
        <v>0</v>
      </c>
      <c r="I353" s="1" t="s">
        <v>22</v>
      </c>
      <c r="J353" s="1" t="s">
        <v>0</v>
      </c>
    </row>
    <row r="354" spans="1:10" x14ac:dyDescent="0.3">
      <c r="A354" s="1">
        <v>1969150</v>
      </c>
      <c r="B354" s="1" t="s">
        <v>742</v>
      </c>
      <c r="C354" s="1" t="s">
        <v>22</v>
      </c>
      <c r="D354" s="1" t="s">
        <v>743</v>
      </c>
      <c r="E354" s="2">
        <v>0</v>
      </c>
      <c r="F354" s="1">
        <v>18</v>
      </c>
      <c r="G354" s="1" t="s">
        <v>72</v>
      </c>
      <c r="H354" s="1">
        <f t="shared" si="5"/>
        <v>0</v>
      </c>
      <c r="I354" s="1" t="s">
        <v>22</v>
      </c>
      <c r="J354" s="1" t="s">
        <v>0</v>
      </c>
    </row>
    <row r="355" spans="1:10" x14ac:dyDescent="0.3">
      <c r="A355" s="1">
        <v>1969151</v>
      </c>
      <c r="B355" s="1" t="s">
        <v>744</v>
      </c>
      <c r="C355" s="1" t="s">
        <v>22</v>
      </c>
      <c r="D355" s="1" t="s">
        <v>745</v>
      </c>
      <c r="E355" s="2">
        <v>0</v>
      </c>
      <c r="F355" s="1">
        <v>125.4</v>
      </c>
      <c r="G355" s="1" t="s">
        <v>79</v>
      </c>
      <c r="H355" s="1">
        <f t="shared" si="5"/>
        <v>0</v>
      </c>
      <c r="I355" s="1" t="s">
        <v>22</v>
      </c>
      <c r="J355" s="1" t="s">
        <v>0</v>
      </c>
    </row>
    <row r="356" spans="1:10" x14ac:dyDescent="0.3">
      <c r="A356" s="1">
        <v>1969152</v>
      </c>
      <c r="B356" s="1" t="s">
        <v>746</v>
      </c>
      <c r="C356" s="1" t="s">
        <v>22</v>
      </c>
      <c r="D356" s="1" t="s">
        <v>747</v>
      </c>
      <c r="E356" s="2">
        <v>0</v>
      </c>
      <c r="F356" s="1">
        <v>144</v>
      </c>
      <c r="G356" s="1" t="s">
        <v>72</v>
      </c>
      <c r="H356" s="1">
        <f t="shared" si="5"/>
        <v>0</v>
      </c>
      <c r="I356" s="1" t="s">
        <v>22</v>
      </c>
      <c r="J356" s="1" t="s">
        <v>0</v>
      </c>
    </row>
    <row r="357" spans="1:10" x14ac:dyDescent="0.3">
      <c r="A357" s="1">
        <v>1969153</v>
      </c>
      <c r="B357" s="1" t="s">
        <v>748</v>
      </c>
      <c r="C357" s="1" t="s">
        <v>22</v>
      </c>
      <c r="D357" s="1" t="s">
        <v>749</v>
      </c>
      <c r="E357" s="2">
        <v>0</v>
      </c>
      <c r="F357" s="1">
        <v>65</v>
      </c>
      <c r="G357" s="1" t="s">
        <v>72</v>
      </c>
      <c r="H357" s="1">
        <f t="shared" si="5"/>
        <v>0</v>
      </c>
      <c r="I357" s="1" t="s">
        <v>22</v>
      </c>
      <c r="J357" s="1" t="s">
        <v>0</v>
      </c>
    </row>
    <row r="358" spans="1:10" ht="28.8" x14ac:dyDescent="0.3">
      <c r="A358" s="1">
        <v>1969154</v>
      </c>
      <c r="B358" s="1" t="s">
        <v>750</v>
      </c>
      <c r="C358" s="1" t="s">
        <v>22</v>
      </c>
      <c r="D358" s="1" t="s">
        <v>751</v>
      </c>
      <c r="E358" s="2">
        <v>0</v>
      </c>
      <c r="F358" s="1">
        <v>4.1239999999999997</v>
      </c>
      <c r="G358" s="1" t="s">
        <v>55</v>
      </c>
      <c r="H358" s="1">
        <f t="shared" si="5"/>
        <v>0</v>
      </c>
      <c r="I358" s="1" t="s">
        <v>22</v>
      </c>
      <c r="J358" s="1" t="s">
        <v>0</v>
      </c>
    </row>
    <row r="359" spans="1:10" x14ac:dyDescent="0.3">
      <c r="A359" s="1">
        <v>1969155</v>
      </c>
      <c r="B359" s="1" t="s">
        <v>752</v>
      </c>
      <c r="C359" s="1" t="s">
        <v>22</v>
      </c>
      <c r="D359" s="1" t="s">
        <v>753</v>
      </c>
      <c r="E359" s="2">
        <v>0</v>
      </c>
      <c r="F359" s="1">
        <v>1.0309999999999999</v>
      </c>
      <c r="G359" s="1" t="s">
        <v>55</v>
      </c>
      <c r="H359" s="1">
        <f t="shared" si="5"/>
        <v>0</v>
      </c>
      <c r="I359" s="1" t="s">
        <v>22</v>
      </c>
      <c r="J359" s="1" t="s">
        <v>0</v>
      </c>
    </row>
    <row r="360" spans="1:10" x14ac:dyDescent="0.3">
      <c r="A360" s="1">
        <v>1969156</v>
      </c>
      <c r="B360" s="1" t="s">
        <v>754</v>
      </c>
      <c r="C360" s="1" t="s">
        <v>22</v>
      </c>
      <c r="D360" s="1" t="s">
        <v>755</v>
      </c>
      <c r="E360" s="2">
        <v>0</v>
      </c>
      <c r="F360" s="1">
        <v>1.0309999999999999</v>
      </c>
      <c r="G360" s="1" t="s">
        <v>55</v>
      </c>
      <c r="H360" s="1">
        <f t="shared" si="5"/>
        <v>0</v>
      </c>
      <c r="I360" s="1" t="s">
        <v>22</v>
      </c>
      <c r="J360" s="1" t="s">
        <v>0</v>
      </c>
    </row>
    <row r="361" spans="1:10" x14ac:dyDescent="0.3">
      <c r="A361" s="1">
        <v>1969157</v>
      </c>
      <c r="B361" s="1" t="s">
        <v>756</v>
      </c>
      <c r="C361" s="1" t="s">
        <v>22</v>
      </c>
      <c r="D361" s="1" t="s">
        <v>757</v>
      </c>
      <c r="E361" s="2">
        <v>0</v>
      </c>
      <c r="F361" s="1">
        <v>1.0309999999999999</v>
      </c>
      <c r="G361" s="1" t="s">
        <v>55</v>
      </c>
      <c r="H361" s="1">
        <f t="shared" si="5"/>
        <v>0</v>
      </c>
      <c r="I361" s="1" t="s">
        <v>22</v>
      </c>
      <c r="J361" s="1" t="s">
        <v>0</v>
      </c>
    </row>
    <row r="362" spans="1:10" x14ac:dyDescent="0.3">
      <c r="A362" s="1">
        <v>1969158</v>
      </c>
      <c r="B362" s="1" t="s">
        <v>758</v>
      </c>
      <c r="C362" s="1" t="s">
        <v>22</v>
      </c>
      <c r="D362" s="1" t="s">
        <v>759</v>
      </c>
      <c r="E362" s="2">
        <v>0</v>
      </c>
      <c r="F362" s="1">
        <v>1.0309999999999999</v>
      </c>
      <c r="G362" s="1" t="s">
        <v>55</v>
      </c>
      <c r="H362" s="1">
        <f t="shared" si="5"/>
        <v>0</v>
      </c>
      <c r="I362" s="1" t="s">
        <v>22</v>
      </c>
      <c r="J362" s="1" t="s">
        <v>0</v>
      </c>
    </row>
    <row r="363" spans="1:10" ht="28.8" x14ac:dyDescent="0.3">
      <c r="A363" s="1">
        <v>1969159</v>
      </c>
      <c r="B363" s="1" t="s">
        <v>760</v>
      </c>
      <c r="C363" s="1" t="s">
        <v>22</v>
      </c>
      <c r="D363" s="1" t="s">
        <v>761</v>
      </c>
      <c r="E363" s="2">
        <v>0</v>
      </c>
      <c r="F363" s="1">
        <v>3076.34</v>
      </c>
      <c r="G363" s="1" t="s">
        <v>55</v>
      </c>
      <c r="H363" s="1">
        <f t="shared" si="5"/>
        <v>0</v>
      </c>
      <c r="I363" s="1" t="s">
        <v>22</v>
      </c>
      <c r="J363" s="1" t="s">
        <v>0</v>
      </c>
    </row>
    <row r="364" spans="1:10" ht="28.8" x14ac:dyDescent="0.3">
      <c r="A364" s="1">
        <v>1969160</v>
      </c>
      <c r="B364" s="1" t="s">
        <v>762</v>
      </c>
      <c r="C364" s="1" t="s">
        <v>22</v>
      </c>
      <c r="D364" s="1" t="s">
        <v>763</v>
      </c>
      <c r="E364" s="2">
        <v>0</v>
      </c>
      <c r="F364" s="1">
        <v>203.11699999999999</v>
      </c>
      <c r="G364" s="1" t="s">
        <v>55</v>
      </c>
      <c r="H364" s="1">
        <f t="shared" si="5"/>
        <v>0</v>
      </c>
      <c r="I364" s="1" t="s">
        <v>22</v>
      </c>
      <c r="J364" s="1" t="s">
        <v>0</v>
      </c>
    </row>
    <row r="365" spans="1:10" ht="28.8" x14ac:dyDescent="0.3">
      <c r="A365" s="1">
        <v>1969161</v>
      </c>
      <c r="B365" s="1" t="s">
        <v>764</v>
      </c>
      <c r="C365" s="1" t="s">
        <v>22</v>
      </c>
      <c r="D365" s="1" t="s">
        <v>765</v>
      </c>
      <c r="E365" s="2">
        <v>0</v>
      </c>
      <c r="F365" s="1">
        <v>3057.8029999999999</v>
      </c>
      <c r="G365" s="1" t="s">
        <v>55</v>
      </c>
      <c r="H365" s="1">
        <f t="shared" si="5"/>
        <v>0</v>
      </c>
      <c r="I365" s="1" t="s">
        <v>22</v>
      </c>
      <c r="J365" s="1" t="s">
        <v>0</v>
      </c>
    </row>
    <row r="366" spans="1:10" ht="28.8" x14ac:dyDescent="0.3">
      <c r="A366" s="1">
        <v>1969162</v>
      </c>
      <c r="B366" s="1" t="s">
        <v>766</v>
      </c>
      <c r="C366" s="1" t="s">
        <v>22</v>
      </c>
      <c r="D366" s="1" t="s">
        <v>767</v>
      </c>
      <c r="E366" s="2">
        <v>0</v>
      </c>
      <c r="F366" s="1">
        <v>115.04</v>
      </c>
      <c r="G366" s="1" t="s">
        <v>55</v>
      </c>
      <c r="H366" s="1">
        <f t="shared" si="5"/>
        <v>0</v>
      </c>
      <c r="I366" s="1" t="s">
        <v>22</v>
      </c>
      <c r="J366" s="1" t="s">
        <v>0</v>
      </c>
    </row>
    <row r="367" spans="1:10" ht="28.8" x14ac:dyDescent="0.3">
      <c r="A367" s="1">
        <v>1969163</v>
      </c>
      <c r="B367" s="1" t="s">
        <v>768</v>
      </c>
      <c r="C367" s="1" t="s">
        <v>22</v>
      </c>
      <c r="D367" s="1" t="s">
        <v>769</v>
      </c>
      <c r="E367" s="2">
        <v>0</v>
      </c>
      <c r="F367" s="1">
        <v>121.94199999999999</v>
      </c>
      <c r="G367" s="1" t="s">
        <v>55</v>
      </c>
      <c r="H367" s="1">
        <f t="shared" si="5"/>
        <v>0</v>
      </c>
      <c r="I367" s="1" t="s">
        <v>22</v>
      </c>
      <c r="J367" s="1" t="s">
        <v>0</v>
      </c>
    </row>
    <row r="368" spans="1:10" ht="28.8" x14ac:dyDescent="0.3">
      <c r="A368" s="1">
        <v>1969164</v>
      </c>
      <c r="B368" s="1" t="s">
        <v>770</v>
      </c>
      <c r="C368" s="1" t="s">
        <v>22</v>
      </c>
      <c r="D368" s="1" t="s">
        <v>771</v>
      </c>
      <c r="E368" s="2">
        <v>0</v>
      </c>
      <c r="F368" s="1">
        <v>1211.3399999999999</v>
      </c>
      <c r="G368" s="1" t="s">
        <v>55</v>
      </c>
      <c r="H368" s="1">
        <f t="shared" si="5"/>
        <v>0</v>
      </c>
      <c r="I368" s="1" t="s">
        <v>22</v>
      </c>
      <c r="J368" s="1" t="s">
        <v>0</v>
      </c>
    </row>
    <row r="369" spans="1:10" ht="28.8" x14ac:dyDescent="0.3">
      <c r="A369" s="1">
        <v>1969165</v>
      </c>
      <c r="B369" s="1" t="s">
        <v>772</v>
      </c>
      <c r="C369" s="1" t="s">
        <v>22</v>
      </c>
      <c r="D369" s="1" t="s">
        <v>773</v>
      </c>
      <c r="E369" s="2">
        <v>0</v>
      </c>
      <c r="F369" s="1">
        <v>1284.02</v>
      </c>
      <c r="G369" s="1" t="s">
        <v>55</v>
      </c>
      <c r="H369" s="1">
        <f t="shared" si="5"/>
        <v>0</v>
      </c>
      <c r="I369" s="1" t="s">
        <v>22</v>
      </c>
      <c r="J369" s="1" t="s">
        <v>0</v>
      </c>
    </row>
    <row r="370" spans="1:10" ht="28.8" x14ac:dyDescent="0.3">
      <c r="A370" s="1">
        <v>1969166</v>
      </c>
      <c r="B370" s="1" t="s">
        <v>774</v>
      </c>
      <c r="C370" s="1" t="s">
        <v>22</v>
      </c>
      <c r="D370" s="1" t="s">
        <v>775</v>
      </c>
      <c r="E370" s="2">
        <v>0</v>
      </c>
      <c r="F370" s="1">
        <v>65.131</v>
      </c>
      <c r="G370" s="1" t="s">
        <v>55</v>
      </c>
      <c r="H370" s="1">
        <f t="shared" si="5"/>
        <v>0</v>
      </c>
      <c r="I370" s="1" t="s">
        <v>22</v>
      </c>
      <c r="J370" s="1" t="s">
        <v>0</v>
      </c>
    </row>
    <row r="371" spans="1:10" ht="57.6" x14ac:dyDescent="0.3">
      <c r="A371" s="1">
        <v>1969167</v>
      </c>
      <c r="B371" s="1" t="s">
        <v>776</v>
      </c>
      <c r="C371" s="1" t="s">
        <v>22</v>
      </c>
      <c r="D371" s="1" t="s">
        <v>777</v>
      </c>
      <c r="E371" s="2">
        <v>0</v>
      </c>
      <c r="F371" s="1">
        <v>69.039000000000001</v>
      </c>
      <c r="G371" s="1" t="s">
        <v>55</v>
      </c>
      <c r="H371" s="1">
        <f t="shared" si="5"/>
        <v>0</v>
      </c>
      <c r="I371" s="1" t="s">
        <v>22</v>
      </c>
      <c r="J371" s="1" t="s">
        <v>0</v>
      </c>
    </row>
    <row r="372" spans="1:10" ht="28.8" x14ac:dyDescent="0.3">
      <c r="A372" s="1">
        <v>1969168</v>
      </c>
      <c r="B372" s="1" t="s">
        <v>778</v>
      </c>
      <c r="C372" s="1" t="s">
        <v>22</v>
      </c>
      <c r="D372" s="1" t="s">
        <v>779</v>
      </c>
      <c r="E372" s="2">
        <v>0</v>
      </c>
      <c r="F372" s="1">
        <v>131.12899999999999</v>
      </c>
      <c r="G372" s="1" t="s">
        <v>103</v>
      </c>
      <c r="H372" s="1">
        <f t="shared" si="5"/>
        <v>0</v>
      </c>
      <c r="I372" s="1" t="s">
        <v>22</v>
      </c>
      <c r="J372" s="1" t="s">
        <v>0</v>
      </c>
    </row>
    <row r="373" spans="1:10" x14ac:dyDescent="0.3">
      <c r="A373" s="1">
        <v>1969169</v>
      </c>
      <c r="B373" s="1" t="s">
        <v>780</v>
      </c>
      <c r="C373" s="1">
        <v>776</v>
      </c>
      <c r="D373" s="1" t="s">
        <v>213</v>
      </c>
      <c r="E373" s="1">
        <f>ROUND(H374+H375+H376+H377+H378,2)</f>
        <v>0</v>
      </c>
      <c r="F373" s="1">
        <v>1</v>
      </c>
      <c r="G373" s="1" t="s">
        <v>0</v>
      </c>
      <c r="H373" s="1">
        <f t="shared" si="5"/>
        <v>0</v>
      </c>
      <c r="I373" s="1" t="s">
        <v>22</v>
      </c>
      <c r="J373" s="1" t="s">
        <v>0</v>
      </c>
    </row>
    <row r="374" spans="1:10" ht="28.8" x14ac:dyDescent="0.3">
      <c r="A374" s="1">
        <v>1969170</v>
      </c>
      <c r="B374" s="1" t="s">
        <v>781</v>
      </c>
      <c r="C374" s="1" t="s">
        <v>22</v>
      </c>
      <c r="D374" s="1" t="s">
        <v>782</v>
      </c>
      <c r="E374" s="2">
        <v>0</v>
      </c>
      <c r="F374" s="1">
        <v>21.69</v>
      </c>
      <c r="G374" s="1" t="s">
        <v>55</v>
      </c>
      <c r="H374" s="1">
        <f t="shared" si="5"/>
        <v>0</v>
      </c>
      <c r="I374" s="1" t="s">
        <v>22</v>
      </c>
      <c r="J374" s="1" t="s">
        <v>0</v>
      </c>
    </row>
    <row r="375" spans="1:10" ht="28.8" x14ac:dyDescent="0.3">
      <c r="A375" s="1">
        <v>1969171</v>
      </c>
      <c r="B375" s="1" t="s">
        <v>783</v>
      </c>
      <c r="C375" s="1" t="s">
        <v>22</v>
      </c>
      <c r="D375" s="1" t="s">
        <v>784</v>
      </c>
      <c r="E375" s="2">
        <v>0</v>
      </c>
      <c r="F375" s="1">
        <v>22.341000000000001</v>
      </c>
      <c r="G375" s="1" t="s">
        <v>55</v>
      </c>
      <c r="H375" s="1">
        <f t="shared" si="5"/>
        <v>0</v>
      </c>
      <c r="I375" s="1" t="s">
        <v>22</v>
      </c>
      <c r="J375" s="1" t="s">
        <v>0</v>
      </c>
    </row>
    <row r="376" spans="1:10" ht="28.8" x14ac:dyDescent="0.3">
      <c r="A376" s="1">
        <v>1969172</v>
      </c>
      <c r="B376" s="1" t="s">
        <v>785</v>
      </c>
      <c r="C376" s="1" t="s">
        <v>22</v>
      </c>
      <c r="D376" s="1" t="s">
        <v>786</v>
      </c>
      <c r="E376" s="2">
        <v>0</v>
      </c>
      <c r="F376" s="1">
        <v>21.69</v>
      </c>
      <c r="G376" s="1" t="s">
        <v>55</v>
      </c>
      <c r="H376" s="1">
        <f t="shared" si="5"/>
        <v>0</v>
      </c>
      <c r="I376" s="1" t="s">
        <v>22</v>
      </c>
      <c r="J376" s="1" t="s">
        <v>0</v>
      </c>
    </row>
    <row r="377" spans="1:10" ht="28.8" x14ac:dyDescent="0.3">
      <c r="A377" s="1">
        <v>1969173</v>
      </c>
      <c r="B377" s="1" t="s">
        <v>787</v>
      </c>
      <c r="C377" s="1" t="s">
        <v>22</v>
      </c>
      <c r="D377" s="1" t="s">
        <v>788</v>
      </c>
      <c r="E377" s="2">
        <v>0</v>
      </c>
      <c r="F377" s="1">
        <v>21.69</v>
      </c>
      <c r="G377" s="1" t="s">
        <v>55</v>
      </c>
      <c r="H377" s="1">
        <f t="shared" si="5"/>
        <v>0</v>
      </c>
      <c r="I377" s="1" t="s">
        <v>22</v>
      </c>
      <c r="J377" s="1" t="s">
        <v>0</v>
      </c>
    </row>
    <row r="378" spans="1:10" ht="28.8" x14ac:dyDescent="0.3">
      <c r="A378" s="1">
        <v>1969174</v>
      </c>
      <c r="B378" s="1" t="s">
        <v>789</v>
      </c>
      <c r="C378" s="1" t="s">
        <v>22</v>
      </c>
      <c r="D378" s="1" t="s">
        <v>790</v>
      </c>
      <c r="E378" s="2">
        <v>0</v>
      </c>
      <c r="F378" s="1">
        <v>7.2999999999999995E-2</v>
      </c>
      <c r="G378" s="1" t="s">
        <v>103</v>
      </c>
      <c r="H378" s="1">
        <f t="shared" si="5"/>
        <v>0</v>
      </c>
      <c r="I378" s="1" t="s">
        <v>22</v>
      </c>
      <c r="J378" s="1" t="s">
        <v>0</v>
      </c>
    </row>
    <row r="379" spans="1:10" x14ac:dyDescent="0.3">
      <c r="A379" s="1">
        <v>1969175</v>
      </c>
      <c r="B379" s="1" t="s">
        <v>791</v>
      </c>
      <c r="C379" s="1">
        <v>777</v>
      </c>
      <c r="D379" s="1" t="s">
        <v>792</v>
      </c>
      <c r="E379" s="1">
        <f>ROUND(H380+H381+H382+H383,2)</f>
        <v>0</v>
      </c>
      <c r="F379" s="1">
        <v>1</v>
      </c>
      <c r="G379" s="1" t="s">
        <v>0</v>
      </c>
      <c r="H379" s="1">
        <f t="shared" si="5"/>
        <v>0</v>
      </c>
      <c r="I379" s="1" t="s">
        <v>22</v>
      </c>
      <c r="J379" s="1" t="s">
        <v>0</v>
      </c>
    </row>
    <row r="380" spans="1:10" ht="28.8" x14ac:dyDescent="0.3">
      <c r="A380" s="1">
        <v>1969176</v>
      </c>
      <c r="B380" s="1" t="s">
        <v>793</v>
      </c>
      <c r="C380" s="1" t="s">
        <v>22</v>
      </c>
      <c r="D380" s="1" t="s">
        <v>794</v>
      </c>
      <c r="E380" s="2">
        <v>0</v>
      </c>
      <c r="F380" s="1">
        <v>30</v>
      </c>
      <c r="G380" s="1" t="s">
        <v>55</v>
      </c>
      <c r="H380" s="1">
        <f t="shared" si="5"/>
        <v>0</v>
      </c>
      <c r="I380" s="1" t="s">
        <v>22</v>
      </c>
      <c r="J380" s="1" t="s">
        <v>0</v>
      </c>
    </row>
    <row r="381" spans="1:10" ht="57.6" x14ac:dyDescent="0.3">
      <c r="A381" s="1">
        <v>1969177</v>
      </c>
      <c r="B381" s="1" t="s">
        <v>795</v>
      </c>
      <c r="C381" s="1" t="s">
        <v>22</v>
      </c>
      <c r="D381" s="1" t="s">
        <v>796</v>
      </c>
      <c r="E381" s="2">
        <v>0</v>
      </c>
      <c r="F381" s="1">
        <v>2065.52</v>
      </c>
      <c r="G381" s="1" t="s">
        <v>55</v>
      </c>
      <c r="H381" s="1">
        <f t="shared" si="5"/>
        <v>0</v>
      </c>
      <c r="I381" s="1" t="s">
        <v>22</v>
      </c>
      <c r="J381" s="1" t="s">
        <v>0</v>
      </c>
    </row>
    <row r="382" spans="1:10" ht="57.6" x14ac:dyDescent="0.3">
      <c r="A382" s="1">
        <v>1969178</v>
      </c>
      <c r="B382" s="1" t="s">
        <v>797</v>
      </c>
      <c r="C382" s="1" t="s">
        <v>22</v>
      </c>
      <c r="D382" s="1" t="s">
        <v>798</v>
      </c>
      <c r="E382" s="2">
        <v>0</v>
      </c>
      <c r="F382" s="1">
        <v>513.85</v>
      </c>
      <c r="G382" s="1" t="s">
        <v>55</v>
      </c>
      <c r="H382" s="1">
        <f t="shared" si="5"/>
        <v>0</v>
      </c>
      <c r="I382" s="1" t="s">
        <v>22</v>
      </c>
      <c r="J382" s="1" t="s">
        <v>0</v>
      </c>
    </row>
    <row r="383" spans="1:10" ht="28.8" x14ac:dyDescent="0.3">
      <c r="A383" s="1">
        <v>1969179</v>
      </c>
      <c r="B383" s="1" t="s">
        <v>799</v>
      </c>
      <c r="C383" s="1" t="s">
        <v>22</v>
      </c>
      <c r="D383" s="1" t="s">
        <v>800</v>
      </c>
      <c r="E383" s="2">
        <v>0</v>
      </c>
      <c r="F383" s="1">
        <v>30.454999999999998</v>
      </c>
      <c r="G383" s="1" t="s">
        <v>103</v>
      </c>
      <c r="H383" s="1">
        <f t="shared" si="5"/>
        <v>0</v>
      </c>
      <c r="I383" s="1" t="s">
        <v>22</v>
      </c>
      <c r="J383" s="1" t="s">
        <v>0</v>
      </c>
    </row>
    <row r="384" spans="1:10" x14ac:dyDescent="0.3">
      <c r="A384" s="1">
        <v>1969180</v>
      </c>
      <c r="B384" s="1" t="s">
        <v>801</v>
      </c>
      <c r="C384" s="1">
        <v>781</v>
      </c>
      <c r="D384" s="1" t="s">
        <v>802</v>
      </c>
      <c r="E384" s="1">
        <f>ROUND(H385+H386+H387+H388+H389+H390+H391+H392+H393,2)</f>
        <v>0</v>
      </c>
      <c r="F384" s="1">
        <v>1</v>
      </c>
      <c r="G384" s="1" t="s">
        <v>0</v>
      </c>
      <c r="H384" s="1">
        <f t="shared" si="5"/>
        <v>0</v>
      </c>
      <c r="I384" s="1" t="s">
        <v>22</v>
      </c>
      <c r="J384" s="1" t="s">
        <v>0</v>
      </c>
    </row>
    <row r="385" spans="1:10" ht="28.8" x14ac:dyDescent="0.3">
      <c r="A385" s="1">
        <v>1969181</v>
      </c>
      <c r="B385" s="1" t="s">
        <v>803</v>
      </c>
      <c r="C385" s="1" t="s">
        <v>22</v>
      </c>
      <c r="D385" s="1" t="s">
        <v>804</v>
      </c>
      <c r="E385" s="2">
        <v>0</v>
      </c>
      <c r="F385" s="1">
        <v>200.85400000000001</v>
      </c>
      <c r="G385" s="1" t="s">
        <v>55</v>
      </c>
      <c r="H385" s="1">
        <f t="shared" si="5"/>
        <v>0</v>
      </c>
      <c r="I385" s="1" t="s">
        <v>22</v>
      </c>
      <c r="J385" s="1" t="s">
        <v>0</v>
      </c>
    </row>
    <row r="386" spans="1:10" ht="28.8" x14ac:dyDescent="0.3">
      <c r="A386" s="1">
        <v>1969182</v>
      </c>
      <c r="B386" s="1" t="s">
        <v>805</v>
      </c>
      <c r="C386" s="1" t="s">
        <v>22</v>
      </c>
      <c r="D386" s="1" t="s">
        <v>806</v>
      </c>
      <c r="E386" s="2">
        <v>0</v>
      </c>
      <c r="F386" s="1">
        <v>212.905</v>
      </c>
      <c r="G386" s="1" t="s">
        <v>55</v>
      </c>
      <c r="H386" s="1">
        <f t="shared" si="5"/>
        <v>0</v>
      </c>
      <c r="I386" s="1" t="s">
        <v>22</v>
      </c>
      <c r="J386" s="1" t="s">
        <v>0</v>
      </c>
    </row>
    <row r="387" spans="1:10" ht="28.8" x14ac:dyDescent="0.3">
      <c r="A387" s="1">
        <v>1969183</v>
      </c>
      <c r="B387" s="1" t="s">
        <v>807</v>
      </c>
      <c r="C387" s="1" t="s">
        <v>22</v>
      </c>
      <c r="D387" s="1" t="s">
        <v>808</v>
      </c>
      <c r="E387" s="2">
        <v>0</v>
      </c>
      <c r="F387" s="1">
        <v>1614.799</v>
      </c>
      <c r="G387" s="1" t="s">
        <v>55</v>
      </c>
      <c r="H387" s="1">
        <f t="shared" ref="H387:H450" si="6">IF(ISNUMBER(VALUE(E387)),ROUND(SUM(ROUND(E387,2)*F387),2),"N")</f>
        <v>0</v>
      </c>
      <c r="I387" s="1" t="s">
        <v>22</v>
      </c>
      <c r="J387" s="1" t="s">
        <v>0</v>
      </c>
    </row>
    <row r="388" spans="1:10" ht="28.8" x14ac:dyDescent="0.3">
      <c r="A388" s="1">
        <v>1969184</v>
      </c>
      <c r="B388" s="1" t="s">
        <v>809</v>
      </c>
      <c r="C388" s="1" t="s">
        <v>22</v>
      </c>
      <c r="D388" s="1" t="s">
        <v>810</v>
      </c>
      <c r="E388" s="2">
        <v>0</v>
      </c>
      <c r="F388" s="1">
        <v>1711.6869999999999</v>
      </c>
      <c r="G388" s="1" t="s">
        <v>55</v>
      </c>
      <c r="H388" s="1">
        <f t="shared" si="6"/>
        <v>0</v>
      </c>
      <c r="I388" s="1" t="s">
        <v>22</v>
      </c>
      <c r="J388" s="1" t="s">
        <v>0</v>
      </c>
    </row>
    <row r="389" spans="1:10" ht="28.8" x14ac:dyDescent="0.3">
      <c r="A389" s="1">
        <v>1969185</v>
      </c>
      <c r="B389" s="1" t="s">
        <v>811</v>
      </c>
      <c r="C389" s="1" t="s">
        <v>22</v>
      </c>
      <c r="D389" s="1" t="s">
        <v>812</v>
      </c>
      <c r="E389" s="2">
        <v>0</v>
      </c>
      <c r="F389" s="1">
        <v>504</v>
      </c>
      <c r="G389" s="1" t="s">
        <v>79</v>
      </c>
      <c r="H389" s="1">
        <f t="shared" si="6"/>
        <v>0</v>
      </c>
      <c r="I389" s="1" t="s">
        <v>22</v>
      </c>
      <c r="J389" s="1" t="s">
        <v>0</v>
      </c>
    </row>
    <row r="390" spans="1:10" x14ac:dyDescent="0.3">
      <c r="A390" s="1">
        <v>1969186</v>
      </c>
      <c r="B390" s="1" t="s">
        <v>813</v>
      </c>
      <c r="C390" s="1" t="s">
        <v>22</v>
      </c>
      <c r="D390" s="1" t="s">
        <v>814</v>
      </c>
      <c r="E390" s="2">
        <v>0</v>
      </c>
      <c r="F390" s="1">
        <v>840</v>
      </c>
      <c r="G390" s="1" t="s">
        <v>72</v>
      </c>
      <c r="H390" s="1">
        <f t="shared" si="6"/>
        <v>0</v>
      </c>
      <c r="I390" s="1" t="s">
        <v>22</v>
      </c>
      <c r="J390" s="1" t="s">
        <v>0</v>
      </c>
    </row>
    <row r="391" spans="1:10" ht="28.8" x14ac:dyDescent="0.3">
      <c r="A391" s="1">
        <v>1969187</v>
      </c>
      <c r="B391" s="1" t="s">
        <v>815</v>
      </c>
      <c r="C391" s="1" t="s">
        <v>22</v>
      </c>
      <c r="D391" s="1" t="s">
        <v>816</v>
      </c>
      <c r="E391" s="2">
        <v>0</v>
      </c>
      <c r="F391" s="1">
        <v>1058.21</v>
      </c>
      <c r="G391" s="1" t="s">
        <v>55</v>
      </c>
      <c r="H391" s="1">
        <f t="shared" si="6"/>
        <v>0</v>
      </c>
      <c r="I391" s="1" t="s">
        <v>22</v>
      </c>
      <c r="J391" s="1" t="s">
        <v>0</v>
      </c>
    </row>
    <row r="392" spans="1:10" ht="28.8" x14ac:dyDescent="0.3">
      <c r="A392" s="1">
        <v>1969188</v>
      </c>
      <c r="B392" s="1" t="s">
        <v>817</v>
      </c>
      <c r="C392" s="1" t="s">
        <v>22</v>
      </c>
      <c r="D392" s="1" t="s">
        <v>818</v>
      </c>
      <c r="E392" s="2">
        <v>0</v>
      </c>
      <c r="F392" s="1">
        <v>1069</v>
      </c>
      <c r="G392" s="1" t="s">
        <v>55</v>
      </c>
      <c r="H392" s="1">
        <f t="shared" si="6"/>
        <v>0</v>
      </c>
      <c r="I392" s="1" t="s">
        <v>22</v>
      </c>
      <c r="J392" s="1" t="s">
        <v>0</v>
      </c>
    </row>
    <row r="393" spans="1:10" ht="28.8" x14ac:dyDescent="0.3">
      <c r="A393" s="1">
        <v>1969189</v>
      </c>
      <c r="B393" s="1" t="s">
        <v>819</v>
      </c>
      <c r="C393" s="1" t="s">
        <v>22</v>
      </c>
      <c r="D393" s="1" t="s">
        <v>820</v>
      </c>
      <c r="E393" s="2">
        <v>0</v>
      </c>
      <c r="F393" s="1">
        <v>62.006</v>
      </c>
      <c r="G393" s="1" t="s">
        <v>103</v>
      </c>
      <c r="H393" s="1">
        <f t="shared" si="6"/>
        <v>0</v>
      </c>
      <c r="I393" s="1" t="s">
        <v>22</v>
      </c>
      <c r="J393" s="1" t="s">
        <v>0</v>
      </c>
    </row>
    <row r="394" spans="1:10" x14ac:dyDescent="0.3">
      <c r="A394" s="1">
        <v>1969190</v>
      </c>
      <c r="B394" s="1" t="s">
        <v>821</v>
      </c>
      <c r="C394" s="1">
        <v>783</v>
      </c>
      <c r="D394" s="1" t="s">
        <v>822</v>
      </c>
      <c r="E394" s="1">
        <f>ROUND(H395+H396+H397+H398+H399+H400+H401,2)</f>
        <v>0</v>
      </c>
      <c r="F394" s="1">
        <v>1</v>
      </c>
      <c r="G394" s="1" t="s">
        <v>0</v>
      </c>
      <c r="H394" s="1">
        <f t="shared" si="6"/>
        <v>0</v>
      </c>
      <c r="I394" s="1" t="s">
        <v>22</v>
      </c>
      <c r="J394" s="1" t="s">
        <v>0</v>
      </c>
    </row>
    <row r="395" spans="1:10" ht="43.2" x14ac:dyDescent="0.3">
      <c r="A395" s="1">
        <v>1969191</v>
      </c>
      <c r="B395" s="1" t="s">
        <v>823</v>
      </c>
      <c r="C395" s="1" t="s">
        <v>22</v>
      </c>
      <c r="D395" s="1" t="s">
        <v>824</v>
      </c>
      <c r="E395" s="2">
        <v>0</v>
      </c>
      <c r="F395" s="1">
        <v>1667</v>
      </c>
      <c r="G395" s="1" t="s">
        <v>55</v>
      </c>
      <c r="H395" s="1">
        <f t="shared" si="6"/>
        <v>0</v>
      </c>
      <c r="I395" s="1" t="s">
        <v>22</v>
      </c>
      <c r="J395" s="1" t="s">
        <v>0</v>
      </c>
    </row>
    <row r="396" spans="1:10" ht="28.8" x14ac:dyDescent="0.3">
      <c r="A396" s="1">
        <v>1969192</v>
      </c>
      <c r="B396" s="1" t="s">
        <v>825</v>
      </c>
      <c r="C396" s="1" t="s">
        <v>22</v>
      </c>
      <c r="D396" s="1" t="s">
        <v>826</v>
      </c>
      <c r="E396" s="2">
        <v>0</v>
      </c>
      <c r="F396" s="1">
        <v>225</v>
      </c>
      <c r="G396" s="1" t="s">
        <v>55</v>
      </c>
      <c r="H396" s="1">
        <f t="shared" si="6"/>
        <v>0</v>
      </c>
      <c r="I396" s="1" t="s">
        <v>22</v>
      </c>
      <c r="J396" s="1" t="s">
        <v>0</v>
      </c>
    </row>
    <row r="397" spans="1:10" ht="28.8" x14ac:dyDescent="0.3">
      <c r="A397" s="1">
        <v>1969193</v>
      </c>
      <c r="B397" s="1" t="s">
        <v>827</v>
      </c>
      <c r="C397" s="1" t="s">
        <v>22</v>
      </c>
      <c r="D397" s="1" t="s">
        <v>828</v>
      </c>
      <c r="E397" s="2">
        <v>0</v>
      </c>
      <c r="F397" s="1">
        <v>342</v>
      </c>
      <c r="G397" s="1" t="s">
        <v>55</v>
      </c>
      <c r="H397" s="1">
        <f t="shared" si="6"/>
        <v>0</v>
      </c>
      <c r="I397" s="1" t="s">
        <v>22</v>
      </c>
      <c r="J397" s="1" t="s">
        <v>0</v>
      </c>
    </row>
    <row r="398" spans="1:10" ht="28.8" x14ac:dyDescent="0.3">
      <c r="A398" s="1">
        <v>1969194</v>
      </c>
      <c r="B398" s="1" t="s">
        <v>829</v>
      </c>
      <c r="C398" s="1" t="s">
        <v>22</v>
      </c>
      <c r="D398" s="1" t="s">
        <v>830</v>
      </c>
      <c r="E398" s="2">
        <v>0</v>
      </c>
      <c r="F398" s="1">
        <v>567</v>
      </c>
      <c r="G398" s="1" t="s">
        <v>55</v>
      </c>
      <c r="H398" s="1">
        <f t="shared" si="6"/>
        <v>0</v>
      </c>
      <c r="I398" s="1" t="s">
        <v>22</v>
      </c>
      <c r="J398" s="1" t="s">
        <v>0</v>
      </c>
    </row>
    <row r="399" spans="1:10" ht="28.8" x14ac:dyDescent="0.3">
      <c r="A399" s="1">
        <v>1969195</v>
      </c>
      <c r="B399" s="1" t="s">
        <v>831</v>
      </c>
      <c r="C399" s="1" t="s">
        <v>22</v>
      </c>
      <c r="D399" s="1" t="s">
        <v>832</v>
      </c>
      <c r="E399" s="2">
        <v>0</v>
      </c>
      <c r="F399" s="1">
        <v>231</v>
      </c>
      <c r="G399" s="1" t="s">
        <v>55</v>
      </c>
      <c r="H399" s="1">
        <f t="shared" si="6"/>
        <v>0</v>
      </c>
      <c r="I399" s="1" t="s">
        <v>22</v>
      </c>
      <c r="J399" s="1" t="s">
        <v>0</v>
      </c>
    </row>
    <row r="400" spans="1:10" x14ac:dyDescent="0.3">
      <c r="A400" s="1">
        <v>1969196</v>
      </c>
      <c r="B400" s="1" t="s">
        <v>833</v>
      </c>
      <c r="C400" s="1" t="s">
        <v>22</v>
      </c>
      <c r="D400" s="1" t="s">
        <v>834</v>
      </c>
      <c r="E400" s="2">
        <v>0</v>
      </c>
      <c r="F400" s="1">
        <v>1259</v>
      </c>
      <c r="G400" s="1" t="s">
        <v>55</v>
      </c>
      <c r="H400" s="1">
        <f t="shared" si="6"/>
        <v>0</v>
      </c>
      <c r="I400" s="1" t="s">
        <v>22</v>
      </c>
      <c r="J400" s="1" t="s">
        <v>0</v>
      </c>
    </row>
    <row r="401" spans="1:10" ht="28.8" x14ac:dyDescent="0.3">
      <c r="A401" s="1">
        <v>1969197</v>
      </c>
      <c r="B401" s="1" t="s">
        <v>835</v>
      </c>
      <c r="C401" s="1" t="s">
        <v>22</v>
      </c>
      <c r="D401" s="1" t="s">
        <v>836</v>
      </c>
      <c r="E401" s="2">
        <v>0</v>
      </c>
      <c r="F401" s="1">
        <v>11639.73</v>
      </c>
      <c r="G401" s="1" t="s">
        <v>55</v>
      </c>
      <c r="H401" s="1">
        <f t="shared" si="6"/>
        <v>0</v>
      </c>
      <c r="I401" s="1" t="s">
        <v>22</v>
      </c>
      <c r="J401" s="1" t="s">
        <v>0</v>
      </c>
    </row>
    <row r="402" spans="1:10" x14ac:dyDescent="0.3">
      <c r="A402" s="1">
        <v>1969198</v>
      </c>
      <c r="B402" s="1" t="s">
        <v>837</v>
      </c>
      <c r="C402" s="1" t="s">
        <v>217</v>
      </c>
      <c r="D402" s="1" t="s">
        <v>218</v>
      </c>
      <c r="E402" s="1">
        <f>ROUND(H403+H406+H408,2)</f>
        <v>0</v>
      </c>
      <c r="F402" s="1">
        <v>1</v>
      </c>
      <c r="G402" s="1" t="s">
        <v>0</v>
      </c>
      <c r="H402" s="1">
        <f t="shared" si="6"/>
        <v>0</v>
      </c>
      <c r="I402" s="1" t="s">
        <v>22</v>
      </c>
      <c r="J402" s="1" t="s">
        <v>0</v>
      </c>
    </row>
    <row r="403" spans="1:10" x14ac:dyDescent="0.3">
      <c r="A403" s="1">
        <v>1969199</v>
      </c>
      <c r="B403" s="1" t="s">
        <v>838</v>
      </c>
      <c r="C403" s="1" t="s">
        <v>839</v>
      </c>
      <c r="D403" s="1" t="s">
        <v>840</v>
      </c>
      <c r="E403" s="1">
        <f>ROUND(H404+H405,2)</f>
        <v>0</v>
      </c>
      <c r="F403" s="1">
        <v>1</v>
      </c>
      <c r="G403" s="1" t="s">
        <v>0</v>
      </c>
      <c r="H403" s="1">
        <f t="shared" si="6"/>
        <v>0</v>
      </c>
      <c r="I403" s="1" t="s">
        <v>22</v>
      </c>
      <c r="J403" s="1" t="s">
        <v>0</v>
      </c>
    </row>
    <row r="404" spans="1:10" ht="28.8" x14ac:dyDescent="0.3">
      <c r="A404" s="1">
        <v>1969200</v>
      </c>
      <c r="B404" s="1" t="s">
        <v>841</v>
      </c>
      <c r="C404" s="1" t="s">
        <v>22</v>
      </c>
      <c r="D404" s="1" t="s">
        <v>842</v>
      </c>
      <c r="E404" s="2">
        <v>0</v>
      </c>
      <c r="F404" s="1">
        <v>1667</v>
      </c>
      <c r="G404" s="1" t="s">
        <v>55</v>
      </c>
      <c r="H404" s="1">
        <f t="shared" si="6"/>
        <v>0</v>
      </c>
      <c r="I404" s="1" t="s">
        <v>22</v>
      </c>
      <c r="J404" s="1" t="s">
        <v>0</v>
      </c>
    </row>
    <row r="405" spans="1:10" x14ac:dyDescent="0.3">
      <c r="A405" s="1">
        <v>1969201</v>
      </c>
      <c r="B405" s="1" t="s">
        <v>843</v>
      </c>
      <c r="C405" s="1" t="s">
        <v>22</v>
      </c>
      <c r="D405" s="1" t="s">
        <v>844</v>
      </c>
      <c r="E405" s="2">
        <v>0</v>
      </c>
      <c r="F405" s="1">
        <v>125.02500000000001</v>
      </c>
      <c r="G405" s="1" t="s">
        <v>103</v>
      </c>
      <c r="H405" s="1">
        <f t="shared" si="6"/>
        <v>0</v>
      </c>
      <c r="I405" s="1" t="s">
        <v>22</v>
      </c>
      <c r="J405" s="1" t="s">
        <v>0</v>
      </c>
    </row>
    <row r="406" spans="1:10" x14ac:dyDescent="0.3">
      <c r="A406" s="1">
        <v>1969202</v>
      </c>
      <c r="B406" s="1" t="s">
        <v>845</v>
      </c>
      <c r="C406" s="1" t="s">
        <v>220</v>
      </c>
      <c r="D406" s="1" t="s">
        <v>221</v>
      </c>
      <c r="E406" s="1">
        <f>ROUND(H407,2)</f>
        <v>0</v>
      </c>
      <c r="F406" s="1">
        <v>1</v>
      </c>
      <c r="G406" s="1" t="s">
        <v>0</v>
      </c>
      <c r="H406" s="1">
        <f t="shared" si="6"/>
        <v>0</v>
      </c>
      <c r="I406" s="1" t="s">
        <v>22</v>
      </c>
      <c r="J406" s="1" t="s">
        <v>0</v>
      </c>
    </row>
    <row r="407" spans="1:10" x14ac:dyDescent="0.3">
      <c r="A407" s="1">
        <v>1969203</v>
      </c>
      <c r="B407" s="1" t="s">
        <v>846</v>
      </c>
      <c r="C407" s="1" t="s">
        <v>22</v>
      </c>
      <c r="D407" s="1" t="s">
        <v>847</v>
      </c>
      <c r="E407" s="2">
        <v>0</v>
      </c>
      <c r="F407" s="1">
        <v>1</v>
      </c>
      <c r="G407" s="1" t="s">
        <v>72</v>
      </c>
      <c r="H407" s="1">
        <f t="shared" si="6"/>
        <v>0</v>
      </c>
      <c r="I407" s="1" t="s">
        <v>22</v>
      </c>
      <c r="J407" s="1" t="s">
        <v>0</v>
      </c>
    </row>
    <row r="408" spans="1:10" x14ac:dyDescent="0.3">
      <c r="A408" s="1">
        <v>1969204</v>
      </c>
      <c r="B408" s="1" t="s">
        <v>848</v>
      </c>
      <c r="C408" s="1" t="s">
        <v>849</v>
      </c>
      <c r="D408" s="1" t="s">
        <v>850</v>
      </c>
      <c r="E408" s="1">
        <f>ROUND(H409,2)</f>
        <v>0</v>
      </c>
      <c r="F408" s="1">
        <v>1</v>
      </c>
      <c r="G408" s="1" t="s">
        <v>0</v>
      </c>
      <c r="H408" s="1">
        <f t="shared" si="6"/>
        <v>0</v>
      </c>
      <c r="I408" s="1" t="s">
        <v>22</v>
      </c>
      <c r="J408" s="1" t="s">
        <v>0</v>
      </c>
    </row>
    <row r="409" spans="1:10" ht="28.8" x14ac:dyDescent="0.3">
      <c r="A409" s="1">
        <v>1969205</v>
      </c>
      <c r="B409" s="1" t="s">
        <v>851</v>
      </c>
      <c r="C409" s="1" t="s">
        <v>22</v>
      </c>
      <c r="D409" s="1" t="s">
        <v>852</v>
      </c>
      <c r="E409" s="2">
        <v>0</v>
      </c>
      <c r="F409" s="1">
        <v>1</v>
      </c>
      <c r="G409" s="1" t="s">
        <v>147</v>
      </c>
      <c r="H409" s="1">
        <f t="shared" si="6"/>
        <v>0</v>
      </c>
      <c r="I409" s="1" t="s">
        <v>22</v>
      </c>
      <c r="J409" s="1" t="s">
        <v>0</v>
      </c>
    </row>
    <row r="410" spans="1:10" x14ac:dyDescent="0.3">
      <c r="A410" s="1">
        <v>1969206</v>
      </c>
      <c r="B410" s="1" t="s">
        <v>853</v>
      </c>
      <c r="C410" s="1" t="s">
        <v>22</v>
      </c>
      <c r="D410" s="1" t="s">
        <v>854</v>
      </c>
      <c r="E410" s="1">
        <f>ROUND(H411+H447+H468+H510+H519+H528+H551+H557+H574+H594+H605+H632+H662,2)</f>
        <v>0</v>
      </c>
      <c r="F410" s="1">
        <v>1</v>
      </c>
      <c r="G410" s="1" t="s">
        <v>0</v>
      </c>
      <c r="H410" s="1">
        <f t="shared" si="6"/>
        <v>0</v>
      </c>
      <c r="I410" s="1" t="s">
        <v>22</v>
      </c>
      <c r="J410" s="1" t="s">
        <v>0</v>
      </c>
    </row>
    <row r="411" spans="1:10" x14ac:dyDescent="0.3">
      <c r="A411" s="1">
        <v>1969207</v>
      </c>
      <c r="B411" s="1" t="s">
        <v>855</v>
      </c>
      <c r="C411" s="1" t="s">
        <v>22</v>
      </c>
      <c r="D411" s="1" t="s">
        <v>856</v>
      </c>
      <c r="E411" s="1">
        <f>ROUND(H412,2)</f>
        <v>0</v>
      </c>
      <c r="F411" s="1">
        <v>1</v>
      </c>
      <c r="G411" s="1" t="s">
        <v>0</v>
      </c>
      <c r="H411" s="1">
        <f t="shared" si="6"/>
        <v>0</v>
      </c>
      <c r="I411" s="1" t="s">
        <v>22</v>
      </c>
      <c r="J411" s="1" t="s">
        <v>0</v>
      </c>
    </row>
    <row r="412" spans="1:10" x14ac:dyDescent="0.3">
      <c r="A412" s="1">
        <v>1969208</v>
      </c>
      <c r="B412" s="1" t="s">
        <v>857</v>
      </c>
      <c r="C412" s="1" t="s">
        <v>126</v>
      </c>
      <c r="D412" s="1" t="s">
        <v>127</v>
      </c>
      <c r="E412" s="1">
        <f>ROUND(H413,2)</f>
        <v>0</v>
      </c>
      <c r="F412" s="1">
        <v>1</v>
      </c>
      <c r="G412" s="1" t="s">
        <v>0</v>
      </c>
      <c r="H412" s="1">
        <f t="shared" si="6"/>
        <v>0</v>
      </c>
      <c r="I412" s="1" t="s">
        <v>22</v>
      </c>
      <c r="J412" s="1" t="s">
        <v>0</v>
      </c>
    </row>
    <row r="413" spans="1:10" x14ac:dyDescent="0.3">
      <c r="A413" s="1">
        <v>1969209</v>
      </c>
      <c r="B413" s="1" t="s">
        <v>858</v>
      </c>
      <c r="C413" s="1">
        <v>767</v>
      </c>
      <c r="D413" s="1" t="s">
        <v>193</v>
      </c>
      <c r="E413" s="1">
        <f>ROUND(H414+H415+H416+H417+H418+H419+H420+H421+H422+H423+H424+H425+H426+H427+H428+H429+H430+H431+H432+H433+H434+H435+H436+H437+H438+H439+H440+H441+H442+H443+H444+H445+H446,2)</f>
        <v>0</v>
      </c>
      <c r="F413" s="1">
        <v>1</v>
      </c>
      <c r="G413" s="1" t="s">
        <v>0</v>
      </c>
      <c r="H413" s="1">
        <f t="shared" si="6"/>
        <v>0</v>
      </c>
      <c r="I413" s="1" t="s">
        <v>22</v>
      </c>
      <c r="J413" s="1" t="s">
        <v>0</v>
      </c>
    </row>
    <row r="414" spans="1:10" ht="28.8" x14ac:dyDescent="0.3">
      <c r="A414" s="1">
        <v>1969210</v>
      </c>
      <c r="B414" s="1" t="s">
        <v>859</v>
      </c>
      <c r="C414" s="1" t="s">
        <v>22</v>
      </c>
      <c r="D414" s="1" t="s">
        <v>861</v>
      </c>
      <c r="E414" s="2">
        <v>0</v>
      </c>
      <c r="F414" s="1">
        <v>1</v>
      </c>
      <c r="G414" s="1" t="s">
        <v>860</v>
      </c>
      <c r="H414" s="1">
        <f t="shared" si="6"/>
        <v>0</v>
      </c>
      <c r="I414" s="1" t="s">
        <v>22</v>
      </c>
      <c r="J414" s="1" t="s">
        <v>0</v>
      </c>
    </row>
    <row r="415" spans="1:10" ht="28.8" x14ac:dyDescent="0.3">
      <c r="A415" s="1">
        <v>1969211</v>
      </c>
      <c r="B415" s="1" t="s">
        <v>862</v>
      </c>
      <c r="C415" s="1" t="s">
        <v>22</v>
      </c>
      <c r="D415" s="1" t="s">
        <v>863</v>
      </c>
      <c r="E415" s="2">
        <v>0</v>
      </c>
      <c r="F415" s="1">
        <v>6</v>
      </c>
      <c r="G415" s="1" t="s">
        <v>860</v>
      </c>
      <c r="H415" s="1">
        <f t="shared" si="6"/>
        <v>0</v>
      </c>
      <c r="I415" s="1" t="s">
        <v>22</v>
      </c>
      <c r="J415" s="1" t="s">
        <v>0</v>
      </c>
    </row>
    <row r="416" spans="1:10" ht="28.8" x14ac:dyDescent="0.3">
      <c r="A416" s="1">
        <v>1969212</v>
      </c>
      <c r="B416" s="1" t="s">
        <v>864</v>
      </c>
      <c r="C416" s="1" t="s">
        <v>22</v>
      </c>
      <c r="D416" s="1" t="s">
        <v>865</v>
      </c>
      <c r="E416" s="2">
        <v>0</v>
      </c>
      <c r="F416" s="1">
        <v>12</v>
      </c>
      <c r="G416" s="1" t="s">
        <v>860</v>
      </c>
      <c r="H416" s="1">
        <f t="shared" si="6"/>
        <v>0</v>
      </c>
      <c r="I416" s="1" t="s">
        <v>22</v>
      </c>
      <c r="J416" s="1" t="s">
        <v>0</v>
      </c>
    </row>
    <row r="417" spans="1:10" ht="28.8" x14ac:dyDescent="0.3">
      <c r="A417" s="1">
        <v>1969213</v>
      </c>
      <c r="B417" s="1" t="s">
        <v>866</v>
      </c>
      <c r="C417" s="1" t="s">
        <v>22</v>
      </c>
      <c r="D417" s="1" t="s">
        <v>867</v>
      </c>
      <c r="E417" s="2">
        <v>0</v>
      </c>
      <c r="F417" s="1">
        <v>2</v>
      </c>
      <c r="G417" s="1" t="s">
        <v>860</v>
      </c>
      <c r="H417" s="1">
        <f t="shared" si="6"/>
        <v>0</v>
      </c>
      <c r="I417" s="1" t="s">
        <v>22</v>
      </c>
      <c r="J417" s="1" t="s">
        <v>0</v>
      </c>
    </row>
    <row r="418" spans="1:10" ht="28.8" x14ac:dyDescent="0.3">
      <c r="A418" s="1">
        <v>1969214</v>
      </c>
      <c r="B418" s="1" t="s">
        <v>868</v>
      </c>
      <c r="C418" s="1" t="s">
        <v>22</v>
      </c>
      <c r="D418" s="1" t="s">
        <v>869</v>
      </c>
      <c r="E418" s="2">
        <v>0</v>
      </c>
      <c r="F418" s="1">
        <v>3</v>
      </c>
      <c r="G418" s="1" t="s">
        <v>860</v>
      </c>
      <c r="H418" s="1">
        <f t="shared" si="6"/>
        <v>0</v>
      </c>
      <c r="I418" s="1" t="s">
        <v>22</v>
      </c>
      <c r="J418" s="1" t="s">
        <v>0</v>
      </c>
    </row>
    <row r="419" spans="1:10" ht="28.8" x14ac:dyDescent="0.3">
      <c r="A419" s="1">
        <v>1969215</v>
      </c>
      <c r="B419" s="1" t="s">
        <v>870</v>
      </c>
      <c r="C419" s="1" t="s">
        <v>22</v>
      </c>
      <c r="D419" s="1" t="s">
        <v>871</v>
      </c>
      <c r="E419" s="2">
        <v>0</v>
      </c>
      <c r="F419" s="1">
        <v>1</v>
      </c>
      <c r="G419" s="1" t="s">
        <v>860</v>
      </c>
      <c r="H419" s="1">
        <f t="shared" si="6"/>
        <v>0</v>
      </c>
      <c r="I419" s="1" t="s">
        <v>22</v>
      </c>
      <c r="J419" s="1" t="s">
        <v>0</v>
      </c>
    </row>
    <row r="420" spans="1:10" ht="28.8" x14ac:dyDescent="0.3">
      <c r="A420" s="1">
        <v>1969216</v>
      </c>
      <c r="B420" s="1" t="s">
        <v>872</v>
      </c>
      <c r="C420" s="1" t="s">
        <v>22</v>
      </c>
      <c r="D420" s="1" t="s">
        <v>873</v>
      </c>
      <c r="E420" s="2">
        <v>0</v>
      </c>
      <c r="F420" s="1">
        <v>1</v>
      </c>
      <c r="G420" s="1" t="s">
        <v>860</v>
      </c>
      <c r="H420" s="1">
        <f t="shared" si="6"/>
        <v>0</v>
      </c>
      <c r="I420" s="1" t="s">
        <v>22</v>
      </c>
      <c r="J420" s="1" t="s">
        <v>0</v>
      </c>
    </row>
    <row r="421" spans="1:10" ht="28.8" x14ac:dyDescent="0.3">
      <c r="A421" s="1">
        <v>1969217</v>
      </c>
      <c r="B421" s="1" t="s">
        <v>874</v>
      </c>
      <c r="C421" s="1" t="s">
        <v>22</v>
      </c>
      <c r="D421" s="1" t="s">
        <v>875</v>
      </c>
      <c r="E421" s="2">
        <v>0</v>
      </c>
      <c r="F421" s="1">
        <v>1</v>
      </c>
      <c r="G421" s="1" t="s">
        <v>860</v>
      </c>
      <c r="H421" s="1">
        <f t="shared" si="6"/>
        <v>0</v>
      </c>
      <c r="I421" s="1" t="s">
        <v>22</v>
      </c>
      <c r="J421" s="1" t="s">
        <v>0</v>
      </c>
    </row>
    <row r="422" spans="1:10" ht="28.8" x14ac:dyDescent="0.3">
      <c r="A422" s="1">
        <v>1969218</v>
      </c>
      <c r="B422" s="1" t="s">
        <v>876</v>
      </c>
      <c r="C422" s="1" t="s">
        <v>22</v>
      </c>
      <c r="D422" s="1" t="s">
        <v>877</v>
      </c>
      <c r="E422" s="2">
        <v>0</v>
      </c>
      <c r="F422" s="1">
        <v>27</v>
      </c>
      <c r="G422" s="1" t="s">
        <v>860</v>
      </c>
      <c r="H422" s="1">
        <f t="shared" si="6"/>
        <v>0</v>
      </c>
      <c r="I422" s="1" t="s">
        <v>22</v>
      </c>
      <c r="J422" s="1" t="s">
        <v>0</v>
      </c>
    </row>
    <row r="423" spans="1:10" ht="28.8" x14ac:dyDescent="0.3">
      <c r="A423" s="1">
        <v>1969219</v>
      </c>
      <c r="B423" s="1" t="s">
        <v>878</v>
      </c>
      <c r="C423" s="1" t="s">
        <v>22</v>
      </c>
      <c r="D423" s="1" t="s">
        <v>879</v>
      </c>
      <c r="E423" s="2">
        <v>0</v>
      </c>
      <c r="F423" s="1">
        <v>19</v>
      </c>
      <c r="G423" s="1" t="s">
        <v>860</v>
      </c>
      <c r="H423" s="1">
        <f t="shared" si="6"/>
        <v>0</v>
      </c>
      <c r="I423" s="1" t="s">
        <v>22</v>
      </c>
      <c r="J423" s="1" t="s">
        <v>0</v>
      </c>
    </row>
    <row r="424" spans="1:10" ht="28.8" x14ac:dyDescent="0.3">
      <c r="A424" s="1">
        <v>1969220</v>
      </c>
      <c r="B424" s="1" t="s">
        <v>880</v>
      </c>
      <c r="C424" s="1" t="s">
        <v>22</v>
      </c>
      <c r="D424" s="1" t="s">
        <v>881</v>
      </c>
      <c r="E424" s="2">
        <v>0</v>
      </c>
      <c r="F424" s="1">
        <v>1</v>
      </c>
      <c r="G424" s="1" t="s">
        <v>860</v>
      </c>
      <c r="H424" s="1">
        <f t="shared" si="6"/>
        <v>0</v>
      </c>
      <c r="I424" s="1" t="s">
        <v>22</v>
      </c>
      <c r="J424" s="1" t="s">
        <v>0</v>
      </c>
    </row>
    <row r="425" spans="1:10" ht="28.8" x14ac:dyDescent="0.3">
      <c r="A425" s="1">
        <v>1969221</v>
      </c>
      <c r="B425" s="1" t="s">
        <v>882</v>
      </c>
      <c r="C425" s="1" t="s">
        <v>22</v>
      </c>
      <c r="D425" s="1" t="s">
        <v>883</v>
      </c>
      <c r="E425" s="2">
        <v>0</v>
      </c>
      <c r="F425" s="1">
        <v>12</v>
      </c>
      <c r="G425" s="1" t="s">
        <v>860</v>
      </c>
      <c r="H425" s="1">
        <f t="shared" si="6"/>
        <v>0</v>
      </c>
      <c r="I425" s="1" t="s">
        <v>22</v>
      </c>
      <c r="J425" s="1" t="s">
        <v>0</v>
      </c>
    </row>
    <row r="426" spans="1:10" ht="28.8" x14ac:dyDescent="0.3">
      <c r="A426" s="1">
        <v>1969222</v>
      </c>
      <c r="B426" s="1" t="s">
        <v>884</v>
      </c>
      <c r="C426" s="1" t="s">
        <v>22</v>
      </c>
      <c r="D426" s="1" t="s">
        <v>885</v>
      </c>
      <c r="E426" s="2">
        <v>0</v>
      </c>
      <c r="F426" s="1">
        <v>4</v>
      </c>
      <c r="G426" s="1" t="s">
        <v>860</v>
      </c>
      <c r="H426" s="1">
        <f t="shared" si="6"/>
        <v>0</v>
      </c>
      <c r="I426" s="1" t="s">
        <v>22</v>
      </c>
      <c r="J426" s="1" t="s">
        <v>0</v>
      </c>
    </row>
    <row r="427" spans="1:10" ht="28.8" x14ac:dyDescent="0.3">
      <c r="A427" s="1">
        <v>1969223</v>
      </c>
      <c r="B427" s="1" t="s">
        <v>886</v>
      </c>
      <c r="C427" s="1" t="s">
        <v>22</v>
      </c>
      <c r="D427" s="1" t="s">
        <v>887</v>
      </c>
      <c r="E427" s="2">
        <v>0</v>
      </c>
      <c r="F427" s="1">
        <v>2</v>
      </c>
      <c r="G427" s="1" t="s">
        <v>860</v>
      </c>
      <c r="H427" s="1">
        <f t="shared" si="6"/>
        <v>0</v>
      </c>
      <c r="I427" s="1" t="s">
        <v>22</v>
      </c>
      <c r="J427" s="1" t="s">
        <v>0</v>
      </c>
    </row>
    <row r="428" spans="1:10" ht="28.8" x14ac:dyDescent="0.3">
      <c r="A428" s="1">
        <v>1969224</v>
      </c>
      <c r="B428" s="1" t="s">
        <v>888</v>
      </c>
      <c r="C428" s="1" t="s">
        <v>22</v>
      </c>
      <c r="D428" s="1" t="s">
        <v>889</v>
      </c>
      <c r="E428" s="2">
        <v>0</v>
      </c>
      <c r="F428" s="1">
        <v>42</v>
      </c>
      <c r="G428" s="1" t="s">
        <v>860</v>
      </c>
      <c r="H428" s="1">
        <f t="shared" si="6"/>
        <v>0</v>
      </c>
      <c r="I428" s="1" t="s">
        <v>22</v>
      </c>
      <c r="J428" s="1" t="s">
        <v>0</v>
      </c>
    </row>
    <row r="429" spans="1:10" ht="28.8" x14ac:dyDescent="0.3">
      <c r="A429" s="1">
        <v>1969225</v>
      </c>
      <c r="B429" s="1" t="s">
        <v>890</v>
      </c>
      <c r="C429" s="1" t="s">
        <v>22</v>
      </c>
      <c r="D429" s="1" t="s">
        <v>891</v>
      </c>
      <c r="E429" s="2">
        <v>0</v>
      </c>
      <c r="F429" s="1">
        <v>2</v>
      </c>
      <c r="G429" s="1" t="s">
        <v>860</v>
      </c>
      <c r="H429" s="1">
        <f t="shared" si="6"/>
        <v>0</v>
      </c>
      <c r="I429" s="1" t="s">
        <v>22</v>
      </c>
      <c r="J429" s="1" t="s">
        <v>0</v>
      </c>
    </row>
    <row r="430" spans="1:10" ht="28.8" x14ac:dyDescent="0.3">
      <c r="A430" s="1">
        <v>1969226</v>
      </c>
      <c r="B430" s="1" t="s">
        <v>892</v>
      </c>
      <c r="C430" s="1" t="s">
        <v>22</v>
      </c>
      <c r="D430" s="1" t="s">
        <v>893</v>
      </c>
      <c r="E430" s="2">
        <v>0</v>
      </c>
      <c r="F430" s="1">
        <v>3</v>
      </c>
      <c r="G430" s="1" t="s">
        <v>860</v>
      </c>
      <c r="H430" s="1">
        <f t="shared" si="6"/>
        <v>0</v>
      </c>
      <c r="I430" s="1" t="s">
        <v>22</v>
      </c>
      <c r="J430" s="1" t="s">
        <v>0</v>
      </c>
    </row>
    <row r="431" spans="1:10" ht="28.8" x14ac:dyDescent="0.3">
      <c r="A431" s="1">
        <v>1969227</v>
      </c>
      <c r="B431" s="1" t="s">
        <v>894</v>
      </c>
      <c r="C431" s="1" t="s">
        <v>22</v>
      </c>
      <c r="D431" s="1" t="s">
        <v>895</v>
      </c>
      <c r="E431" s="2">
        <v>0</v>
      </c>
      <c r="F431" s="1">
        <v>1</v>
      </c>
      <c r="G431" s="1" t="s">
        <v>860</v>
      </c>
      <c r="H431" s="1">
        <f t="shared" si="6"/>
        <v>0</v>
      </c>
      <c r="I431" s="1" t="s">
        <v>22</v>
      </c>
      <c r="J431" s="1" t="s">
        <v>0</v>
      </c>
    </row>
    <row r="432" spans="1:10" ht="28.8" x14ac:dyDescent="0.3">
      <c r="A432" s="1">
        <v>1969228</v>
      </c>
      <c r="B432" s="1" t="s">
        <v>896</v>
      </c>
      <c r="C432" s="1" t="s">
        <v>22</v>
      </c>
      <c r="D432" s="1" t="s">
        <v>897</v>
      </c>
      <c r="E432" s="2">
        <v>0</v>
      </c>
      <c r="F432" s="1">
        <v>61</v>
      </c>
      <c r="G432" s="1" t="s">
        <v>860</v>
      </c>
      <c r="H432" s="1">
        <f t="shared" si="6"/>
        <v>0</v>
      </c>
      <c r="I432" s="1" t="s">
        <v>22</v>
      </c>
      <c r="J432" s="1" t="s">
        <v>0</v>
      </c>
    </row>
    <row r="433" spans="1:10" ht="28.8" x14ac:dyDescent="0.3">
      <c r="A433" s="1">
        <v>1969229</v>
      </c>
      <c r="B433" s="1" t="s">
        <v>898</v>
      </c>
      <c r="C433" s="1" t="s">
        <v>22</v>
      </c>
      <c r="D433" s="1" t="s">
        <v>899</v>
      </c>
      <c r="E433" s="2">
        <v>0</v>
      </c>
      <c r="F433" s="1">
        <v>10</v>
      </c>
      <c r="G433" s="1" t="s">
        <v>860</v>
      </c>
      <c r="H433" s="1">
        <f t="shared" si="6"/>
        <v>0</v>
      </c>
      <c r="I433" s="1" t="s">
        <v>22</v>
      </c>
      <c r="J433" s="1" t="s">
        <v>0</v>
      </c>
    </row>
    <row r="434" spans="1:10" ht="28.8" x14ac:dyDescent="0.3">
      <c r="A434" s="1">
        <v>1969230</v>
      </c>
      <c r="B434" s="1" t="s">
        <v>900</v>
      </c>
      <c r="C434" s="1" t="s">
        <v>22</v>
      </c>
      <c r="D434" s="1" t="s">
        <v>901</v>
      </c>
      <c r="E434" s="2">
        <v>0</v>
      </c>
      <c r="F434" s="1">
        <v>1</v>
      </c>
      <c r="G434" s="1" t="s">
        <v>860</v>
      </c>
      <c r="H434" s="1">
        <f t="shared" si="6"/>
        <v>0</v>
      </c>
      <c r="I434" s="1" t="s">
        <v>22</v>
      </c>
      <c r="J434" s="1" t="s">
        <v>0</v>
      </c>
    </row>
    <row r="435" spans="1:10" ht="28.8" x14ac:dyDescent="0.3">
      <c r="A435" s="1">
        <v>1969231</v>
      </c>
      <c r="B435" s="1" t="s">
        <v>902</v>
      </c>
      <c r="C435" s="1" t="s">
        <v>22</v>
      </c>
      <c r="D435" s="1" t="s">
        <v>903</v>
      </c>
      <c r="E435" s="2">
        <v>0</v>
      </c>
      <c r="F435" s="1">
        <v>1</v>
      </c>
      <c r="G435" s="1" t="s">
        <v>860</v>
      </c>
      <c r="H435" s="1">
        <f t="shared" si="6"/>
        <v>0</v>
      </c>
      <c r="I435" s="1" t="s">
        <v>22</v>
      </c>
      <c r="J435" s="1" t="s">
        <v>0</v>
      </c>
    </row>
    <row r="436" spans="1:10" ht="28.8" x14ac:dyDescent="0.3">
      <c r="A436" s="1">
        <v>1969232</v>
      </c>
      <c r="B436" s="1" t="s">
        <v>904</v>
      </c>
      <c r="C436" s="1" t="s">
        <v>22</v>
      </c>
      <c r="D436" s="1" t="s">
        <v>905</v>
      </c>
      <c r="E436" s="2">
        <v>0</v>
      </c>
      <c r="F436" s="1">
        <v>4</v>
      </c>
      <c r="G436" s="1" t="s">
        <v>860</v>
      </c>
      <c r="H436" s="1">
        <f t="shared" si="6"/>
        <v>0</v>
      </c>
      <c r="I436" s="1" t="s">
        <v>22</v>
      </c>
      <c r="J436" s="1" t="s">
        <v>0</v>
      </c>
    </row>
    <row r="437" spans="1:10" ht="28.8" x14ac:dyDescent="0.3">
      <c r="A437" s="1">
        <v>1969233</v>
      </c>
      <c r="B437" s="1" t="s">
        <v>906</v>
      </c>
      <c r="C437" s="1" t="s">
        <v>22</v>
      </c>
      <c r="D437" s="1" t="s">
        <v>907</v>
      </c>
      <c r="E437" s="2">
        <v>0</v>
      </c>
      <c r="F437" s="1">
        <v>4</v>
      </c>
      <c r="G437" s="1" t="s">
        <v>860</v>
      </c>
      <c r="H437" s="1">
        <f t="shared" si="6"/>
        <v>0</v>
      </c>
      <c r="I437" s="1" t="s">
        <v>22</v>
      </c>
      <c r="J437" s="1" t="s">
        <v>0</v>
      </c>
    </row>
    <row r="438" spans="1:10" ht="28.8" x14ac:dyDescent="0.3">
      <c r="A438" s="1">
        <v>1969234</v>
      </c>
      <c r="B438" s="1" t="s">
        <v>908</v>
      </c>
      <c r="C438" s="1" t="s">
        <v>22</v>
      </c>
      <c r="D438" s="1" t="s">
        <v>909</v>
      </c>
      <c r="E438" s="2">
        <v>0</v>
      </c>
      <c r="F438" s="1">
        <v>5</v>
      </c>
      <c r="G438" s="1" t="s">
        <v>860</v>
      </c>
      <c r="H438" s="1">
        <f t="shared" si="6"/>
        <v>0</v>
      </c>
      <c r="I438" s="1" t="s">
        <v>22</v>
      </c>
      <c r="J438" s="1" t="s">
        <v>0</v>
      </c>
    </row>
    <row r="439" spans="1:10" ht="28.8" x14ac:dyDescent="0.3">
      <c r="A439" s="1">
        <v>1969235</v>
      </c>
      <c r="B439" s="1" t="s">
        <v>910</v>
      </c>
      <c r="C439" s="1" t="s">
        <v>22</v>
      </c>
      <c r="D439" s="1" t="s">
        <v>911</v>
      </c>
      <c r="E439" s="2">
        <v>0</v>
      </c>
      <c r="F439" s="1">
        <v>1</v>
      </c>
      <c r="G439" s="1" t="s">
        <v>860</v>
      </c>
      <c r="H439" s="1">
        <f t="shared" si="6"/>
        <v>0</v>
      </c>
      <c r="I439" s="1" t="s">
        <v>22</v>
      </c>
      <c r="J439" s="1" t="s">
        <v>0</v>
      </c>
    </row>
    <row r="440" spans="1:10" ht="28.8" x14ac:dyDescent="0.3">
      <c r="A440" s="1">
        <v>1969236</v>
      </c>
      <c r="B440" s="1" t="s">
        <v>912</v>
      </c>
      <c r="C440" s="1" t="s">
        <v>22</v>
      </c>
      <c r="D440" s="1" t="s">
        <v>913</v>
      </c>
      <c r="E440" s="2">
        <v>0</v>
      </c>
      <c r="F440" s="1">
        <v>6</v>
      </c>
      <c r="G440" s="1" t="s">
        <v>860</v>
      </c>
      <c r="H440" s="1">
        <f t="shared" si="6"/>
        <v>0</v>
      </c>
      <c r="I440" s="1" t="s">
        <v>22</v>
      </c>
      <c r="J440" s="1" t="s">
        <v>0</v>
      </c>
    </row>
    <row r="441" spans="1:10" ht="28.8" x14ac:dyDescent="0.3">
      <c r="A441" s="1">
        <v>1969237</v>
      </c>
      <c r="B441" s="1" t="s">
        <v>914</v>
      </c>
      <c r="C441" s="1" t="s">
        <v>22</v>
      </c>
      <c r="D441" s="1" t="s">
        <v>915</v>
      </c>
      <c r="E441" s="2">
        <v>0</v>
      </c>
      <c r="F441" s="1">
        <v>1</v>
      </c>
      <c r="G441" s="1" t="s">
        <v>860</v>
      </c>
      <c r="H441" s="1">
        <f t="shared" si="6"/>
        <v>0</v>
      </c>
      <c r="I441" s="1" t="s">
        <v>22</v>
      </c>
      <c r="J441" s="1" t="s">
        <v>0</v>
      </c>
    </row>
    <row r="442" spans="1:10" ht="28.8" x14ac:dyDescent="0.3">
      <c r="A442" s="1">
        <v>1969238</v>
      </c>
      <c r="B442" s="1" t="s">
        <v>916</v>
      </c>
      <c r="C442" s="1" t="s">
        <v>22</v>
      </c>
      <c r="D442" s="1" t="s">
        <v>917</v>
      </c>
      <c r="E442" s="2">
        <v>0</v>
      </c>
      <c r="F442" s="1">
        <v>1</v>
      </c>
      <c r="G442" s="1" t="s">
        <v>860</v>
      </c>
      <c r="H442" s="1">
        <f t="shared" si="6"/>
        <v>0</v>
      </c>
      <c r="I442" s="1" t="s">
        <v>22</v>
      </c>
      <c r="J442" s="1" t="s">
        <v>0</v>
      </c>
    </row>
    <row r="443" spans="1:10" ht="28.8" x14ac:dyDescent="0.3">
      <c r="A443" s="1">
        <v>1969239</v>
      </c>
      <c r="B443" s="1" t="s">
        <v>918</v>
      </c>
      <c r="C443" s="1" t="s">
        <v>22</v>
      </c>
      <c r="D443" s="1" t="s">
        <v>919</v>
      </c>
      <c r="E443" s="2">
        <v>0</v>
      </c>
      <c r="F443" s="1">
        <v>1</v>
      </c>
      <c r="G443" s="1" t="s">
        <v>860</v>
      </c>
      <c r="H443" s="1">
        <f t="shared" si="6"/>
        <v>0</v>
      </c>
      <c r="I443" s="1" t="s">
        <v>22</v>
      </c>
      <c r="J443" s="1" t="s">
        <v>0</v>
      </c>
    </row>
    <row r="444" spans="1:10" ht="28.8" x14ac:dyDescent="0.3">
      <c r="A444" s="1">
        <v>1969240</v>
      </c>
      <c r="B444" s="1" t="s">
        <v>920</v>
      </c>
      <c r="C444" s="1" t="s">
        <v>22</v>
      </c>
      <c r="D444" s="1" t="s">
        <v>921</v>
      </c>
      <c r="E444" s="2">
        <v>0</v>
      </c>
      <c r="F444" s="1">
        <v>1</v>
      </c>
      <c r="G444" s="1" t="s">
        <v>860</v>
      </c>
      <c r="H444" s="1">
        <f t="shared" si="6"/>
        <v>0</v>
      </c>
      <c r="I444" s="1" t="s">
        <v>22</v>
      </c>
      <c r="J444" s="1" t="s">
        <v>0</v>
      </c>
    </row>
    <row r="445" spans="1:10" ht="28.8" x14ac:dyDescent="0.3">
      <c r="A445" s="1">
        <v>1969241</v>
      </c>
      <c r="B445" s="1" t="s">
        <v>922</v>
      </c>
      <c r="C445" s="1" t="s">
        <v>22</v>
      </c>
      <c r="D445" s="1" t="s">
        <v>923</v>
      </c>
      <c r="E445" s="2">
        <v>0</v>
      </c>
      <c r="F445" s="1">
        <v>1</v>
      </c>
      <c r="G445" s="1" t="s">
        <v>860</v>
      </c>
      <c r="H445" s="1">
        <f t="shared" si="6"/>
        <v>0</v>
      </c>
      <c r="I445" s="1" t="s">
        <v>22</v>
      </c>
      <c r="J445" s="1" t="s">
        <v>0</v>
      </c>
    </row>
    <row r="446" spans="1:10" ht="28.8" x14ac:dyDescent="0.3">
      <c r="A446" s="1">
        <v>1969242</v>
      </c>
      <c r="B446" s="1" t="s">
        <v>924</v>
      </c>
      <c r="C446" s="1" t="s">
        <v>22</v>
      </c>
      <c r="D446" s="1" t="s">
        <v>723</v>
      </c>
      <c r="E446" s="2">
        <v>0</v>
      </c>
      <c r="F446" s="1">
        <v>1</v>
      </c>
      <c r="G446" s="1" t="s">
        <v>147</v>
      </c>
      <c r="H446" s="1">
        <f t="shared" si="6"/>
        <v>0</v>
      </c>
      <c r="I446" s="1" t="s">
        <v>22</v>
      </c>
      <c r="J446" s="1" t="s">
        <v>0</v>
      </c>
    </row>
    <row r="447" spans="1:10" x14ac:dyDescent="0.3">
      <c r="A447" s="1">
        <v>1969243</v>
      </c>
      <c r="B447" s="1" t="s">
        <v>925</v>
      </c>
      <c r="C447" s="1" t="s">
        <v>22</v>
      </c>
      <c r="D447" s="1" t="s">
        <v>926</v>
      </c>
      <c r="E447" s="1">
        <f>ROUND(H448,2)</f>
        <v>0</v>
      </c>
      <c r="F447" s="1">
        <v>1</v>
      </c>
      <c r="G447" s="1" t="s">
        <v>0</v>
      </c>
      <c r="H447" s="1">
        <f t="shared" si="6"/>
        <v>0</v>
      </c>
      <c r="I447" s="1" t="s">
        <v>22</v>
      </c>
      <c r="J447" s="1" t="s">
        <v>0</v>
      </c>
    </row>
    <row r="448" spans="1:10" x14ac:dyDescent="0.3">
      <c r="A448" s="1">
        <v>1969244</v>
      </c>
      <c r="B448" s="1" t="s">
        <v>927</v>
      </c>
      <c r="C448" s="1" t="s">
        <v>126</v>
      </c>
      <c r="D448" s="1" t="s">
        <v>127</v>
      </c>
      <c r="E448" s="1">
        <f>ROUND(H449,2)</f>
        <v>0</v>
      </c>
      <c r="F448" s="1">
        <v>1</v>
      </c>
      <c r="G448" s="1" t="s">
        <v>0</v>
      </c>
      <c r="H448" s="1">
        <f t="shared" si="6"/>
        <v>0</v>
      </c>
      <c r="I448" s="1" t="s">
        <v>22</v>
      </c>
      <c r="J448" s="1" t="s">
        <v>0</v>
      </c>
    </row>
    <row r="449" spans="1:10" x14ac:dyDescent="0.3">
      <c r="A449" s="1">
        <v>1969245</v>
      </c>
      <c r="B449" s="1" t="s">
        <v>928</v>
      </c>
      <c r="C449" s="1">
        <v>767</v>
      </c>
      <c r="D449" s="1" t="s">
        <v>193</v>
      </c>
      <c r="E449" s="1">
        <f>ROUND(H450+H451+H452+H453+H454+H455+H456+H457+H458+H459+H460+H461+H462+H463+H464+H465+H466+H467,2)</f>
        <v>0</v>
      </c>
      <c r="F449" s="1">
        <v>1</v>
      </c>
      <c r="G449" s="1" t="s">
        <v>0</v>
      </c>
      <c r="H449" s="1">
        <f t="shared" si="6"/>
        <v>0</v>
      </c>
      <c r="I449" s="1" t="s">
        <v>22</v>
      </c>
      <c r="J449" s="1" t="s">
        <v>0</v>
      </c>
    </row>
    <row r="450" spans="1:10" ht="28.8" x14ac:dyDescent="0.3">
      <c r="A450" s="1">
        <v>1969246</v>
      </c>
      <c r="B450" s="1" t="s">
        <v>929</v>
      </c>
      <c r="C450" s="1" t="s">
        <v>22</v>
      </c>
      <c r="D450" s="1" t="s">
        <v>930</v>
      </c>
      <c r="E450" s="2">
        <v>0</v>
      </c>
      <c r="F450" s="1">
        <v>1</v>
      </c>
      <c r="G450" s="1" t="s">
        <v>860</v>
      </c>
      <c r="H450" s="1">
        <f t="shared" si="6"/>
        <v>0</v>
      </c>
      <c r="I450" s="1" t="s">
        <v>22</v>
      </c>
      <c r="J450" s="1" t="s">
        <v>0</v>
      </c>
    </row>
    <row r="451" spans="1:10" ht="28.8" x14ac:dyDescent="0.3">
      <c r="A451" s="1">
        <v>1969247</v>
      </c>
      <c r="B451" s="1" t="s">
        <v>931</v>
      </c>
      <c r="C451" s="1" t="s">
        <v>22</v>
      </c>
      <c r="D451" s="1" t="s">
        <v>932</v>
      </c>
      <c r="E451" s="2">
        <v>0</v>
      </c>
      <c r="F451" s="1">
        <v>4</v>
      </c>
      <c r="G451" s="1" t="s">
        <v>860</v>
      </c>
      <c r="H451" s="1">
        <f t="shared" ref="H451:H514" si="7">IF(ISNUMBER(VALUE(E451)),ROUND(SUM(ROUND(E451,2)*F451),2),"N")</f>
        <v>0</v>
      </c>
      <c r="I451" s="1" t="s">
        <v>22</v>
      </c>
      <c r="J451" s="1" t="s">
        <v>0</v>
      </c>
    </row>
    <row r="452" spans="1:10" ht="28.8" x14ac:dyDescent="0.3">
      <c r="A452" s="1">
        <v>1969248</v>
      </c>
      <c r="B452" s="1" t="s">
        <v>933</v>
      </c>
      <c r="C452" s="1" t="s">
        <v>22</v>
      </c>
      <c r="D452" s="1" t="s">
        <v>934</v>
      </c>
      <c r="E452" s="2">
        <v>0</v>
      </c>
      <c r="F452" s="1">
        <v>2</v>
      </c>
      <c r="G452" s="1" t="s">
        <v>860</v>
      </c>
      <c r="H452" s="1">
        <f t="shared" si="7"/>
        <v>0</v>
      </c>
      <c r="I452" s="1" t="s">
        <v>22</v>
      </c>
      <c r="J452" s="1" t="s">
        <v>0</v>
      </c>
    </row>
    <row r="453" spans="1:10" ht="28.8" x14ac:dyDescent="0.3">
      <c r="A453" s="1">
        <v>1969249</v>
      </c>
      <c r="B453" s="1" t="s">
        <v>935</v>
      </c>
      <c r="C453" s="1" t="s">
        <v>22</v>
      </c>
      <c r="D453" s="1" t="s">
        <v>936</v>
      </c>
      <c r="E453" s="2">
        <v>0</v>
      </c>
      <c r="F453" s="1">
        <v>1</v>
      </c>
      <c r="G453" s="1" t="s">
        <v>860</v>
      </c>
      <c r="H453" s="1">
        <f t="shared" si="7"/>
        <v>0</v>
      </c>
      <c r="I453" s="1" t="s">
        <v>22</v>
      </c>
      <c r="J453" s="1" t="s">
        <v>0</v>
      </c>
    </row>
    <row r="454" spans="1:10" ht="28.8" x14ac:dyDescent="0.3">
      <c r="A454" s="1">
        <v>1969250</v>
      </c>
      <c r="B454" s="1" t="s">
        <v>937</v>
      </c>
      <c r="C454" s="1" t="s">
        <v>22</v>
      </c>
      <c r="D454" s="1" t="s">
        <v>938</v>
      </c>
      <c r="E454" s="2">
        <v>0</v>
      </c>
      <c r="F454" s="1">
        <v>1</v>
      </c>
      <c r="G454" s="1" t="s">
        <v>860</v>
      </c>
      <c r="H454" s="1">
        <f t="shared" si="7"/>
        <v>0</v>
      </c>
      <c r="I454" s="1" t="s">
        <v>22</v>
      </c>
      <c r="J454" s="1" t="s">
        <v>0</v>
      </c>
    </row>
    <row r="455" spans="1:10" ht="28.8" x14ac:dyDescent="0.3">
      <c r="A455" s="1">
        <v>1969251</v>
      </c>
      <c r="B455" s="1" t="s">
        <v>939</v>
      </c>
      <c r="C455" s="1" t="s">
        <v>22</v>
      </c>
      <c r="D455" s="1" t="s">
        <v>940</v>
      </c>
      <c r="E455" s="2">
        <v>0</v>
      </c>
      <c r="F455" s="1">
        <v>1</v>
      </c>
      <c r="G455" s="1" t="s">
        <v>860</v>
      </c>
      <c r="H455" s="1">
        <f t="shared" si="7"/>
        <v>0</v>
      </c>
      <c r="I455" s="1" t="s">
        <v>22</v>
      </c>
      <c r="J455" s="1" t="s">
        <v>0</v>
      </c>
    </row>
    <row r="456" spans="1:10" ht="28.8" x14ac:dyDescent="0.3">
      <c r="A456" s="1">
        <v>1969252</v>
      </c>
      <c r="B456" s="1" t="s">
        <v>941</v>
      </c>
      <c r="C456" s="1" t="s">
        <v>22</v>
      </c>
      <c r="D456" s="1" t="s">
        <v>942</v>
      </c>
      <c r="E456" s="2">
        <v>0</v>
      </c>
      <c r="F456" s="1">
        <v>1</v>
      </c>
      <c r="G456" s="1" t="s">
        <v>860</v>
      </c>
      <c r="H456" s="1">
        <f t="shared" si="7"/>
        <v>0</v>
      </c>
      <c r="I456" s="1" t="s">
        <v>22</v>
      </c>
      <c r="J456" s="1" t="s">
        <v>0</v>
      </c>
    </row>
    <row r="457" spans="1:10" ht="28.8" x14ac:dyDescent="0.3">
      <c r="A457" s="1">
        <v>1969253</v>
      </c>
      <c r="B457" s="1" t="s">
        <v>943</v>
      </c>
      <c r="C457" s="1" t="s">
        <v>22</v>
      </c>
      <c r="D457" s="1" t="s">
        <v>944</v>
      </c>
      <c r="E457" s="2">
        <v>0</v>
      </c>
      <c r="F457" s="1">
        <v>1</v>
      </c>
      <c r="G457" s="1" t="s">
        <v>860</v>
      </c>
      <c r="H457" s="1">
        <f t="shared" si="7"/>
        <v>0</v>
      </c>
      <c r="I457" s="1" t="s">
        <v>22</v>
      </c>
      <c r="J457" s="1" t="s">
        <v>0</v>
      </c>
    </row>
    <row r="458" spans="1:10" ht="28.8" x14ac:dyDescent="0.3">
      <c r="A458" s="1">
        <v>1969254</v>
      </c>
      <c r="B458" s="1" t="s">
        <v>945</v>
      </c>
      <c r="C458" s="1" t="s">
        <v>22</v>
      </c>
      <c r="D458" s="1" t="s">
        <v>946</v>
      </c>
      <c r="E458" s="2">
        <v>0</v>
      </c>
      <c r="F458" s="1">
        <v>1</v>
      </c>
      <c r="G458" s="1" t="s">
        <v>860</v>
      </c>
      <c r="H458" s="1">
        <f t="shared" si="7"/>
        <v>0</v>
      </c>
      <c r="I458" s="1" t="s">
        <v>22</v>
      </c>
      <c r="J458" s="1" t="s">
        <v>0</v>
      </c>
    </row>
    <row r="459" spans="1:10" ht="28.8" x14ac:dyDescent="0.3">
      <c r="A459" s="1">
        <v>1969255</v>
      </c>
      <c r="B459" s="1" t="s">
        <v>947</v>
      </c>
      <c r="C459" s="1" t="s">
        <v>22</v>
      </c>
      <c r="D459" s="1" t="s">
        <v>948</v>
      </c>
      <c r="E459" s="2">
        <v>0</v>
      </c>
      <c r="F459" s="1">
        <v>1</v>
      </c>
      <c r="G459" s="1" t="s">
        <v>860</v>
      </c>
      <c r="H459" s="1">
        <f t="shared" si="7"/>
        <v>0</v>
      </c>
      <c r="I459" s="1" t="s">
        <v>22</v>
      </c>
      <c r="J459" s="1" t="s">
        <v>0</v>
      </c>
    </row>
    <row r="460" spans="1:10" ht="43.2" x14ac:dyDescent="0.3">
      <c r="A460" s="1">
        <v>1969256</v>
      </c>
      <c r="B460" s="1" t="s">
        <v>949</v>
      </c>
      <c r="C460" s="1" t="s">
        <v>22</v>
      </c>
      <c r="D460" s="1" t="s">
        <v>950</v>
      </c>
      <c r="E460" s="2">
        <v>0</v>
      </c>
      <c r="F460" s="1">
        <v>1</v>
      </c>
      <c r="G460" s="1" t="s">
        <v>860</v>
      </c>
      <c r="H460" s="1">
        <f t="shared" si="7"/>
        <v>0</v>
      </c>
      <c r="I460" s="1" t="s">
        <v>22</v>
      </c>
      <c r="J460" s="1" t="s">
        <v>0</v>
      </c>
    </row>
    <row r="461" spans="1:10" ht="28.8" x14ac:dyDescent="0.3">
      <c r="A461" s="1">
        <v>1969257</v>
      </c>
      <c r="B461" s="1" t="s">
        <v>951</v>
      </c>
      <c r="C461" s="1" t="s">
        <v>22</v>
      </c>
      <c r="D461" s="1" t="s">
        <v>952</v>
      </c>
      <c r="E461" s="2">
        <v>0</v>
      </c>
      <c r="F461" s="1">
        <v>1</v>
      </c>
      <c r="G461" s="1" t="s">
        <v>860</v>
      </c>
      <c r="H461" s="1">
        <f t="shared" si="7"/>
        <v>0</v>
      </c>
      <c r="I461" s="1" t="s">
        <v>22</v>
      </c>
      <c r="J461" s="1" t="s">
        <v>0</v>
      </c>
    </row>
    <row r="462" spans="1:10" ht="28.8" x14ac:dyDescent="0.3">
      <c r="A462" s="1">
        <v>1969258</v>
      </c>
      <c r="B462" s="1" t="s">
        <v>953</v>
      </c>
      <c r="C462" s="1" t="s">
        <v>22</v>
      </c>
      <c r="D462" s="1" t="s">
        <v>954</v>
      </c>
      <c r="E462" s="2">
        <v>0</v>
      </c>
      <c r="F462" s="1">
        <v>1</v>
      </c>
      <c r="G462" s="1" t="s">
        <v>860</v>
      </c>
      <c r="H462" s="1">
        <f t="shared" si="7"/>
        <v>0</v>
      </c>
      <c r="I462" s="1" t="s">
        <v>22</v>
      </c>
      <c r="J462" s="1" t="s">
        <v>0</v>
      </c>
    </row>
    <row r="463" spans="1:10" ht="28.8" x14ac:dyDescent="0.3">
      <c r="A463" s="1">
        <v>1969259</v>
      </c>
      <c r="B463" s="1" t="s">
        <v>955</v>
      </c>
      <c r="C463" s="1" t="s">
        <v>22</v>
      </c>
      <c r="D463" s="1" t="s">
        <v>956</v>
      </c>
      <c r="E463" s="2">
        <v>0</v>
      </c>
      <c r="F463" s="1">
        <v>2</v>
      </c>
      <c r="G463" s="1" t="s">
        <v>860</v>
      </c>
      <c r="H463" s="1">
        <f t="shared" si="7"/>
        <v>0</v>
      </c>
      <c r="I463" s="1" t="s">
        <v>22</v>
      </c>
      <c r="J463" s="1" t="s">
        <v>0</v>
      </c>
    </row>
    <row r="464" spans="1:10" ht="28.8" x14ac:dyDescent="0.3">
      <c r="A464" s="1">
        <v>1969260</v>
      </c>
      <c r="B464" s="1" t="s">
        <v>957</v>
      </c>
      <c r="C464" s="1" t="s">
        <v>22</v>
      </c>
      <c r="D464" s="1" t="s">
        <v>958</v>
      </c>
      <c r="E464" s="2">
        <v>0</v>
      </c>
      <c r="F464" s="1">
        <v>3</v>
      </c>
      <c r="G464" s="1" t="s">
        <v>860</v>
      </c>
      <c r="H464" s="1">
        <f t="shared" si="7"/>
        <v>0</v>
      </c>
      <c r="I464" s="1" t="s">
        <v>22</v>
      </c>
      <c r="J464" s="1" t="s">
        <v>0</v>
      </c>
    </row>
    <row r="465" spans="1:10" ht="28.8" x14ac:dyDescent="0.3">
      <c r="A465" s="1">
        <v>1969261</v>
      </c>
      <c r="B465" s="1" t="s">
        <v>959</v>
      </c>
      <c r="C465" s="1" t="s">
        <v>22</v>
      </c>
      <c r="D465" s="1" t="s">
        <v>960</v>
      </c>
      <c r="E465" s="2">
        <v>0</v>
      </c>
      <c r="F465" s="1">
        <v>10</v>
      </c>
      <c r="G465" s="1" t="s">
        <v>860</v>
      </c>
      <c r="H465" s="1">
        <f t="shared" si="7"/>
        <v>0</v>
      </c>
      <c r="I465" s="1" t="s">
        <v>22</v>
      </c>
      <c r="J465" s="1" t="s">
        <v>0</v>
      </c>
    </row>
    <row r="466" spans="1:10" ht="28.8" x14ac:dyDescent="0.3">
      <c r="A466" s="1">
        <v>1969262</v>
      </c>
      <c r="B466" s="1" t="s">
        <v>961</v>
      </c>
      <c r="C466" s="1" t="s">
        <v>22</v>
      </c>
      <c r="D466" s="1" t="s">
        <v>962</v>
      </c>
      <c r="E466" s="2">
        <v>0</v>
      </c>
      <c r="F466" s="1">
        <v>1</v>
      </c>
      <c r="G466" s="1" t="s">
        <v>860</v>
      </c>
      <c r="H466" s="1">
        <f t="shared" si="7"/>
        <v>0</v>
      </c>
      <c r="I466" s="1" t="s">
        <v>22</v>
      </c>
      <c r="J466" s="1" t="s">
        <v>0</v>
      </c>
    </row>
    <row r="467" spans="1:10" ht="28.8" x14ac:dyDescent="0.3">
      <c r="A467" s="1">
        <v>1969263</v>
      </c>
      <c r="B467" s="1" t="s">
        <v>963</v>
      </c>
      <c r="C467" s="1" t="s">
        <v>22</v>
      </c>
      <c r="D467" s="1" t="s">
        <v>723</v>
      </c>
      <c r="E467" s="2">
        <v>0</v>
      </c>
      <c r="F467" s="1">
        <v>1</v>
      </c>
      <c r="G467" s="1" t="s">
        <v>147</v>
      </c>
      <c r="H467" s="1">
        <f t="shared" si="7"/>
        <v>0</v>
      </c>
      <c r="I467" s="1" t="s">
        <v>22</v>
      </c>
      <c r="J467" s="1" t="s">
        <v>0</v>
      </c>
    </row>
    <row r="468" spans="1:10" x14ac:dyDescent="0.3">
      <c r="A468" s="1">
        <v>1969264</v>
      </c>
      <c r="B468" s="1" t="s">
        <v>964</v>
      </c>
      <c r="C468" s="1" t="s">
        <v>22</v>
      </c>
      <c r="D468" s="1" t="s">
        <v>965</v>
      </c>
      <c r="E468" s="1">
        <f>ROUND(H469,2)</f>
        <v>0</v>
      </c>
      <c r="F468" s="1">
        <v>1</v>
      </c>
      <c r="G468" s="1" t="s">
        <v>0</v>
      </c>
      <c r="H468" s="1">
        <f t="shared" si="7"/>
        <v>0</v>
      </c>
      <c r="I468" s="1" t="s">
        <v>22</v>
      </c>
      <c r="J468" s="1" t="s">
        <v>0</v>
      </c>
    </row>
    <row r="469" spans="1:10" x14ac:dyDescent="0.3">
      <c r="A469" s="1">
        <v>1969265</v>
      </c>
      <c r="B469" s="1" t="s">
        <v>966</v>
      </c>
      <c r="C469" s="1" t="s">
        <v>126</v>
      </c>
      <c r="D469" s="1" t="s">
        <v>127</v>
      </c>
      <c r="E469" s="1">
        <f>ROUND(H470,2)</f>
        <v>0</v>
      </c>
      <c r="F469" s="1">
        <v>1</v>
      </c>
      <c r="G469" s="1" t="s">
        <v>0</v>
      </c>
      <c r="H469" s="1">
        <f t="shared" si="7"/>
        <v>0</v>
      </c>
      <c r="I469" s="1" t="s">
        <v>22</v>
      </c>
      <c r="J469" s="1" t="s">
        <v>0</v>
      </c>
    </row>
    <row r="470" spans="1:10" x14ac:dyDescent="0.3">
      <c r="A470" s="1">
        <v>1969266</v>
      </c>
      <c r="B470" s="1" t="s">
        <v>967</v>
      </c>
      <c r="C470" s="1">
        <v>767</v>
      </c>
      <c r="D470" s="1" t="s">
        <v>193</v>
      </c>
      <c r="E470" s="1">
        <f>ROUND(H471+H472+H473+H474+H475+H476+H477+H478+H479+H480+H481+H482+H483+H484+H485+H486+H487+H488+H489+H490+H491+H492+H493+H494+H495+H496+H497+H498+H499+H500+H501+H502+H503+H504+H505+H506+H507+H508+H509,2)</f>
        <v>0</v>
      </c>
      <c r="F470" s="1">
        <v>1</v>
      </c>
      <c r="G470" s="1" t="s">
        <v>0</v>
      </c>
      <c r="H470" s="1">
        <f t="shared" si="7"/>
        <v>0</v>
      </c>
      <c r="I470" s="1" t="s">
        <v>22</v>
      </c>
      <c r="J470" s="1" t="s">
        <v>0</v>
      </c>
    </row>
    <row r="471" spans="1:10" ht="28.8" x14ac:dyDescent="0.3">
      <c r="A471" s="1">
        <v>1969267</v>
      </c>
      <c r="B471" s="1" t="s">
        <v>968</v>
      </c>
      <c r="C471" s="1" t="s">
        <v>22</v>
      </c>
      <c r="D471" s="1" t="s">
        <v>969</v>
      </c>
      <c r="E471" s="2">
        <v>0</v>
      </c>
      <c r="F471" s="1">
        <v>1</v>
      </c>
      <c r="G471" s="1" t="s">
        <v>860</v>
      </c>
      <c r="H471" s="1">
        <f t="shared" si="7"/>
        <v>0</v>
      </c>
      <c r="I471" s="1" t="s">
        <v>22</v>
      </c>
      <c r="J471" s="1" t="s">
        <v>0</v>
      </c>
    </row>
    <row r="472" spans="1:10" ht="28.8" x14ac:dyDescent="0.3">
      <c r="A472" s="1">
        <v>1969268</v>
      </c>
      <c r="B472" s="1" t="s">
        <v>970</v>
      </c>
      <c r="C472" s="1" t="s">
        <v>22</v>
      </c>
      <c r="D472" s="1" t="s">
        <v>971</v>
      </c>
      <c r="E472" s="2">
        <v>0</v>
      </c>
      <c r="F472" s="1">
        <v>2</v>
      </c>
      <c r="G472" s="1" t="s">
        <v>860</v>
      </c>
      <c r="H472" s="1">
        <f t="shared" si="7"/>
        <v>0</v>
      </c>
      <c r="I472" s="1" t="s">
        <v>22</v>
      </c>
      <c r="J472" s="1" t="s">
        <v>0</v>
      </c>
    </row>
    <row r="473" spans="1:10" ht="28.8" x14ac:dyDescent="0.3">
      <c r="A473" s="1">
        <v>1969269</v>
      </c>
      <c r="B473" s="1" t="s">
        <v>972</v>
      </c>
      <c r="C473" s="1" t="s">
        <v>22</v>
      </c>
      <c r="D473" s="1" t="s">
        <v>973</v>
      </c>
      <c r="E473" s="2">
        <v>0</v>
      </c>
      <c r="F473" s="1">
        <v>1</v>
      </c>
      <c r="G473" s="1" t="s">
        <v>860</v>
      </c>
      <c r="H473" s="1">
        <f t="shared" si="7"/>
        <v>0</v>
      </c>
      <c r="I473" s="1" t="s">
        <v>22</v>
      </c>
      <c r="J473" s="1" t="s">
        <v>0</v>
      </c>
    </row>
    <row r="474" spans="1:10" ht="28.8" x14ac:dyDescent="0.3">
      <c r="A474" s="1">
        <v>1969270</v>
      </c>
      <c r="B474" s="1" t="s">
        <v>974</v>
      </c>
      <c r="C474" s="1" t="s">
        <v>22</v>
      </c>
      <c r="D474" s="1" t="s">
        <v>975</v>
      </c>
      <c r="E474" s="2">
        <v>0</v>
      </c>
      <c r="F474" s="1">
        <v>1</v>
      </c>
      <c r="G474" s="1" t="s">
        <v>860</v>
      </c>
      <c r="H474" s="1">
        <f t="shared" si="7"/>
        <v>0</v>
      </c>
      <c r="I474" s="1" t="s">
        <v>22</v>
      </c>
      <c r="J474" s="1" t="s">
        <v>0</v>
      </c>
    </row>
    <row r="475" spans="1:10" ht="28.8" x14ac:dyDescent="0.3">
      <c r="A475" s="1">
        <v>1969271</v>
      </c>
      <c r="B475" s="1" t="s">
        <v>976</v>
      </c>
      <c r="C475" s="1" t="s">
        <v>22</v>
      </c>
      <c r="D475" s="1" t="s">
        <v>977</v>
      </c>
      <c r="E475" s="2">
        <v>0</v>
      </c>
      <c r="F475" s="1">
        <v>1</v>
      </c>
      <c r="G475" s="1" t="s">
        <v>860</v>
      </c>
      <c r="H475" s="1">
        <f t="shared" si="7"/>
        <v>0</v>
      </c>
      <c r="I475" s="1" t="s">
        <v>22</v>
      </c>
      <c r="J475" s="1" t="s">
        <v>0</v>
      </c>
    </row>
    <row r="476" spans="1:10" ht="28.8" x14ac:dyDescent="0.3">
      <c r="A476" s="1">
        <v>1969272</v>
      </c>
      <c r="B476" s="1" t="s">
        <v>978</v>
      </c>
      <c r="C476" s="1" t="s">
        <v>22</v>
      </c>
      <c r="D476" s="1" t="s">
        <v>979</v>
      </c>
      <c r="E476" s="2">
        <v>0</v>
      </c>
      <c r="F476" s="1">
        <v>1</v>
      </c>
      <c r="G476" s="1" t="s">
        <v>860</v>
      </c>
      <c r="H476" s="1">
        <f t="shared" si="7"/>
        <v>0</v>
      </c>
      <c r="I476" s="1" t="s">
        <v>22</v>
      </c>
      <c r="J476" s="1" t="s">
        <v>0</v>
      </c>
    </row>
    <row r="477" spans="1:10" ht="28.8" x14ac:dyDescent="0.3">
      <c r="A477" s="1">
        <v>1969273</v>
      </c>
      <c r="B477" s="1" t="s">
        <v>980</v>
      </c>
      <c r="C477" s="1" t="s">
        <v>22</v>
      </c>
      <c r="D477" s="1" t="s">
        <v>981</v>
      </c>
      <c r="E477" s="2">
        <v>0</v>
      </c>
      <c r="F477" s="1">
        <v>1</v>
      </c>
      <c r="G477" s="1" t="s">
        <v>860</v>
      </c>
      <c r="H477" s="1">
        <f t="shared" si="7"/>
        <v>0</v>
      </c>
      <c r="I477" s="1" t="s">
        <v>22</v>
      </c>
      <c r="J477" s="1" t="s">
        <v>0</v>
      </c>
    </row>
    <row r="478" spans="1:10" ht="28.8" x14ac:dyDescent="0.3">
      <c r="A478" s="1">
        <v>1969274</v>
      </c>
      <c r="B478" s="1" t="s">
        <v>982</v>
      </c>
      <c r="C478" s="1" t="s">
        <v>22</v>
      </c>
      <c r="D478" s="1" t="s">
        <v>983</v>
      </c>
      <c r="E478" s="2">
        <v>0</v>
      </c>
      <c r="F478" s="1">
        <v>1</v>
      </c>
      <c r="G478" s="1" t="s">
        <v>860</v>
      </c>
      <c r="H478" s="1">
        <f t="shared" si="7"/>
        <v>0</v>
      </c>
      <c r="I478" s="1" t="s">
        <v>22</v>
      </c>
      <c r="J478" s="1" t="s">
        <v>0</v>
      </c>
    </row>
    <row r="479" spans="1:10" ht="28.8" x14ac:dyDescent="0.3">
      <c r="A479" s="1">
        <v>1969275</v>
      </c>
      <c r="B479" s="1" t="s">
        <v>984</v>
      </c>
      <c r="C479" s="1" t="s">
        <v>22</v>
      </c>
      <c r="D479" s="1" t="s">
        <v>985</v>
      </c>
      <c r="E479" s="2">
        <v>0</v>
      </c>
      <c r="F479" s="1">
        <v>1</v>
      </c>
      <c r="G479" s="1" t="s">
        <v>860</v>
      </c>
      <c r="H479" s="1">
        <f t="shared" si="7"/>
        <v>0</v>
      </c>
      <c r="I479" s="1" t="s">
        <v>22</v>
      </c>
      <c r="J479" s="1" t="s">
        <v>0</v>
      </c>
    </row>
    <row r="480" spans="1:10" ht="43.2" x14ac:dyDescent="0.3">
      <c r="A480" s="1">
        <v>1969276</v>
      </c>
      <c r="B480" s="1" t="s">
        <v>986</v>
      </c>
      <c r="C480" s="1" t="s">
        <v>22</v>
      </c>
      <c r="D480" s="1" t="s">
        <v>987</v>
      </c>
      <c r="E480" s="2">
        <v>0</v>
      </c>
      <c r="F480" s="1">
        <v>1</v>
      </c>
      <c r="G480" s="1" t="s">
        <v>860</v>
      </c>
      <c r="H480" s="1">
        <f t="shared" si="7"/>
        <v>0</v>
      </c>
      <c r="I480" s="1" t="s">
        <v>22</v>
      </c>
      <c r="J480" s="1" t="s">
        <v>0</v>
      </c>
    </row>
    <row r="481" spans="1:10" ht="28.8" x14ac:dyDescent="0.3">
      <c r="A481" s="1">
        <v>1969277</v>
      </c>
      <c r="B481" s="1" t="s">
        <v>988</v>
      </c>
      <c r="C481" s="1" t="s">
        <v>22</v>
      </c>
      <c r="D481" s="1" t="s">
        <v>989</v>
      </c>
      <c r="E481" s="2">
        <v>0</v>
      </c>
      <c r="F481" s="1">
        <v>1</v>
      </c>
      <c r="G481" s="1" t="s">
        <v>860</v>
      </c>
      <c r="H481" s="1">
        <f t="shared" si="7"/>
        <v>0</v>
      </c>
      <c r="I481" s="1" t="s">
        <v>22</v>
      </c>
      <c r="J481" s="1" t="s">
        <v>0</v>
      </c>
    </row>
    <row r="482" spans="1:10" ht="28.8" x14ac:dyDescent="0.3">
      <c r="A482" s="1">
        <v>1969278</v>
      </c>
      <c r="B482" s="1" t="s">
        <v>990</v>
      </c>
      <c r="C482" s="1" t="s">
        <v>22</v>
      </c>
      <c r="D482" s="1" t="s">
        <v>991</v>
      </c>
      <c r="E482" s="2">
        <v>0</v>
      </c>
      <c r="F482" s="1">
        <v>1</v>
      </c>
      <c r="G482" s="1" t="s">
        <v>860</v>
      </c>
      <c r="H482" s="1">
        <f t="shared" si="7"/>
        <v>0</v>
      </c>
      <c r="I482" s="1" t="s">
        <v>22</v>
      </c>
      <c r="J482" s="1" t="s">
        <v>0</v>
      </c>
    </row>
    <row r="483" spans="1:10" ht="28.8" x14ac:dyDescent="0.3">
      <c r="A483" s="1">
        <v>1969279</v>
      </c>
      <c r="B483" s="1" t="s">
        <v>992</v>
      </c>
      <c r="C483" s="1" t="s">
        <v>22</v>
      </c>
      <c r="D483" s="1" t="s">
        <v>993</v>
      </c>
      <c r="E483" s="2">
        <v>0</v>
      </c>
      <c r="F483" s="1">
        <v>1</v>
      </c>
      <c r="G483" s="1" t="s">
        <v>860</v>
      </c>
      <c r="H483" s="1">
        <f t="shared" si="7"/>
        <v>0</v>
      </c>
      <c r="I483" s="1" t="s">
        <v>22</v>
      </c>
      <c r="J483" s="1" t="s">
        <v>0</v>
      </c>
    </row>
    <row r="484" spans="1:10" ht="28.8" x14ac:dyDescent="0.3">
      <c r="A484" s="1">
        <v>1969280</v>
      </c>
      <c r="B484" s="1" t="s">
        <v>994</v>
      </c>
      <c r="C484" s="1" t="s">
        <v>22</v>
      </c>
      <c r="D484" s="1" t="s">
        <v>995</v>
      </c>
      <c r="E484" s="2">
        <v>0</v>
      </c>
      <c r="F484" s="1">
        <v>1</v>
      </c>
      <c r="G484" s="1" t="s">
        <v>860</v>
      </c>
      <c r="H484" s="1">
        <f t="shared" si="7"/>
        <v>0</v>
      </c>
      <c r="I484" s="1" t="s">
        <v>22</v>
      </c>
      <c r="J484" s="1" t="s">
        <v>0</v>
      </c>
    </row>
    <row r="485" spans="1:10" ht="43.2" x14ac:dyDescent="0.3">
      <c r="A485" s="1">
        <v>1969281</v>
      </c>
      <c r="B485" s="1" t="s">
        <v>996</v>
      </c>
      <c r="C485" s="1" t="s">
        <v>22</v>
      </c>
      <c r="D485" s="1" t="s">
        <v>997</v>
      </c>
      <c r="E485" s="2">
        <v>0</v>
      </c>
      <c r="F485" s="1">
        <v>1</v>
      </c>
      <c r="G485" s="1" t="s">
        <v>860</v>
      </c>
      <c r="H485" s="1">
        <f t="shared" si="7"/>
        <v>0</v>
      </c>
      <c r="I485" s="1" t="s">
        <v>22</v>
      </c>
      <c r="J485" s="1" t="s">
        <v>0</v>
      </c>
    </row>
    <row r="486" spans="1:10" ht="28.8" x14ac:dyDescent="0.3">
      <c r="A486" s="1">
        <v>1969282</v>
      </c>
      <c r="B486" s="1" t="s">
        <v>998</v>
      </c>
      <c r="C486" s="1" t="s">
        <v>22</v>
      </c>
      <c r="D486" s="1" t="s">
        <v>999</v>
      </c>
      <c r="E486" s="2">
        <v>0</v>
      </c>
      <c r="F486" s="1">
        <v>1</v>
      </c>
      <c r="G486" s="1" t="s">
        <v>860</v>
      </c>
      <c r="H486" s="1">
        <f t="shared" si="7"/>
        <v>0</v>
      </c>
      <c r="I486" s="1" t="s">
        <v>22</v>
      </c>
      <c r="J486" s="1" t="s">
        <v>0</v>
      </c>
    </row>
    <row r="487" spans="1:10" ht="28.8" x14ac:dyDescent="0.3">
      <c r="A487" s="1">
        <v>1969283</v>
      </c>
      <c r="B487" s="1" t="s">
        <v>1000</v>
      </c>
      <c r="C487" s="1" t="s">
        <v>22</v>
      </c>
      <c r="D487" s="1" t="s">
        <v>1001</v>
      </c>
      <c r="E487" s="2">
        <v>0</v>
      </c>
      <c r="F487" s="1">
        <v>1</v>
      </c>
      <c r="G487" s="1" t="s">
        <v>860</v>
      </c>
      <c r="H487" s="1">
        <f t="shared" si="7"/>
        <v>0</v>
      </c>
      <c r="I487" s="1" t="s">
        <v>22</v>
      </c>
      <c r="J487" s="1" t="s">
        <v>0</v>
      </c>
    </row>
    <row r="488" spans="1:10" ht="28.8" x14ac:dyDescent="0.3">
      <c r="A488" s="1">
        <v>1969284</v>
      </c>
      <c r="B488" s="1" t="s">
        <v>1002</v>
      </c>
      <c r="C488" s="1" t="s">
        <v>22</v>
      </c>
      <c r="D488" s="1" t="s">
        <v>1003</v>
      </c>
      <c r="E488" s="2">
        <v>0</v>
      </c>
      <c r="F488" s="1">
        <v>1</v>
      </c>
      <c r="G488" s="1" t="s">
        <v>860</v>
      </c>
      <c r="H488" s="1">
        <f t="shared" si="7"/>
        <v>0</v>
      </c>
      <c r="I488" s="1" t="s">
        <v>22</v>
      </c>
      <c r="J488" s="1" t="s">
        <v>0</v>
      </c>
    </row>
    <row r="489" spans="1:10" ht="28.8" x14ac:dyDescent="0.3">
      <c r="A489" s="1">
        <v>1969285</v>
      </c>
      <c r="B489" s="1" t="s">
        <v>1004</v>
      </c>
      <c r="C489" s="1" t="s">
        <v>22</v>
      </c>
      <c r="D489" s="1" t="s">
        <v>1005</v>
      </c>
      <c r="E489" s="2">
        <v>0</v>
      </c>
      <c r="F489" s="1">
        <v>1</v>
      </c>
      <c r="G489" s="1" t="s">
        <v>860</v>
      </c>
      <c r="H489" s="1">
        <f t="shared" si="7"/>
        <v>0</v>
      </c>
      <c r="I489" s="1" t="s">
        <v>22</v>
      </c>
      <c r="J489" s="1" t="s">
        <v>0</v>
      </c>
    </row>
    <row r="490" spans="1:10" ht="28.8" x14ac:dyDescent="0.3">
      <c r="A490" s="1">
        <v>1969286</v>
      </c>
      <c r="B490" s="1" t="s">
        <v>1006</v>
      </c>
      <c r="C490" s="1" t="s">
        <v>22</v>
      </c>
      <c r="D490" s="1" t="s">
        <v>1007</v>
      </c>
      <c r="E490" s="2">
        <v>0</v>
      </c>
      <c r="F490" s="1">
        <v>2</v>
      </c>
      <c r="G490" s="1" t="s">
        <v>860</v>
      </c>
      <c r="H490" s="1">
        <f t="shared" si="7"/>
        <v>0</v>
      </c>
      <c r="I490" s="1" t="s">
        <v>22</v>
      </c>
      <c r="J490" s="1" t="s">
        <v>0</v>
      </c>
    </row>
    <row r="491" spans="1:10" ht="43.2" x14ac:dyDescent="0.3">
      <c r="A491" s="1">
        <v>1969287</v>
      </c>
      <c r="B491" s="1" t="s">
        <v>1008</v>
      </c>
      <c r="C491" s="1" t="s">
        <v>22</v>
      </c>
      <c r="D491" s="1" t="s">
        <v>1009</v>
      </c>
      <c r="E491" s="2">
        <v>0</v>
      </c>
      <c r="F491" s="1">
        <v>1</v>
      </c>
      <c r="G491" s="1" t="s">
        <v>860</v>
      </c>
      <c r="H491" s="1">
        <f t="shared" si="7"/>
        <v>0</v>
      </c>
      <c r="I491" s="1" t="s">
        <v>22</v>
      </c>
      <c r="J491" s="1" t="s">
        <v>0</v>
      </c>
    </row>
    <row r="492" spans="1:10" ht="28.8" x14ac:dyDescent="0.3">
      <c r="A492" s="1">
        <v>1969288</v>
      </c>
      <c r="B492" s="1" t="s">
        <v>1010</v>
      </c>
      <c r="C492" s="1" t="s">
        <v>22</v>
      </c>
      <c r="D492" s="1" t="s">
        <v>1011</v>
      </c>
      <c r="E492" s="2">
        <v>0</v>
      </c>
      <c r="F492" s="1">
        <v>1</v>
      </c>
      <c r="G492" s="1" t="s">
        <v>860</v>
      </c>
      <c r="H492" s="1">
        <f t="shared" si="7"/>
        <v>0</v>
      </c>
      <c r="I492" s="1" t="s">
        <v>22</v>
      </c>
      <c r="J492" s="1" t="s">
        <v>0</v>
      </c>
    </row>
    <row r="493" spans="1:10" ht="43.2" x14ac:dyDescent="0.3">
      <c r="A493" s="1">
        <v>1969289</v>
      </c>
      <c r="B493" s="1" t="s">
        <v>1012</v>
      </c>
      <c r="C493" s="1" t="s">
        <v>22</v>
      </c>
      <c r="D493" s="1" t="s">
        <v>1013</v>
      </c>
      <c r="E493" s="2">
        <v>0</v>
      </c>
      <c r="F493" s="1">
        <v>1</v>
      </c>
      <c r="G493" s="1" t="s">
        <v>860</v>
      </c>
      <c r="H493" s="1">
        <f t="shared" si="7"/>
        <v>0</v>
      </c>
      <c r="I493" s="1" t="s">
        <v>22</v>
      </c>
      <c r="J493" s="1" t="s">
        <v>0</v>
      </c>
    </row>
    <row r="494" spans="1:10" ht="28.8" x14ac:dyDescent="0.3">
      <c r="A494" s="1">
        <v>1969290</v>
      </c>
      <c r="B494" s="1" t="s">
        <v>1014</v>
      </c>
      <c r="C494" s="1" t="s">
        <v>22</v>
      </c>
      <c r="D494" s="1" t="s">
        <v>1015</v>
      </c>
      <c r="E494" s="2">
        <v>0</v>
      </c>
      <c r="F494" s="1">
        <v>1</v>
      </c>
      <c r="G494" s="1" t="s">
        <v>860</v>
      </c>
      <c r="H494" s="1">
        <f t="shared" si="7"/>
        <v>0</v>
      </c>
      <c r="I494" s="1" t="s">
        <v>22</v>
      </c>
      <c r="J494" s="1" t="s">
        <v>0</v>
      </c>
    </row>
    <row r="495" spans="1:10" ht="28.8" x14ac:dyDescent="0.3">
      <c r="A495" s="1">
        <v>1969291</v>
      </c>
      <c r="B495" s="1" t="s">
        <v>1016</v>
      </c>
      <c r="C495" s="1" t="s">
        <v>22</v>
      </c>
      <c r="D495" s="1" t="s">
        <v>1017</v>
      </c>
      <c r="E495" s="2">
        <v>0</v>
      </c>
      <c r="F495" s="1">
        <v>1</v>
      </c>
      <c r="G495" s="1" t="s">
        <v>860</v>
      </c>
      <c r="H495" s="1">
        <f t="shared" si="7"/>
        <v>0</v>
      </c>
      <c r="I495" s="1" t="s">
        <v>22</v>
      </c>
      <c r="J495" s="1" t="s">
        <v>0</v>
      </c>
    </row>
    <row r="496" spans="1:10" ht="28.8" x14ac:dyDescent="0.3">
      <c r="A496" s="1">
        <v>1969292</v>
      </c>
      <c r="B496" s="1" t="s">
        <v>1018</v>
      </c>
      <c r="C496" s="1" t="s">
        <v>22</v>
      </c>
      <c r="D496" s="1" t="s">
        <v>1019</v>
      </c>
      <c r="E496" s="2">
        <v>0</v>
      </c>
      <c r="F496" s="1">
        <v>1</v>
      </c>
      <c r="G496" s="1" t="s">
        <v>860</v>
      </c>
      <c r="H496" s="1">
        <f t="shared" si="7"/>
        <v>0</v>
      </c>
      <c r="I496" s="1" t="s">
        <v>22</v>
      </c>
      <c r="J496" s="1" t="s">
        <v>0</v>
      </c>
    </row>
    <row r="497" spans="1:10" ht="28.8" x14ac:dyDescent="0.3">
      <c r="A497" s="1">
        <v>1969293</v>
      </c>
      <c r="B497" s="1" t="s">
        <v>1020</v>
      </c>
      <c r="C497" s="1" t="s">
        <v>22</v>
      </c>
      <c r="D497" s="1" t="s">
        <v>1021</v>
      </c>
      <c r="E497" s="2">
        <v>0</v>
      </c>
      <c r="F497" s="1">
        <v>1</v>
      </c>
      <c r="G497" s="1" t="s">
        <v>860</v>
      </c>
      <c r="H497" s="1">
        <f t="shared" si="7"/>
        <v>0</v>
      </c>
      <c r="I497" s="1" t="s">
        <v>22</v>
      </c>
      <c r="J497" s="1" t="s">
        <v>0</v>
      </c>
    </row>
    <row r="498" spans="1:10" ht="28.8" x14ac:dyDescent="0.3">
      <c r="A498" s="1">
        <v>1969294</v>
      </c>
      <c r="B498" s="1" t="s">
        <v>1022</v>
      </c>
      <c r="C498" s="1" t="s">
        <v>22</v>
      </c>
      <c r="D498" s="1" t="s">
        <v>1023</v>
      </c>
      <c r="E498" s="2">
        <v>0</v>
      </c>
      <c r="F498" s="1">
        <v>2</v>
      </c>
      <c r="G498" s="1" t="s">
        <v>860</v>
      </c>
      <c r="H498" s="1">
        <f t="shared" si="7"/>
        <v>0</v>
      </c>
      <c r="I498" s="1" t="s">
        <v>22</v>
      </c>
      <c r="J498" s="1" t="s">
        <v>0</v>
      </c>
    </row>
    <row r="499" spans="1:10" ht="28.8" x14ac:dyDescent="0.3">
      <c r="A499" s="1">
        <v>1969295</v>
      </c>
      <c r="B499" s="1" t="s">
        <v>1024</v>
      </c>
      <c r="C499" s="1" t="s">
        <v>22</v>
      </c>
      <c r="D499" s="1" t="s">
        <v>1025</v>
      </c>
      <c r="E499" s="2">
        <v>0</v>
      </c>
      <c r="F499" s="1">
        <v>1</v>
      </c>
      <c r="G499" s="1" t="s">
        <v>860</v>
      </c>
      <c r="H499" s="1">
        <f t="shared" si="7"/>
        <v>0</v>
      </c>
      <c r="I499" s="1" t="s">
        <v>22</v>
      </c>
      <c r="J499" s="1" t="s">
        <v>0</v>
      </c>
    </row>
    <row r="500" spans="1:10" ht="28.8" x14ac:dyDescent="0.3">
      <c r="A500" s="1">
        <v>1969296</v>
      </c>
      <c r="B500" s="1" t="s">
        <v>1026</v>
      </c>
      <c r="C500" s="1" t="s">
        <v>22</v>
      </c>
      <c r="D500" s="1" t="s">
        <v>1027</v>
      </c>
      <c r="E500" s="2">
        <v>0</v>
      </c>
      <c r="F500" s="1">
        <v>1</v>
      </c>
      <c r="G500" s="1" t="s">
        <v>860</v>
      </c>
      <c r="H500" s="1">
        <f t="shared" si="7"/>
        <v>0</v>
      </c>
      <c r="I500" s="1" t="s">
        <v>22</v>
      </c>
      <c r="J500" s="1" t="s">
        <v>0</v>
      </c>
    </row>
    <row r="501" spans="1:10" ht="28.8" x14ac:dyDescent="0.3">
      <c r="A501" s="1">
        <v>1969297</v>
      </c>
      <c r="B501" s="1" t="s">
        <v>1028</v>
      </c>
      <c r="C501" s="1" t="s">
        <v>22</v>
      </c>
      <c r="D501" s="1" t="s">
        <v>1029</v>
      </c>
      <c r="E501" s="2">
        <v>0</v>
      </c>
      <c r="F501" s="1">
        <v>1</v>
      </c>
      <c r="G501" s="1" t="s">
        <v>860</v>
      </c>
      <c r="H501" s="1">
        <f t="shared" si="7"/>
        <v>0</v>
      </c>
      <c r="I501" s="1" t="s">
        <v>22</v>
      </c>
      <c r="J501" s="1" t="s">
        <v>0</v>
      </c>
    </row>
    <row r="502" spans="1:10" ht="28.8" x14ac:dyDescent="0.3">
      <c r="A502" s="1">
        <v>1969298</v>
      </c>
      <c r="B502" s="1" t="s">
        <v>1030</v>
      </c>
      <c r="C502" s="1" t="s">
        <v>22</v>
      </c>
      <c r="D502" s="1" t="s">
        <v>1031</v>
      </c>
      <c r="E502" s="2">
        <v>0</v>
      </c>
      <c r="F502" s="1">
        <v>1</v>
      </c>
      <c r="G502" s="1" t="s">
        <v>860</v>
      </c>
      <c r="H502" s="1">
        <f t="shared" si="7"/>
        <v>0</v>
      </c>
      <c r="I502" s="1" t="s">
        <v>22</v>
      </c>
      <c r="J502" s="1" t="s">
        <v>0</v>
      </c>
    </row>
    <row r="503" spans="1:10" ht="28.8" x14ac:dyDescent="0.3">
      <c r="A503" s="1">
        <v>1969299</v>
      </c>
      <c r="B503" s="1" t="s">
        <v>1032</v>
      </c>
      <c r="C503" s="1" t="s">
        <v>22</v>
      </c>
      <c r="D503" s="1" t="s">
        <v>1033</v>
      </c>
      <c r="E503" s="2">
        <v>0</v>
      </c>
      <c r="F503" s="1">
        <v>2</v>
      </c>
      <c r="G503" s="1" t="s">
        <v>860</v>
      </c>
      <c r="H503" s="1">
        <f t="shared" si="7"/>
        <v>0</v>
      </c>
      <c r="I503" s="1" t="s">
        <v>22</v>
      </c>
      <c r="J503" s="1" t="s">
        <v>0</v>
      </c>
    </row>
    <row r="504" spans="1:10" ht="43.2" x14ac:dyDescent="0.3">
      <c r="A504" s="1">
        <v>1969300</v>
      </c>
      <c r="B504" s="1" t="s">
        <v>1034</v>
      </c>
      <c r="C504" s="1" t="s">
        <v>22</v>
      </c>
      <c r="D504" s="1" t="s">
        <v>1035</v>
      </c>
      <c r="E504" s="2">
        <v>0</v>
      </c>
      <c r="F504" s="1">
        <v>1</v>
      </c>
      <c r="G504" s="1" t="s">
        <v>860</v>
      </c>
      <c r="H504" s="1">
        <f t="shared" si="7"/>
        <v>0</v>
      </c>
      <c r="I504" s="1" t="s">
        <v>22</v>
      </c>
      <c r="J504" s="1" t="s">
        <v>0</v>
      </c>
    </row>
    <row r="505" spans="1:10" ht="43.2" x14ac:dyDescent="0.3">
      <c r="A505" s="1">
        <v>1969301</v>
      </c>
      <c r="B505" s="1" t="s">
        <v>1036</v>
      </c>
      <c r="C505" s="1" t="s">
        <v>22</v>
      </c>
      <c r="D505" s="1" t="s">
        <v>1037</v>
      </c>
      <c r="E505" s="2">
        <v>0</v>
      </c>
      <c r="F505" s="1">
        <v>1</v>
      </c>
      <c r="G505" s="1" t="s">
        <v>860</v>
      </c>
      <c r="H505" s="1">
        <f t="shared" si="7"/>
        <v>0</v>
      </c>
      <c r="I505" s="1" t="s">
        <v>22</v>
      </c>
      <c r="J505" s="1" t="s">
        <v>0</v>
      </c>
    </row>
    <row r="506" spans="1:10" ht="28.8" x14ac:dyDescent="0.3">
      <c r="A506" s="1">
        <v>1969302</v>
      </c>
      <c r="B506" s="1" t="s">
        <v>1038</v>
      </c>
      <c r="C506" s="1" t="s">
        <v>22</v>
      </c>
      <c r="D506" s="1" t="s">
        <v>1039</v>
      </c>
      <c r="E506" s="2">
        <v>0</v>
      </c>
      <c r="F506" s="1">
        <v>1</v>
      </c>
      <c r="G506" s="1" t="s">
        <v>860</v>
      </c>
      <c r="H506" s="1">
        <f t="shared" si="7"/>
        <v>0</v>
      </c>
      <c r="I506" s="1" t="s">
        <v>22</v>
      </c>
      <c r="J506" s="1" t="s">
        <v>0</v>
      </c>
    </row>
    <row r="507" spans="1:10" ht="28.8" x14ac:dyDescent="0.3">
      <c r="A507" s="1">
        <v>1969303</v>
      </c>
      <c r="B507" s="1" t="s">
        <v>1040</v>
      </c>
      <c r="C507" s="1" t="s">
        <v>22</v>
      </c>
      <c r="D507" s="1" t="s">
        <v>1041</v>
      </c>
      <c r="E507" s="2">
        <v>0</v>
      </c>
      <c r="F507" s="1">
        <v>2</v>
      </c>
      <c r="G507" s="1" t="s">
        <v>860</v>
      </c>
      <c r="H507" s="1">
        <f t="shared" si="7"/>
        <v>0</v>
      </c>
      <c r="I507" s="1" t="s">
        <v>22</v>
      </c>
      <c r="J507" s="1" t="s">
        <v>0</v>
      </c>
    </row>
    <row r="508" spans="1:10" ht="28.8" x14ac:dyDescent="0.3">
      <c r="A508" s="1">
        <v>1969304</v>
      </c>
      <c r="B508" s="1" t="s">
        <v>1042</v>
      </c>
      <c r="C508" s="1" t="s">
        <v>22</v>
      </c>
      <c r="D508" s="1" t="s">
        <v>1043</v>
      </c>
      <c r="E508" s="2">
        <v>0</v>
      </c>
      <c r="F508" s="1">
        <v>1</v>
      </c>
      <c r="G508" s="1" t="s">
        <v>860</v>
      </c>
      <c r="H508" s="1">
        <f t="shared" si="7"/>
        <v>0</v>
      </c>
      <c r="I508" s="1" t="s">
        <v>22</v>
      </c>
      <c r="J508" s="1" t="s">
        <v>0</v>
      </c>
    </row>
    <row r="509" spans="1:10" ht="28.8" x14ac:dyDescent="0.3">
      <c r="A509" s="1">
        <v>1969305</v>
      </c>
      <c r="B509" s="1" t="s">
        <v>1044</v>
      </c>
      <c r="C509" s="1" t="s">
        <v>22</v>
      </c>
      <c r="D509" s="1" t="s">
        <v>723</v>
      </c>
      <c r="E509" s="2">
        <v>0</v>
      </c>
      <c r="F509" s="1">
        <v>1</v>
      </c>
      <c r="G509" s="1" t="s">
        <v>147</v>
      </c>
      <c r="H509" s="1">
        <f t="shared" si="7"/>
        <v>0</v>
      </c>
      <c r="I509" s="1" t="s">
        <v>22</v>
      </c>
      <c r="J509" s="1" t="s">
        <v>0</v>
      </c>
    </row>
    <row r="510" spans="1:10" x14ac:dyDescent="0.3">
      <c r="A510" s="1">
        <v>1969306</v>
      </c>
      <c r="B510" s="1" t="s">
        <v>1045</v>
      </c>
      <c r="C510" s="1" t="s">
        <v>22</v>
      </c>
      <c r="D510" s="1" t="s">
        <v>1046</v>
      </c>
      <c r="E510" s="1">
        <f>ROUND(H511,2)</f>
        <v>0</v>
      </c>
      <c r="F510" s="1">
        <v>1</v>
      </c>
      <c r="G510" s="1" t="s">
        <v>0</v>
      </c>
      <c r="H510" s="1">
        <f t="shared" si="7"/>
        <v>0</v>
      </c>
      <c r="I510" s="1" t="s">
        <v>22</v>
      </c>
      <c r="J510" s="1" t="s">
        <v>0</v>
      </c>
    </row>
    <row r="511" spans="1:10" x14ac:dyDescent="0.3">
      <c r="A511" s="1">
        <v>1969307</v>
      </c>
      <c r="B511" s="1" t="s">
        <v>1047</v>
      </c>
      <c r="C511" s="1" t="s">
        <v>126</v>
      </c>
      <c r="D511" s="1" t="s">
        <v>127</v>
      </c>
      <c r="E511" s="1">
        <f>ROUND(H512,2)</f>
        <v>0</v>
      </c>
      <c r="F511" s="1">
        <v>1</v>
      </c>
      <c r="G511" s="1" t="s">
        <v>0</v>
      </c>
      <c r="H511" s="1">
        <f t="shared" si="7"/>
        <v>0</v>
      </c>
      <c r="I511" s="1" t="s">
        <v>22</v>
      </c>
      <c r="J511" s="1" t="s">
        <v>0</v>
      </c>
    </row>
    <row r="512" spans="1:10" x14ac:dyDescent="0.3">
      <c r="A512" s="1">
        <v>1969308</v>
      </c>
      <c r="B512" s="1" t="s">
        <v>1048</v>
      </c>
      <c r="C512" s="1">
        <v>787</v>
      </c>
      <c r="D512" s="1" t="s">
        <v>1049</v>
      </c>
      <c r="E512" s="1">
        <f>ROUND(H513+H514+H515+H516+H517+H518,2)</f>
        <v>0</v>
      </c>
      <c r="F512" s="1">
        <v>1</v>
      </c>
      <c r="G512" s="1" t="s">
        <v>0</v>
      </c>
      <c r="H512" s="1">
        <f t="shared" si="7"/>
        <v>0</v>
      </c>
      <c r="I512" s="1" t="s">
        <v>22</v>
      </c>
      <c r="J512" s="1" t="s">
        <v>0</v>
      </c>
    </row>
    <row r="513" spans="1:10" ht="28.8" x14ac:dyDescent="0.3">
      <c r="A513" s="1">
        <v>1969309</v>
      </c>
      <c r="B513" s="1" t="s">
        <v>1050</v>
      </c>
      <c r="C513" s="1" t="s">
        <v>22</v>
      </c>
      <c r="D513" s="1" t="s">
        <v>1051</v>
      </c>
      <c r="E513" s="2">
        <v>0</v>
      </c>
      <c r="F513" s="1">
        <v>1</v>
      </c>
      <c r="G513" s="1" t="s">
        <v>860</v>
      </c>
      <c r="H513" s="1">
        <f t="shared" si="7"/>
        <v>0</v>
      </c>
      <c r="I513" s="1" t="s">
        <v>22</v>
      </c>
      <c r="J513" s="1" t="s">
        <v>0</v>
      </c>
    </row>
    <row r="514" spans="1:10" ht="28.8" x14ac:dyDescent="0.3">
      <c r="A514" s="1">
        <v>1969310</v>
      </c>
      <c r="B514" s="1" t="s">
        <v>1052</v>
      </c>
      <c r="C514" s="1" t="s">
        <v>22</v>
      </c>
      <c r="D514" s="1" t="s">
        <v>1053</v>
      </c>
      <c r="E514" s="2">
        <v>0</v>
      </c>
      <c r="F514" s="1">
        <v>1</v>
      </c>
      <c r="G514" s="1" t="s">
        <v>860</v>
      </c>
      <c r="H514" s="1">
        <f t="shared" si="7"/>
        <v>0</v>
      </c>
      <c r="I514" s="1" t="s">
        <v>22</v>
      </c>
      <c r="J514" s="1" t="s">
        <v>0</v>
      </c>
    </row>
    <row r="515" spans="1:10" ht="28.8" x14ac:dyDescent="0.3">
      <c r="A515" s="1">
        <v>1969311</v>
      </c>
      <c r="B515" s="1" t="s">
        <v>1054</v>
      </c>
      <c r="C515" s="1" t="s">
        <v>22</v>
      </c>
      <c r="D515" s="1" t="s">
        <v>1055</v>
      </c>
      <c r="E515" s="2">
        <v>0</v>
      </c>
      <c r="F515" s="1">
        <v>1</v>
      </c>
      <c r="G515" s="1" t="s">
        <v>860</v>
      </c>
      <c r="H515" s="1">
        <f t="shared" ref="H515:H578" si="8">IF(ISNUMBER(VALUE(E515)),ROUND(SUM(ROUND(E515,2)*F515),2),"N")</f>
        <v>0</v>
      </c>
      <c r="I515" s="1" t="s">
        <v>22</v>
      </c>
      <c r="J515" s="1" t="s">
        <v>0</v>
      </c>
    </row>
    <row r="516" spans="1:10" ht="28.8" x14ac:dyDescent="0.3">
      <c r="A516" s="1">
        <v>1969312</v>
      </c>
      <c r="B516" s="1" t="s">
        <v>1056</v>
      </c>
      <c r="C516" s="1" t="s">
        <v>22</v>
      </c>
      <c r="D516" s="1" t="s">
        <v>1057</v>
      </c>
      <c r="E516" s="2">
        <v>0</v>
      </c>
      <c r="F516" s="1">
        <v>1</v>
      </c>
      <c r="G516" s="1" t="s">
        <v>860</v>
      </c>
      <c r="H516" s="1">
        <f t="shared" si="8"/>
        <v>0</v>
      </c>
      <c r="I516" s="1" t="s">
        <v>22</v>
      </c>
      <c r="J516" s="1" t="s">
        <v>0</v>
      </c>
    </row>
    <row r="517" spans="1:10" ht="28.8" x14ac:dyDescent="0.3">
      <c r="A517" s="1">
        <v>1969313</v>
      </c>
      <c r="B517" s="1" t="s">
        <v>1058</v>
      </c>
      <c r="C517" s="1" t="s">
        <v>22</v>
      </c>
      <c r="D517" s="1" t="s">
        <v>1059</v>
      </c>
      <c r="E517" s="2">
        <v>0</v>
      </c>
      <c r="F517" s="1">
        <v>1</v>
      </c>
      <c r="G517" s="1" t="s">
        <v>860</v>
      </c>
      <c r="H517" s="1">
        <f t="shared" si="8"/>
        <v>0</v>
      </c>
      <c r="I517" s="1" t="s">
        <v>22</v>
      </c>
      <c r="J517" s="1" t="s">
        <v>0</v>
      </c>
    </row>
    <row r="518" spans="1:10" ht="28.8" x14ac:dyDescent="0.3">
      <c r="A518" s="1">
        <v>1969314</v>
      </c>
      <c r="B518" s="1" t="s">
        <v>1060</v>
      </c>
      <c r="C518" s="1" t="s">
        <v>22</v>
      </c>
      <c r="D518" s="1" t="s">
        <v>723</v>
      </c>
      <c r="E518" s="2">
        <v>0</v>
      </c>
      <c r="F518" s="1">
        <v>1</v>
      </c>
      <c r="G518" s="1" t="s">
        <v>147</v>
      </c>
      <c r="H518" s="1">
        <f t="shared" si="8"/>
        <v>0</v>
      </c>
      <c r="I518" s="1" t="s">
        <v>22</v>
      </c>
      <c r="J518" s="1" t="s">
        <v>0</v>
      </c>
    </row>
    <row r="519" spans="1:10" x14ac:dyDescent="0.3">
      <c r="A519" s="1">
        <v>1969315</v>
      </c>
      <c r="B519" s="1" t="s">
        <v>1061</v>
      </c>
      <c r="C519" s="1" t="s">
        <v>22</v>
      </c>
      <c r="D519" s="1" t="s">
        <v>1062</v>
      </c>
      <c r="E519" s="1">
        <f>ROUND(H520,2)</f>
        <v>0</v>
      </c>
      <c r="F519" s="1">
        <v>1</v>
      </c>
      <c r="G519" s="1" t="s">
        <v>0</v>
      </c>
      <c r="H519" s="1">
        <f t="shared" si="8"/>
        <v>0</v>
      </c>
      <c r="I519" s="1" t="s">
        <v>22</v>
      </c>
      <c r="J519" s="1" t="s">
        <v>0</v>
      </c>
    </row>
    <row r="520" spans="1:10" x14ac:dyDescent="0.3">
      <c r="A520" s="1">
        <v>1969316</v>
      </c>
      <c r="B520" s="1" t="s">
        <v>1063</v>
      </c>
      <c r="C520" s="1" t="s">
        <v>126</v>
      </c>
      <c r="D520" s="1" t="s">
        <v>127</v>
      </c>
      <c r="E520" s="1">
        <f>ROUND(H521,2)</f>
        <v>0</v>
      </c>
      <c r="F520" s="1">
        <v>1</v>
      </c>
      <c r="G520" s="1" t="s">
        <v>0</v>
      </c>
      <c r="H520" s="1">
        <f t="shared" si="8"/>
        <v>0</v>
      </c>
      <c r="I520" s="1" t="s">
        <v>22</v>
      </c>
      <c r="J520" s="1" t="s">
        <v>0</v>
      </c>
    </row>
    <row r="521" spans="1:10" x14ac:dyDescent="0.3">
      <c r="A521" s="1">
        <v>1969317</v>
      </c>
      <c r="B521" s="1" t="s">
        <v>1064</v>
      </c>
      <c r="C521" s="1">
        <v>767</v>
      </c>
      <c r="D521" s="1" t="s">
        <v>193</v>
      </c>
      <c r="E521" s="1">
        <f>ROUND(H522+H523+H524+H525+H526+H527,2)</f>
        <v>0</v>
      </c>
      <c r="F521" s="1">
        <v>1</v>
      </c>
      <c r="G521" s="1" t="s">
        <v>0</v>
      </c>
      <c r="H521" s="1">
        <f t="shared" si="8"/>
        <v>0</v>
      </c>
      <c r="I521" s="1" t="s">
        <v>22</v>
      </c>
      <c r="J521" s="1" t="s">
        <v>0</v>
      </c>
    </row>
    <row r="522" spans="1:10" ht="28.8" x14ac:dyDescent="0.3">
      <c r="A522" s="1">
        <v>1969318</v>
      </c>
      <c r="B522" s="1" t="s">
        <v>1065</v>
      </c>
      <c r="C522" s="1" t="s">
        <v>22</v>
      </c>
      <c r="D522" s="1" t="s">
        <v>1066</v>
      </c>
      <c r="E522" s="2">
        <v>0</v>
      </c>
      <c r="F522" s="1">
        <v>1</v>
      </c>
      <c r="G522" s="1" t="s">
        <v>860</v>
      </c>
      <c r="H522" s="1">
        <f t="shared" si="8"/>
        <v>0</v>
      </c>
      <c r="I522" s="1" t="s">
        <v>22</v>
      </c>
      <c r="J522" s="1" t="s">
        <v>0</v>
      </c>
    </row>
    <row r="523" spans="1:10" ht="28.8" x14ac:dyDescent="0.3">
      <c r="A523" s="1">
        <v>1969319</v>
      </c>
      <c r="B523" s="1" t="s">
        <v>1067</v>
      </c>
      <c r="C523" s="1" t="s">
        <v>22</v>
      </c>
      <c r="D523" s="1" t="s">
        <v>1068</v>
      </c>
      <c r="E523" s="2">
        <v>0</v>
      </c>
      <c r="F523" s="1">
        <v>2</v>
      </c>
      <c r="G523" s="1" t="s">
        <v>860</v>
      </c>
      <c r="H523" s="1">
        <f t="shared" si="8"/>
        <v>0</v>
      </c>
      <c r="I523" s="1" t="s">
        <v>22</v>
      </c>
      <c r="J523" s="1" t="s">
        <v>0</v>
      </c>
    </row>
    <row r="524" spans="1:10" ht="28.8" x14ac:dyDescent="0.3">
      <c r="A524" s="1">
        <v>1969320</v>
      </c>
      <c r="B524" s="1" t="s">
        <v>1069</v>
      </c>
      <c r="C524" s="1" t="s">
        <v>22</v>
      </c>
      <c r="D524" s="1" t="s">
        <v>1070</v>
      </c>
      <c r="E524" s="2">
        <v>0</v>
      </c>
      <c r="F524" s="1">
        <v>1</v>
      </c>
      <c r="G524" s="1" t="s">
        <v>860</v>
      </c>
      <c r="H524" s="1">
        <f t="shared" si="8"/>
        <v>0</v>
      </c>
      <c r="I524" s="1" t="s">
        <v>22</v>
      </c>
      <c r="J524" s="1" t="s">
        <v>0</v>
      </c>
    </row>
    <row r="525" spans="1:10" ht="28.8" x14ac:dyDescent="0.3">
      <c r="A525" s="1">
        <v>1969321</v>
      </c>
      <c r="B525" s="1" t="s">
        <v>1071</v>
      </c>
      <c r="C525" s="1" t="s">
        <v>22</v>
      </c>
      <c r="D525" s="1" t="s">
        <v>1072</v>
      </c>
      <c r="E525" s="2">
        <v>0</v>
      </c>
      <c r="F525" s="1">
        <v>1</v>
      </c>
      <c r="G525" s="1" t="s">
        <v>860</v>
      </c>
      <c r="H525" s="1">
        <f t="shared" si="8"/>
        <v>0</v>
      </c>
      <c r="I525" s="1" t="s">
        <v>22</v>
      </c>
      <c r="J525" s="1" t="s">
        <v>0</v>
      </c>
    </row>
    <row r="526" spans="1:10" ht="28.8" x14ac:dyDescent="0.3">
      <c r="A526" s="1">
        <v>1969322</v>
      </c>
      <c r="B526" s="1" t="s">
        <v>1073</v>
      </c>
      <c r="C526" s="1" t="s">
        <v>22</v>
      </c>
      <c r="D526" s="1" t="s">
        <v>1074</v>
      </c>
      <c r="E526" s="2">
        <v>0</v>
      </c>
      <c r="F526" s="1">
        <v>1</v>
      </c>
      <c r="G526" s="1" t="s">
        <v>860</v>
      </c>
      <c r="H526" s="1">
        <f t="shared" si="8"/>
        <v>0</v>
      </c>
      <c r="I526" s="1" t="s">
        <v>22</v>
      </c>
      <c r="J526" s="1" t="s">
        <v>0</v>
      </c>
    </row>
    <row r="527" spans="1:10" ht="28.8" x14ac:dyDescent="0.3">
      <c r="A527" s="1">
        <v>1969323</v>
      </c>
      <c r="B527" s="1" t="s">
        <v>1075</v>
      </c>
      <c r="C527" s="1" t="s">
        <v>22</v>
      </c>
      <c r="D527" s="1" t="s">
        <v>723</v>
      </c>
      <c r="E527" s="2">
        <v>0</v>
      </c>
      <c r="F527" s="1">
        <v>1</v>
      </c>
      <c r="G527" s="1" t="s">
        <v>147</v>
      </c>
      <c r="H527" s="1">
        <f t="shared" si="8"/>
        <v>0</v>
      </c>
      <c r="I527" s="1" t="s">
        <v>22</v>
      </c>
      <c r="J527" s="1" t="s">
        <v>0</v>
      </c>
    </row>
    <row r="528" spans="1:10" x14ac:dyDescent="0.3">
      <c r="A528" s="1">
        <v>1969324</v>
      </c>
      <c r="B528" s="1" t="s">
        <v>1076</v>
      </c>
      <c r="C528" s="1" t="s">
        <v>22</v>
      </c>
      <c r="D528" s="1" t="s">
        <v>1077</v>
      </c>
      <c r="E528" s="1">
        <f>ROUND(H529,2)</f>
        <v>0</v>
      </c>
      <c r="F528" s="1">
        <v>1</v>
      </c>
      <c r="G528" s="1" t="s">
        <v>0</v>
      </c>
      <c r="H528" s="1">
        <f t="shared" si="8"/>
        <v>0</v>
      </c>
      <c r="I528" s="1" t="s">
        <v>22</v>
      </c>
      <c r="J528" s="1" t="s">
        <v>0</v>
      </c>
    </row>
    <row r="529" spans="1:10" x14ac:dyDescent="0.3">
      <c r="A529" s="1">
        <v>1969325</v>
      </c>
      <c r="B529" s="1" t="s">
        <v>1078</v>
      </c>
      <c r="C529" s="1" t="s">
        <v>126</v>
      </c>
      <c r="D529" s="1" t="s">
        <v>127</v>
      </c>
      <c r="E529" s="1">
        <f>ROUND(H530,2)</f>
        <v>0</v>
      </c>
      <c r="F529" s="1">
        <v>1</v>
      </c>
      <c r="G529" s="1" t="s">
        <v>0</v>
      </c>
      <c r="H529" s="1">
        <f t="shared" si="8"/>
        <v>0</v>
      </c>
      <c r="I529" s="1" t="s">
        <v>22</v>
      </c>
      <c r="J529" s="1" t="s">
        <v>0</v>
      </c>
    </row>
    <row r="530" spans="1:10" x14ac:dyDescent="0.3">
      <c r="A530" s="1">
        <v>1969326</v>
      </c>
      <c r="B530" s="1" t="s">
        <v>1079</v>
      </c>
      <c r="C530" s="1">
        <v>766</v>
      </c>
      <c r="D530" s="1" t="s">
        <v>177</v>
      </c>
      <c r="E530" s="1">
        <f>ROUND(H531+H532+H533+H534+H535+H536+H537+H538+H539+H540+H541+H542+H543+H544+H545+H546+H547+H548+H549+H550,2)</f>
        <v>0</v>
      </c>
      <c r="F530" s="1">
        <v>1</v>
      </c>
      <c r="G530" s="1" t="s">
        <v>0</v>
      </c>
      <c r="H530" s="1">
        <f t="shared" si="8"/>
        <v>0</v>
      </c>
      <c r="I530" s="1" t="s">
        <v>22</v>
      </c>
      <c r="J530" s="1" t="s">
        <v>0</v>
      </c>
    </row>
    <row r="531" spans="1:10" ht="43.2" x14ac:dyDescent="0.3">
      <c r="A531" s="1">
        <v>1969327</v>
      </c>
      <c r="B531" s="1" t="s">
        <v>1080</v>
      </c>
      <c r="C531" s="1" t="s">
        <v>22</v>
      </c>
      <c r="D531" s="1" t="s">
        <v>1081</v>
      </c>
      <c r="E531" s="2">
        <v>0</v>
      </c>
      <c r="F531" s="1">
        <v>32</v>
      </c>
      <c r="G531" s="1" t="s">
        <v>72</v>
      </c>
      <c r="H531" s="1">
        <f t="shared" si="8"/>
        <v>0</v>
      </c>
      <c r="I531" s="1" t="s">
        <v>22</v>
      </c>
      <c r="J531" s="1" t="s">
        <v>0</v>
      </c>
    </row>
    <row r="532" spans="1:10" ht="43.2" x14ac:dyDescent="0.3">
      <c r="A532" s="1">
        <v>1969328</v>
      </c>
      <c r="B532" s="1" t="s">
        <v>1082</v>
      </c>
      <c r="C532" s="1" t="s">
        <v>22</v>
      </c>
      <c r="D532" s="1" t="s">
        <v>1083</v>
      </c>
      <c r="E532" s="2">
        <v>0</v>
      </c>
      <c r="F532" s="1">
        <v>2</v>
      </c>
      <c r="G532" s="1" t="s">
        <v>72</v>
      </c>
      <c r="H532" s="1">
        <f t="shared" si="8"/>
        <v>0</v>
      </c>
      <c r="I532" s="1" t="s">
        <v>22</v>
      </c>
      <c r="J532" s="1" t="s">
        <v>0</v>
      </c>
    </row>
    <row r="533" spans="1:10" ht="43.2" x14ac:dyDescent="0.3">
      <c r="A533" s="1">
        <v>1969329</v>
      </c>
      <c r="B533" s="1" t="s">
        <v>1084</v>
      </c>
      <c r="C533" s="1" t="s">
        <v>22</v>
      </c>
      <c r="D533" s="1" t="s">
        <v>1085</v>
      </c>
      <c r="E533" s="2">
        <v>0</v>
      </c>
      <c r="F533" s="1">
        <v>17</v>
      </c>
      <c r="G533" s="1" t="s">
        <v>72</v>
      </c>
      <c r="H533" s="1">
        <f t="shared" si="8"/>
        <v>0</v>
      </c>
      <c r="I533" s="1" t="s">
        <v>22</v>
      </c>
      <c r="J533" s="1" t="s">
        <v>0</v>
      </c>
    </row>
    <row r="534" spans="1:10" ht="43.2" x14ac:dyDescent="0.3">
      <c r="A534" s="1">
        <v>1969330</v>
      </c>
      <c r="B534" s="1" t="s">
        <v>1086</v>
      </c>
      <c r="C534" s="1" t="s">
        <v>22</v>
      </c>
      <c r="D534" s="1" t="s">
        <v>1087</v>
      </c>
      <c r="E534" s="2">
        <v>0</v>
      </c>
      <c r="F534" s="1">
        <v>15</v>
      </c>
      <c r="G534" s="1" t="s">
        <v>72</v>
      </c>
      <c r="H534" s="1">
        <f t="shared" si="8"/>
        <v>0</v>
      </c>
      <c r="I534" s="1" t="s">
        <v>22</v>
      </c>
      <c r="J534" s="1" t="s">
        <v>0</v>
      </c>
    </row>
    <row r="535" spans="1:10" ht="43.2" x14ac:dyDescent="0.3">
      <c r="A535" s="1">
        <v>1969331</v>
      </c>
      <c r="B535" s="1" t="s">
        <v>1088</v>
      </c>
      <c r="C535" s="1" t="s">
        <v>22</v>
      </c>
      <c r="D535" s="1" t="s">
        <v>1089</v>
      </c>
      <c r="E535" s="2">
        <v>0</v>
      </c>
      <c r="F535" s="1">
        <v>1</v>
      </c>
      <c r="G535" s="1" t="s">
        <v>72</v>
      </c>
      <c r="H535" s="1">
        <f t="shared" si="8"/>
        <v>0</v>
      </c>
      <c r="I535" s="1" t="s">
        <v>22</v>
      </c>
      <c r="J535" s="1" t="s">
        <v>0</v>
      </c>
    </row>
    <row r="536" spans="1:10" ht="43.2" x14ac:dyDescent="0.3">
      <c r="A536" s="1">
        <v>1969332</v>
      </c>
      <c r="B536" s="1" t="s">
        <v>1090</v>
      </c>
      <c r="C536" s="1" t="s">
        <v>22</v>
      </c>
      <c r="D536" s="1" t="s">
        <v>1091</v>
      </c>
      <c r="E536" s="2">
        <v>0</v>
      </c>
      <c r="F536" s="1">
        <v>3</v>
      </c>
      <c r="G536" s="1" t="s">
        <v>72</v>
      </c>
      <c r="H536" s="1">
        <f t="shared" si="8"/>
        <v>0</v>
      </c>
      <c r="I536" s="1" t="s">
        <v>22</v>
      </c>
      <c r="J536" s="1" t="s">
        <v>0</v>
      </c>
    </row>
    <row r="537" spans="1:10" ht="43.2" x14ac:dyDescent="0.3">
      <c r="A537" s="1">
        <v>1969333</v>
      </c>
      <c r="B537" s="1" t="s">
        <v>1092</v>
      </c>
      <c r="C537" s="1" t="s">
        <v>22</v>
      </c>
      <c r="D537" s="1" t="s">
        <v>1093</v>
      </c>
      <c r="E537" s="2">
        <v>0</v>
      </c>
      <c r="F537" s="1">
        <v>1</v>
      </c>
      <c r="G537" s="1" t="s">
        <v>72</v>
      </c>
      <c r="H537" s="1">
        <f t="shared" si="8"/>
        <v>0</v>
      </c>
      <c r="I537" s="1" t="s">
        <v>22</v>
      </c>
      <c r="J537" s="1" t="s">
        <v>0</v>
      </c>
    </row>
    <row r="538" spans="1:10" ht="43.2" x14ac:dyDescent="0.3">
      <c r="A538" s="1">
        <v>1969334</v>
      </c>
      <c r="B538" s="1" t="s">
        <v>1094</v>
      </c>
      <c r="C538" s="1" t="s">
        <v>22</v>
      </c>
      <c r="D538" s="1" t="s">
        <v>1095</v>
      </c>
      <c r="E538" s="2">
        <v>0</v>
      </c>
      <c r="F538" s="1">
        <v>1</v>
      </c>
      <c r="G538" s="1" t="s">
        <v>72</v>
      </c>
      <c r="H538" s="1">
        <f t="shared" si="8"/>
        <v>0</v>
      </c>
      <c r="I538" s="1" t="s">
        <v>22</v>
      </c>
      <c r="J538" s="1" t="s">
        <v>0</v>
      </c>
    </row>
    <row r="539" spans="1:10" ht="43.2" x14ac:dyDescent="0.3">
      <c r="A539" s="1">
        <v>1969335</v>
      </c>
      <c r="B539" s="1" t="s">
        <v>1096</v>
      </c>
      <c r="C539" s="1" t="s">
        <v>22</v>
      </c>
      <c r="D539" s="1" t="s">
        <v>1097</v>
      </c>
      <c r="E539" s="2">
        <v>0</v>
      </c>
      <c r="F539" s="1">
        <v>2</v>
      </c>
      <c r="G539" s="1" t="s">
        <v>72</v>
      </c>
      <c r="H539" s="1">
        <f t="shared" si="8"/>
        <v>0</v>
      </c>
      <c r="I539" s="1" t="s">
        <v>22</v>
      </c>
      <c r="J539" s="1" t="s">
        <v>0</v>
      </c>
    </row>
    <row r="540" spans="1:10" ht="43.2" x14ac:dyDescent="0.3">
      <c r="A540" s="1">
        <v>1969336</v>
      </c>
      <c r="B540" s="1" t="s">
        <v>1098</v>
      </c>
      <c r="C540" s="1" t="s">
        <v>22</v>
      </c>
      <c r="D540" s="1" t="s">
        <v>1099</v>
      </c>
      <c r="E540" s="2">
        <v>0</v>
      </c>
      <c r="F540" s="1">
        <v>1</v>
      </c>
      <c r="G540" s="1" t="s">
        <v>72</v>
      </c>
      <c r="H540" s="1">
        <f t="shared" si="8"/>
        <v>0</v>
      </c>
      <c r="I540" s="1" t="s">
        <v>22</v>
      </c>
      <c r="J540" s="1" t="s">
        <v>0</v>
      </c>
    </row>
    <row r="541" spans="1:10" ht="43.2" x14ac:dyDescent="0.3">
      <c r="A541" s="1">
        <v>1969337</v>
      </c>
      <c r="B541" s="1" t="s">
        <v>1100</v>
      </c>
      <c r="C541" s="1" t="s">
        <v>22</v>
      </c>
      <c r="D541" s="1" t="s">
        <v>1101</v>
      </c>
      <c r="E541" s="2">
        <v>0</v>
      </c>
      <c r="F541" s="1">
        <v>1</v>
      </c>
      <c r="G541" s="1" t="s">
        <v>72</v>
      </c>
      <c r="H541" s="1">
        <f t="shared" si="8"/>
        <v>0</v>
      </c>
      <c r="I541" s="1" t="s">
        <v>22</v>
      </c>
      <c r="J541" s="1" t="s">
        <v>0</v>
      </c>
    </row>
    <row r="542" spans="1:10" ht="43.2" x14ac:dyDescent="0.3">
      <c r="A542" s="1">
        <v>1969338</v>
      </c>
      <c r="B542" s="1" t="s">
        <v>1102</v>
      </c>
      <c r="C542" s="1" t="s">
        <v>22</v>
      </c>
      <c r="D542" s="1" t="s">
        <v>1103</v>
      </c>
      <c r="E542" s="2">
        <v>0</v>
      </c>
      <c r="F542" s="1">
        <v>2</v>
      </c>
      <c r="G542" s="1" t="s">
        <v>72</v>
      </c>
      <c r="H542" s="1">
        <f t="shared" si="8"/>
        <v>0</v>
      </c>
      <c r="I542" s="1" t="s">
        <v>22</v>
      </c>
      <c r="J542" s="1" t="s">
        <v>0</v>
      </c>
    </row>
    <row r="543" spans="1:10" ht="43.2" x14ac:dyDescent="0.3">
      <c r="A543" s="1">
        <v>1969339</v>
      </c>
      <c r="B543" s="1" t="s">
        <v>1104</v>
      </c>
      <c r="C543" s="1" t="s">
        <v>22</v>
      </c>
      <c r="D543" s="1" t="s">
        <v>1105</v>
      </c>
      <c r="E543" s="2">
        <v>0</v>
      </c>
      <c r="F543" s="1">
        <v>1</v>
      </c>
      <c r="G543" s="1" t="s">
        <v>72</v>
      </c>
      <c r="H543" s="1">
        <f t="shared" si="8"/>
        <v>0</v>
      </c>
      <c r="I543" s="1" t="s">
        <v>22</v>
      </c>
      <c r="J543" s="1" t="s">
        <v>0</v>
      </c>
    </row>
    <row r="544" spans="1:10" ht="43.2" x14ac:dyDescent="0.3">
      <c r="A544" s="1">
        <v>1969340</v>
      </c>
      <c r="B544" s="1" t="s">
        <v>1106</v>
      </c>
      <c r="C544" s="1" t="s">
        <v>22</v>
      </c>
      <c r="D544" s="1" t="s">
        <v>1107</v>
      </c>
      <c r="E544" s="2">
        <v>0</v>
      </c>
      <c r="F544" s="1">
        <v>4</v>
      </c>
      <c r="G544" s="1" t="s">
        <v>72</v>
      </c>
      <c r="H544" s="1">
        <f t="shared" si="8"/>
        <v>0</v>
      </c>
      <c r="I544" s="1" t="s">
        <v>22</v>
      </c>
      <c r="J544" s="1" t="s">
        <v>0</v>
      </c>
    </row>
    <row r="545" spans="1:10" ht="43.2" x14ac:dyDescent="0.3">
      <c r="A545" s="1">
        <v>1969341</v>
      </c>
      <c r="B545" s="1" t="s">
        <v>1108</v>
      </c>
      <c r="C545" s="1" t="s">
        <v>22</v>
      </c>
      <c r="D545" s="1" t="s">
        <v>1109</v>
      </c>
      <c r="E545" s="2">
        <v>0</v>
      </c>
      <c r="F545" s="1">
        <v>1</v>
      </c>
      <c r="G545" s="1" t="s">
        <v>72</v>
      </c>
      <c r="H545" s="1">
        <f t="shared" si="8"/>
        <v>0</v>
      </c>
      <c r="I545" s="1" t="s">
        <v>22</v>
      </c>
      <c r="J545" s="1" t="s">
        <v>0</v>
      </c>
    </row>
    <row r="546" spans="1:10" ht="43.2" x14ac:dyDescent="0.3">
      <c r="A546" s="1">
        <v>1969342</v>
      </c>
      <c r="B546" s="1" t="s">
        <v>1110</v>
      </c>
      <c r="C546" s="1" t="s">
        <v>22</v>
      </c>
      <c r="D546" s="1" t="s">
        <v>1111</v>
      </c>
      <c r="E546" s="2">
        <v>0</v>
      </c>
      <c r="F546" s="1">
        <v>1</v>
      </c>
      <c r="G546" s="1" t="s">
        <v>72</v>
      </c>
      <c r="H546" s="1">
        <f t="shared" si="8"/>
        <v>0</v>
      </c>
      <c r="I546" s="1" t="s">
        <v>22</v>
      </c>
      <c r="J546" s="1" t="s">
        <v>0</v>
      </c>
    </row>
    <row r="547" spans="1:10" ht="43.2" x14ac:dyDescent="0.3">
      <c r="A547" s="1">
        <v>1969343</v>
      </c>
      <c r="B547" s="1" t="s">
        <v>1112</v>
      </c>
      <c r="C547" s="1" t="s">
        <v>22</v>
      </c>
      <c r="D547" s="1" t="s">
        <v>1113</v>
      </c>
      <c r="E547" s="2">
        <v>0</v>
      </c>
      <c r="F547" s="1">
        <v>2</v>
      </c>
      <c r="G547" s="1" t="s">
        <v>72</v>
      </c>
      <c r="H547" s="1">
        <f t="shared" si="8"/>
        <v>0</v>
      </c>
      <c r="I547" s="1" t="s">
        <v>22</v>
      </c>
      <c r="J547" s="1" t="s">
        <v>0</v>
      </c>
    </row>
    <row r="548" spans="1:10" ht="43.2" x14ac:dyDescent="0.3">
      <c r="A548" s="1">
        <v>1969344</v>
      </c>
      <c r="B548" s="1" t="s">
        <v>1114</v>
      </c>
      <c r="C548" s="1" t="s">
        <v>22</v>
      </c>
      <c r="D548" s="1" t="s">
        <v>1115</v>
      </c>
      <c r="E548" s="2">
        <v>0</v>
      </c>
      <c r="F548" s="1">
        <v>2</v>
      </c>
      <c r="G548" s="1" t="s">
        <v>72</v>
      </c>
      <c r="H548" s="1">
        <f t="shared" si="8"/>
        <v>0</v>
      </c>
      <c r="I548" s="1" t="s">
        <v>22</v>
      </c>
      <c r="J548" s="1" t="s">
        <v>0</v>
      </c>
    </row>
    <row r="549" spans="1:10" ht="43.2" x14ac:dyDescent="0.3">
      <c r="A549" s="1">
        <v>1969345</v>
      </c>
      <c r="B549" s="1" t="s">
        <v>1116</v>
      </c>
      <c r="C549" s="1" t="s">
        <v>22</v>
      </c>
      <c r="D549" s="1" t="s">
        <v>1117</v>
      </c>
      <c r="E549" s="2">
        <v>0</v>
      </c>
      <c r="F549" s="1">
        <v>2</v>
      </c>
      <c r="G549" s="1" t="s">
        <v>72</v>
      </c>
      <c r="H549" s="1">
        <f t="shared" si="8"/>
        <v>0</v>
      </c>
      <c r="I549" s="1" t="s">
        <v>22</v>
      </c>
      <c r="J549" s="1" t="s">
        <v>0</v>
      </c>
    </row>
    <row r="550" spans="1:10" ht="28.8" x14ac:dyDescent="0.3">
      <c r="A550" s="1">
        <v>1969346</v>
      </c>
      <c r="B550" s="1" t="s">
        <v>1118</v>
      </c>
      <c r="C550" s="1" t="s">
        <v>22</v>
      </c>
      <c r="D550" s="1" t="s">
        <v>1119</v>
      </c>
      <c r="E550" s="2">
        <v>0</v>
      </c>
      <c r="F550" s="1">
        <v>1</v>
      </c>
      <c r="G550" s="1" t="s">
        <v>147</v>
      </c>
      <c r="H550" s="1">
        <f t="shared" si="8"/>
        <v>0</v>
      </c>
      <c r="I550" s="1" t="s">
        <v>22</v>
      </c>
      <c r="J550" s="1" t="s">
        <v>0</v>
      </c>
    </row>
    <row r="551" spans="1:10" x14ac:dyDescent="0.3">
      <c r="A551" s="1">
        <v>1969347</v>
      </c>
      <c r="B551" s="1" t="s">
        <v>1120</v>
      </c>
      <c r="C551" s="1" t="s">
        <v>22</v>
      </c>
      <c r="D551" s="1" t="s">
        <v>1121</v>
      </c>
      <c r="E551" s="1">
        <f>ROUND(H552,2)</f>
        <v>0</v>
      </c>
      <c r="F551" s="1">
        <v>1</v>
      </c>
      <c r="G551" s="1" t="s">
        <v>0</v>
      </c>
      <c r="H551" s="1">
        <f t="shared" si="8"/>
        <v>0</v>
      </c>
      <c r="I551" s="1" t="s">
        <v>22</v>
      </c>
      <c r="J551" s="1" t="s">
        <v>0</v>
      </c>
    </row>
    <row r="552" spans="1:10" x14ac:dyDescent="0.3">
      <c r="A552" s="1">
        <v>1969348</v>
      </c>
      <c r="B552" s="1" t="s">
        <v>1122</v>
      </c>
      <c r="C552" s="1" t="s">
        <v>126</v>
      </c>
      <c r="D552" s="1" t="s">
        <v>127</v>
      </c>
      <c r="E552" s="1">
        <f>ROUND(H553,2)</f>
        <v>0</v>
      </c>
      <c r="F552" s="1">
        <v>1</v>
      </c>
      <c r="G552" s="1" t="s">
        <v>0</v>
      </c>
      <c r="H552" s="1">
        <f t="shared" si="8"/>
        <v>0</v>
      </c>
      <c r="I552" s="1" t="s">
        <v>22</v>
      </c>
      <c r="J552" s="1" t="s">
        <v>0</v>
      </c>
    </row>
    <row r="553" spans="1:10" x14ac:dyDescent="0.3">
      <c r="A553" s="1">
        <v>1969349</v>
      </c>
      <c r="B553" s="1" t="s">
        <v>1123</v>
      </c>
      <c r="C553" s="1">
        <v>767</v>
      </c>
      <c r="D553" s="1" t="s">
        <v>193</v>
      </c>
      <c r="E553" s="1">
        <f>ROUND(H554+H555+H556,2)</f>
        <v>0</v>
      </c>
      <c r="F553" s="1">
        <v>1</v>
      </c>
      <c r="G553" s="1" t="s">
        <v>0</v>
      </c>
      <c r="H553" s="1">
        <f t="shared" si="8"/>
        <v>0</v>
      </c>
      <c r="I553" s="1" t="s">
        <v>22</v>
      </c>
      <c r="J553" s="1" t="s">
        <v>0</v>
      </c>
    </row>
    <row r="554" spans="1:10" ht="28.8" x14ac:dyDescent="0.3">
      <c r="A554" s="1">
        <v>1969350</v>
      </c>
      <c r="B554" s="1" t="s">
        <v>1124</v>
      </c>
      <c r="C554" s="1" t="s">
        <v>1125</v>
      </c>
      <c r="D554" s="1" t="s">
        <v>1126</v>
      </c>
      <c r="E554" s="2">
        <v>0</v>
      </c>
      <c r="F554" s="1">
        <v>1</v>
      </c>
      <c r="G554" s="1" t="s">
        <v>72</v>
      </c>
      <c r="H554" s="1">
        <f t="shared" si="8"/>
        <v>0</v>
      </c>
      <c r="I554" s="1" t="s">
        <v>22</v>
      </c>
      <c r="J554" s="1" t="s">
        <v>0</v>
      </c>
    </row>
    <row r="555" spans="1:10" ht="28.8" x14ac:dyDescent="0.3">
      <c r="A555" s="1">
        <v>1969351</v>
      </c>
      <c r="B555" s="1" t="s">
        <v>1127</v>
      </c>
      <c r="C555" s="1" t="s">
        <v>1128</v>
      </c>
      <c r="D555" s="1" t="s">
        <v>1129</v>
      </c>
      <c r="E555" s="2">
        <v>0</v>
      </c>
      <c r="F555" s="1">
        <v>1</v>
      </c>
      <c r="G555" s="1" t="s">
        <v>72</v>
      </c>
      <c r="H555" s="1">
        <f t="shared" si="8"/>
        <v>0</v>
      </c>
      <c r="I555" s="1" t="s">
        <v>22</v>
      </c>
      <c r="J555" s="1" t="s">
        <v>0</v>
      </c>
    </row>
    <row r="556" spans="1:10" ht="28.8" x14ac:dyDescent="0.3">
      <c r="A556" s="1">
        <v>1969352</v>
      </c>
      <c r="B556" s="1" t="s">
        <v>1130</v>
      </c>
      <c r="C556" s="1" t="s">
        <v>1131</v>
      </c>
      <c r="D556" s="1" t="s">
        <v>723</v>
      </c>
      <c r="E556" s="2">
        <v>0</v>
      </c>
      <c r="F556" s="1">
        <v>1</v>
      </c>
      <c r="G556" s="1" t="s">
        <v>147</v>
      </c>
      <c r="H556" s="1">
        <f t="shared" si="8"/>
        <v>0</v>
      </c>
      <c r="I556" s="1" t="s">
        <v>22</v>
      </c>
      <c r="J556" s="1" t="s">
        <v>0</v>
      </c>
    </row>
    <row r="557" spans="1:10" x14ac:dyDescent="0.3">
      <c r="A557" s="1">
        <v>1969353</v>
      </c>
      <c r="B557" s="1" t="s">
        <v>1132</v>
      </c>
      <c r="C557" s="1" t="s">
        <v>22</v>
      </c>
      <c r="D557" s="1" t="s">
        <v>1133</v>
      </c>
      <c r="E557" s="1">
        <f>ROUND(H558,2)</f>
        <v>0</v>
      </c>
      <c r="F557" s="1">
        <v>1</v>
      </c>
      <c r="G557" s="1" t="s">
        <v>0</v>
      </c>
      <c r="H557" s="1">
        <f t="shared" si="8"/>
        <v>0</v>
      </c>
      <c r="I557" s="1" t="s">
        <v>22</v>
      </c>
      <c r="J557" s="1" t="s">
        <v>0</v>
      </c>
    </row>
    <row r="558" spans="1:10" x14ac:dyDescent="0.3">
      <c r="A558" s="1">
        <v>1969354</v>
      </c>
      <c r="B558" s="1" t="s">
        <v>1134</v>
      </c>
      <c r="C558" s="1" t="s">
        <v>126</v>
      </c>
      <c r="D558" s="1" t="s">
        <v>127</v>
      </c>
      <c r="E558" s="1">
        <f>ROUND(H559,2)</f>
        <v>0</v>
      </c>
      <c r="F558" s="1">
        <v>1</v>
      </c>
      <c r="G558" s="1" t="s">
        <v>0</v>
      </c>
      <c r="H558" s="1">
        <f t="shared" si="8"/>
        <v>0</v>
      </c>
      <c r="I558" s="1" t="s">
        <v>22</v>
      </c>
      <c r="J558" s="1" t="s">
        <v>0</v>
      </c>
    </row>
    <row r="559" spans="1:10" x14ac:dyDescent="0.3">
      <c r="A559" s="1">
        <v>1969355</v>
      </c>
      <c r="B559" s="1" t="s">
        <v>1135</v>
      </c>
      <c r="C559" s="1">
        <v>767</v>
      </c>
      <c r="D559" s="1" t="s">
        <v>193</v>
      </c>
      <c r="E559" s="1">
        <f>ROUND(H560+H561+H562+H563+H564+H565+H566+H567+H568+H569+H570+H571+H572+H573,2)</f>
        <v>0</v>
      </c>
      <c r="F559" s="1">
        <v>1</v>
      </c>
      <c r="G559" s="1" t="s">
        <v>0</v>
      </c>
      <c r="H559" s="1">
        <f t="shared" si="8"/>
        <v>0</v>
      </c>
      <c r="I559" s="1" t="s">
        <v>22</v>
      </c>
      <c r="J559" s="1" t="s">
        <v>0</v>
      </c>
    </row>
    <row r="560" spans="1:10" ht="28.8" x14ac:dyDescent="0.3">
      <c r="A560" s="1">
        <v>1969356</v>
      </c>
      <c r="B560" s="1" t="s">
        <v>1136</v>
      </c>
      <c r="C560" s="1" t="s">
        <v>22</v>
      </c>
      <c r="D560" s="1" t="s">
        <v>1137</v>
      </c>
      <c r="E560" s="2">
        <v>0</v>
      </c>
      <c r="F560" s="1">
        <v>2</v>
      </c>
      <c r="G560" s="1" t="s">
        <v>72</v>
      </c>
      <c r="H560" s="1">
        <f t="shared" si="8"/>
        <v>0</v>
      </c>
      <c r="I560" s="1" t="s">
        <v>22</v>
      </c>
      <c r="J560" s="1" t="s">
        <v>0</v>
      </c>
    </row>
    <row r="561" spans="1:10" ht="28.8" x14ac:dyDescent="0.3">
      <c r="A561" s="1">
        <v>1969357</v>
      </c>
      <c r="B561" s="1" t="s">
        <v>1138</v>
      </c>
      <c r="C561" s="1" t="s">
        <v>22</v>
      </c>
      <c r="D561" s="1" t="s">
        <v>1139</v>
      </c>
      <c r="E561" s="2">
        <v>0</v>
      </c>
      <c r="F561" s="1">
        <v>1</v>
      </c>
      <c r="G561" s="1" t="s">
        <v>72</v>
      </c>
      <c r="H561" s="1">
        <f t="shared" si="8"/>
        <v>0</v>
      </c>
      <c r="I561" s="1" t="s">
        <v>22</v>
      </c>
      <c r="J561" s="1" t="s">
        <v>0</v>
      </c>
    </row>
    <row r="562" spans="1:10" ht="28.8" x14ac:dyDescent="0.3">
      <c r="A562" s="1">
        <v>1969358</v>
      </c>
      <c r="B562" s="1" t="s">
        <v>1140</v>
      </c>
      <c r="C562" s="1" t="s">
        <v>22</v>
      </c>
      <c r="D562" s="1" t="s">
        <v>1141</v>
      </c>
      <c r="E562" s="2">
        <v>0</v>
      </c>
      <c r="F562" s="1">
        <v>1</v>
      </c>
      <c r="G562" s="1" t="s">
        <v>72</v>
      </c>
      <c r="H562" s="1">
        <f t="shared" si="8"/>
        <v>0</v>
      </c>
      <c r="I562" s="1" t="s">
        <v>22</v>
      </c>
      <c r="J562" s="1" t="s">
        <v>0</v>
      </c>
    </row>
    <row r="563" spans="1:10" ht="28.8" x14ac:dyDescent="0.3">
      <c r="A563" s="1">
        <v>1969359</v>
      </c>
      <c r="B563" s="1" t="s">
        <v>1142</v>
      </c>
      <c r="C563" s="1" t="s">
        <v>22</v>
      </c>
      <c r="D563" s="1" t="s">
        <v>1143</v>
      </c>
      <c r="E563" s="2">
        <v>0</v>
      </c>
      <c r="F563" s="1">
        <v>2</v>
      </c>
      <c r="G563" s="1" t="s">
        <v>72</v>
      </c>
      <c r="H563" s="1">
        <f t="shared" si="8"/>
        <v>0</v>
      </c>
      <c r="I563" s="1" t="s">
        <v>22</v>
      </c>
      <c r="J563" s="1" t="s">
        <v>0</v>
      </c>
    </row>
    <row r="564" spans="1:10" ht="28.8" x14ac:dyDescent="0.3">
      <c r="A564" s="1">
        <v>1969360</v>
      </c>
      <c r="B564" s="1" t="s">
        <v>1144</v>
      </c>
      <c r="C564" s="1" t="s">
        <v>22</v>
      </c>
      <c r="D564" s="1" t="s">
        <v>1145</v>
      </c>
      <c r="E564" s="2">
        <v>0</v>
      </c>
      <c r="F564" s="1">
        <v>1</v>
      </c>
      <c r="G564" s="1" t="s">
        <v>72</v>
      </c>
      <c r="H564" s="1">
        <f t="shared" si="8"/>
        <v>0</v>
      </c>
      <c r="I564" s="1" t="s">
        <v>22</v>
      </c>
      <c r="J564" s="1" t="s">
        <v>0</v>
      </c>
    </row>
    <row r="565" spans="1:10" ht="28.8" x14ac:dyDescent="0.3">
      <c r="A565" s="1">
        <v>1969361</v>
      </c>
      <c r="B565" s="1" t="s">
        <v>1146</v>
      </c>
      <c r="C565" s="1" t="s">
        <v>22</v>
      </c>
      <c r="D565" s="1" t="s">
        <v>1147</v>
      </c>
      <c r="E565" s="2">
        <v>0</v>
      </c>
      <c r="F565" s="1">
        <v>1</v>
      </c>
      <c r="G565" s="1" t="s">
        <v>72</v>
      </c>
      <c r="H565" s="1">
        <f t="shared" si="8"/>
        <v>0</v>
      </c>
      <c r="I565" s="1" t="s">
        <v>22</v>
      </c>
      <c r="J565" s="1" t="s">
        <v>0</v>
      </c>
    </row>
    <row r="566" spans="1:10" ht="28.8" x14ac:dyDescent="0.3">
      <c r="A566" s="1">
        <v>1969362</v>
      </c>
      <c r="B566" s="1" t="s">
        <v>1148</v>
      </c>
      <c r="C566" s="1" t="s">
        <v>22</v>
      </c>
      <c r="D566" s="1" t="s">
        <v>1149</v>
      </c>
      <c r="E566" s="2">
        <v>0</v>
      </c>
      <c r="F566" s="1">
        <v>1</v>
      </c>
      <c r="G566" s="1" t="s">
        <v>72</v>
      </c>
      <c r="H566" s="1">
        <f t="shared" si="8"/>
        <v>0</v>
      </c>
      <c r="I566" s="1" t="s">
        <v>22</v>
      </c>
      <c r="J566" s="1" t="s">
        <v>0</v>
      </c>
    </row>
    <row r="567" spans="1:10" ht="28.8" x14ac:dyDescent="0.3">
      <c r="A567" s="1">
        <v>1969363</v>
      </c>
      <c r="B567" s="1" t="s">
        <v>1150</v>
      </c>
      <c r="C567" s="1" t="s">
        <v>22</v>
      </c>
      <c r="D567" s="1" t="s">
        <v>1151</v>
      </c>
      <c r="E567" s="2">
        <v>0</v>
      </c>
      <c r="F567" s="1">
        <v>1</v>
      </c>
      <c r="G567" s="1" t="s">
        <v>72</v>
      </c>
      <c r="H567" s="1">
        <f t="shared" si="8"/>
        <v>0</v>
      </c>
      <c r="I567" s="1" t="s">
        <v>22</v>
      </c>
      <c r="J567" s="1" t="s">
        <v>0</v>
      </c>
    </row>
    <row r="568" spans="1:10" ht="28.8" x14ac:dyDescent="0.3">
      <c r="A568" s="1">
        <v>1969364</v>
      </c>
      <c r="B568" s="1" t="s">
        <v>1152</v>
      </c>
      <c r="C568" s="1" t="s">
        <v>22</v>
      </c>
      <c r="D568" s="1" t="s">
        <v>1153</v>
      </c>
      <c r="E568" s="2">
        <v>0</v>
      </c>
      <c r="F568" s="1">
        <v>1</v>
      </c>
      <c r="G568" s="1" t="s">
        <v>72</v>
      </c>
      <c r="H568" s="1">
        <f t="shared" si="8"/>
        <v>0</v>
      </c>
      <c r="I568" s="1" t="s">
        <v>22</v>
      </c>
      <c r="J568" s="1" t="s">
        <v>0</v>
      </c>
    </row>
    <row r="569" spans="1:10" ht="28.8" x14ac:dyDescent="0.3">
      <c r="A569" s="1">
        <v>1969365</v>
      </c>
      <c r="B569" s="1" t="s">
        <v>1154</v>
      </c>
      <c r="C569" s="1" t="s">
        <v>22</v>
      </c>
      <c r="D569" s="1" t="s">
        <v>1155</v>
      </c>
      <c r="E569" s="2">
        <v>0</v>
      </c>
      <c r="F569" s="1">
        <v>2</v>
      </c>
      <c r="G569" s="1" t="s">
        <v>72</v>
      </c>
      <c r="H569" s="1">
        <f t="shared" si="8"/>
        <v>0</v>
      </c>
      <c r="I569" s="1" t="s">
        <v>22</v>
      </c>
      <c r="J569" s="1" t="s">
        <v>0</v>
      </c>
    </row>
    <row r="570" spans="1:10" ht="28.8" x14ac:dyDescent="0.3">
      <c r="A570" s="1">
        <v>1969366</v>
      </c>
      <c r="B570" s="1" t="s">
        <v>1156</v>
      </c>
      <c r="C570" s="1" t="s">
        <v>22</v>
      </c>
      <c r="D570" s="1" t="s">
        <v>1157</v>
      </c>
      <c r="E570" s="2">
        <v>0</v>
      </c>
      <c r="F570" s="1">
        <v>2</v>
      </c>
      <c r="G570" s="1" t="s">
        <v>72</v>
      </c>
      <c r="H570" s="1">
        <f t="shared" si="8"/>
        <v>0</v>
      </c>
      <c r="I570" s="1" t="s">
        <v>22</v>
      </c>
      <c r="J570" s="1" t="s">
        <v>0</v>
      </c>
    </row>
    <row r="571" spans="1:10" ht="28.8" x14ac:dyDescent="0.3">
      <c r="A571" s="1">
        <v>1969367</v>
      </c>
      <c r="B571" s="1" t="s">
        <v>1158</v>
      </c>
      <c r="C571" s="1" t="s">
        <v>22</v>
      </c>
      <c r="D571" s="1" t="s">
        <v>1159</v>
      </c>
      <c r="E571" s="2">
        <v>0</v>
      </c>
      <c r="F571" s="1">
        <v>2</v>
      </c>
      <c r="G571" s="1" t="s">
        <v>72</v>
      </c>
      <c r="H571" s="1">
        <f t="shared" si="8"/>
        <v>0</v>
      </c>
      <c r="I571" s="1" t="s">
        <v>22</v>
      </c>
      <c r="J571" s="1" t="s">
        <v>0</v>
      </c>
    </row>
    <row r="572" spans="1:10" ht="28.8" x14ac:dyDescent="0.3">
      <c r="A572" s="1">
        <v>1969368</v>
      </c>
      <c r="B572" s="1" t="s">
        <v>1160</v>
      </c>
      <c r="C572" s="1" t="s">
        <v>22</v>
      </c>
      <c r="D572" s="1" t="s">
        <v>1161</v>
      </c>
      <c r="E572" s="2">
        <v>0</v>
      </c>
      <c r="F572" s="1">
        <v>2</v>
      </c>
      <c r="G572" s="1" t="s">
        <v>72</v>
      </c>
      <c r="H572" s="1">
        <f t="shared" si="8"/>
        <v>0</v>
      </c>
      <c r="I572" s="1" t="s">
        <v>22</v>
      </c>
      <c r="J572" s="1" t="s">
        <v>0</v>
      </c>
    </row>
    <row r="573" spans="1:10" ht="28.8" x14ac:dyDescent="0.3">
      <c r="A573" s="1">
        <v>1969369</v>
      </c>
      <c r="B573" s="1" t="s">
        <v>1162</v>
      </c>
      <c r="C573" s="1" t="s">
        <v>22</v>
      </c>
      <c r="D573" s="1" t="s">
        <v>1163</v>
      </c>
      <c r="E573" s="2">
        <v>0</v>
      </c>
      <c r="F573" s="1">
        <v>1</v>
      </c>
      <c r="G573" s="1" t="s">
        <v>147</v>
      </c>
      <c r="H573" s="1">
        <f t="shared" si="8"/>
        <v>0</v>
      </c>
      <c r="I573" s="1" t="s">
        <v>22</v>
      </c>
      <c r="J573" s="1" t="s">
        <v>0</v>
      </c>
    </row>
    <row r="574" spans="1:10" x14ac:dyDescent="0.3">
      <c r="A574" s="1">
        <v>1969370</v>
      </c>
      <c r="B574" s="1" t="s">
        <v>1164</v>
      </c>
      <c r="C574" s="1" t="s">
        <v>22</v>
      </c>
      <c r="D574" s="1" t="s">
        <v>1165</v>
      </c>
      <c r="E574" s="1">
        <f>ROUND(H575,2)</f>
        <v>0</v>
      </c>
      <c r="F574" s="1">
        <v>1</v>
      </c>
      <c r="G574" s="1" t="s">
        <v>0</v>
      </c>
      <c r="H574" s="1">
        <f t="shared" si="8"/>
        <v>0</v>
      </c>
      <c r="I574" s="1" t="s">
        <v>22</v>
      </c>
      <c r="J574" s="1" t="s">
        <v>0</v>
      </c>
    </row>
    <row r="575" spans="1:10" x14ac:dyDescent="0.3">
      <c r="A575" s="1">
        <v>1969371</v>
      </c>
      <c r="B575" s="1" t="s">
        <v>1166</v>
      </c>
      <c r="C575" s="1" t="s">
        <v>126</v>
      </c>
      <c r="D575" s="1" t="s">
        <v>127</v>
      </c>
      <c r="E575" s="1">
        <f>ROUND(H576,2)</f>
        <v>0</v>
      </c>
      <c r="F575" s="1">
        <v>1</v>
      </c>
      <c r="G575" s="1" t="s">
        <v>0</v>
      </c>
      <c r="H575" s="1">
        <f t="shared" si="8"/>
        <v>0</v>
      </c>
      <c r="I575" s="1" t="s">
        <v>22</v>
      </c>
      <c r="J575" s="1" t="s">
        <v>0</v>
      </c>
    </row>
    <row r="576" spans="1:10" x14ac:dyDescent="0.3">
      <c r="A576" s="1">
        <v>1969372</v>
      </c>
      <c r="B576" s="1" t="s">
        <v>1167</v>
      </c>
      <c r="C576" s="1">
        <v>766</v>
      </c>
      <c r="D576" s="1" t="s">
        <v>177</v>
      </c>
      <c r="E576" s="1">
        <f>ROUND(H577+H578+H579+H580+H581+H582+H583+H584+H585+H586+H587+H588+H589+H590+H591+H592+H593,2)</f>
        <v>0</v>
      </c>
      <c r="F576" s="1">
        <v>1</v>
      </c>
      <c r="G576" s="1" t="s">
        <v>0</v>
      </c>
      <c r="H576" s="1">
        <f t="shared" si="8"/>
        <v>0</v>
      </c>
      <c r="I576" s="1" t="s">
        <v>22</v>
      </c>
      <c r="J576" s="1" t="s">
        <v>0</v>
      </c>
    </row>
    <row r="577" spans="1:10" ht="43.2" x14ac:dyDescent="0.3">
      <c r="A577" s="1">
        <v>1969373</v>
      </c>
      <c r="B577" s="1" t="s">
        <v>1168</v>
      </c>
      <c r="C577" s="1" t="s">
        <v>22</v>
      </c>
      <c r="D577" s="1" t="s">
        <v>1169</v>
      </c>
      <c r="E577" s="2">
        <v>0</v>
      </c>
      <c r="F577" s="1">
        <v>2</v>
      </c>
      <c r="G577" s="1" t="s">
        <v>860</v>
      </c>
      <c r="H577" s="1">
        <f t="shared" si="8"/>
        <v>0</v>
      </c>
      <c r="I577" s="1" t="s">
        <v>22</v>
      </c>
      <c r="J577" s="1" t="s">
        <v>0</v>
      </c>
    </row>
    <row r="578" spans="1:10" ht="43.2" x14ac:dyDescent="0.3">
      <c r="A578" s="1">
        <v>1969374</v>
      </c>
      <c r="B578" s="1" t="s">
        <v>1170</v>
      </c>
      <c r="C578" s="1" t="s">
        <v>22</v>
      </c>
      <c r="D578" s="1" t="s">
        <v>1171</v>
      </c>
      <c r="E578" s="2">
        <v>0</v>
      </c>
      <c r="F578" s="1">
        <v>1</v>
      </c>
      <c r="G578" s="1" t="s">
        <v>860</v>
      </c>
      <c r="H578" s="1">
        <f t="shared" si="8"/>
        <v>0</v>
      </c>
      <c r="I578" s="1" t="s">
        <v>22</v>
      </c>
      <c r="J578" s="1" t="s">
        <v>0</v>
      </c>
    </row>
    <row r="579" spans="1:10" ht="43.2" x14ac:dyDescent="0.3">
      <c r="A579" s="1">
        <v>1969375</v>
      </c>
      <c r="B579" s="1" t="s">
        <v>1172</v>
      </c>
      <c r="C579" s="1" t="s">
        <v>22</v>
      </c>
      <c r="D579" s="1" t="s">
        <v>1173</v>
      </c>
      <c r="E579" s="2">
        <v>0</v>
      </c>
      <c r="F579" s="1">
        <v>1</v>
      </c>
      <c r="G579" s="1" t="s">
        <v>860</v>
      </c>
      <c r="H579" s="1">
        <f t="shared" ref="H579:H642" si="9">IF(ISNUMBER(VALUE(E579)),ROUND(SUM(ROUND(E579,2)*F579),2),"N")</f>
        <v>0</v>
      </c>
      <c r="I579" s="1" t="s">
        <v>22</v>
      </c>
      <c r="J579" s="1" t="s">
        <v>0</v>
      </c>
    </row>
    <row r="580" spans="1:10" ht="43.2" x14ac:dyDescent="0.3">
      <c r="A580" s="1">
        <v>1969376</v>
      </c>
      <c r="B580" s="1" t="s">
        <v>1174</v>
      </c>
      <c r="C580" s="1" t="s">
        <v>22</v>
      </c>
      <c r="D580" s="1" t="s">
        <v>1175</v>
      </c>
      <c r="E580" s="2">
        <v>0</v>
      </c>
      <c r="F580" s="1">
        <v>1</v>
      </c>
      <c r="G580" s="1" t="s">
        <v>860</v>
      </c>
      <c r="H580" s="1">
        <f t="shared" si="9"/>
        <v>0</v>
      </c>
      <c r="I580" s="1" t="s">
        <v>22</v>
      </c>
      <c r="J580" s="1" t="s">
        <v>0</v>
      </c>
    </row>
    <row r="581" spans="1:10" ht="43.2" x14ac:dyDescent="0.3">
      <c r="A581" s="1">
        <v>1969377</v>
      </c>
      <c r="B581" s="1" t="s">
        <v>1176</v>
      </c>
      <c r="C581" s="1" t="s">
        <v>22</v>
      </c>
      <c r="D581" s="1" t="s">
        <v>1177</v>
      </c>
      <c r="E581" s="2">
        <v>0</v>
      </c>
      <c r="F581" s="1">
        <v>1</v>
      </c>
      <c r="G581" s="1" t="s">
        <v>860</v>
      </c>
      <c r="H581" s="1">
        <f t="shared" si="9"/>
        <v>0</v>
      </c>
      <c r="I581" s="1" t="s">
        <v>22</v>
      </c>
      <c r="J581" s="1" t="s">
        <v>0</v>
      </c>
    </row>
    <row r="582" spans="1:10" ht="43.2" x14ac:dyDescent="0.3">
      <c r="A582" s="1">
        <v>1969378</v>
      </c>
      <c r="B582" s="1" t="s">
        <v>1178</v>
      </c>
      <c r="C582" s="1" t="s">
        <v>22</v>
      </c>
      <c r="D582" s="1" t="s">
        <v>1179</v>
      </c>
      <c r="E582" s="2">
        <v>0</v>
      </c>
      <c r="F582" s="1">
        <v>1</v>
      </c>
      <c r="G582" s="1" t="s">
        <v>860</v>
      </c>
      <c r="H582" s="1">
        <f t="shared" si="9"/>
        <v>0</v>
      </c>
      <c r="I582" s="1" t="s">
        <v>22</v>
      </c>
      <c r="J582" s="1" t="s">
        <v>0</v>
      </c>
    </row>
    <row r="583" spans="1:10" ht="43.2" x14ac:dyDescent="0.3">
      <c r="A583" s="1">
        <v>1969379</v>
      </c>
      <c r="B583" s="1" t="s">
        <v>1180</v>
      </c>
      <c r="C583" s="1" t="s">
        <v>22</v>
      </c>
      <c r="D583" s="1" t="s">
        <v>1181</v>
      </c>
      <c r="E583" s="2">
        <v>0</v>
      </c>
      <c r="F583" s="1">
        <v>1</v>
      </c>
      <c r="G583" s="1" t="s">
        <v>860</v>
      </c>
      <c r="H583" s="1">
        <f t="shared" si="9"/>
        <v>0</v>
      </c>
      <c r="I583" s="1" t="s">
        <v>22</v>
      </c>
      <c r="J583" s="1" t="s">
        <v>0</v>
      </c>
    </row>
    <row r="584" spans="1:10" ht="43.2" x14ac:dyDescent="0.3">
      <c r="A584" s="1">
        <v>1969380</v>
      </c>
      <c r="B584" s="1" t="s">
        <v>1182</v>
      </c>
      <c r="C584" s="1" t="s">
        <v>22</v>
      </c>
      <c r="D584" s="1" t="s">
        <v>1183</v>
      </c>
      <c r="E584" s="2">
        <v>0</v>
      </c>
      <c r="F584" s="1">
        <v>1</v>
      </c>
      <c r="G584" s="1" t="s">
        <v>860</v>
      </c>
      <c r="H584" s="1">
        <f t="shared" si="9"/>
        <v>0</v>
      </c>
      <c r="I584" s="1" t="s">
        <v>22</v>
      </c>
      <c r="J584" s="1" t="s">
        <v>0</v>
      </c>
    </row>
    <row r="585" spans="1:10" ht="43.2" x14ac:dyDescent="0.3">
      <c r="A585" s="1">
        <v>1969381</v>
      </c>
      <c r="B585" s="1" t="s">
        <v>1184</v>
      </c>
      <c r="C585" s="1" t="s">
        <v>22</v>
      </c>
      <c r="D585" s="1" t="s">
        <v>1185</v>
      </c>
      <c r="E585" s="2">
        <v>0</v>
      </c>
      <c r="F585" s="1">
        <v>1</v>
      </c>
      <c r="G585" s="1" t="s">
        <v>860</v>
      </c>
      <c r="H585" s="1">
        <f t="shared" si="9"/>
        <v>0</v>
      </c>
      <c r="I585" s="1" t="s">
        <v>22</v>
      </c>
      <c r="J585" s="1" t="s">
        <v>0</v>
      </c>
    </row>
    <row r="586" spans="1:10" ht="43.2" x14ac:dyDescent="0.3">
      <c r="A586" s="1">
        <v>1969382</v>
      </c>
      <c r="B586" s="1" t="s">
        <v>1186</v>
      </c>
      <c r="C586" s="1" t="s">
        <v>22</v>
      </c>
      <c r="D586" s="1" t="s">
        <v>1187</v>
      </c>
      <c r="E586" s="2">
        <v>0</v>
      </c>
      <c r="F586" s="1">
        <v>1</v>
      </c>
      <c r="G586" s="1" t="s">
        <v>860</v>
      </c>
      <c r="H586" s="1">
        <f t="shared" si="9"/>
        <v>0</v>
      </c>
      <c r="I586" s="1" t="s">
        <v>22</v>
      </c>
      <c r="J586" s="1" t="s">
        <v>0</v>
      </c>
    </row>
    <row r="587" spans="1:10" ht="43.2" x14ac:dyDescent="0.3">
      <c r="A587" s="1">
        <v>1969383</v>
      </c>
      <c r="B587" s="1" t="s">
        <v>1188</v>
      </c>
      <c r="C587" s="1" t="s">
        <v>22</v>
      </c>
      <c r="D587" s="1" t="s">
        <v>1189</v>
      </c>
      <c r="E587" s="2">
        <v>0</v>
      </c>
      <c r="F587" s="1">
        <v>1</v>
      </c>
      <c r="G587" s="1" t="s">
        <v>860</v>
      </c>
      <c r="H587" s="1">
        <f t="shared" si="9"/>
        <v>0</v>
      </c>
      <c r="I587" s="1" t="s">
        <v>22</v>
      </c>
      <c r="J587" s="1" t="s">
        <v>0</v>
      </c>
    </row>
    <row r="588" spans="1:10" ht="43.2" x14ac:dyDescent="0.3">
      <c r="A588" s="1">
        <v>1969384</v>
      </c>
      <c r="B588" s="1" t="s">
        <v>1190</v>
      </c>
      <c r="C588" s="1" t="s">
        <v>22</v>
      </c>
      <c r="D588" s="1" t="s">
        <v>1191</v>
      </c>
      <c r="E588" s="2">
        <v>0</v>
      </c>
      <c r="F588" s="1">
        <v>1</v>
      </c>
      <c r="G588" s="1" t="s">
        <v>860</v>
      </c>
      <c r="H588" s="1">
        <f t="shared" si="9"/>
        <v>0</v>
      </c>
      <c r="I588" s="1" t="s">
        <v>22</v>
      </c>
      <c r="J588" s="1" t="s">
        <v>0</v>
      </c>
    </row>
    <row r="589" spans="1:10" ht="43.2" x14ac:dyDescent="0.3">
      <c r="A589" s="1">
        <v>1969385</v>
      </c>
      <c r="B589" s="1" t="s">
        <v>1192</v>
      </c>
      <c r="C589" s="1" t="s">
        <v>22</v>
      </c>
      <c r="D589" s="1" t="s">
        <v>1193</v>
      </c>
      <c r="E589" s="2">
        <v>0</v>
      </c>
      <c r="F589" s="1">
        <v>2</v>
      </c>
      <c r="G589" s="1" t="s">
        <v>860</v>
      </c>
      <c r="H589" s="1">
        <f t="shared" si="9"/>
        <v>0</v>
      </c>
      <c r="I589" s="1" t="s">
        <v>22</v>
      </c>
      <c r="J589" s="1" t="s">
        <v>0</v>
      </c>
    </row>
    <row r="590" spans="1:10" ht="43.2" x14ac:dyDescent="0.3">
      <c r="A590" s="1">
        <v>1969386</v>
      </c>
      <c r="B590" s="1" t="s">
        <v>1194</v>
      </c>
      <c r="C590" s="1" t="s">
        <v>22</v>
      </c>
      <c r="D590" s="1" t="s">
        <v>1195</v>
      </c>
      <c r="E590" s="2">
        <v>0</v>
      </c>
      <c r="F590" s="1">
        <v>2</v>
      </c>
      <c r="G590" s="1" t="s">
        <v>860</v>
      </c>
      <c r="H590" s="1">
        <f t="shared" si="9"/>
        <v>0</v>
      </c>
      <c r="I590" s="1" t="s">
        <v>22</v>
      </c>
      <c r="J590" s="1" t="s">
        <v>0</v>
      </c>
    </row>
    <row r="591" spans="1:10" ht="28.8" x14ac:dyDescent="0.3">
      <c r="A591" s="1">
        <v>1969387</v>
      </c>
      <c r="B591" s="1" t="s">
        <v>1196</v>
      </c>
      <c r="C591" s="1" t="s">
        <v>22</v>
      </c>
      <c r="D591" s="1" t="s">
        <v>1197</v>
      </c>
      <c r="E591" s="2">
        <v>0</v>
      </c>
      <c r="F591" s="1">
        <v>1</v>
      </c>
      <c r="G591" s="1" t="s">
        <v>860</v>
      </c>
      <c r="H591" s="1">
        <f t="shared" si="9"/>
        <v>0</v>
      </c>
      <c r="I591" s="1" t="s">
        <v>22</v>
      </c>
      <c r="J591" s="1" t="s">
        <v>0</v>
      </c>
    </row>
    <row r="592" spans="1:10" ht="43.2" x14ac:dyDescent="0.3">
      <c r="A592" s="1">
        <v>1969388</v>
      </c>
      <c r="B592" s="1" t="s">
        <v>1198</v>
      </c>
      <c r="C592" s="1" t="s">
        <v>22</v>
      </c>
      <c r="D592" s="1" t="s">
        <v>1199</v>
      </c>
      <c r="E592" s="2">
        <v>0</v>
      </c>
      <c r="F592" s="1">
        <v>2</v>
      </c>
      <c r="G592" s="1" t="s">
        <v>860</v>
      </c>
      <c r="H592" s="1">
        <f t="shared" si="9"/>
        <v>0</v>
      </c>
      <c r="I592" s="1" t="s">
        <v>22</v>
      </c>
      <c r="J592" s="1" t="s">
        <v>0</v>
      </c>
    </row>
    <row r="593" spans="1:10" ht="28.8" x14ac:dyDescent="0.3">
      <c r="A593" s="1">
        <v>1969389</v>
      </c>
      <c r="B593" s="1" t="s">
        <v>1200</v>
      </c>
      <c r="C593" s="1" t="s">
        <v>22</v>
      </c>
      <c r="D593" s="1" t="s">
        <v>1201</v>
      </c>
      <c r="E593" s="2">
        <v>0</v>
      </c>
      <c r="F593" s="1">
        <v>1</v>
      </c>
      <c r="G593" s="1" t="s">
        <v>147</v>
      </c>
      <c r="H593" s="1">
        <f t="shared" si="9"/>
        <v>0</v>
      </c>
      <c r="I593" s="1" t="s">
        <v>22</v>
      </c>
      <c r="J593" s="1" t="s">
        <v>0</v>
      </c>
    </row>
    <row r="594" spans="1:10" x14ac:dyDescent="0.3">
      <c r="A594" s="1">
        <v>1969390</v>
      </c>
      <c r="B594" s="1" t="s">
        <v>1202</v>
      </c>
      <c r="C594" s="1" t="s">
        <v>22</v>
      </c>
      <c r="D594" s="1" t="s">
        <v>1203</v>
      </c>
      <c r="E594" s="1">
        <f>ROUND(H595,2)</f>
        <v>0</v>
      </c>
      <c r="F594" s="1">
        <v>1</v>
      </c>
      <c r="G594" s="1" t="s">
        <v>0</v>
      </c>
      <c r="H594" s="1">
        <f t="shared" si="9"/>
        <v>0</v>
      </c>
      <c r="I594" s="1" t="s">
        <v>22</v>
      </c>
      <c r="J594" s="1" t="s">
        <v>0</v>
      </c>
    </row>
    <row r="595" spans="1:10" x14ac:dyDescent="0.3">
      <c r="A595" s="1">
        <v>1969391</v>
      </c>
      <c r="B595" s="1" t="s">
        <v>1204</v>
      </c>
      <c r="C595" s="1" t="s">
        <v>126</v>
      </c>
      <c r="D595" s="1" t="s">
        <v>127</v>
      </c>
      <c r="E595" s="1">
        <f>ROUND(H596,2)</f>
        <v>0</v>
      </c>
      <c r="F595" s="1">
        <v>1</v>
      </c>
      <c r="G595" s="1" t="s">
        <v>0</v>
      </c>
      <c r="H595" s="1">
        <f t="shared" si="9"/>
        <v>0</v>
      </c>
      <c r="I595" s="1" t="s">
        <v>22</v>
      </c>
      <c r="J595" s="1" t="s">
        <v>0</v>
      </c>
    </row>
    <row r="596" spans="1:10" x14ac:dyDescent="0.3">
      <c r="A596" s="1">
        <v>1969392</v>
      </c>
      <c r="B596" s="1" t="s">
        <v>1205</v>
      </c>
      <c r="C596" s="1">
        <v>764</v>
      </c>
      <c r="D596" s="1" t="s">
        <v>173</v>
      </c>
      <c r="E596" s="1">
        <f>ROUND(H597+H598+H599+H600+H601+H602+H603+H604,2)</f>
        <v>0</v>
      </c>
      <c r="F596" s="1">
        <v>1</v>
      </c>
      <c r="G596" s="1" t="s">
        <v>0</v>
      </c>
      <c r="H596" s="1">
        <f t="shared" si="9"/>
        <v>0</v>
      </c>
      <c r="I596" s="1" t="s">
        <v>22</v>
      </c>
      <c r="J596" s="1" t="s">
        <v>0</v>
      </c>
    </row>
    <row r="597" spans="1:10" ht="43.2" x14ac:dyDescent="0.3">
      <c r="A597" s="1">
        <v>1969393</v>
      </c>
      <c r="B597" s="1" t="s">
        <v>1206</v>
      </c>
      <c r="C597" s="1" t="s">
        <v>22</v>
      </c>
      <c r="D597" s="1" t="s">
        <v>1207</v>
      </c>
      <c r="E597" s="2">
        <v>0</v>
      </c>
      <c r="F597" s="1">
        <v>539.14</v>
      </c>
      <c r="G597" s="1" t="s">
        <v>79</v>
      </c>
      <c r="H597" s="1">
        <f t="shared" si="9"/>
        <v>0</v>
      </c>
      <c r="I597" s="1" t="s">
        <v>22</v>
      </c>
      <c r="J597" s="1" t="s">
        <v>0</v>
      </c>
    </row>
    <row r="598" spans="1:10" ht="28.8" x14ac:dyDescent="0.3">
      <c r="A598" s="1">
        <v>1969394</v>
      </c>
      <c r="B598" s="1" t="s">
        <v>1208</v>
      </c>
      <c r="C598" s="1" t="s">
        <v>22</v>
      </c>
      <c r="D598" s="1" t="s">
        <v>1209</v>
      </c>
      <c r="E598" s="2">
        <v>0</v>
      </c>
      <c r="F598" s="1">
        <v>246.55</v>
      </c>
      <c r="G598" s="1" t="s">
        <v>79</v>
      </c>
      <c r="H598" s="1">
        <f t="shared" si="9"/>
        <v>0</v>
      </c>
      <c r="I598" s="1" t="s">
        <v>22</v>
      </c>
      <c r="J598" s="1" t="s">
        <v>0</v>
      </c>
    </row>
    <row r="599" spans="1:10" ht="43.2" x14ac:dyDescent="0.3">
      <c r="A599" s="1">
        <v>1969395</v>
      </c>
      <c r="B599" s="1" t="s">
        <v>1210</v>
      </c>
      <c r="C599" s="1" t="s">
        <v>22</v>
      </c>
      <c r="D599" s="1" t="s">
        <v>1211</v>
      </c>
      <c r="E599" s="2">
        <v>0</v>
      </c>
      <c r="F599" s="1">
        <v>51</v>
      </c>
      <c r="G599" s="1" t="s">
        <v>79</v>
      </c>
      <c r="H599" s="1">
        <f t="shared" si="9"/>
        <v>0</v>
      </c>
      <c r="I599" s="1" t="s">
        <v>22</v>
      </c>
      <c r="J599" s="1" t="s">
        <v>0</v>
      </c>
    </row>
    <row r="600" spans="1:10" ht="43.2" x14ac:dyDescent="0.3">
      <c r="A600" s="1">
        <v>1969396</v>
      </c>
      <c r="B600" s="1" t="s">
        <v>1212</v>
      </c>
      <c r="C600" s="1" t="s">
        <v>22</v>
      </c>
      <c r="D600" s="1" t="s">
        <v>1213</v>
      </c>
      <c r="E600" s="2">
        <v>0</v>
      </c>
      <c r="F600" s="1">
        <v>70.650000000000006</v>
      </c>
      <c r="G600" s="1" t="s">
        <v>79</v>
      </c>
      <c r="H600" s="1">
        <f t="shared" si="9"/>
        <v>0</v>
      </c>
      <c r="I600" s="1" t="s">
        <v>22</v>
      </c>
      <c r="J600" s="1" t="s">
        <v>0</v>
      </c>
    </row>
    <row r="601" spans="1:10" ht="43.2" x14ac:dyDescent="0.3">
      <c r="A601" s="1">
        <v>1969397</v>
      </c>
      <c r="B601" s="1" t="s">
        <v>1214</v>
      </c>
      <c r="C601" s="1" t="s">
        <v>22</v>
      </c>
      <c r="D601" s="1" t="s">
        <v>1215</v>
      </c>
      <c r="E601" s="2">
        <v>0</v>
      </c>
      <c r="F601" s="1">
        <v>104.5</v>
      </c>
      <c r="G601" s="1" t="s">
        <v>79</v>
      </c>
      <c r="H601" s="1">
        <f t="shared" si="9"/>
        <v>0</v>
      </c>
      <c r="I601" s="1" t="s">
        <v>22</v>
      </c>
      <c r="J601" s="1" t="s">
        <v>0</v>
      </c>
    </row>
    <row r="602" spans="1:10" ht="43.2" x14ac:dyDescent="0.3">
      <c r="A602" s="1">
        <v>1969398</v>
      </c>
      <c r="B602" s="1" t="s">
        <v>1216</v>
      </c>
      <c r="C602" s="1" t="s">
        <v>22</v>
      </c>
      <c r="D602" s="1" t="s">
        <v>1217</v>
      </c>
      <c r="E602" s="2">
        <v>0</v>
      </c>
      <c r="F602" s="1">
        <v>22.6</v>
      </c>
      <c r="G602" s="1" t="s">
        <v>79</v>
      </c>
      <c r="H602" s="1">
        <f t="shared" si="9"/>
        <v>0</v>
      </c>
      <c r="I602" s="1" t="s">
        <v>22</v>
      </c>
      <c r="J602" s="1" t="s">
        <v>0</v>
      </c>
    </row>
    <row r="603" spans="1:10" ht="43.2" x14ac:dyDescent="0.3">
      <c r="A603" s="1">
        <v>1969399</v>
      </c>
      <c r="B603" s="1" t="s">
        <v>1218</v>
      </c>
      <c r="C603" s="1" t="s">
        <v>22</v>
      </c>
      <c r="D603" s="1" t="s">
        <v>1219</v>
      </c>
      <c r="E603" s="2">
        <v>0</v>
      </c>
      <c r="F603" s="1">
        <v>22.6</v>
      </c>
      <c r="G603" s="1" t="s">
        <v>79</v>
      </c>
      <c r="H603" s="1">
        <f t="shared" si="9"/>
        <v>0</v>
      </c>
      <c r="I603" s="1" t="s">
        <v>22</v>
      </c>
      <c r="J603" s="1" t="s">
        <v>0</v>
      </c>
    </row>
    <row r="604" spans="1:10" ht="28.8" x14ac:dyDescent="0.3">
      <c r="A604" s="1">
        <v>1969400</v>
      </c>
      <c r="B604" s="1" t="s">
        <v>1220</v>
      </c>
      <c r="C604" s="1" t="s">
        <v>22</v>
      </c>
      <c r="D604" s="1" t="s">
        <v>701</v>
      </c>
      <c r="E604" s="2">
        <v>0</v>
      </c>
      <c r="F604" s="1">
        <v>0.38300000000000001</v>
      </c>
      <c r="G604" s="1" t="s">
        <v>103</v>
      </c>
      <c r="H604" s="1">
        <f t="shared" si="9"/>
        <v>0</v>
      </c>
      <c r="I604" s="1" t="s">
        <v>22</v>
      </c>
      <c r="J604" s="1" t="s">
        <v>0</v>
      </c>
    </row>
    <row r="605" spans="1:10" x14ac:dyDescent="0.3">
      <c r="A605" s="1">
        <v>1969401</v>
      </c>
      <c r="B605" s="1" t="s">
        <v>1221</v>
      </c>
      <c r="C605" s="1" t="s">
        <v>22</v>
      </c>
      <c r="D605" s="1" t="s">
        <v>1222</v>
      </c>
      <c r="E605" s="1">
        <f>ROUND(H606,2)</f>
        <v>0</v>
      </c>
      <c r="F605" s="1">
        <v>1</v>
      </c>
      <c r="G605" s="1" t="s">
        <v>0</v>
      </c>
      <c r="H605" s="1">
        <f t="shared" si="9"/>
        <v>0</v>
      </c>
      <c r="I605" s="1" t="s">
        <v>22</v>
      </c>
      <c r="J605" s="1" t="s">
        <v>0</v>
      </c>
    </row>
    <row r="606" spans="1:10" x14ac:dyDescent="0.3">
      <c r="A606" s="1">
        <v>1969402</v>
      </c>
      <c r="B606" s="1" t="s">
        <v>1223</v>
      </c>
      <c r="C606" s="1" t="s">
        <v>126</v>
      </c>
      <c r="D606" s="1" t="s">
        <v>127</v>
      </c>
      <c r="E606" s="1">
        <f>ROUND(H607,2)</f>
        <v>0</v>
      </c>
      <c r="F606" s="1">
        <v>1</v>
      </c>
      <c r="G606" s="1" t="s">
        <v>0</v>
      </c>
      <c r="H606" s="1">
        <f t="shared" si="9"/>
        <v>0</v>
      </c>
      <c r="I606" s="1" t="s">
        <v>22</v>
      </c>
      <c r="J606" s="1" t="s">
        <v>0</v>
      </c>
    </row>
    <row r="607" spans="1:10" x14ac:dyDescent="0.3">
      <c r="A607" s="1">
        <v>1969403</v>
      </c>
      <c r="B607" s="1" t="s">
        <v>1224</v>
      </c>
      <c r="C607" s="1">
        <v>767</v>
      </c>
      <c r="D607" s="1" t="s">
        <v>193</v>
      </c>
      <c r="E607" s="1">
        <f>ROUND(H608+H609+H610+H611+H612+H613+H614+H615+H616+H617+H618+H619+H620+H621+H622+H623+H624+H625+H626+H627+H628+H629+H630+H631,2)</f>
        <v>0</v>
      </c>
      <c r="F607" s="1">
        <v>1</v>
      </c>
      <c r="G607" s="1" t="s">
        <v>0</v>
      </c>
      <c r="H607" s="1">
        <f t="shared" si="9"/>
        <v>0</v>
      </c>
      <c r="I607" s="1" t="s">
        <v>22</v>
      </c>
      <c r="J607" s="1" t="s">
        <v>0</v>
      </c>
    </row>
    <row r="608" spans="1:10" ht="28.8" x14ac:dyDescent="0.3">
      <c r="A608" s="1">
        <v>1969404</v>
      </c>
      <c r="B608" s="1" t="s">
        <v>1225</v>
      </c>
      <c r="C608" s="1" t="s">
        <v>22</v>
      </c>
      <c r="D608" s="1" t="s">
        <v>1226</v>
      </c>
      <c r="E608" s="2">
        <v>0</v>
      </c>
      <c r="F608" s="1">
        <v>110.52</v>
      </c>
      <c r="G608" s="1" t="s">
        <v>716</v>
      </c>
      <c r="H608" s="1">
        <f t="shared" si="9"/>
        <v>0</v>
      </c>
      <c r="I608" s="1" t="s">
        <v>22</v>
      </c>
      <c r="J608" s="1" t="s">
        <v>0</v>
      </c>
    </row>
    <row r="609" spans="1:10" ht="28.8" x14ac:dyDescent="0.3">
      <c r="A609" s="1">
        <v>1969405</v>
      </c>
      <c r="B609" s="1" t="s">
        <v>1227</v>
      </c>
      <c r="C609" s="1" t="s">
        <v>22</v>
      </c>
      <c r="D609" s="1" t="s">
        <v>1228</v>
      </c>
      <c r="E609" s="2">
        <v>0</v>
      </c>
      <c r="F609" s="1">
        <v>1219.97</v>
      </c>
      <c r="G609" s="1" t="s">
        <v>716</v>
      </c>
      <c r="H609" s="1">
        <f t="shared" si="9"/>
        <v>0</v>
      </c>
      <c r="I609" s="1" t="s">
        <v>22</v>
      </c>
      <c r="J609" s="1" t="s">
        <v>0</v>
      </c>
    </row>
    <row r="610" spans="1:10" ht="28.8" x14ac:dyDescent="0.3">
      <c r="A610" s="1">
        <v>1969406</v>
      </c>
      <c r="B610" s="1" t="s">
        <v>1229</v>
      </c>
      <c r="C610" s="1" t="s">
        <v>22</v>
      </c>
      <c r="D610" s="1" t="s">
        <v>1230</v>
      </c>
      <c r="E610" s="2">
        <v>0</v>
      </c>
      <c r="F610" s="1">
        <v>271.92</v>
      </c>
      <c r="G610" s="1" t="s">
        <v>716</v>
      </c>
      <c r="H610" s="1">
        <f t="shared" si="9"/>
        <v>0</v>
      </c>
      <c r="I610" s="1" t="s">
        <v>22</v>
      </c>
      <c r="J610" s="1" t="s">
        <v>0</v>
      </c>
    </row>
    <row r="611" spans="1:10" ht="28.8" x14ac:dyDescent="0.3">
      <c r="A611" s="1">
        <v>1969407</v>
      </c>
      <c r="B611" s="1" t="s">
        <v>1231</v>
      </c>
      <c r="C611" s="1" t="s">
        <v>22</v>
      </c>
      <c r="D611" s="1" t="s">
        <v>1232</v>
      </c>
      <c r="E611" s="2">
        <v>0</v>
      </c>
      <c r="F611" s="1">
        <v>746.29</v>
      </c>
      <c r="G611" s="1" t="s">
        <v>716</v>
      </c>
      <c r="H611" s="1">
        <f t="shared" si="9"/>
        <v>0</v>
      </c>
      <c r="I611" s="1" t="s">
        <v>22</v>
      </c>
      <c r="J611" s="1" t="s">
        <v>0</v>
      </c>
    </row>
    <row r="612" spans="1:10" ht="28.8" x14ac:dyDescent="0.3">
      <c r="A612" s="1">
        <v>1969408</v>
      </c>
      <c r="B612" s="1" t="s">
        <v>1233</v>
      </c>
      <c r="C612" s="1" t="s">
        <v>22</v>
      </c>
      <c r="D612" s="1" t="s">
        <v>1234</v>
      </c>
      <c r="E612" s="2">
        <v>0</v>
      </c>
      <c r="F612" s="1">
        <v>5657.44</v>
      </c>
      <c r="G612" s="1" t="s">
        <v>716</v>
      </c>
      <c r="H612" s="1">
        <f t="shared" si="9"/>
        <v>0</v>
      </c>
      <c r="I612" s="1" t="s">
        <v>22</v>
      </c>
      <c r="J612" s="1" t="s">
        <v>0</v>
      </c>
    </row>
    <row r="613" spans="1:10" ht="28.8" x14ac:dyDescent="0.3">
      <c r="A613" s="1">
        <v>1969409</v>
      </c>
      <c r="B613" s="1" t="s">
        <v>1235</v>
      </c>
      <c r="C613" s="1" t="s">
        <v>22</v>
      </c>
      <c r="D613" s="1" t="s">
        <v>1236</v>
      </c>
      <c r="E613" s="2">
        <v>0</v>
      </c>
      <c r="F613" s="1">
        <v>606.73</v>
      </c>
      <c r="G613" s="1" t="s">
        <v>716</v>
      </c>
      <c r="H613" s="1">
        <f t="shared" si="9"/>
        <v>0</v>
      </c>
      <c r="I613" s="1" t="s">
        <v>22</v>
      </c>
      <c r="J613" s="1" t="s">
        <v>0</v>
      </c>
    </row>
    <row r="614" spans="1:10" ht="28.8" x14ac:dyDescent="0.3">
      <c r="A614" s="1">
        <v>1969410</v>
      </c>
      <c r="B614" s="1" t="s">
        <v>1237</v>
      </c>
      <c r="C614" s="1" t="s">
        <v>22</v>
      </c>
      <c r="D614" s="1" t="s">
        <v>1238</v>
      </c>
      <c r="E614" s="2">
        <v>0</v>
      </c>
      <c r="F614" s="1">
        <v>476.65</v>
      </c>
      <c r="G614" s="1" t="s">
        <v>716</v>
      </c>
      <c r="H614" s="1">
        <f t="shared" si="9"/>
        <v>0</v>
      </c>
      <c r="I614" s="1" t="s">
        <v>22</v>
      </c>
      <c r="J614" s="1" t="s">
        <v>0</v>
      </c>
    </row>
    <row r="615" spans="1:10" ht="28.8" x14ac:dyDescent="0.3">
      <c r="A615" s="1">
        <v>1969411</v>
      </c>
      <c r="B615" s="1" t="s">
        <v>1239</v>
      </c>
      <c r="C615" s="1" t="s">
        <v>22</v>
      </c>
      <c r="D615" s="1" t="s">
        <v>1240</v>
      </c>
      <c r="E615" s="2">
        <v>0</v>
      </c>
      <c r="F615" s="1">
        <v>6448.2</v>
      </c>
      <c r="G615" s="1" t="s">
        <v>716</v>
      </c>
      <c r="H615" s="1">
        <f t="shared" si="9"/>
        <v>0</v>
      </c>
      <c r="I615" s="1" t="s">
        <v>22</v>
      </c>
      <c r="J615" s="1" t="s">
        <v>0</v>
      </c>
    </row>
    <row r="616" spans="1:10" ht="28.8" x14ac:dyDescent="0.3">
      <c r="A616" s="1">
        <v>1969412</v>
      </c>
      <c r="B616" s="1" t="s">
        <v>1241</v>
      </c>
      <c r="C616" s="1" t="s">
        <v>22</v>
      </c>
      <c r="D616" s="1" t="s">
        <v>1242</v>
      </c>
      <c r="E616" s="2">
        <v>0</v>
      </c>
      <c r="F616" s="1">
        <v>1211.67</v>
      </c>
      <c r="G616" s="1" t="s">
        <v>716</v>
      </c>
      <c r="H616" s="1">
        <f t="shared" si="9"/>
        <v>0</v>
      </c>
      <c r="I616" s="1" t="s">
        <v>22</v>
      </c>
      <c r="J616" s="1" t="s">
        <v>0</v>
      </c>
    </row>
    <row r="617" spans="1:10" ht="28.8" x14ac:dyDescent="0.3">
      <c r="A617" s="1">
        <v>1969413</v>
      </c>
      <c r="B617" s="1" t="s">
        <v>1243</v>
      </c>
      <c r="C617" s="1" t="s">
        <v>22</v>
      </c>
      <c r="D617" s="1" t="s">
        <v>1244</v>
      </c>
      <c r="E617" s="2">
        <v>0</v>
      </c>
      <c r="F617" s="1">
        <v>74.790000000000006</v>
      </c>
      <c r="G617" s="1" t="s">
        <v>716</v>
      </c>
      <c r="H617" s="1">
        <f t="shared" si="9"/>
        <v>0</v>
      </c>
      <c r="I617" s="1" t="s">
        <v>22</v>
      </c>
      <c r="J617" s="1" t="s">
        <v>0</v>
      </c>
    </row>
    <row r="618" spans="1:10" ht="28.8" x14ac:dyDescent="0.3">
      <c r="A618" s="1">
        <v>1969414</v>
      </c>
      <c r="B618" s="1" t="s">
        <v>1245</v>
      </c>
      <c r="C618" s="1" t="s">
        <v>22</v>
      </c>
      <c r="D618" s="1" t="s">
        <v>1246</v>
      </c>
      <c r="E618" s="2">
        <v>0</v>
      </c>
      <c r="F618" s="1">
        <v>36.43</v>
      </c>
      <c r="G618" s="1" t="s">
        <v>716</v>
      </c>
      <c r="H618" s="1">
        <f t="shared" si="9"/>
        <v>0</v>
      </c>
      <c r="I618" s="1" t="s">
        <v>22</v>
      </c>
      <c r="J618" s="1" t="s">
        <v>0</v>
      </c>
    </row>
    <row r="619" spans="1:10" ht="28.8" x14ac:dyDescent="0.3">
      <c r="A619" s="1">
        <v>1969415</v>
      </c>
      <c r="B619" s="1" t="s">
        <v>1247</v>
      </c>
      <c r="C619" s="1" t="s">
        <v>22</v>
      </c>
      <c r="D619" s="1" t="s">
        <v>1248</v>
      </c>
      <c r="E619" s="2">
        <v>0</v>
      </c>
      <c r="F619" s="1">
        <v>52.55</v>
      </c>
      <c r="G619" s="1" t="s">
        <v>79</v>
      </c>
      <c r="H619" s="1">
        <f t="shared" si="9"/>
        <v>0</v>
      </c>
      <c r="I619" s="1" t="s">
        <v>22</v>
      </c>
      <c r="J619" s="1" t="s">
        <v>0</v>
      </c>
    </row>
    <row r="620" spans="1:10" ht="28.8" x14ac:dyDescent="0.3">
      <c r="A620" s="1">
        <v>1969416</v>
      </c>
      <c r="B620" s="1" t="s">
        <v>1249</v>
      </c>
      <c r="C620" s="1" t="s">
        <v>22</v>
      </c>
      <c r="D620" s="1" t="s">
        <v>1250</v>
      </c>
      <c r="E620" s="2">
        <v>0</v>
      </c>
      <c r="F620" s="1">
        <v>947.03</v>
      </c>
      <c r="G620" s="1" t="s">
        <v>716</v>
      </c>
      <c r="H620" s="1">
        <f t="shared" si="9"/>
        <v>0</v>
      </c>
      <c r="I620" s="1" t="s">
        <v>22</v>
      </c>
      <c r="J620" s="1" t="s">
        <v>0</v>
      </c>
    </row>
    <row r="621" spans="1:10" ht="28.8" x14ac:dyDescent="0.3">
      <c r="A621" s="1">
        <v>1969417</v>
      </c>
      <c r="B621" s="1" t="s">
        <v>1251</v>
      </c>
      <c r="C621" s="1" t="s">
        <v>22</v>
      </c>
      <c r="D621" s="1" t="s">
        <v>1252</v>
      </c>
      <c r="E621" s="2">
        <v>0</v>
      </c>
      <c r="F621" s="1">
        <v>67.400000000000006</v>
      </c>
      <c r="G621" s="1" t="s">
        <v>716</v>
      </c>
      <c r="H621" s="1">
        <f t="shared" si="9"/>
        <v>0</v>
      </c>
      <c r="I621" s="1" t="s">
        <v>22</v>
      </c>
      <c r="J621" s="1" t="s">
        <v>0</v>
      </c>
    </row>
    <row r="622" spans="1:10" ht="28.8" x14ac:dyDescent="0.3">
      <c r="A622" s="1">
        <v>1969418</v>
      </c>
      <c r="B622" s="1" t="s">
        <v>1253</v>
      </c>
      <c r="C622" s="1" t="s">
        <v>22</v>
      </c>
      <c r="D622" s="1" t="s">
        <v>1254</v>
      </c>
      <c r="E622" s="2">
        <v>0</v>
      </c>
      <c r="F622" s="1">
        <v>24.82</v>
      </c>
      <c r="G622" s="1" t="s">
        <v>716</v>
      </c>
      <c r="H622" s="1">
        <f t="shared" si="9"/>
        <v>0</v>
      </c>
      <c r="I622" s="1" t="s">
        <v>22</v>
      </c>
      <c r="J622" s="1" t="s">
        <v>0</v>
      </c>
    </row>
    <row r="623" spans="1:10" ht="28.8" x14ac:dyDescent="0.3">
      <c r="A623" s="1">
        <v>1969419</v>
      </c>
      <c r="B623" s="1" t="s">
        <v>1255</v>
      </c>
      <c r="C623" s="1" t="s">
        <v>22</v>
      </c>
      <c r="D623" s="1" t="s">
        <v>1256</v>
      </c>
      <c r="E623" s="2">
        <v>0</v>
      </c>
      <c r="F623" s="1">
        <v>30.96</v>
      </c>
      <c r="G623" s="1" t="s">
        <v>716</v>
      </c>
      <c r="H623" s="1">
        <f t="shared" si="9"/>
        <v>0</v>
      </c>
      <c r="I623" s="1" t="s">
        <v>22</v>
      </c>
      <c r="J623" s="1" t="s">
        <v>0</v>
      </c>
    </row>
    <row r="624" spans="1:10" ht="28.8" x14ac:dyDescent="0.3">
      <c r="A624" s="1">
        <v>1969420</v>
      </c>
      <c r="B624" s="1" t="s">
        <v>1257</v>
      </c>
      <c r="C624" s="1" t="s">
        <v>22</v>
      </c>
      <c r="D624" s="1" t="s">
        <v>1258</v>
      </c>
      <c r="E624" s="2">
        <v>0</v>
      </c>
      <c r="F624" s="1">
        <v>35.92</v>
      </c>
      <c r="G624" s="1" t="s">
        <v>716</v>
      </c>
      <c r="H624" s="1">
        <f t="shared" si="9"/>
        <v>0</v>
      </c>
      <c r="I624" s="1" t="s">
        <v>22</v>
      </c>
      <c r="J624" s="1" t="s">
        <v>0</v>
      </c>
    </row>
    <row r="625" spans="1:10" ht="28.8" x14ac:dyDescent="0.3">
      <c r="A625" s="1">
        <v>1969421</v>
      </c>
      <c r="B625" s="1" t="s">
        <v>1259</v>
      </c>
      <c r="C625" s="1" t="s">
        <v>22</v>
      </c>
      <c r="D625" s="1" t="s">
        <v>1260</v>
      </c>
      <c r="E625" s="2">
        <v>0</v>
      </c>
      <c r="F625" s="1">
        <v>43.11</v>
      </c>
      <c r="G625" s="1" t="s">
        <v>716</v>
      </c>
      <c r="H625" s="1">
        <f t="shared" si="9"/>
        <v>0</v>
      </c>
      <c r="I625" s="1" t="s">
        <v>22</v>
      </c>
      <c r="J625" s="1" t="s">
        <v>0</v>
      </c>
    </row>
    <row r="626" spans="1:10" ht="28.8" x14ac:dyDescent="0.3">
      <c r="A626" s="1">
        <v>1969422</v>
      </c>
      <c r="B626" s="1" t="s">
        <v>1261</v>
      </c>
      <c r="C626" s="1" t="s">
        <v>22</v>
      </c>
      <c r="D626" s="1" t="s">
        <v>1262</v>
      </c>
      <c r="E626" s="2">
        <v>0</v>
      </c>
      <c r="F626" s="1">
        <v>28.72</v>
      </c>
      <c r="G626" s="1" t="s">
        <v>79</v>
      </c>
      <c r="H626" s="1">
        <f t="shared" si="9"/>
        <v>0</v>
      </c>
      <c r="I626" s="1" t="s">
        <v>22</v>
      </c>
      <c r="J626" s="1" t="s">
        <v>0</v>
      </c>
    </row>
    <row r="627" spans="1:10" ht="28.8" x14ac:dyDescent="0.3">
      <c r="A627" s="1">
        <v>1969423</v>
      </c>
      <c r="B627" s="1" t="s">
        <v>1263</v>
      </c>
      <c r="C627" s="1" t="s">
        <v>22</v>
      </c>
      <c r="D627" s="1" t="s">
        <v>1264</v>
      </c>
      <c r="E627" s="2">
        <v>0</v>
      </c>
      <c r="F627" s="1">
        <v>99</v>
      </c>
      <c r="G627" s="1" t="s">
        <v>79</v>
      </c>
      <c r="H627" s="1">
        <f t="shared" si="9"/>
        <v>0</v>
      </c>
      <c r="I627" s="1" t="s">
        <v>22</v>
      </c>
      <c r="J627" s="1" t="s">
        <v>0</v>
      </c>
    </row>
    <row r="628" spans="1:10" ht="28.8" x14ac:dyDescent="0.3">
      <c r="A628" s="1">
        <v>1969424</v>
      </c>
      <c r="B628" s="1" t="s">
        <v>1265</v>
      </c>
      <c r="C628" s="1" t="s">
        <v>22</v>
      </c>
      <c r="D628" s="1" t="s">
        <v>1266</v>
      </c>
      <c r="E628" s="2">
        <v>0</v>
      </c>
      <c r="F628" s="1">
        <v>33.31</v>
      </c>
      <c r="G628" s="1" t="s">
        <v>55</v>
      </c>
      <c r="H628" s="1">
        <f t="shared" si="9"/>
        <v>0</v>
      </c>
      <c r="I628" s="1" t="s">
        <v>22</v>
      </c>
      <c r="J628" s="1" t="s">
        <v>0</v>
      </c>
    </row>
    <row r="629" spans="1:10" ht="28.8" x14ac:dyDescent="0.3">
      <c r="A629" s="1">
        <v>1969425</v>
      </c>
      <c r="B629" s="1" t="s">
        <v>1267</v>
      </c>
      <c r="C629" s="1" t="s">
        <v>22</v>
      </c>
      <c r="D629" s="1" t="s">
        <v>1268</v>
      </c>
      <c r="E629" s="2">
        <v>0</v>
      </c>
      <c r="F629" s="1">
        <v>4.3600000000000003</v>
      </c>
      <c r="G629" s="1" t="s">
        <v>79</v>
      </c>
      <c r="H629" s="1">
        <f t="shared" si="9"/>
        <v>0</v>
      </c>
      <c r="I629" s="1" t="s">
        <v>22</v>
      </c>
      <c r="J629" s="1" t="s">
        <v>0</v>
      </c>
    </row>
    <row r="630" spans="1:10" x14ac:dyDescent="0.3">
      <c r="A630" s="1">
        <v>1969426</v>
      </c>
      <c r="B630" s="1" t="s">
        <v>1269</v>
      </c>
      <c r="C630" s="1" t="s">
        <v>22</v>
      </c>
      <c r="D630" s="1" t="s">
        <v>1270</v>
      </c>
      <c r="E630" s="2">
        <v>0</v>
      </c>
      <c r="F630" s="1">
        <v>1</v>
      </c>
      <c r="G630" s="1" t="s">
        <v>147</v>
      </c>
      <c r="H630" s="1">
        <f t="shared" si="9"/>
        <v>0</v>
      </c>
      <c r="I630" s="1" t="s">
        <v>22</v>
      </c>
      <c r="J630" s="1" t="s">
        <v>0</v>
      </c>
    </row>
    <row r="631" spans="1:10" ht="28.8" x14ac:dyDescent="0.3">
      <c r="A631" s="1">
        <v>1969427</v>
      </c>
      <c r="B631" s="1" t="s">
        <v>1271</v>
      </c>
      <c r="C631" s="1" t="s">
        <v>22</v>
      </c>
      <c r="D631" s="1" t="s">
        <v>1163</v>
      </c>
      <c r="E631" s="2">
        <v>0</v>
      </c>
      <c r="F631" s="1">
        <v>1</v>
      </c>
      <c r="G631" s="1" t="s">
        <v>147</v>
      </c>
      <c r="H631" s="1">
        <f t="shared" si="9"/>
        <v>0</v>
      </c>
      <c r="I631" s="1" t="s">
        <v>22</v>
      </c>
      <c r="J631" s="1" t="s">
        <v>0</v>
      </c>
    </row>
    <row r="632" spans="1:10" x14ac:dyDescent="0.3">
      <c r="A632" s="1">
        <v>1969428</v>
      </c>
      <c r="B632" s="1" t="s">
        <v>1272</v>
      </c>
      <c r="C632" s="1" t="s">
        <v>22</v>
      </c>
      <c r="D632" s="1" t="s">
        <v>1273</v>
      </c>
      <c r="E632" s="1">
        <f>ROUND(H633,2)</f>
        <v>0</v>
      </c>
      <c r="F632" s="1">
        <v>1</v>
      </c>
      <c r="G632" s="1" t="s">
        <v>0</v>
      </c>
      <c r="H632" s="1">
        <f t="shared" si="9"/>
        <v>0</v>
      </c>
      <c r="I632" s="1" t="s">
        <v>22</v>
      </c>
      <c r="J632" s="1" t="s">
        <v>0</v>
      </c>
    </row>
    <row r="633" spans="1:10" x14ac:dyDescent="0.3">
      <c r="A633" s="1">
        <v>1969429</v>
      </c>
      <c r="B633" s="1" t="s">
        <v>1274</v>
      </c>
      <c r="C633" s="1" t="s">
        <v>35</v>
      </c>
      <c r="D633" s="1" t="s">
        <v>36</v>
      </c>
      <c r="E633" s="1">
        <f>ROUND(H634,2)</f>
        <v>0</v>
      </c>
      <c r="F633" s="1">
        <v>1</v>
      </c>
      <c r="G633" s="1" t="s">
        <v>0</v>
      </c>
      <c r="H633" s="1">
        <f t="shared" si="9"/>
        <v>0</v>
      </c>
      <c r="I633" s="1" t="s">
        <v>22</v>
      </c>
      <c r="J633" s="1" t="s">
        <v>0</v>
      </c>
    </row>
    <row r="634" spans="1:10" x14ac:dyDescent="0.3">
      <c r="A634" s="1">
        <v>1969430</v>
      </c>
      <c r="B634" s="1" t="s">
        <v>1275</v>
      </c>
      <c r="C634" s="1">
        <v>9</v>
      </c>
      <c r="D634" s="1" t="s">
        <v>47</v>
      </c>
      <c r="E634" s="1">
        <f>ROUND(H635+H636+H637+H638+H639+H640+H641+H642+H643+H644+H645+H646+H647+H648+H649+H650+H651+H652+H653+H654+H655+H656+H657+H658+H659+H660+H661,2)</f>
        <v>0</v>
      </c>
      <c r="F634" s="1">
        <v>1</v>
      </c>
      <c r="G634" s="1" t="s">
        <v>0</v>
      </c>
      <c r="H634" s="1">
        <f t="shared" si="9"/>
        <v>0</v>
      </c>
      <c r="I634" s="1" t="s">
        <v>22</v>
      </c>
      <c r="J634" s="1" t="s">
        <v>0</v>
      </c>
    </row>
    <row r="635" spans="1:10" ht="28.8" x14ac:dyDescent="0.3">
      <c r="A635" s="1">
        <v>1969431</v>
      </c>
      <c r="B635" s="1" t="s">
        <v>1276</v>
      </c>
      <c r="C635" s="1" t="s">
        <v>22</v>
      </c>
      <c r="D635" s="1" t="s">
        <v>1277</v>
      </c>
      <c r="E635" s="2">
        <v>0</v>
      </c>
      <c r="F635" s="1">
        <v>560</v>
      </c>
      <c r="G635" s="1" t="s">
        <v>72</v>
      </c>
      <c r="H635" s="1">
        <f t="shared" si="9"/>
        <v>0</v>
      </c>
      <c r="I635" s="1" t="s">
        <v>22</v>
      </c>
      <c r="J635" s="1" t="s">
        <v>0</v>
      </c>
    </row>
    <row r="636" spans="1:10" x14ac:dyDescent="0.3">
      <c r="A636" s="1">
        <v>1969432</v>
      </c>
      <c r="B636" s="1" t="s">
        <v>1278</v>
      </c>
      <c r="C636" s="1" t="s">
        <v>22</v>
      </c>
      <c r="D636" s="1" t="s">
        <v>1279</v>
      </c>
      <c r="E636" s="2">
        <v>0</v>
      </c>
      <c r="F636" s="1">
        <v>30</v>
      </c>
      <c r="G636" s="1" t="s">
        <v>79</v>
      </c>
      <c r="H636" s="1">
        <f t="shared" si="9"/>
        <v>0</v>
      </c>
      <c r="I636" s="1" t="s">
        <v>22</v>
      </c>
      <c r="J636" s="1" t="s">
        <v>0</v>
      </c>
    </row>
    <row r="637" spans="1:10" ht="28.8" x14ac:dyDescent="0.3">
      <c r="A637" s="1">
        <v>1969433</v>
      </c>
      <c r="B637" s="1" t="s">
        <v>1280</v>
      </c>
      <c r="C637" s="1" t="s">
        <v>22</v>
      </c>
      <c r="D637" s="1" t="s">
        <v>1281</v>
      </c>
      <c r="E637" s="2">
        <v>0</v>
      </c>
      <c r="F637" s="1">
        <v>3</v>
      </c>
      <c r="G637" s="1" t="s">
        <v>72</v>
      </c>
      <c r="H637" s="1">
        <f t="shared" si="9"/>
        <v>0</v>
      </c>
      <c r="I637" s="1" t="s">
        <v>22</v>
      </c>
      <c r="J637" s="1" t="s">
        <v>0</v>
      </c>
    </row>
    <row r="638" spans="1:10" ht="28.8" x14ac:dyDescent="0.3">
      <c r="A638" s="1">
        <v>1969434</v>
      </c>
      <c r="B638" s="1" t="s">
        <v>1282</v>
      </c>
      <c r="C638" s="1" t="s">
        <v>22</v>
      </c>
      <c r="D638" s="1" t="s">
        <v>1283</v>
      </c>
      <c r="E638" s="2">
        <v>0</v>
      </c>
      <c r="F638" s="1">
        <v>3</v>
      </c>
      <c r="G638" s="1" t="s">
        <v>72</v>
      </c>
      <c r="H638" s="1">
        <f t="shared" si="9"/>
        <v>0</v>
      </c>
      <c r="I638" s="1" t="s">
        <v>22</v>
      </c>
      <c r="J638" s="1" t="s">
        <v>0</v>
      </c>
    </row>
    <row r="639" spans="1:10" x14ac:dyDescent="0.3">
      <c r="A639" s="1">
        <v>1969435</v>
      </c>
      <c r="B639" s="1" t="s">
        <v>1284</v>
      </c>
      <c r="C639" s="1" t="s">
        <v>22</v>
      </c>
      <c r="D639" s="1" t="s">
        <v>1285</v>
      </c>
      <c r="E639" s="2">
        <v>0</v>
      </c>
      <c r="F639" s="1">
        <v>2</v>
      </c>
      <c r="G639" s="1" t="s">
        <v>72</v>
      </c>
      <c r="H639" s="1">
        <f t="shared" si="9"/>
        <v>0</v>
      </c>
      <c r="I639" s="1" t="s">
        <v>22</v>
      </c>
      <c r="J639" s="1" t="s">
        <v>0</v>
      </c>
    </row>
    <row r="640" spans="1:10" x14ac:dyDescent="0.3">
      <c r="A640" s="1">
        <v>1969436</v>
      </c>
      <c r="B640" s="1" t="s">
        <v>1286</v>
      </c>
      <c r="C640" s="1" t="s">
        <v>22</v>
      </c>
      <c r="D640" s="1" t="s">
        <v>1287</v>
      </c>
      <c r="E640" s="2">
        <v>0</v>
      </c>
      <c r="F640" s="1">
        <v>1</v>
      </c>
      <c r="G640" s="1" t="s">
        <v>72</v>
      </c>
      <c r="H640" s="1">
        <f t="shared" si="9"/>
        <v>0</v>
      </c>
      <c r="I640" s="1" t="s">
        <v>22</v>
      </c>
      <c r="J640" s="1" t="s">
        <v>0</v>
      </c>
    </row>
    <row r="641" spans="1:10" ht="28.8" x14ac:dyDescent="0.3">
      <c r="A641" s="1">
        <v>1969437</v>
      </c>
      <c r="B641" s="1" t="s">
        <v>1288</v>
      </c>
      <c r="C641" s="1" t="s">
        <v>22</v>
      </c>
      <c r="D641" s="1" t="s">
        <v>1289</v>
      </c>
      <c r="E641" s="2">
        <v>0</v>
      </c>
      <c r="F641" s="1">
        <v>724</v>
      </c>
      <c r="G641" s="1" t="s">
        <v>72</v>
      </c>
      <c r="H641" s="1">
        <f t="shared" si="9"/>
        <v>0</v>
      </c>
      <c r="I641" s="1" t="s">
        <v>22</v>
      </c>
      <c r="J641" s="1" t="s">
        <v>0</v>
      </c>
    </row>
    <row r="642" spans="1:10" x14ac:dyDescent="0.3">
      <c r="A642" s="1">
        <v>1969438</v>
      </c>
      <c r="B642" s="1" t="s">
        <v>1290</v>
      </c>
      <c r="C642" s="1" t="s">
        <v>22</v>
      </c>
      <c r="D642" s="1" t="s">
        <v>1291</v>
      </c>
      <c r="E642" s="2">
        <v>0</v>
      </c>
      <c r="F642" s="1">
        <v>11</v>
      </c>
      <c r="G642" s="1" t="s">
        <v>72</v>
      </c>
      <c r="H642" s="1">
        <f t="shared" si="9"/>
        <v>0</v>
      </c>
      <c r="I642" s="1" t="s">
        <v>22</v>
      </c>
      <c r="J642" s="1" t="s">
        <v>0</v>
      </c>
    </row>
    <row r="643" spans="1:10" x14ac:dyDescent="0.3">
      <c r="A643" s="1">
        <v>1969439</v>
      </c>
      <c r="B643" s="1" t="s">
        <v>1292</v>
      </c>
      <c r="C643" s="1" t="s">
        <v>22</v>
      </c>
      <c r="D643" s="1" t="s">
        <v>1293</v>
      </c>
      <c r="E643" s="2">
        <v>0</v>
      </c>
      <c r="F643" s="1">
        <v>51</v>
      </c>
      <c r="G643" s="1" t="s">
        <v>72</v>
      </c>
      <c r="H643" s="1">
        <f t="shared" ref="H643:H706" si="10">IF(ISNUMBER(VALUE(E643)),ROUND(SUM(ROUND(E643,2)*F643),2),"N")</f>
        <v>0</v>
      </c>
      <c r="I643" s="1" t="s">
        <v>22</v>
      </c>
      <c r="J643" s="1" t="s">
        <v>0</v>
      </c>
    </row>
    <row r="644" spans="1:10" x14ac:dyDescent="0.3">
      <c r="A644" s="1">
        <v>1969440</v>
      </c>
      <c r="B644" s="1" t="s">
        <v>1294</v>
      </c>
      <c r="C644" s="1" t="s">
        <v>22</v>
      </c>
      <c r="D644" s="1" t="s">
        <v>1295</v>
      </c>
      <c r="E644" s="2">
        <v>0</v>
      </c>
      <c r="F644" s="1">
        <v>29</v>
      </c>
      <c r="G644" s="1" t="s">
        <v>72</v>
      </c>
      <c r="H644" s="1">
        <f t="shared" si="10"/>
        <v>0</v>
      </c>
      <c r="I644" s="1" t="s">
        <v>22</v>
      </c>
      <c r="J644" s="1" t="s">
        <v>0</v>
      </c>
    </row>
    <row r="645" spans="1:10" ht="28.8" x14ac:dyDescent="0.3">
      <c r="A645" s="1">
        <v>1969441</v>
      </c>
      <c r="B645" s="1" t="s">
        <v>1296</v>
      </c>
      <c r="C645" s="1" t="s">
        <v>22</v>
      </c>
      <c r="D645" s="1" t="s">
        <v>1297</v>
      </c>
      <c r="E645" s="2">
        <v>0</v>
      </c>
      <c r="F645" s="1">
        <v>57</v>
      </c>
      <c r="G645" s="1" t="s">
        <v>72</v>
      </c>
      <c r="H645" s="1">
        <f t="shared" si="10"/>
        <v>0</v>
      </c>
      <c r="I645" s="1" t="s">
        <v>22</v>
      </c>
      <c r="J645" s="1" t="s">
        <v>0</v>
      </c>
    </row>
    <row r="646" spans="1:10" ht="28.8" x14ac:dyDescent="0.3">
      <c r="A646" s="1">
        <v>1969442</v>
      </c>
      <c r="B646" s="1" t="s">
        <v>1298</v>
      </c>
      <c r="C646" s="1" t="s">
        <v>22</v>
      </c>
      <c r="D646" s="1" t="s">
        <v>1299</v>
      </c>
      <c r="E646" s="2">
        <v>0</v>
      </c>
      <c r="F646" s="1">
        <v>9</v>
      </c>
      <c r="G646" s="1" t="s">
        <v>72</v>
      </c>
      <c r="H646" s="1">
        <f t="shared" si="10"/>
        <v>0</v>
      </c>
      <c r="I646" s="1" t="s">
        <v>22</v>
      </c>
      <c r="J646" s="1" t="s">
        <v>0</v>
      </c>
    </row>
    <row r="647" spans="1:10" x14ac:dyDescent="0.3">
      <c r="A647" s="1">
        <v>1969443</v>
      </c>
      <c r="B647" s="1" t="s">
        <v>1300</v>
      </c>
      <c r="C647" s="1" t="s">
        <v>22</v>
      </c>
      <c r="D647" s="1" t="s">
        <v>1301</v>
      </c>
      <c r="E647" s="2">
        <v>0</v>
      </c>
      <c r="F647" s="1">
        <v>29</v>
      </c>
      <c r="G647" s="1" t="s">
        <v>72</v>
      </c>
      <c r="H647" s="1">
        <f t="shared" si="10"/>
        <v>0</v>
      </c>
      <c r="I647" s="1" t="s">
        <v>22</v>
      </c>
      <c r="J647" s="1" t="s">
        <v>0</v>
      </c>
    </row>
    <row r="648" spans="1:10" x14ac:dyDescent="0.3">
      <c r="A648" s="1">
        <v>1969444</v>
      </c>
      <c r="B648" s="1" t="s">
        <v>1302</v>
      </c>
      <c r="C648" s="1" t="s">
        <v>22</v>
      </c>
      <c r="D648" s="1" t="s">
        <v>1303</v>
      </c>
      <c r="E648" s="2">
        <v>0</v>
      </c>
      <c r="F648" s="1">
        <v>75</v>
      </c>
      <c r="G648" s="1" t="s">
        <v>72</v>
      </c>
      <c r="H648" s="1">
        <f t="shared" si="10"/>
        <v>0</v>
      </c>
      <c r="I648" s="1" t="s">
        <v>22</v>
      </c>
      <c r="J648" s="1" t="s">
        <v>0</v>
      </c>
    </row>
    <row r="649" spans="1:10" x14ac:dyDescent="0.3">
      <c r="A649" s="1">
        <v>1969445</v>
      </c>
      <c r="B649" s="1" t="s">
        <v>1304</v>
      </c>
      <c r="C649" s="1" t="s">
        <v>22</v>
      </c>
      <c r="D649" s="1" t="s">
        <v>1305</v>
      </c>
      <c r="E649" s="2">
        <v>0</v>
      </c>
      <c r="F649" s="1">
        <v>15</v>
      </c>
      <c r="G649" s="1" t="s">
        <v>72</v>
      </c>
      <c r="H649" s="1">
        <f t="shared" si="10"/>
        <v>0</v>
      </c>
      <c r="I649" s="1" t="s">
        <v>22</v>
      </c>
      <c r="J649" s="1" t="s">
        <v>0</v>
      </c>
    </row>
    <row r="650" spans="1:10" x14ac:dyDescent="0.3">
      <c r="A650" s="1">
        <v>1969446</v>
      </c>
      <c r="B650" s="1" t="s">
        <v>1306</v>
      </c>
      <c r="C650" s="1" t="s">
        <v>22</v>
      </c>
      <c r="D650" s="1" t="s">
        <v>1307</v>
      </c>
      <c r="E650" s="2">
        <v>0</v>
      </c>
      <c r="F650" s="1">
        <v>20</v>
      </c>
      <c r="G650" s="1" t="s">
        <v>72</v>
      </c>
      <c r="H650" s="1">
        <f t="shared" si="10"/>
        <v>0</v>
      </c>
      <c r="I650" s="1" t="s">
        <v>22</v>
      </c>
      <c r="J650" s="1" t="s">
        <v>0</v>
      </c>
    </row>
    <row r="651" spans="1:10" ht="28.8" x14ac:dyDescent="0.3">
      <c r="A651" s="1">
        <v>1969447</v>
      </c>
      <c r="B651" s="1" t="s">
        <v>1308</v>
      </c>
      <c r="C651" s="1" t="s">
        <v>22</v>
      </c>
      <c r="D651" s="1" t="s">
        <v>1309</v>
      </c>
      <c r="E651" s="2">
        <v>0</v>
      </c>
      <c r="F651" s="1">
        <v>47</v>
      </c>
      <c r="G651" s="1" t="s">
        <v>72</v>
      </c>
      <c r="H651" s="1">
        <f t="shared" si="10"/>
        <v>0</v>
      </c>
      <c r="I651" s="1" t="s">
        <v>22</v>
      </c>
      <c r="J651" s="1" t="s">
        <v>0</v>
      </c>
    </row>
    <row r="652" spans="1:10" ht="28.8" x14ac:dyDescent="0.3">
      <c r="A652" s="1">
        <v>1969448</v>
      </c>
      <c r="B652" s="1" t="s">
        <v>1310</v>
      </c>
      <c r="C652" s="1" t="s">
        <v>22</v>
      </c>
      <c r="D652" s="1" t="s">
        <v>1311</v>
      </c>
      <c r="E652" s="2">
        <v>0</v>
      </c>
      <c r="F652" s="1">
        <v>66</v>
      </c>
      <c r="G652" s="1" t="s">
        <v>72</v>
      </c>
      <c r="H652" s="1">
        <f t="shared" si="10"/>
        <v>0</v>
      </c>
      <c r="I652" s="1" t="s">
        <v>22</v>
      </c>
      <c r="J652" s="1" t="s">
        <v>0</v>
      </c>
    </row>
    <row r="653" spans="1:10" x14ac:dyDescent="0.3">
      <c r="A653" s="1">
        <v>1969449</v>
      </c>
      <c r="B653" s="1" t="s">
        <v>1312</v>
      </c>
      <c r="C653" s="1" t="s">
        <v>22</v>
      </c>
      <c r="D653" s="1" t="s">
        <v>1313</v>
      </c>
      <c r="E653" s="2">
        <v>0</v>
      </c>
      <c r="F653" s="1">
        <v>8</v>
      </c>
      <c r="G653" s="1" t="s">
        <v>72</v>
      </c>
      <c r="H653" s="1">
        <f t="shared" si="10"/>
        <v>0</v>
      </c>
      <c r="I653" s="1" t="s">
        <v>22</v>
      </c>
      <c r="J653" s="1" t="s">
        <v>0</v>
      </c>
    </row>
    <row r="654" spans="1:10" x14ac:dyDescent="0.3">
      <c r="A654" s="1">
        <v>1969450</v>
      </c>
      <c r="B654" s="1" t="s">
        <v>1314</v>
      </c>
      <c r="C654" s="1" t="s">
        <v>22</v>
      </c>
      <c r="D654" s="1" t="s">
        <v>1315</v>
      </c>
      <c r="E654" s="2">
        <v>0</v>
      </c>
      <c r="F654" s="1">
        <v>4</v>
      </c>
      <c r="G654" s="1" t="s">
        <v>72</v>
      </c>
      <c r="H654" s="1">
        <f t="shared" si="10"/>
        <v>0</v>
      </c>
      <c r="I654" s="1" t="s">
        <v>22</v>
      </c>
      <c r="J654" s="1" t="s">
        <v>0</v>
      </c>
    </row>
    <row r="655" spans="1:10" x14ac:dyDescent="0.3">
      <c r="A655" s="1">
        <v>1969451</v>
      </c>
      <c r="B655" s="1" t="s">
        <v>1316</v>
      </c>
      <c r="C655" s="1" t="s">
        <v>22</v>
      </c>
      <c r="D655" s="1" t="s">
        <v>1317</v>
      </c>
      <c r="E655" s="2">
        <v>0</v>
      </c>
      <c r="F655" s="1">
        <v>9</v>
      </c>
      <c r="G655" s="1" t="s">
        <v>72</v>
      </c>
      <c r="H655" s="1">
        <f t="shared" si="10"/>
        <v>0</v>
      </c>
      <c r="I655" s="1" t="s">
        <v>22</v>
      </c>
      <c r="J655" s="1" t="s">
        <v>0</v>
      </c>
    </row>
    <row r="656" spans="1:10" x14ac:dyDescent="0.3">
      <c r="A656" s="1">
        <v>1969452</v>
      </c>
      <c r="B656" s="1" t="s">
        <v>1318</v>
      </c>
      <c r="C656" s="1" t="s">
        <v>22</v>
      </c>
      <c r="D656" s="1" t="s">
        <v>1319</v>
      </c>
      <c r="E656" s="2">
        <v>0</v>
      </c>
      <c r="F656" s="1">
        <v>5</v>
      </c>
      <c r="G656" s="1" t="s">
        <v>72</v>
      </c>
      <c r="H656" s="1">
        <f t="shared" si="10"/>
        <v>0</v>
      </c>
      <c r="I656" s="1" t="s">
        <v>22</v>
      </c>
      <c r="J656" s="1" t="s">
        <v>0</v>
      </c>
    </row>
    <row r="657" spans="1:10" x14ac:dyDescent="0.3">
      <c r="A657" s="1">
        <v>1969453</v>
      </c>
      <c r="B657" s="1" t="s">
        <v>1320</v>
      </c>
      <c r="C657" s="1" t="s">
        <v>22</v>
      </c>
      <c r="D657" s="1" t="s">
        <v>1321</v>
      </c>
      <c r="E657" s="2">
        <v>0</v>
      </c>
      <c r="F657" s="1">
        <v>3</v>
      </c>
      <c r="G657" s="1" t="s">
        <v>72</v>
      </c>
      <c r="H657" s="1">
        <f t="shared" si="10"/>
        <v>0</v>
      </c>
      <c r="I657" s="1" t="s">
        <v>22</v>
      </c>
      <c r="J657" s="1" t="s">
        <v>0</v>
      </c>
    </row>
    <row r="658" spans="1:10" x14ac:dyDescent="0.3">
      <c r="A658" s="1">
        <v>1969454</v>
      </c>
      <c r="B658" s="1" t="s">
        <v>1322</v>
      </c>
      <c r="C658" s="1" t="s">
        <v>22</v>
      </c>
      <c r="D658" s="1" t="s">
        <v>1323</v>
      </c>
      <c r="E658" s="2">
        <v>0</v>
      </c>
      <c r="F658" s="1">
        <v>6</v>
      </c>
      <c r="G658" s="1" t="s">
        <v>79</v>
      </c>
      <c r="H658" s="1">
        <f t="shared" si="10"/>
        <v>0</v>
      </c>
      <c r="I658" s="1" t="s">
        <v>22</v>
      </c>
      <c r="J658" s="1" t="s">
        <v>0</v>
      </c>
    </row>
    <row r="659" spans="1:10" x14ac:dyDescent="0.3">
      <c r="A659" s="1">
        <v>1969455</v>
      </c>
      <c r="B659" s="1" t="s">
        <v>1324</v>
      </c>
      <c r="C659" s="1" t="s">
        <v>22</v>
      </c>
      <c r="D659" s="1" t="s">
        <v>1325</v>
      </c>
      <c r="E659" s="2">
        <v>0</v>
      </c>
      <c r="F659" s="1">
        <v>1</v>
      </c>
      <c r="G659" s="1" t="s">
        <v>147</v>
      </c>
      <c r="H659" s="1">
        <f t="shared" si="10"/>
        <v>0</v>
      </c>
      <c r="I659" s="1" t="s">
        <v>22</v>
      </c>
      <c r="J659" s="1" t="s">
        <v>0</v>
      </c>
    </row>
    <row r="660" spans="1:10" x14ac:dyDescent="0.3">
      <c r="A660" s="1">
        <v>1969456</v>
      </c>
      <c r="B660" s="1" t="s">
        <v>1326</v>
      </c>
      <c r="C660" s="1" t="s">
        <v>22</v>
      </c>
      <c r="D660" s="1" t="s">
        <v>1327</v>
      </c>
      <c r="E660" s="2">
        <v>0</v>
      </c>
      <c r="F660" s="1">
        <v>20</v>
      </c>
      <c r="G660" s="1" t="s">
        <v>147</v>
      </c>
      <c r="H660" s="1">
        <f t="shared" si="10"/>
        <v>0</v>
      </c>
      <c r="I660" s="1" t="s">
        <v>22</v>
      </c>
      <c r="J660" s="1" t="s">
        <v>0</v>
      </c>
    </row>
    <row r="661" spans="1:10" x14ac:dyDescent="0.3">
      <c r="A661" s="1">
        <v>1969457</v>
      </c>
      <c r="B661" s="1" t="s">
        <v>1328</v>
      </c>
      <c r="C661" s="1" t="s">
        <v>22</v>
      </c>
      <c r="D661" s="1" t="s">
        <v>1329</v>
      </c>
      <c r="E661" s="2">
        <v>0</v>
      </c>
      <c r="F661" s="1">
        <v>1</v>
      </c>
      <c r="G661" s="1" t="s">
        <v>147</v>
      </c>
      <c r="H661" s="1">
        <f t="shared" si="10"/>
        <v>0</v>
      </c>
      <c r="I661" s="1" t="s">
        <v>22</v>
      </c>
      <c r="J661" s="1" t="s">
        <v>0</v>
      </c>
    </row>
    <row r="662" spans="1:10" x14ac:dyDescent="0.3">
      <c r="A662" s="1">
        <v>1969458</v>
      </c>
      <c r="B662" s="1" t="s">
        <v>1330</v>
      </c>
      <c r="C662" s="1" t="s">
        <v>22</v>
      </c>
      <c r="D662" s="1" t="s">
        <v>1331</v>
      </c>
      <c r="E662" s="1">
        <f>ROUND(H663,2)</f>
        <v>0</v>
      </c>
      <c r="F662" s="1">
        <v>1</v>
      </c>
      <c r="G662" s="1" t="s">
        <v>0</v>
      </c>
      <c r="H662" s="1">
        <f t="shared" si="10"/>
        <v>0</v>
      </c>
      <c r="I662" s="1" t="s">
        <v>22</v>
      </c>
      <c r="J662" s="1" t="s">
        <v>0</v>
      </c>
    </row>
    <row r="663" spans="1:10" x14ac:dyDescent="0.3">
      <c r="A663" s="1">
        <v>1969459</v>
      </c>
      <c r="B663" s="1" t="s">
        <v>1332</v>
      </c>
      <c r="C663" s="1" t="s">
        <v>126</v>
      </c>
      <c r="D663" s="1" t="s">
        <v>127</v>
      </c>
      <c r="E663" s="1">
        <f>ROUND(H664,2)</f>
        <v>0</v>
      </c>
      <c r="F663" s="1">
        <v>1</v>
      </c>
      <c r="G663" s="1" t="s">
        <v>0</v>
      </c>
      <c r="H663" s="1">
        <f t="shared" si="10"/>
        <v>0</v>
      </c>
      <c r="I663" s="1" t="s">
        <v>22</v>
      </c>
      <c r="J663" s="1" t="s">
        <v>0</v>
      </c>
    </row>
    <row r="664" spans="1:10" x14ac:dyDescent="0.3">
      <c r="A664" s="1">
        <v>1969460</v>
      </c>
      <c r="B664" s="1" t="s">
        <v>1333</v>
      </c>
      <c r="C664" s="1">
        <v>767</v>
      </c>
      <c r="D664" s="1" t="s">
        <v>193</v>
      </c>
      <c r="E664" s="1">
        <f>ROUND(H665+H666+H667,2)</f>
        <v>0</v>
      </c>
      <c r="F664" s="1">
        <v>1</v>
      </c>
      <c r="G664" s="1" t="s">
        <v>0</v>
      </c>
      <c r="H664" s="1">
        <f t="shared" si="10"/>
        <v>0</v>
      </c>
      <c r="I664" s="1" t="s">
        <v>22</v>
      </c>
      <c r="J664" s="1" t="s">
        <v>0</v>
      </c>
    </row>
    <row r="665" spans="1:10" ht="28.8" x14ac:dyDescent="0.3">
      <c r="A665" s="1">
        <v>1969461</v>
      </c>
      <c r="B665" s="1" t="s">
        <v>1334</v>
      </c>
      <c r="C665" s="1" t="s">
        <v>22</v>
      </c>
      <c r="D665" s="1" t="s">
        <v>1335</v>
      </c>
      <c r="E665" s="2">
        <v>0</v>
      </c>
      <c r="F665" s="1">
        <v>1</v>
      </c>
      <c r="G665" s="1" t="s">
        <v>860</v>
      </c>
      <c r="H665" s="1">
        <f t="shared" si="10"/>
        <v>0</v>
      </c>
      <c r="I665" s="1" t="s">
        <v>22</v>
      </c>
      <c r="J665" s="1" t="s">
        <v>0</v>
      </c>
    </row>
    <row r="666" spans="1:10" ht="28.8" x14ac:dyDescent="0.3">
      <c r="A666" s="1">
        <v>1969462</v>
      </c>
      <c r="B666" s="1" t="s">
        <v>1336</v>
      </c>
      <c r="C666" s="1" t="s">
        <v>22</v>
      </c>
      <c r="D666" s="1" t="s">
        <v>1337</v>
      </c>
      <c r="E666" s="2">
        <v>0</v>
      </c>
      <c r="F666" s="1">
        <v>1</v>
      </c>
      <c r="G666" s="1" t="s">
        <v>860</v>
      </c>
      <c r="H666" s="1">
        <f t="shared" si="10"/>
        <v>0</v>
      </c>
      <c r="I666" s="1" t="s">
        <v>22</v>
      </c>
      <c r="J666" s="1" t="s">
        <v>0</v>
      </c>
    </row>
    <row r="667" spans="1:10" ht="28.8" x14ac:dyDescent="0.3">
      <c r="A667" s="1">
        <v>1969463</v>
      </c>
      <c r="B667" s="1" t="s">
        <v>1338</v>
      </c>
      <c r="C667" s="1" t="s">
        <v>22</v>
      </c>
      <c r="D667" s="1" t="s">
        <v>723</v>
      </c>
      <c r="E667" s="2">
        <v>0</v>
      </c>
      <c r="F667" s="1">
        <v>1</v>
      </c>
      <c r="G667" s="1" t="s">
        <v>147</v>
      </c>
      <c r="H667" s="1">
        <f t="shared" si="10"/>
        <v>0</v>
      </c>
      <c r="I667" s="1" t="s">
        <v>22</v>
      </c>
      <c r="J667" s="1" t="s">
        <v>0</v>
      </c>
    </row>
    <row r="668" spans="1:10" x14ac:dyDescent="0.3">
      <c r="A668" s="1">
        <v>1969464</v>
      </c>
      <c r="B668" s="1" t="s">
        <v>1339</v>
      </c>
      <c r="C668" s="1" t="s">
        <v>22</v>
      </c>
      <c r="D668" s="1" t="s">
        <v>1340</v>
      </c>
      <c r="E668" s="1">
        <f>ROUND(H669+H696,2)</f>
        <v>0</v>
      </c>
      <c r="F668" s="1">
        <v>1</v>
      </c>
      <c r="G668" s="1" t="s">
        <v>0</v>
      </c>
      <c r="H668" s="1">
        <f t="shared" si="10"/>
        <v>0</v>
      </c>
      <c r="I668" s="1" t="s">
        <v>22</v>
      </c>
      <c r="J668" s="1" t="s">
        <v>0</v>
      </c>
    </row>
    <row r="669" spans="1:10" x14ac:dyDescent="0.3">
      <c r="A669" s="1">
        <v>1969465</v>
      </c>
      <c r="B669" s="1" t="s">
        <v>1341</v>
      </c>
      <c r="C669" s="1" t="s">
        <v>22</v>
      </c>
      <c r="D669" s="1" t="s">
        <v>1342</v>
      </c>
      <c r="E669" s="1">
        <f>ROUND(H670+H675+H678+H686+H694,2)</f>
        <v>0</v>
      </c>
      <c r="F669" s="1">
        <v>1</v>
      </c>
      <c r="G669" s="1" t="s">
        <v>0</v>
      </c>
      <c r="H669" s="1">
        <f t="shared" si="10"/>
        <v>0</v>
      </c>
      <c r="I669" s="1" t="s">
        <v>22</v>
      </c>
      <c r="J669" s="1" t="s">
        <v>0</v>
      </c>
    </row>
    <row r="670" spans="1:10" x14ac:dyDescent="0.3">
      <c r="A670" s="1">
        <v>1969466</v>
      </c>
      <c r="B670" s="1" t="s">
        <v>1343</v>
      </c>
      <c r="C670" s="1" t="s">
        <v>1344</v>
      </c>
      <c r="D670" s="1" t="s">
        <v>1345</v>
      </c>
      <c r="E670" s="1">
        <f>ROUND(H671+H672+H673+H674,2)</f>
        <v>0</v>
      </c>
      <c r="F670" s="1">
        <v>1</v>
      </c>
      <c r="G670" s="1" t="s">
        <v>0</v>
      </c>
      <c r="H670" s="1">
        <f t="shared" si="10"/>
        <v>0</v>
      </c>
      <c r="I670" s="1" t="s">
        <v>22</v>
      </c>
      <c r="J670" s="1" t="s">
        <v>0</v>
      </c>
    </row>
    <row r="671" spans="1:10" ht="57.6" x14ac:dyDescent="0.3">
      <c r="A671" s="1">
        <v>1969467</v>
      </c>
      <c r="B671" s="1" t="s">
        <v>1346</v>
      </c>
      <c r="C671" s="1" t="s">
        <v>22</v>
      </c>
      <c r="D671" s="1" t="s">
        <v>1348</v>
      </c>
      <c r="E671" s="2">
        <v>0</v>
      </c>
      <c r="F671" s="1">
        <v>1</v>
      </c>
      <c r="G671" s="1" t="s">
        <v>1347</v>
      </c>
      <c r="H671" s="1">
        <f t="shared" si="10"/>
        <v>0</v>
      </c>
      <c r="I671" s="1" t="s">
        <v>22</v>
      </c>
      <c r="J671" s="1" t="s">
        <v>1349</v>
      </c>
    </row>
    <row r="672" spans="1:10" ht="28.8" x14ac:dyDescent="0.3">
      <c r="A672" s="1">
        <v>1969468</v>
      </c>
      <c r="B672" s="1" t="s">
        <v>1350</v>
      </c>
      <c r="C672" s="1" t="s">
        <v>22</v>
      </c>
      <c r="D672" s="1" t="s">
        <v>1351</v>
      </c>
      <c r="E672" s="2">
        <v>0</v>
      </c>
      <c r="F672" s="1">
        <v>182.7</v>
      </c>
      <c r="G672" s="1" t="s">
        <v>55</v>
      </c>
      <c r="H672" s="1">
        <f t="shared" si="10"/>
        <v>0</v>
      </c>
      <c r="I672" s="1" t="s">
        <v>22</v>
      </c>
      <c r="J672" s="1" t="s">
        <v>1352</v>
      </c>
    </row>
    <row r="673" spans="1:10" ht="28.8" x14ac:dyDescent="0.3">
      <c r="A673" s="1">
        <v>1969469</v>
      </c>
      <c r="B673" s="1" t="s">
        <v>1353</v>
      </c>
      <c r="C673" s="1" t="s">
        <v>22</v>
      </c>
      <c r="D673" s="1" t="s">
        <v>1354</v>
      </c>
      <c r="E673" s="2">
        <v>0</v>
      </c>
      <c r="F673" s="1">
        <v>66</v>
      </c>
      <c r="G673" s="1" t="s">
        <v>79</v>
      </c>
      <c r="H673" s="1">
        <f t="shared" si="10"/>
        <v>0</v>
      </c>
      <c r="I673" s="1" t="s">
        <v>22</v>
      </c>
      <c r="J673" s="1" t="s">
        <v>1355</v>
      </c>
    </row>
    <row r="674" spans="1:10" ht="28.8" x14ac:dyDescent="0.3">
      <c r="A674" s="1">
        <v>1969470</v>
      </c>
      <c r="B674" s="1" t="s">
        <v>1356</v>
      </c>
      <c r="C674" s="1" t="s">
        <v>22</v>
      </c>
      <c r="D674" s="1" t="s">
        <v>1357</v>
      </c>
      <c r="E674" s="2">
        <v>0</v>
      </c>
      <c r="F674" s="1">
        <v>1</v>
      </c>
      <c r="G674" s="1" t="s">
        <v>1347</v>
      </c>
      <c r="H674" s="1">
        <f t="shared" si="10"/>
        <v>0</v>
      </c>
      <c r="I674" s="1" t="s">
        <v>22</v>
      </c>
      <c r="J674" s="1" t="s">
        <v>1358</v>
      </c>
    </row>
    <row r="675" spans="1:10" x14ac:dyDescent="0.3">
      <c r="A675" s="1">
        <v>1969471</v>
      </c>
      <c r="B675" s="1" t="s">
        <v>1359</v>
      </c>
      <c r="C675" s="1" t="s">
        <v>1360</v>
      </c>
      <c r="D675" s="1" t="s">
        <v>1361</v>
      </c>
      <c r="E675" s="1">
        <f>ROUND(H676+H677,2)</f>
        <v>0</v>
      </c>
      <c r="F675" s="1">
        <v>1</v>
      </c>
      <c r="G675" s="1" t="s">
        <v>0</v>
      </c>
      <c r="H675" s="1">
        <f t="shared" si="10"/>
        <v>0</v>
      </c>
      <c r="I675" s="1" t="s">
        <v>22</v>
      </c>
      <c r="J675" s="1" t="s">
        <v>0</v>
      </c>
    </row>
    <row r="676" spans="1:10" ht="28.8" x14ac:dyDescent="0.3">
      <c r="A676" s="1">
        <v>1969472</v>
      </c>
      <c r="B676" s="1" t="s">
        <v>1362</v>
      </c>
      <c r="C676" s="1" t="s">
        <v>22</v>
      </c>
      <c r="D676" s="1" t="s">
        <v>1363</v>
      </c>
      <c r="E676" s="2">
        <v>0</v>
      </c>
      <c r="F676" s="1">
        <v>4</v>
      </c>
      <c r="G676" s="1" t="s">
        <v>72</v>
      </c>
      <c r="H676" s="1">
        <f t="shared" si="10"/>
        <v>0</v>
      </c>
      <c r="I676" s="1" t="s">
        <v>22</v>
      </c>
      <c r="J676" s="1" t="s">
        <v>1364</v>
      </c>
    </row>
    <row r="677" spans="1:10" x14ac:dyDescent="0.3">
      <c r="A677" s="1">
        <v>1969473</v>
      </c>
      <c r="B677" s="1" t="s">
        <v>1365</v>
      </c>
      <c r="C677" s="1" t="s">
        <v>22</v>
      </c>
      <c r="D677" s="1" t="s">
        <v>1367</v>
      </c>
      <c r="E677" s="2">
        <v>0</v>
      </c>
      <c r="F677" s="1">
        <v>4</v>
      </c>
      <c r="G677" s="1" t="s">
        <v>1366</v>
      </c>
      <c r="H677" s="1">
        <f t="shared" si="10"/>
        <v>0</v>
      </c>
      <c r="I677" s="1" t="s">
        <v>22</v>
      </c>
      <c r="J677" s="1" t="s">
        <v>1368</v>
      </c>
    </row>
    <row r="678" spans="1:10" x14ac:dyDescent="0.3">
      <c r="A678" s="1">
        <v>1969474</v>
      </c>
      <c r="B678" s="1" t="s">
        <v>1369</v>
      </c>
      <c r="C678" s="1" t="s">
        <v>1370</v>
      </c>
      <c r="D678" s="1" t="s">
        <v>1371</v>
      </c>
      <c r="E678" s="1">
        <f>ROUND(H679+H680+H681+H682+H683+H684+H685,2)</f>
        <v>0</v>
      </c>
      <c r="F678" s="1">
        <v>1</v>
      </c>
      <c r="G678" s="1" t="s">
        <v>0</v>
      </c>
      <c r="H678" s="1">
        <f t="shared" si="10"/>
        <v>0</v>
      </c>
      <c r="I678" s="1" t="s">
        <v>22</v>
      </c>
      <c r="J678" s="1" t="s">
        <v>0</v>
      </c>
    </row>
    <row r="679" spans="1:10" ht="72" x14ac:dyDescent="0.3">
      <c r="A679" s="1">
        <v>1969475</v>
      </c>
      <c r="B679" s="1" t="s">
        <v>1372</v>
      </c>
      <c r="C679" s="1" t="s">
        <v>22</v>
      </c>
      <c r="D679" s="1" t="s">
        <v>1373</v>
      </c>
      <c r="E679" s="2">
        <v>0</v>
      </c>
      <c r="F679" s="1">
        <v>25.03</v>
      </c>
      <c r="G679" s="1" t="s">
        <v>79</v>
      </c>
      <c r="H679" s="1">
        <f t="shared" si="10"/>
        <v>0</v>
      </c>
      <c r="I679" s="1" t="s">
        <v>22</v>
      </c>
      <c r="J679" s="1" t="s">
        <v>1374</v>
      </c>
    </row>
    <row r="680" spans="1:10" ht="57.6" x14ac:dyDescent="0.3">
      <c r="A680" s="1">
        <v>1969476</v>
      </c>
      <c r="B680" s="1" t="s">
        <v>1375</v>
      </c>
      <c r="C680" s="1" t="s">
        <v>22</v>
      </c>
      <c r="D680" s="1" t="s">
        <v>1376</v>
      </c>
      <c r="E680" s="2">
        <v>0</v>
      </c>
      <c r="F680" s="1">
        <v>3</v>
      </c>
      <c r="G680" s="1" t="s">
        <v>72</v>
      </c>
      <c r="H680" s="1">
        <f t="shared" si="10"/>
        <v>0</v>
      </c>
      <c r="I680" s="1" t="s">
        <v>22</v>
      </c>
      <c r="J680" s="1" t="s">
        <v>1377</v>
      </c>
    </row>
    <row r="681" spans="1:10" ht="28.8" x14ac:dyDescent="0.3">
      <c r="A681" s="1">
        <v>1969477</v>
      </c>
      <c r="B681" s="1" t="s">
        <v>1378</v>
      </c>
      <c r="C681" s="1" t="s">
        <v>22</v>
      </c>
      <c r="D681" s="1" t="s">
        <v>1379</v>
      </c>
      <c r="E681" s="2">
        <v>0</v>
      </c>
      <c r="F681" s="1">
        <v>2</v>
      </c>
      <c r="G681" s="1" t="s">
        <v>72</v>
      </c>
      <c r="H681" s="1">
        <f t="shared" si="10"/>
        <v>0</v>
      </c>
      <c r="I681" s="1" t="s">
        <v>22</v>
      </c>
      <c r="J681" s="1" t="s">
        <v>1380</v>
      </c>
    </row>
    <row r="682" spans="1:10" x14ac:dyDescent="0.3">
      <c r="A682" s="1">
        <v>1969478</v>
      </c>
      <c r="B682" s="1" t="s">
        <v>1381</v>
      </c>
      <c r="C682" s="1" t="s">
        <v>22</v>
      </c>
      <c r="D682" s="1" t="s">
        <v>1382</v>
      </c>
      <c r="E682" s="2">
        <v>0</v>
      </c>
      <c r="F682" s="1">
        <v>2</v>
      </c>
      <c r="G682" s="1" t="s">
        <v>72</v>
      </c>
      <c r="H682" s="1">
        <f t="shared" si="10"/>
        <v>0</v>
      </c>
      <c r="I682" s="1" t="s">
        <v>22</v>
      </c>
      <c r="J682" s="1" t="s">
        <v>1383</v>
      </c>
    </row>
    <row r="683" spans="1:10" ht="57.6" x14ac:dyDescent="0.3">
      <c r="A683" s="1">
        <v>1969479</v>
      </c>
      <c r="B683" s="1" t="s">
        <v>1384</v>
      </c>
      <c r="C683" s="1" t="s">
        <v>22</v>
      </c>
      <c r="D683" s="1" t="s">
        <v>1385</v>
      </c>
      <c r="E683" s="2">
        <v>0</v>
      </c>
      <c r="F683" s="1">
        <v>1</v>
      </c>
      <c r="G683" s="1" t="s">
        <v>72</v>
      </c>
      <c r="H683" s="1">
        <f t="shared" si="10"/>
        <v>0</v>
      </c>
      <c r="I683" s="1" t="s">
        <v>22</v>
      </c>
      <c r="J683" s="1" t="s">
        <v>1386</v>
      </c>
    </row>
    <row r="684" spans="1:10" ht="28.8" x14ac:dyDescent="0.3">
      <c r="A684" s="1">
        <v>1969480</v>
      </c>
      <c r="B684" s="1" t="s">
        <v>1387</v>
      </c>
      <c r="C684" s="1" t="s">
        <v>22</v>
      </c>
      <c r="D684" s="1" t="s">
        <v>1388</v>
      </c>
      <c r="E684" s="2">
        <v>0</v>
      </c>
      <c r="F684" s="1">
        <v>2</v>
      </c>
      <c r="G684" s="1" t="s">
        <v>72</v>
      </c>
      <c r="H684" s="1">
        <f t="shared" si="10"/>
        <v>0</v>
      </c>
      <c r="I684" s="1" t="s">
        <v>22</v>
      </c>
      <c r="J684" s="1" t="s">
        <v>1389</v>
      </c>
    </row>
    <row r="685" spans="1:10" x14ac:dyDescent="0.3">
      <c r="A685" s="1">
        <v>1969481</v>
      </c>
      <c r="B685" s="1" t="s">
        <v>1390</v>
      </c>
      <c r="C685" s="1" t="s">
        <v>22</v>
      </c>
      <c r="D685" s="1" t="s">
        <v>1391</v>
      </c>
      <c r="E685" s="2">
        <v>0</v>
      </c>
      <c r="F685" s="1">
        <v>1</v>
      </c>
      <c r="G685" s="1" t="s">
        <v>1347</v>
      </c>
      <c r="H685" s="1">
        <f t="shared" si="10"/>
        <v>0</v>
      </c>
      <c r="I685" s="1" t="s">
        <v>22</v>
      </c>
      <c r="J685" s="1" t="s">
        <v>1392</v>
      </c>
    </row>
    <row r="686" spans="1:10" x14ac:dyDescent="0.3">
      <c r="A686" s="1">
        <v>1969482</v>
      </c>
      <c r="B686" s="1" t="s">
        <v>1393</v>
      </c>
      <c r="C686" s="1" t="s">
        <v>1394</v>
      </c>
      <c r="D686" s="1" t="s">
        <v>1395</v>
      </c>
      <c r="E686" s="1">
        <f>ROUND(H687+H688+H689+H690+H691+H692+H693,2)</f>
        <v>0</v>
      </c>
      <c r="F686" s="1">
        <v>1</v>
      </c>
      <c r="G686" s="1" t="s">
        <v>0</v>
      </c>
      <c r="H686" s="1">
        <f t="shared" si="10"/>
        <v>0</v>
      </c>
      <c r="I686" s="1" t="s">
        <v>22</v>
      </c>
      <c r="J686" s="1" t="s">
        <v>0</v>
      </c>
    </row>
    <row r="687" spans="1:10" ht="57.6" x14ac:dyDescent="0.3">
      <c r="A687" s="1">
        <v>1969483</v>
      </c>
      <c r="B687" s="1" t="s">
        <v>1396</v>
      </c>
      <c r="C687" s="1" t="s">
        <v>22</v>
      </c>
      <c r="D687" s="1" t="s">
        <v>1397</v>
      </c>
      <c r="E687" s="2">
        <v>0</v>
      </c>
      <c r="F687" s="1">
        <v>65</v>
      </c>
      <c r="G687" s="1" t="s">
        <v>79</v>
      </c>
      <c r="H687" s="1">
        <f t="shared" si="10"/>
        <v>0</v>
      </c>
      <c r="I687" s="1" t="s">
        <v>22</v>
      </c>
      <c r="J687" s="1" t="s">
        <v>1398</v>
      </c>
    </row>
    <row r="688" spans="1:10" ht="72" x14ac:dyDescent="0.3">
      <c r="A688" s="1">
        <v>1969484</v>
      </c>
      <c r="B688" s="1" t="s">
        <v>1399</v>
      </c>
      <c r="C688" s="1" t="s">
        <v>22</v>
      </c>
      <c r="D688" s="1" t="s">
        <v>1400</v>
      </c>
      <c r="E688" s="2">
        <v>0</v>
      </c>
      <c r="F688" s="1">
        <v>4</v>
      </c>
      <c r="G688" s="1" t="s">
        <v>72</v>
      </c>
      <c r="H688" s="1">
        <f t="shared" si="10"/>
        <v>0</v>
      </c>
      <c r="I688" s="1" t="s">
        <v>22</v>
      </c>
      <c r="J688" s="1" t="s">
        <v>1401</v>
      </c>
    </row>
    <row r="689" spans="1:10" x14ac:dyDescent="0.3">
      <c r="A689" s="1">
        <v>1969485</v>
      </c>
      <c r="B689" s="1" t="s">
        <v>1402</v>
      </c>
      <c r="C689" s="1" t="s">
        <v>22</v>
      </c>
      <c r="D689" s="1" t="s">
        <v>1403</v>
      </c>
      <c r="E689" s="2">
        <v>0</v>
      </c>
      <c r="F689" s="1">
        <v>8</v>
      </c>
      <c r="G689" s="1" t="s">
        <v>72</v>
      </c>
      <c r="H689" s="1">
        <f t="shared" si="10"/>
        <v>0</v>
      </c>
      <c r="I689" s="1" t="s">
        <v>22</v>
      </c>
      <c r="J689" s="1" t="s">
        <v>1404</v>
      </c>
    </row>
    <row r="690" spans="1:10" ht="43.2" x14ac:dyDescent="0.3">
      <c r="A690" s="1">
        <v>1969486</v>
      </c>
      <c r="B690" s="1" t="s">
        <v>1405</v>
      </c>
      <c r="C690" s="1" t="s">
        <v>22</v>
      </c>
      <c r="D690" s="1" t="s">
        <v>1406</v>
      </c>
      <c r="E690" s="2">
        <v>0</v>
      </c>
      <c r="F690" s="1">
        <v>83</v>
      </c>
      <c r="G690" s="1" t="s">
        <v>79</v>
      </c>
      <c r="H690" s="1">
        <f t="shared" si="10"/>
        <v>0</v>
      </c>
      <c r="I690" s="1" t="s">
        <v>22</v>
      </c>
      <c r="J690" s="1" t="s">
        <v>1407</v>
      </c>
    </row>
    <row r="691" spans="1:10" x14ac:dyDescent="0.3">
      <c r="A691" s="1">
        <v>1969487</v>
      </c>
      <c r="B691" s="1" t="s">
        <v>1408</v>
      </c>
      <c r="C691" s="1" t="s">
        <v>22</v>
      </c>
      <c r="D691" s="1" t="s">
        <v>1409</v>
      </c>
      <c r="E691" s="2">
        <v>0</v>
      </c>
      <c r="F691" s="1">
        <v>8</v>
      </c>
      <c r="G691" s="1" t="s">
        <v>72</v>
      </c>
      <c r="H691" s="1">
        <f t="shared" si="10"/>
        <v>0</v>
      </c>
      <c r="I691" s="1" t="s">
        <v>22</v>
      </c>
      <c r="J691" s="1" t="s">
        <v>1410</v>
      </c>
    </row>
    <row r="692" spans="1:10" ht="28.8" x14ac:dyDescent="0.3">
      <c r="A692" s="1">
        <v>1969488</v>
      </c>
      <c r="B692" s="1" t="s">
        <v>1411</v>
      </c>
      <c r="C692" s="1" t="s">
        <v>22</v>
      </c>
      <c r="D692" s="1" t="s">
        <v>1412</v>
      </c>
      <c r="E692" s="2">
        <v>0</v>
      </c>
      <c r="F692" s="1">
        <v>4</v>
      </c>
      <c r="G692" s="1" t="s">
        <v>72</v>
      </c>
      <c r="H692" s="1">
        <f t="shared" si="10"/>
        <v>0</v>
      </c>
      <c r="I692" s="1" t="s">
        <v>22</v>
      </c>
      <c r="J692" s="1" t="s">
        <v>1413</v>
      </c>
    </row>
    <row r="693" spans="1:10" ht="28.8" x14ac:dyDescent="0.3">
      <c r="A693" s="1">
        <v>1969489</v>
      </c>
      <c r="B693" s="1" t="s">
        <v>1414</v>
      </c>
      <c r="C693" s="1" t="s">
        <v>22</v>
      </c>
      <c r="D693" s="1" t="s">
        <v>1415</v>
      </c>
      <c r="E693" s="2">
        <v>0</v>
      </c>
      <c r="F693" s="1">
        <v>1</v>
      </c>
      <c r="G693" s="1" t="s">
        <v>72</v>
      </c>
      <c r="H693" s="1">
        <f t="shared" si="10"/>
        <v>0</v>
      </c>
      <c r="I693" s="1" t="s">
        <v>22</v>
      </c>
      <c r="J693" s="1" t="s">
        <v>1416</v>
      </c>
    </row>
    <row r="694" spans="1:10" ht="28.8" x14ac:dyDescent="0.3">
      <c r="A694" s="1">
        <v>1969490</v>
      </c>
      <c r="B694" s="1" t="s">
        <v>1417</v>
      </c>
      <c r="C694" s="1" t="s">
        <v>1418</v>
      </c>
      <c r="D694" s="1" t="s">
        <v>1419</v>
      </c>
      <c r="E694" s="1">
        <f>ROUND(H695,2)</f>
        <v>0</v>
      </c>
      <c r="F694" s="1">
        <v>1</v>
      </c>
      <c r="G694" s="1" t="s">
        <v>0</v>
      </c>
      <c r="H694" s="1">
        <f t="shared" si="10"/>
        <v>0</v>
      </c>
      <c r="I694" s="1" t="s">
        <v>22</v>
      </c>
      <c r="J694" s="1" t="s">
        <v>0</v>
      </c>
    </row>
    <row r="695" spans="1:10" x14ac:dyDescent="0.3">
      <c r="A695" s="1">
        <v>1969491</v>
      </c>
      <c r="B695" s="1" t="s">
        <v>1420</v>
      </c>
      <c r="C695" s="1" t="s">
        <v>22</v>
      </c>
      <c r="D695" s="1" t="s">
        <v>1421</v>
      </c>
      <c r="E695" s="2">
        <v>0</v>
      </c>
      <c r="F695" s="1">
        <v>1</v>
      </c>
      <c r="G695" s="1" t="s">
        <v>72</v>
      </c>
      <c r="H695" s="1">
        <f t="shared" si="10"/>
        <v>0</v>
      </c>
      <c r="I695" s="1" t="s">
        <v>22</v>
      </c>
      <c r="J695" s="1" t="s">
        <v>1422</v>
      </c>
    </row>
    <row r="696" spans="1:10" x14ac:dyDescent="0.3">
      <c r="A696" s="1">
        <v>1969492</v>
      </c>
      <c r="B696" s="1" t="s">
        <v>1423</v>
      </c>
      <c r="C696" s="1" t="s">
        <v>22</v>
      </c>
      <c r="D696" s="1" t="s">
        <v>1424</v>
      </c>
      <c r="E696" s="1">
        <f>ROUND(H697+H701+H703+H706+H714+H736,2)</f>
        <v>0</v>
      </c>
      <c r="F696" s="1">
        <v>1</v>
      </c>
      <c r="G696" s="1" t="s">
        <v>0</v>
      </c>
      <c r="H696" s="1">
        <f t="shared" si="10"/>
        <v>0</v>
      </c>
      <c r="I696" s="1" t="s">
        <v>22</v>
      </c>
      <c r="J696" s="1" t="s">
        <v>0</v>
      </c>
    </row>
    <row r="697" spans="1:10" x14ac:dyDescent="0.3">
      <c r="A697" s="1">
        <v>1969493</v>
      </c>
      <c r="B697" s="1" t="s">
        <v>1425</v>
      </c>
      <c r="C697" s="1" t="s">
        <v>1360</v>
      </c>
      <c r="D697" s="1" t="s">
        <v>1426</v>
      </c>
      <c r="E697" s="1">
        <f>ROUND(H698+H699+H700,2)</f>
        <v>0</v>
      </c>
      <c r="F697" s="1">
        <v>1</v>
      </c>
      <c r="G697" s="1" t="s">
        <v>0</v>
      </c>
      <c r="H697" s="1">
        <f t="shared" si="10"/>
        <v>0</v>
      </c>
      <c r="I697" s="1" t="s">
        <v>22</v>
      </c>
      <c r="J697" s="1" t="s">
        <v>0</v>
      </c>
    </row>
    <row r="698" spans="1:10" ht="57.6" x14ac:dyDescent="0.3">
      <c r="A698" s="1">
        <v>1969494</v>
      </c>
      <c r="B698" s="1" t="s">
        <v>1427</v>
      </c>
      <c r="C698" s="1" t="s">
        <v>22</v>
      </c>
      <c r="D698" s="1" t="s">
        <v>1348</v>
      </c>
      <c r="E698" s="2">
        <v>0</v>
      </c>
      <c r="F698" s="1">
        <v>1</v>
      </c>
      <c r="G698" s="1" t="s">
        <v>1347</v>
      </c>
      <c r="H698" s="1">
        <f t="shared" si="10"/>
        <v>0</v>
      </c>
      <c r="I698" s="1" t="s">
        <v>22</v>
      </c>
      <c r="J698" s="1" t="s">
        <v>1349</v>
      </c>
    </row>
    <row r="699" spans="1:10" ht="28.8" x14ac:dyDescent="0.3">
      <c r="A699" s="1">
        <v>1969495</v>
      </c>
      <c r="B699" s="1" t="s">
        <v>1428</v>
      </c>
      <c r="C699" s="1" t="s">
        <v>22</v>
      </c>
      <c r="D699" s="1" t="s">
        <v>1351</v>
      </c>
      <c r="E699" s="2">
        <v>0</v>
      </c>
      <c r="F699" s="1">
        <v>1251.5</v>
      </c>
      <c r="G699" s="1" t="s">
        <v>55</v>
      </c>
      <c r="H699" s="1">
        <f t="shared" si="10"/>
        <v>0</v>
      </c>
      <c r="I699" s="1" t="s">
        <v>22</v>
      </c>
      <c r="J699" s="1" t="s">
        <v>1352</v>
      </c>
    </row>
    <row r="700" spans="1:10" x14ac:dyDescent="0.3">
      <c r="A700" s="1">
        <v>1969496</v>
      </c>
      <c r="B700" s="1" t="s">
        <v>1429</v>
      </c>
      <c r="C700" s="1" t="s">
        <v>22</v>
      </c>
      <c r="D700" s="1" t="s">
        <v>1354</v>
      </c>
      <c r="E700" s="2">
        <v>0</v>
      </c>
      <c r="F700" s="1">
        <v>151</v>
      </c>
      <c r="G700" s="1" t="s">
        <v>79</v>
      </c>
      <c r="H700" s="1">
        <f t="shared" si="10"/>
        <v>0</v>
      </c>
      <c r="I700" s="1" t="s">
        <v>22</v>
      </c>
      <c r="J700" s="1" t="s">
        <v>1430</v>
      </c>
    </row>
    <row r="701" spans="1:10" x14ac:dyDescent="0.3">
      <c r="A701" s="1">
        <v>1969497</v>
      </c>
      <c r="B701" s="1" t="s">
        <v>1431</v>
      </c>
      <c r="C701" s="1" t="s">
        <v>1370</v>
      </c>
      <c r="D701" s="1" t="s">
        <v>1432</v>
      </c>
      <c r="E701" s="1">
        <f>ROUND(H702,2)</f>
        <v>0</v>
      </c>
      <c r="F701" s="1">
        <v>1</v>
      </c>
      <c r="G701" s="1" t="s">
        <v>0</v>
      </c>
      <c r="H701" s="1">
        <f t="shared" si="10"/>
        <v>0</v>
      </c>
      <c r="I701" s="1" t="s">
        <v>22</v>
      </c>
      <c r="J701" s="1" t="s">
        <v>0</v>
      </c>
    </row>
    <row r="702" spans="1:10" ht="28.8" x14ac:dyDescent="0.3">
      <c r="A702" s="1">
        <v>1969498</v>
      </c>
      <c r="B702" s="1" t="s">
        <v>1433</v>
      </c>
      <c r="C702" s="1" t="s">
        <v>22</v>
      </c>
      <c r="D702" s="1" t="s">
        <v>1357</v>
      </c>
      <c r="E702" s="2">
        <v>0</v>
      </c>
      <c r="F702" s="1">
        <v>1</v>
      </c>
      <c r="G702" s="1" t="s">
        <v>1347</v>
      </c>
      <c r="H702" s="1">
        <f t="shared" si="10"/>
        <v>0</v>
      </c>
      <c r="I702" s="1" t="s">
        <v>22</v>
      </c>
      <c r="J702" s="1" t="s">
        <v>1358</v>
      </c>
    </row>
    <row r="703" spans="1:10" x14ac:dyDescent="0.3">
      <c r="A703" s="1">
        <v>1969499</v>
      </c>
      <c r="B703" s="1" t="s">
        <v>1434</v>
      </c>
      <c r="C703" s="1" t="s">
        <v>1394</v>
      </c>
      <c r="D703" s="1" t="s">
        <v>1361</v>
      </c>
      <c r="E703" s="1">
        <f>ROUND(H704+H705,2)</f>
        <v>0</v>
      </c>
      <c r="F703" s="1">
        <v>1</v>
      </c>
      <c r="G703" s="1" t="s">
        <v>0</v>
      </c>
      <c r="H703" s="1">
        <f t="shared" si="10"/>
        <v>0</v>
      </c>
      <c r="I703" s="1" t="s">
        <v>22</v>
      </c>
      <c r="J703" s="1" t="s">
        <v>0</v>
      </c>
    </row>
    <row r="704" spans="1:10" ht="28.8" x14ac:dyDescent="0.3">
      <c r="A704" s="1">
        <v>1969500</v>
      </c>
      <c r="B704" s="1" t="s">
        <v>1435</v>
      </c>
      <c r="C704" s="1" t="s">
        <v>22</v>
      </c>
      <c r="D704" s="1" t="s">
        <v>1363</v>
      </c>
      <c r="E704" s="2">
        <v>0</v>
      </c>
      <c r="F704" s="1">
        <v>6</v>
      </c>
      <c r="G704" s="1" t="s">
        <v>72</v>
      </c>
      <c r="H704" s="1">
        <f t="shared" si="10"/>
        <v>0</v>
      </c>
      <c r="I704" s="1" t="s">
        <v>22</v>
      </c>
      <c r="J704" s="1" t="s">
        <v>1364</v>
      </c>
    </row>
    <row r="705" spans="1:10" x14ac:dyDescent="0.3">
      <c r="A705" s="1">
        <v>1969501</v>
      </c>
      <c r="B705" s="1" t="s">
        <v>1436</v>
      </c>
      <c r="C705" s="1" t="s">
        <v>22</v>
      </c>
      <c r="D705" s="1" t="s">
        <v>1367</v>
      </c>
      <c r="E705" s="2">
        <v>0</v>
      </c>
      <c r="F705" s="1">
        <v>6</v>
      </c>
      <c r="G705" s="1" t="s">
        <v>1366</v>
      </c>
      <c r="H705" s="1">
        <f t="shared" si="10"/>
        <v>0</v>
      </c>
      <c r="I705" s="1" t="s">
        <v>22</v>
      </c>
      <c r="J705" s="1" t="s">
        <v>1368</v>
      </c>
    </row>
    <row r="706" spans="1:10" x14ac:dyDescent="0.3">
      <c r="A706" s="1">
        <v>1969502</v>
      </c>
      <c r="B706" s="1" t="s">
        <v>1437</v>
      </c>
      <c r="C706" s="1" t="s">
        <v>1418</v>
      </c>
      <c r="D706" s="1" t="s">
        <v>1371</v>
      </c>
      <c r="E706" s="1">
        <f>ROUND(H707+H708+H709+H710+H711+H712+H713,2)</f>
        <v>0</v>
      </c>
      <c r="F706" s="1">
        <v>1</v>
      </c>
      <c r="G706" s="1" t="s">
        <v>0</v>
      </c>
      <c r="H706" s="1">
        <f t="shared" si="10"/>
        <v>0</v>
      </c>
      <c r="I706" s="1" t="s">
        <v>22</v>
      </c>
      <c r="J706" s="1" t="s">
        <v>0</v>
      </c>
    </row>
    <row r="707" spans="1:10" ht="72" x14ac:dyDescent="0.3">
      <c r="A707" s="1">
        <v>1969503</v>
      </c>
      <c r="B707" s="1" t="s">
        <v>1438</v>
      </c>
      <c r="C707" s="1" t="s">
        <v>22</v>
      </c>
      <c r="D707" s="1" t="s">
        <v>1373</v>
      </c>
      <c r="E707" s="2">
        <v>0</v>
      </c>
      <c r="F707" s="1">
        <v>150.06</v>
      </c>
      <c r="G707" s="1" t="s">
        <v>79</v>
      </c>
      <c r="H707" s="1">
        <f t="shared" ref="H707:H770" si="11">IF(ISNUMBER(VALUE(E707)),ROUND(SUM(ROUND(E707,2)*F707),2),"N")</f>
        <v>0</v>
      </c>
      <c r="I707" s="1" t="s">
        <v>22</v>
      </c>
      <c r="J707" s="1" t="s">
        <v>1374</v>
      </c>
    </row>
    <row r="708" spans="1:10" ht="57.6" x14ac:dyDescent="0.3">
      <c r="A708" s="1">
        <v>1969504</v>
      </c>
      <c r="B708" s="1" t="s">
        <v>1439</v>
      </c>
      <c r="C708" s="1" t="s">
        <v>22</v>
      </c>
      <c r="D708" s="1" t="s">
        <v>1440</v>
      </c>
      <c r="E708" s="2">
        <v>0</v>
      </c>
      <c r="F708" s="1">
        <v>18</v>
      </c>
      <c r="G708" s="1" t="s">
        <v>72</v>
      </c>
      <c r="H708" s="1">
        <f t="shared" si="11"/>
        <v>0</v>
      </c>
      <c r="I708" s="1" t="s">
        <v>22</v>
      </c>
      <c r="J708" s="1" t="s">
        <v>1377</v>
      </c>
    </row>
    <row r="709" spans="1:10" ht="28.8" x14ac:dyDescent="0.3">
      <c r="A709" s="1">
        <v>1969505</v>
      </c>
      <c r="B709" s="1" t="s">
        <v>1441</v>
      </c>
      <c r="C709" s="1" t="s">
        <v>22</v>
      </c>
      <c r="D709" s="1" t="s">
        <v>1379</v>
      </c>
      <c r="E709" s="2">
        <v>0</v>
      </c>
      <c r="F709" s="1">
        <v>4</v>
      </c>
      <c r="G709" s="1" t="s">
        <v>72</v>
      </c>
      <c r="H709" s="1">
        <f t="shared" si="11"/>
        <v>0</v>
      </c>
      <c r="I709" s="1" t="s">
        <v>22</v>
      </c>
      <c r="J709" s="1" t="s">
        <v>1380</v>
      </c>
    </row>
    <row r="710" spans="1:10" x14ac:dyDescent="0.3">
      <c r="A710" s="1">
        <v>1969506</v>
      </c>
      <c r="B710" s="1" t="s">
        <v>1442</v>
      </c>
      <c r="C710" s="1" t="s">
        <v>22</v>
      </c>
      <c r="D710" s="1" t="s">
        <v>1382</v>
      </c>
      <c r="E710" s="2">
        <v>0</v>
      </c>
      <c r="F710" s="1">
        <v>4</v>
      </c>
      <c r="G710" s="1" t="s">
        <v>72</v>
      </c>
      <c r="H710" s="1">
        <f t="shared" si="11"/>
        <v>0</v>
      </c>
      <c r="I710" s="1" t="s">
        <v>22</v>
      </c>
      <c r="J710" s="1" t="s">
        <v>1383</v>
      </c>
    </row>
    <row r="711" spans="1:10" ht="57.6" x14ac:dyDescent="0.3">
      <c r="A711" s="1">
        <v>1969507</v>
      </c>
      <c r="B711" s="1" t="s">
        <v>1443</v>
      </c>
      <c r="C711" s="1" t="s">
        <v>22</v>
      </c>
      <c r="D711" s="1" t="s">
        <v>1444</v>
      </c>
      <c r="E711" s="2">
        <v>0</v>
      </c>
      <c r="F711" s="1">
        <v>1</v>
      </c>
      <c r="G711" s="1" t="s">
        <v>72</v>
      </c>
      <c r="H711" s="1">
        <f t="shared" si="11"/>
        <v>0</v>
      </c>
      <c r="I711" s="1" t="s">
        <v>22</v>
      </c>
      <c r="J711" s="1" t="s">
        <v>1386</v>
      </c>
    </row>
    <row r="712" spans="1:10" ht="28.8" x14ac:dyDescent="0.3">
      <c r="A712" s="1">
        <v>1969508</v>
      </c>
      <c r="B712" s="1" t="s">
        <v>1445</v>
      </c>
      <c r="C712" s="1" t="s">
        <v>22</v>
      </c>
      <c r="D712" s="1" t="s">
        <v>1388</v>
      </c>
      <c r="E712" s="2">
        <v>0</v>
      </c>
      <c r="F712" s="1">
        <v>2</v>
      </c>
      <c r="G712" s="1" t="s">
        <v>72</v>
      </c>
      <c r="H712" s="1">
        <f t="shared" si="11"/>
        <v>0</v>
      </c>
      <c r="I712" s="1" t="s">
        <v>22</v>
      </c>
      <c r="J712" s="1" t="s">
        <v>1389</v>
      </c>
    </row>
    <row r="713" spans="1:10" x14ac:dyDescent="0.3">
      <c r="A713" s="1">
        <v>1969509</v>
      </c>
      <c r="B713" s="1" t="s">
        <v>1446</v>
      </c>
      <c r="C713" s="1" t="s">
        <v>22</v>
      </c>
      <c r="D713" s="1" t="s">
        <v>1391</v>
      </c>
      <c r="E713" s="2">
        <v>0</v>
      </c>
      <c r="F713" s="1">
        <v>1</v>
      </c>
      <c r="G713" s="1" t="s">
        <v>1347</v>
      </c>
      <c r="H713" s="1">
        <f t="shared" si="11"/>
        <v>0</v>
      </c>
      <c r="I713" s="1" t="s">
        <v>22</v>
      </c>
      <c r="J713" s="1" t="s">
        <v>1392</v>
      </c>
    </row>
    <row r="714" spans="1:10" x14ac:dyDescent="0.3">
      <c r="A714" s="1">
        <v>1969510</v>
      </c>
      <c r="B714" s="1" t="s">
        <v>1447</v>
      </c>
      <c r="C714" s="1" t="s">
        <v>1448</v>
      </c>
      <c r="D714" s="1" t="s">
        <v>1449</v>
      </c>
      <c r="E714" s="1">
        <f>ROUND(H715+H716+H717+H718+H719+H720+H721+H722+H723+H724+H725+H726+H727+H728+H729+H730+H731+H732+H733+H734+H735,2)</f>
        <v>0</v>
      </c>
      <c r="F714" s="1">
        <v>1</v>
      </c>
      <c r="G714" s="1" t="s">
        <v>0</v>
      </c>
      <c r="H714" s="1">
        <f t="shared" si="11"/>
        <v>0</v>
      </c>
      <c r="I714" s="1" t="s">
        <v>22</v>
      </c>
      <c r="J714" s="1" t="s">
        <v>0</v>
      </c>
    </row>
    <row r="715" spans="1:10" ht="57.6" x14ac:dyDescent="0.3">
      <c r="A715" s="1">
        <v>1969511</v>
      </c>
      <c r="B715" s="1" t="s">
        <v>1450</v>
      </c>
      <c r="C715" s="1" t="s">
        <v>22</v>
      </c>
      <c r="D715" s="1" t="s">
        <v>1397</v>
      </c>
      <c r="E715" s="2">
        <v>0</v>
      </c>
      <c r="F715" s="1">
        <v>151</v>
      </c>
      <c r="G715" s="1" t="s">
        <v>79</v>
      </c>
      <c r="H715" s="1">
        <f t="shared" si="11"/>
        <v>0</v>
      </c>
      <c r="I715" s="1" t="s">
        <v>22</v>
      </c>
      <c r="J715" s="1" t="s">
        <v>1398</v>
      </c>
    </row>
    <row r="716" spans="1:10" ht="72" x14ac:dyDescent="0.3">
      <c r="A716" s="1">
        <v>1969512</v>
      </c>
      <c r="B716" s="1" t="s">
        <v>1451</v>
      </c>
      <c r="C716" s="1" t="s">
        <v>22</v>
      </c>
      <c r="D716" s="1" t="s">
        <v>1400</v>
      </c>
      <c r="E716" s="2">
        <v>0</v>
      </c>
      <c r="F716" s="1">
        <v>4</v>
      </c>
      <c r="G716" s="1" t="s">
        <v>72</v>
      </c>
      <c r="H716" s="1">
        <f t="shared" si="11"/>
        <v>0</v>
      </c>
      <c r="I716" s="1" t="s">
        <v>22</v>
      </c>
      <c r="J716" s="1" t="s">
        <v>1401</v>
      </c>
    </row>
    <row r="717" spans="1:10" x14ac:dyDescent="0.3">
      <c r="A717" s="1">
        <v>1969513</v>
      </c>
      <c r="B717" s="1" t="s">
        <v>1452</v>
      </c>
      <c r="C717" s="1" t="s">
        <v>22</v>
      </c>
      <c r="D717" s="1" t="s">
        <v>1403</v>
      </c>
      <c r="E717" s="2">
        <v>0</v>
      </c>
      <c r="F717" s="1">
        <v>12</v>
      </c>
      <c r="G717" s="1" t="s">
        <v>72</v>
      </c>
      <c r="H717" s="1">
        <f t="shared" si="11"/>
        <v>0</v>
      </c>
      <c r="I717" s="1" t="s">
        <v>22</v>
      </c>
      <c r="J717" s="1" t="s">
        <v>1404</v>
      </c>
    </row>
    <row r="718" spans="1:10" ht="28.8" x14ac:dyDescent="0.3">
      <c r="A718" s="1">
        <v>1969514</v>
      </c>
      <c r="B718" s="1" t="s">
        <v>1453</v>
      </c>
      <c r="C718" s="1" t="s">
        <v>22</v>
      </c>
      <c r="D718" s="1" t="s">
        <v>1454</v>
      </c>
      <c r="E718" s="2">
        <v>0</v>
      </c>
      <c r="F718" s="1">
        <v>1</v>
      </c>
      <c r="G718" s="1" t="s">
        <v>72</v>
      </c>
      <c r="H718" s="1">
        <f t="shared" si="11"/>
        <v>0</v>
      </c>
      <c r="I718" s="1" t="s">
        <v>22</v>
      </c>
      <c r="J718" s="1" t="s">
        <v>1455</v>
      </c>
    </row>
    <row r="719" spans="1:10" ht="28.8" x14ac:dyDescent="0.3">
      <c r="A719" s="1">
        <v>1969515</v>
      </c>
      <c r="B719" s="1" t="s">
        <v>1456</v>
      </c>
      <c r="C719" s="1" t="s">
        <v>22</v>
      </c>
      <c r="D719" s="1" t="s">
        <v>1457</v>
      </c>
      <c r="E719" s="2">
        <v>0</v>
      </c>
      <c r="F719" s="1">
        <v>1</v>
      </c>
      <c r="G719" s="1" t="s">
        <v>72</v>
      </c>
      <c r="H719" s="1">
        <f t="shared" si="11"/>
        <v>0</v>
      </c>
      <c r="I719" s="1" t="s">
        <v>22</v>
      </c>
      <c r="J719" s="1" t="s">
        <v>1458</v>
      </c>
    </row>
    <row r="720" spans="1:10" ht="86.4" x14ac:dyDescent="0.3">
      <c r="A720" s="1">
        <v>1969516</v>
      </c>
      <c r="B720" s="1" t="s">
        <v>1459</v>
      </c>
      <c r="C720" s="1" t="s">
        <v>22</v>
      </c>
      <c r="D720" s="1" t="s">
        <v>1460</v>
      </c>
      <c r="E720" s="2">
        <v>0</v>
      </c>
      <c r="F720" s="1">
        <v>20</v>
      </c>
      <c r="G720" s="1" t="s">
        <v>72</v>
      </c>
      <c r="H720" s="1">
        <f t="shared" si="11"/>
        <v>0</v>
      </c>
      <c r="I720" s="1" t="s">
        <v>22</v>
      </c>
      <c r="J720" s="1" t="s">
        <v>1461</v>
      </c>
    </row>
    <row r="721" spans="1:10" ht="72" x14ac:dyDescent="0.3">
      <c r="A721" s="1">
        <v>1969517</v>
      </c>
      <c r="B721" s="1" t="s">
        <v>1462</v>
      </c>
      <c r="C721" s="1" t="s">
        <v>22</v>
      </c>
      <c r="D721" s="1" t="s">
        <v>1463</v>
      </c>
      <c r="E721" s="2">
        <v>0</v>
      </c>
      <c r="F721" s="1">
        <v>10</v>
      </c>
      <c r="G721" s="1" t="s">
        <v>72</v>
      </c>
      <c r="H721" s="1">
        <f t="shared" si="11"/>
        <v>0</v>
      </c>
      <c r="I721" s="1" t="s">
        <v>22</v>
      </c>
      <c r="J721" s="1" t="s">
        <v>1464</v>
      </c>
    </row>
    <row r="722" spans="1:10" x14ac:dyDescent="0.3">
      <c r="A722" s="1">
        <v>1969518</v>
      </c>
      <c r="B722" s="1" t="s">
        <v>1465</v>
      </c>
      <c r="C722" s="1" t="s">
        <v>22</v>
      </c>
      <c r="D722" s="1" t="s">
        <v>1409</v>
      </c>
      <c r="E722" s="2">
        <v>0</v>
      </c>
      <c r="F722" s="1">
        <v>40</v>
      </c>
      <c r="G722" s="1" t="s">
        <v>72</v>
      </c>
      <c r="H722" s="1">
        <f t="shared" si="11"/>
        <v>0</v>
      </c>
      <c r="I722" s="1" t="s">
        <v>22</v>
      </c>
      <c r="J722" s="1" t="s">
        <v>1410</v>
      </c>
    </row>
    <row r="723" spans="1:10" ht="28.8" x14ac:dyDescent="0.3">
      <c r="A723" s="1">
        <v>1969519</v>
      </c>
      <c r="B723" s="1" t="s">
        <v>1466</v>
      </c>
      <c r="C723" s="1" t="s">
        <v>22</v>
      </c>
      <c r="D723" s="1" t="s">
        <v>1467</v>
      </c>
      <c r="E723" s="2">
        <v>0</v>
      </c>
      <c r="F723" s="1">
        <v>11</v>
      </c>
      <c r="G723" s="1" t="s">
        <v>72</v>
      </c>
      <c r="H723" s="1">
        <f t="shared" si="11"/>
        <v>0</v>
      </c>
      <c r="I723" s="1" t="s">
        <v>22</v>
      </c>
      <c r="J723" s="1" t="s">
        <v>1468</v>
      </c>
    </row>
    <row r="724" spans="1:10" ht="28.8" x14ac:dyDescent="0.3">
      <c r="A724" s="1">
        <v>1969520</v>
      </c>
      <c r="B724" s="1" t="s">
        <v>1469</v>
      </c>
      <c r="C724" s="1" t="s">
        <v>22</v>
      </c>
      <c r="D724" s="1" t="s">
        <v>1470</v>
      </c>
      <c r="E724" s="2">
        <v>0</v>
      </c>
      <c r="F724" s="1">
        <v>9</v>
      </c>
      <c r="G724" s="1" t="s">
        <v>72</v>
      </c>
      <c r="H724" s="1">
        <f t="shared" si="11"/>
        <v>0</v>
      </c>
      <c r="I724" s="1" t="s">
        <v>22</v>
      </c>
      <c r="J724" s="1" t="s">
        <v>1468</v>
      </c>
    </row>
    <row r="725" spans="1:10" ht="28.8" x14ac:dyDescent="0.3">
      <c r="A725" s="1">
        <v>1969521</v>
      </c>
      <c r="B725" s="1" t="s">
        <v>1471</v>
      </c>
      <c r="C725" s="1" t="s">
        <v>22</v>
      </c>
      <c r="D725" s="1" t="s">
        <v>1472</v>
      </c>
      <c r="E725" s="2">
        <v>0</v>
      </c>
      <c r="F725" s="1">
        <v>9</v>
      </c>
      <c r="G725" s="1" t="s">
        <v>72</v>
      </c>
      <c r="H725" s="1">
        <f t="shared" si="11"/>
        <v>0</v>
      </c>
      <c r="I725" s="1" t="s">
        <v>22</v>
      </c>
      <c r="J725" s="1" t="s">
        <v>0</v>
      </c>
    </row>
    <row r="726" spans="1:10" ht="28.8" x14ac:dyDescent="0.3">
      <c r="A726" s="1">
        <v>1969522</v>
      </c>
      <c r="B726" s="1" t="s">
        <v>1473</v>
      </c>
      <c r="C726" s="1" t="s">
        <v>22</v>
      </c>
      <c r="D726" s="1" t="s">
        <v>1474</v>
      </c>
      <c r="E726" s="2">
        <v>0</v>
      </c>
      <c r="F726" s="1">
        <v>11</v>
      </c>
      <c r="G726" s="1" t="s">
        <v>72</v>
      </c>
      <c r="H726" s="1">
        <f t="shared" si="11"/>
        <v>0</v>
      </c>
      <c r="I726" s="1" t="s">
        <v>22</v>
      </c>
      <c r="J726" s="1" t="s">
        <v>0</v>
      </c>
    </row>
    <row r="727" spans="1:10" x14ac:dyDescent="0.3">
      <c r="A727" s="1">
        <v>1969523</v>
      </c>
      <c r="B727" s="1" t="s">
        <v>1475</v>
      </c>
      <c r="C727" s="1" t="s">
        <v>22</v>
      </c>
      <c r="D727" s="1" t="s">
        <v>1476</v>
      </c>
      <c r="E727" s="2">
        <v>0</v>
      </c>
      <c r="F727" s="1">
        <v>1</v>
      </c>
      <c r="G727" s="1" t="s">
        <v>72</v>
      </c>
      <c r="H727" s="1">
        <f t="shared" si="11"/>
        <v>0</v>
      </c>
      <c r="I727" s="1" t="s">
        <v>22</v>
      </c>
      <c r="J727" s="1" t="s">
        <v>0</v>
      </c>
    </row>
    <row r="728" spans="1:10" ht="57.6" x14ac:dyDescent="0.3">
      <c r="A728" s="1">
        <v>1969524</v>
      </c>
      <c r="B728" s="1" t="s">
        <v>1477</v>
      </c>
      <c r="C728" s="1" t="s">
        <v>22</v>
      </c>
      <c r="D728" s="1" t="s">
        <v>1478</v>
      </c>
      <c r="E728" s="2">
        <v>0</v>
      </c>
      <c r="F728" s="1">
        <v>20</v>
      </c>
      <c r="G728" s="1" t="s">
        <v>72</v>
      </c>
      <c r="H728" s="1">
        <f t="shared" si="11"/>
        <v>0</v>
      </c>
      <c r="I728" s="1" t="s">
        <v>22</v>
      </c>
      <c r="J728" s="1" t="s">
        <v>1479</v>
      </c>
    </row>
    <row r="729" spans="1:10" ht="43.2" x14ac:dyDescent="0.3">
      <c r="A729" s="1">
        <v>1969525</v>
      </c>
      <c r="B729" s="1" t="s">
        <v>1480</v>
      </c>
      <c r="C729" s="1" t="s">
        <v>22</v>
      </c>
      <c r="D729" s="1" t="s">
        <v>1481</v>
      </c>
      <c r="E729" s="2">
        <v>0</v>
      </c>
      <c r="F729" s="1">
        <v>40</v>
      </c>
      <c r="G729" s="1" t="s">
        <v>79</v>
      </c>
      <c r="H729" s="1">
        <f t="shared" si="11"/>
        <v>0</v>
      </c>
      <c r="I729" s="1" t="s">
        <v>22</v>
      </c>
      <c r="J729" s="1" t="s">
        <v>1407</v>
      </c>
    </row>
    <row r="730" spans="1:10" ht="28.8" x14ac:dyDescent="0.3">
      <c r="A730" s="1">
        <v>1969526</v>
      </c>
      <c r="B730" s="1" t="s">
        <v>1482</v>
      </c>
      <c r="C730" s="1" t="s">
        <v>22</v>
      </c>
      <c r="D730" s="1" t="s">
        <v>1483</v>
      </c>
      <c r="E730" s="2">
        <v>0</v>
      </c>
      <c r="F730" s="1">
        <v>520</v>
      </c>
      <c r="G730" s="1" t="s">
        <v>79</v>
      </c>
      <c r="H730" s="1">
        <f t="shared" si="11"/>
        <v>0</v>
      </c>
      <c r="I730" s="1" t="s">
        <v>22</v>
      </c>
      <c r="J730" s="1" t="s">
        <v>1407</v>
      </c>
    </row>
    <row r="731" spans="1:10" ht="72" x14ac:dyDescent="0.3">
      <c r="A731" s="1">
        <v>1969527</v>
      </c>
      <c r="B731" s="1" t="s">
        <v>1484</v>
      </c>
      <c r="C731" s="1" t="s">
        <v>22</v>
      </c>
      <c r="D731" s="1" t="s">
        <v>1485</v>
      </c>
      <c r="E731" s="2">
        <v>0</v>
      </c>
      <c r="F731" s="1">
        <v>1</v>
      </c>
      <c r="G731" s="1" t="s">
        <v>1347</v>
      </c>
      <c r="H731" s="1">
        <f t="shared" si="11"/>
        <v>0</v>
      </c>
      <c r="I731" s="1" t="s">
        <v>22</v>
      </c>
      <c r="J731" s="1" t="s">
        <v>0</v>
      </c>
    </row>
    <row r="732" spans="1:10" x14ac:dyDescent="0.3">
      <c r="A732" s="1">
        <v>1969528</v>
      </c>
      <c r="B732" s="1" t="s">
        <v>1486</v>
      </c>
      <c r="C732" s="1" t="s">
        <v>22</v>
      </c>
      <c r="D732" s="1" t="s">
        <v>1487</v>
      </c>
      <c r="E732" s="2">
        <v>0</v>
      </c>
      <c r="F732" s="1">
        <v>100</v>
      </c>
      <c r="G732" s="1" t="s">
        <v>79</v>
      </c>
      <c r="H732" s="1">
        <f t="shared" si="11"/>
        <v>0</v>
      </c>
      <c r="I732" s="1" t="s">
        <v>22</v>
      </c>
      <c r="J732" s="1" t="s">
        <v>1488</v>
      </c>
    </row>
    <row r="733" spans="1:10" x14ac:dyDescent="0.3">
      <c r="A733" s="1">
        <v>1969529</v>
      </c>
      <c r="B733" s="1" t="s">
        <v>1489</v>
      </c>
      <c r="C733" s="1" t="s">
        <v>22</v>
      </c>
      <c r="D733" s="1" t="s">
        <v>1490</v>
      </c>
      <c r="E733" s="2">
        <v>0</v>
      </c>
      <c r="F733" s="1">
        <v>50</v>
      </c>
      <c r="G733" s="1" t="s">
        <v>79</v>
      </c>
      <c r="H733" s="1">
        <f t="shared" si="11"/>
        <v>0</v>
      </c>
      <c r="I733" s="1" t="s">
        <v>22</v>
      </c>
      <c r="J733" s="1" t="s">
        <v>1491</v>
      </c>
    </row>
    <row r="734" spans="1:10" x14ac:dyDescent="0.3">
      <c r="A734" s="1">
        <v>1969530</v>
      </c>
      <c r="B734" s="1" t="s">
        <v>1492</v>
      </c>
      <c r="C734" s="1" t="s">
        <v>22</v>
      </c>
      <c r="D734" s="1" t="s">
        <v>1493</v>
      </c>
      <c r="E734" s="2">
        <v>0</v>
      </c>
      <c r="F734" s="1">
        <v>2</v>
      </c>
      <c r="G734" s="1" t="s">
        <v>72</v>
      </c>
      <c r="H734" s="1">
        <f t="shared" si="11"/>
        <v>0</v>
      </c>
      <c r="I734" s="1" t="s">
        <v>22</v>
      </c>
      <c r="J734" s="1" t="s">
        <v>1494</v>
      </c>
    </row>
    <row r="735" spans="1:10" x14ac:dyDescent="0.3">
      <c r="A735" s="1">
        <v>1969531</v>
      </c>
      <c r="B735" s="1" t="s">
        <v>1495</v>
      </c>
      <c r="C735" s="1" t="s">
        <v>22</v>
      </c>
      <c r="D735" s="1" t="s">
        <v>1496</v>
      </c>
      <c r="E735" s="2">
        <v>0</v>
      </c>
      <c r="F735" s="1">
        <v>12</v>
      </c>
      <c r="G735" s="1" t="s">
        <v>72</v>
      </c>
      <c r="H735" s="1">
        <f t="shared" si="11"/>
        <v>0</v>
      </c>
      <c r="I735" s="1" t="s">
        <v>22</v>
      </c>
      <c r="J735" s="1" t="s">
        <v>1497</v>
      </c>
    </row>
    <row r="736" spans="1:10" ht="28.8" x14ac:dyDescent="0.3">
      <c r="A736" s="1">
        <v>1969532</v>
      </c>
      <c r="B736" s="1" t="s">
        <v>1498</v>
      </c>
      <c r="C736" s="1" t="s">
        <v>1499</v>
      </c>
      <c r="D736" s="1" t="s">
        <v>1500</v>
      </c>
      <c r="E736" s="1">
        <f>ROUND(H737+H738+H739+H740,2)</f>
        <v>0</v>
      </c>
      <c r="F736" s="1">
        <v>1</v>
      </c>
      <c r="G736" s="1" t="s">
        <v>0</v>
      </c>
      <c r="H736" s="1">
        <f t="shared" si="11"/>
        <v>0</v>
      </c>
      <c r="I736" s="1" t="s">
        <v>22</v>
      </c>
      <c r="J736" s="1" t="s">
        <v>0</v>
      </c>
    </row>
    <row r="737" spans="1:10" ht="28.8" x14ac:dyDescent="0.3">
      <c r="A737" s="1">
        <v>1969533</v>
      </c>
      <c r="B737" s="1" t="s">
        <v>1501</v>
      </c>
      <c r="C737" s="1" t="s">
        <v>22</v>
      </c>
      <c r="D737" s="1" t="s">
        <v>1502</v>
      </c>
      <c r="E737" s="2">
        <v>0</v>
      </c>
      <c r="F737" s="1">
        <v>1</v>
      </c>
      <c r="G737" s="1" t="s">
        <v>72</v>
      </c>
      <c r="H737" s="1">
        <f t="shared" si="11"/>
        <v>0</v>
      </c>
      <c r="I737" s="1" t="s">
        <v>22</v>
      </c>
      <c r="J737" s="1" t="s">
        <v>0</v>
      </c>
    </row>
    <row r="738" spans="1:10" x14ac:dyDescent="0.3">
      <c r="A738" s="1">
        <v>1969534</v>
      </c>
      <c r="B738" s="1" t="s">
        <v>1503</v>
      </c>
      <c r="C738" s="1" t="s">
        <v>22</v>
      </c>
      <c r="D738" s="1" t="s">
        <v>1504</v>
      </c>
      <c r="E738" s="2">
        <v>0</v>
      </c>
      <c r="F738" s="1">
        <v>1</v>
      </c>
      <c r="G738" s="1" t="s">
        <v>72</v>
      </c>
      <c r="H738" s="1">
        <f t="shared" si="11"/>
        <v>0</v>
      </c>
      <c r="I738" s="1" t="s">
        <v>22</v>
      </c>
      <c r="J738" s="1" t="s">
        <v>0</v>
      </c>
    </row>
    <row r="739" spans="1:10" x14ac:dyDescent="0.3">
      <c r="A739" s="1">
        <v>1969535</v>
      </c>
      <c r="B739" s="1" t="s">
        <v>1505</v>
      </c>
      <c r="C739" s="1" t="s">
        <v>22</v>
      </c>
      <c r="D739" s="1" t="s">
        <v>1506</v>
      </c>
      <c r="E739" s="2">
        <v>0</v>
      </c>
      <c r="F739" s="1">
        <v>2</v>
      </c>
      <c r="G739" s="1" t="s">
        <v>72</v>
      </c>
      <c r="H739" s="1">
        <f t="shared" si="11"/>
        <v>0</v>
      </c>
      <c r="I739" s="1" t="s">
        <v>22</v>
      </c>
      <c r="J739" s="1" t="s">
        <v>0</v>
      </c>
    </row>
    <row r="740" spans="1:10" ht="28.8" x14ac:dyDescent="0.3">
      <c r="A740" s="1">
        <v>1969536</v>
      </c>
      <c r="B740" s="1" t="s">
        <v>1507</v>
      </c>
      <c r="C740" s="1" t="s">
        <v>22</v>
      </c>
      <c r="D740" s="1" t="s">
        <v>1472</v>
      </c>
      <c r="E740" s="2">
        <v>0</v>
      </c>
      <c r="F740" s="1">
        <v>2</v>
      </c>
      <c r="G740" s="1" t="s">
        <v>72</v>
      </c>
      <c r="H740" s="1">
        <f t="shared" si="11"/>
        <v>0</v>
      </c>
      <c r="I740" s="1" t="s">
        <v>22</v>
      </c>
      <c r="J740" s="1" t="s">
        <v>0</v>
      </c>
    </row>
    <row r="741" spans="1:10" x14ac:dyDescent="0.3">
      <c r="A741" s="1">
        <v>1969537</v>
      </c>
      <c r="B741" s="1" t="s">
        <v>1508</v>
      </c>
      <c r="C741" s="1" t="s">
        <v>22</v>
      </c>
      <c r="D741" s="1" t="s">
        <v>1509</v>
      </c>
      <c r="E741" s="1">
        <f>ROUND(H742+H950+H1032+H1055,2)</f>
        <v>0</v>
      </c>
      <c r="F741" s="1">
        <v>1</v>
      </c>
      <c r="G741" s="1" t="s">
        <v>0</v>
      </c>
      <c r="H741" s="1">
        <f t="shared" si="11"/>
        <v>0</v>
      </c>
      <c r="I741" s="1" t="s">
        <v>22</v>
      </c>
      <c r="J741" s="1" t="s">
        <v>0</v>
      </c>
    </row>
    <row r="742" spans="1:10" x14ac:dyDescent="0.3">
      <c r="A742" s="1">
        <v>1969538</v>
      </c>
      <c r="B742" s="1" t="s">
        <v>1510</v>
      </c>
      <c r="C742" s="1" t="s">
        <v>22</v>
      </c>
      <c r="D742" s="1" t="s">
        <v>1511</v>
      </c>
      <c r="E742" s="1">
        <f>ROUND(H743+H753+H896+H948,2)</f>
        <v>0</v>
      </c>
      <c r="F742" s="1">
        <v>1</v>
      </c>
      <c r="G742" s="1" t="s">
        <v>0</v>
      </c>
      <c r="H742" s="1">
        <f t="shared" si="11"/>
        <v>0</v>
      </c>
      <c r="I742" s="1" t="s">
        <v>22</v>
      </c>
      <c r="J742" s="1" t="s">
        <v>0</v>
      </c>
    </row>
    <row r="743" spans="1:10" x14ac:dyDescent="0.3">
      <c r="A743" s="1">
        <v>1969539</v>
      </c>
      <c r="B743" s="1" t="s">
        <v>1512</v>
      </c>
      <c r="C743" s="1" t="s">
        <v>35</v>
      </c>
      <c r="D743" s="1" t="s">
        <v>36</v>
      </c>
      <c r="E743" s="1">
        <f>ROUND(H744+H751,2)</f>
        <v>0</v>
      </c>
      <c r="F743" s="1">
        <v>1</v>
      </c>
      <c r="G743" s="1" t="s">
        <v>0</v>
      </c>
      <c r="H743" s="1">
        <f t="shared" si="11"/>
        <v>0</v>
      </c>
      <c r="I743" s="1" t="s">
        <v>22</v>
      </c>
      <c r="J743" s="1" t="s">
        <v>0</v>
      </c>
    </row>
    <row r="744" spans="1:10" x14ac:dyDescent="0.3">
      <c r="A744" s="1">
        <v>1969540</v>
      </c>
      <c r="B744" s="1" t="s">
        <v>1513</v>
      </c>
      <c r="C744" s="1">
        <v>8</v>
      </c>
      <c r="D744" s="1" t="s">
        <v>1514</v>
      </c>
      <c r="E744" s="1">
        <f>ROUND(H745+H746+H747+H748+H749+H750,2)</f>
        <v>0</v>
      </c>
      <c r="F744" s="1">
        <v>1</v>
      </c>
      <c r="G744" s="1" t="s">
        <v>0</v>
      </c>
      <c r="H744" s="1">
        <f t="shared" si="11"/>
        <v>0</v>
      </c>
      <c r="I744" s="1" t="s">
        <v>22</v>
      </c>
      <c r="J744" s="1" t="s">
        <v>0</v>
      </c>
    </row>
    <row r="745" spans="1:10" ht="28.8" x14ac:dyDescent="0.3">
      <c r="A745" s="1">
        <v>1969541</v>
      </c>
      <c r="B745" s="1" t="s">
        <v>1515</v>
      </c>
      <c r="C745" s="1" t="s">
        <v>22</v>
      </c>
      <c r="D745" s="1" t="s">
        <v>1516</v>
      </c>
      <c r="E745" s="2">
        <v>0</v>
      </c>
      <c r="F745" s="1">
        <v>11</v>
      </c>
      <c r="G745" s="1" t="s">
        <v>72</v>
      </c>
      <c r="H745" s="1">
        <f t="shared" si="11"/>
        <v>0</v>
      </c>
      <c r="I745" s="1" t="s">
        <v>22</v>
      </c>
      <c r="J745" s="1" t="s">
        <v>0</v>
      </c>
    </row>
    <row r="746" spans="1:10" x14ac:dyDescent="0.3">
      <c r="A746" s="1">
        <v>1969542</v>
      </c>
      <c r="B746" s="1" t="s">
        <v>1517</v>
      </c>
      <c r="C746" s="1" t="s">
        <v>22</v>
      </c>
      <c r="D746" s="1" t="s">
        <v>1518</v>
      </c>
      <c r="E746" s="2">
        <v>0</v>
      </c>
      <c r="F746" s="1">
        <v>11</v>
      </c>
      <c r="G746" s="1" t="s">
        <v>72</v>
      </c>
      <c r="H746" s="1">
        <f t="shared" si="11"/>
        <v>0</v>
      </c>
      <c r="I746" s="1" t="s">
        <v>22</v>
      </c>
      <c r="J746" s="1" t="s">
        <v>0</v>
      </c>
    </row>
    <row r="747" spans="1:10" x14ac:dyDescent="0.3">
      <c r="A747" s="1">
        <v>1969543</v>
      </c>
      <c r="B747" s="1" t="s">
        <v>1519</v>
      </c>
      <c r="C747" s="1" t="s">
        <v>22</v>
      </c>
      <c r="D747" s="1" t="s">
        <v>1520</v>
      </c>
      <c r="E747" s="2">
        <v>0</v>
      </c>
      <c r="F747" s="1">
        <v>3</v>
      </c>
      <c r="G747" s="1" t="s">
        <v>72</v>
      </c>
      <c r="H747" s="1">
        <f t="shared" si="11"/>
        <v>0</v>
      </c>
      <c r="I747" s="1" t="s">
        <v>22</v>
      </c>
      <c r="J747" s="1" t="s">
        <v>0</v>
      </c>
    </row>
    <row r="748" spans="1:10" x14ac:dyDescent="0.3">
      <c r="A748" s="1">
        <v>1969544</v>
      </c>
      <c r="B748" s="1" t="s">
        <v>1521</v>
      </c>
      <c r="C748" s="1" t="s">
        <v>22</v>
      </c>
      <c r="D748" s="1" t="s">
        <v>1522</v>
      </c>
      <c r="E748" s="2">
        <v>0</v>
      </c>
      <c r="F748" s="1">
        <v>3</v>
      </c>
      <c r="G748" s="1" t="s">
        <v>72</v>
      </c>
      <c r="H748" s="1">
        <f t="shared" si="11"/>
        <v>0</v>
      </c>
      <c r="I748" s="1" t="s">
        <v>22</v>
      </c>
      <c r="J748" s="1" t="s">
        <v>0</v>
      </c>
    </row>
    <row r="749" spans="1:10" x14ac:dyDescent="0.3">
      <c r="A749" s="1">
        <v>1969545</v>
      </c>
      <c r="B749" s="1" t="s">
        <v>1523</v>
      </c>
      <c r="C749" s="1" t="s">
        <v>22</v>
      </c>
      <c r="D749" s="1" t="s">
        <v>1524</v>
      </c>
      <c r="E749" s="2">
        <v>0</v>
      </c>
      <c r="F749" s="1">
        <v>11</v>
      </c>
      <c r="G749" s="1" t="s">
        <v>72</v>
      </c>
      <c r="H749" s="1">
        <f t="shared" si="11"/>
        <v>0</v>
      </c>
      <c r="I749" s="1" t="s">
        <v>22</v>
      </c>
      <c r="J749" s="1" t="s">
        <v>0</v>
      </c>
    </row>
    <row r="750" spans="1:10" x14ac:dyDescent="0.3">
      <c r="A750" s="1">
        <v>1969546</v>
      </c>
      <c r="B750" s="1" t="s">
        <v>1525</v>
      </c>
      <c r="C750" s="1" t="s">
        <v>22</v>
      </c>
      <c r="D750" s="1" t="s">
        <v>1526</v>
      </c>
      <c r="E750" s="2">
        <v>0</v>
      </c>
      <c r="F750" s="1">
        <v>11</v>
      </c>
      <c r="G750" s="1" t="s">
        <v>72</v>
      </c>
      <c r="H750" s="1">
        <f t="shared" si="11"/>
        <v>0</v>
      </c>
      <c r="I750" s="1" t="s">
        <v>22</v>
      </c>
      <c r="J750" s="1" t="s">
        <v>0</v>
      </c>
    </row>
    <row r="751" spans="1:10" x14ac:dyDescent="0.3">
      <c r="A751" s="1">
        <v>1969547</v>
      </c>
      <c r="B751" s="1" t="s">
        <v>1527</v>
      </c>
      <c r="C751" s="1">
        <v>99</v>
      </c>
      <c r="D751" s="1" t="s">
        <v>472</v>
      </c>
      <c r="E751" s="1">
        <f>ROUND(H752,2)</f>
        <v>0</v>
      </c>
      <c r="F751" s="1">
        <v>1</v>
      </c>
      <c r="G751" s="1" t="s">
        <v>0</v>
      </c>
      <c r="H751" s="1">
        <f t="shared" si="11"/>
        <v>0</v>
      </c>
      <c r="I751" s="1" t="s">
        <v>22</v>
      </c>
      <c r="J751" s="1" t="s">
        <v>0</v>
      </c>
    </row>
    <row r="752" spans="1:10" ht="28.8" x14ac:dyDescent="0.3">
      <c r="A752" s="1">
        <v>1969548</v>
      </c>
      <c r="B752" s="1" t="s">
        <v>1528</v>
      </c>
      <c r="C752" s="1" t="s">
        <v>22</v>
      </c>
      <c r="D752" s="1" t="s">
        <v>1529</v>
      </c>
      <c r="E752" s="2">
        <v>0</v>
      </c>
      <c r="F752" s="1">
        <v>2.0110000000000001</v>
      </c>
      <c r="G752" s="1" t="s">
        <v>103</v>
      </c>
      <c r="H752" s="1">
        <f t="shared" si="11"/>
        <v>0</v>
      </c>
      <c r="I752" s="1" t="s">
        <v>22</v>
      </c>
      <c r="J752" s="1" t="s">
        <v>0</v>
      </c>
    </row>
    <row r="753" spans="1:10" x14ac:dyDescent="0.3">
      <c r="A753" s="1">
        <v>1969549</v>
      </c>
      <c r="B753" s="1" t="s">
        <v>1530</v>
      </c>
      <c r="C753" s="1" t="s">
        <v>126</v>
      </c>
      <c r="D753" s="1" t="s">
        <v>127</v>
      </c>
      <c r="E753" s="1">
        <f>ROUND(H754+H768+H776+H826,2)</f>
        <v>0</v>
      </c>
      <c r="F753" s="1">
        <v>1</v>
      </c>
      <c r="G753" s="1" t="s">
        <v>0</v>
      </c>
      <c r="H753" s="1">
        <f t="shared" si="11"/>
        <v>0</v>
      </c>
      <c r="I753" s="1" t="s">
        <v>22</v>
      </c>
      <c r="J753" s="1" t="s">
        <v>0</v>
      </c>
    </row>
    <row r="754" spans="1:10" x14ac:dyDescent="0.3">
      <c r="A754" s="1">
        <v>1969550</v>
      </c>
      <c r="B754" s="1" t="s">
        <v>1531</v>
      </c>
      <c r="C754" s="1">
        <v>713</v>
      </c>
      <c r="D754" s="1" t="s">
        <v>139</v>
      </c>
      <c r="E754" s="1">
        <f>ROUND(H755+H756+H757+H758+H759+H760+H761+H762+H763+H764+H765+H766+H767,2)</f>
        <v>0</v>
      </c>
      <c r="F754" s="1">
        <v>1</v>
      </c>
      <c r="G754" s="1" t="s">
        <v>0</v>
      </c>
      <c r="H754" s="1">
        <f t="shared" si="11"/>
        <v>0</v>
      </c>
      <c r="I754" s="1" t="s">
        <v>22</v>
      </c>
      <c r="J754" s="1" t="s">
        <v>0</v>
      </c>
    </row>
    <row r="755" spans="1:10" ht="28.8" x14ac:dyDescent="0.3">
      <c r="A755" s="1">
        <v>1969551</v>
      </c>
      <c r="B755" s="1" t="s">
        <v>1532</v>
      </c>
      <c r="C755" s="1" t="s">
        <v>22</v>
      </c>
      <c r="D755" s="1" t="s">
        <v>1533</v>
      </c>
      <c r="E755" s="2">
        <v>0</v>
      </c>
      <c r="F755" s="1">
        <v>30</v>
      </c>
      <c r="G755" s="1" t="s">
        <v>79</v>
      </c>
      <c r="H755" s="1">
        <f t="shared" si="11"/>
        <v>0</v>
      </c>
      <c r="I755" s="1" t="s">
        <v>22</v>
      </c>
      <c r="J755" s="1" t="s">
        <v>0</v>
      </c>
    </row>
    <row r="756" spans="1:10" ht="28.8" x14ac:dyDescent="0.3">
      <c r="A756" s="1">
        <v>1969552</v>
      </c>
      <c r="B756" s="1" t="s">
        <v>1534</v>
      </c>
      <c r="C756" s="1" t="s">
        <v>22</v>
      </c>
      <c r="D756" s="1" t="s">
        <v>1535</v>
      </c>
      <c r="E756" s="2">
        <v>0</v>
      </c>
      <c r="F756" s="1">
        <v>30.6</v>
      </c>
      <c r="G756" s="1" t="s">
        <v>79</v>
      </c>
      <c r="H756" s="1">
        <f t="shared" si="11"/>
        <v>0</v>
      </c>
      <c r="I756" s="1" t="s">
        <v>22</v>
      </c>
      <c r="J756" s="1" t="s">
        <v>0</v>
      </c>
    </row>
    <row r="757" spans="1:10" ht="28.8" x14ac:dyDescent="0.3">
      <c r="A757" s="1">
        <v>1969553</v>
      </c>
      <c r="B757" s="1" t="s">
        <v>1536</v>
      </c>
      <c r="C757" s="1" t="s">
        <v>22</v>
      </c>
      <c r="D757" s="1" t="s">
        <v>1537</v>
      </c>
      <c r="E757" s="2">
        <v>0</v>
      </c>
      <c r="F757" s="1">
        <v>700</v>
      </c>
      <c r="G757" s="1" t="s">
        <v>79</v>
      </c>
      <c r="H757" s="1">
        <f t="shared" si="11"/>
        <v>0</v>
      </c>
      <c r="I757" s="1" t="s">
        <v>22</v>
      </c>
      <c r="J757" s="1" t="s">
        <v>0</v>
      </c>
    </row>
    <row r="758" spans="1:10" ht="28.8" x14ac:dyDescent="0.3">
      <c r="A758" s="1">
        <v>1969554</v>
      </c>
      <c r="B758" s="1" t="s">
        <v>1538</v>
      </c>
      <c r="C758" s="1" t="s">
        <v>22</v>
      </c>
      <c r="D758" s="1" t="s">
        <v>1539</v>
      </c>
      <c r="E758" s="2">
        <v>0</v>
      </c>
      <c r="F758" s="1">
        <v>714</v>
      </c>
      <c r="G758" s="1" t="s">
        <v>79</v>
      </c>
      <c r="H758" s="1">
        <f t="shared" si="11"/>
        <v>0</v>
      </c>
      <c r="I758" s="1" t="s">
        <v>22</v>
      </c>
      <c r="J758" s="1" t="s">
        <v>0</v>
      </c>
    </row>
    <row r="759" spans="1:10" ht="28.8" x14ac:dyDescent="0.3">
      <c r="A759" s="1">
        <v>1969555</v>
      </c>
      <c r="B759" s="1" t="s">
        <v>1540</v>
      </c>
      <c r="C759" s="1" t="s">
        <v>22</v>
      </c>
      <c r="D759" s="1" t="s">
        <v>1541</v>
      </c>
      <c r="E759" s="2">
        <v>0</v>
      </c>
      <c r="F759" s="1">
        <v>2161.7649999999999</v>
      </c>
      <c r="G759" s="1" t="s">
        <v>79</v>
      </c>
      <c r="H759" s="1">
        <f t="shared" si="11"/>
        <v>0</v>
      </c>
      <c r="I759" s="1" t="s">
        <v>22</v>
      </c>
      <c r="J759" s="1" t="s">
        <v>0</v>
      </c>
    </row>
    <row r="760" spans="1:10" ht="28.8" x14ac:dyDescent="0.3">
      <c r="A760" s="1">
        <v>1969556</v>
      </c>
      <c r="B760" s="1" t="s">
        <v>1542</v>
      </c>
      <c r="C760" s="1" t="s">
        <v>22</v>
      </c>
      <c r="D760" s="1" t="s">
        <v>1543</v>
      </c>
      <c r="E760" s="2">
        <v>0</v>
      </c>
      <c r="F760" s="1">
        <v>520</v>
      </c>
      <c r="G760" s="1" t="s">
        <v>79</v>
      </c>
      <c r="H760" s="1">
        <f t="shared" si="11"/>
        <v>0</v>
      </c>
      <c r="I760" s="1" t="s">
        <v>22</v>
      </c>
      <c r="J760" s="1" t="s">
        <v>0</v>
      </c>
    </row>
    <row r="761" spans="1:10" ht="28.8" x14ac:dyDescent="0.3">
      <c r="A761" s="1">
        <v>1969557</v>
      </c>
      <c r="B761" s="1" t="s">
        <v>1544</v>
      </c>
      <c r="C761" s="1" t="s">
        <v>22</v>
      </c>
      <c r="D761" s="1" t="s">
        <v>1545</v>
      </c>
      <c r="E761" s="2">
        <v>0</v>
      </c>
      <c r="F761" s="1">
        <v>405</v>
      </c>
      <c r="G761" s="1" t="s">
        <v>79</v>
      </c>
      <c r="H761" s="1">
        <f t="shared" si="11"/>
        <v>0</v>
      </c>
      <c r="I761" s="1" t="s">
        <v>22</v>
      </c>
      <c r="J761" s="1" t="s">
        <v>0</v>
      </c>
    </row>
    <row r="762" spans="1:10" ht="28.8" x14ac:dyDescent="0.3">
      <c r="A762" s="1">
        <v>1969558</v>
      </c>
      <c r="B762" s="1" t="s">
        <v>1546</v>
      </c>
      <c r="C762" s="1" t="s">
        <v>22</v>
      </c>
      <c r="D762" s="1" t="s">
        <v>1547</v>
      </c>
      <c r="E762" s="2">
        <v>0</v>
      </c>
      <c r="F762" s="1">
        <v>325</v>
      </c>
      <c r="G762" s="1" t="s">
        <v>79</v>
      </c>
      <c r="H762" s="1">
        <f t="shared" si="11"/>
        <v>0</v>
      </c>
      <c r="I762" s="1" t="s">
        <v>22</v>
      </c>
      <c r="J762" s="1" t="s">
        <v>0</v>
      </c>
    </row>
    <row r="763" spans="1:10" ht="28.8" x14ac:dyDescent="0.3">
      <c r="A763" s="1">
        <v>1969559</v>
      </c>
      <c r="B763" s="1" t="s">
        <v>1548</v>
      </c>
      <c r="C763" s="1" t="s">
        <v>22</v>
      </c>
      <c r="D763" s="1" t="s">
        <v>1549</v>
      </c>
      <c r="E763" s="2">
        <v>0</v>
      </c>
      <c r="F763" s="1">
        <v>300</v>
      </c>
      <c r="G763" s="1" t="s">
        <v>79</v>
      </c>
      <c r="H763" s="1">
        <f t="shared" si="11"/>
        <v>0</v>
      </c>
      <c r="I763" s="1" t="s">
        <v>22</v>
      </c>
      <c r="J763" s="1" t="s">
        <v>0</v>
      </c>
    </row>
    <row r="764" spans="1:10" ht="28.8" x14ac:dyDescent="0.3">
      <c r="A764" s="1">
        <v>1969560</v>
      </c>
      <c r="B764" s="1" t="s">
        <v>1550</v>
      </c>
      <c r="C764" s="1" t="s">
        <v>22</v>
      </c>
      <c r="D764" s="1" t="s">
        <v>1551</v>
      </c>
      <c r="E764" s="2">
        <v>0</v>
      </c>
      <c r="F764" s="1">
        <v>295</v>
      </c>
      <c r="G764" s="1" t="s">
        <v>79</v>
      </c>
      <c r="H764" s="1">
        <f t="shared" si="11"/>
        <v>0</v>
      </c>
      <c r="I764" s="1" t="s">
        <v>22</v>
      </c>
      <c r="J764" s="1" t="s">
        <v>0</v>
      </c>
    </row>
    <row r="765" spans="1:10" ht="28.8" x14ac:dyDescent="0.3">
      <c r="A765" s="1">
        <v>1969561</v>
      </c>
      <c r="B765" s="1" t="s">
        <v>1552</v>
      </c>
      <c r="C765" s="1" t="s">
        <v>22</v>
      </c>
      <c r="D765" s="1" t="s">
        <v>1553</v>
      </c>
      <c r="E765" s="2">
        <v>0</v>
      </c>
      <c r="F765" s="1">
        <v>80</v>
      </c>
      <c r="G765" s="1" t="s">
        <v>79</v>
      </c>
      <c r="H765" s="1">
        <f t="shared" si="11"/>
        <v>0</v>
      </c>
      <c r="I765" s="1" t="s">
        <v>22</v>
      </c>
      <c r="J765" s="1" t="s">
        <v>0</v>
      </c>
    </row>
    <row r="766" spans="1:10" ht="28.8" x14ac:dyDescent="0.3">
      <c r="A766" s="1">
        <v>1969562</v>
      </c>
      <c r="B766" s="1" t="s">
        <v>1554</v>
      </c>
      <c r="C766" s="1" t="s">
        <v>22</v>
      </c>
      <c r="D766" s="1" t="s">
        <v>1555</v>
      </c>
      <c r="E766" s="2">
        <v>0</v>
      </c>
      <c r="F766" s="1">
        <v>280</v>
      </c>
      <c r="G766" s="1" t="s">
        <v>79</v>
      </c>
      <c r="H766" s="1">
        <f t="shared" si="11"/>
        <v>0</v>
      </c>
      <c r="I766" s="1" t="s">
        <v>22</v>
      </c>
      <c r="J766" s="1" t="s">
        <v>0</v>
      </c>
    </row>
    <row r="767" spans="1:10" ht="28.8" x14ac:dyDescent="0.3">
      <c r="A767" s="1">
        <v>1969563</v>
      </c>
      <c r="B767" s="1" t="s">
        <v>1556</v>
      </c>
      <c r="C767" s="1" t="s">
        <v>22</v>
      </c>
      <c r="D767" s="1" t="s">
        <v>631</v>
      </c>
      <c r="E767" s="2">
        <v>0</v>
      </c>
      <c r="F767" s="1">
        <v>1</v>
      </c>
      <c r="G767" s="1" t="s">
        <v>147</v>
      </c>
      <c r="H767" s="1">
        <f t="shared" si="11"/>
        <v>0</v>
      </c>
      <c r="I767" s="1" t="s">
        <v>22</v>
      </c>
      <c r="J767" s="1" t="s">
        <v>0</v>
      </c>
    </row>
    <row r="768" spans="1:10" x14ac:dyDescent="0.3">
      <c r="A768" s="1">
        <v>1969564</v>
      </c>
      <c r="B768" s="1" t="s">
        <v>1557</v>
      </c>
      <c r="C768" s="1">
        <v>721</v>
      </c>
      <c r="D768" s="1" t="s">
        <v>1558</v>
      </c>
      <c r="E768" s="1">
        <f>ROUND(H769+H770+H771+H772+H773+H774+H775,2)</f>
        <v>0</v>
      </c>
      <c r="F768" s="1">
        <v>1</v>
      </c>
      <c r="G768" s="1" t="s">
        <v>0</v>
      </c>
      <c r="H768" s="1">
        <f t="shared" si="11"/>
        <v>0</v>
      </c>
      <c r="I768" s="1" t="s">
        <v>22</v>
      </c>
      <c r="J768" s="1" t="s">
        <v>0</v>
      </c>
    </row>
    <row r="769" spans="1:10" ht="28.8" x14ac:dyDescent="0.3">
      <c r="A769" s="1">
        <v>1969565</v>
      </c>
      <c r="B769" s="1" t="s">
        <v>1559</v>
      </c>
      <c r="C769" s="1" t="s">
        <v>22</v>
      </c>
      <c r="D769" s="1" t="s">
        <v>1560</v>
      </c>
      <c r="E769" s="2">
        <v>0</v>
      </c>
      <c r="F769" s="1">
        <v>19</v>
      </c>
      <c r="G769" s="1" t="s">
        <v>72</v>
      </c>
      <c r="H769" s="1">
        <f t="shared" si="11"/>
        <v>0</v>
      </c>
      <c r="I769" s="1" t="s">
        <v>22</v>
      </c>
      <c r="J769" s="1" t="s">
        <v>0</v>
      </c>
    </row>
    <row r="770" spans="1:10" ht="28.8" x14ac:dyDescent="0.3">
      <c r="A770" s="1">
        <v>1969566</v>
      </c>
      <c r="B770" s="1" t="s">
        <v>1561</v>
      </c>
      <c r="C770" s="1" t="s">
        <v>22</v>
      </c>
      <c r="D770" s="1" t="s">
        <v>1562</v>
      </c>
      <c r="E770" s="2">
        <v>0</v>
      </c>
      <c r="F770" s="1">
        <v>19</v>
      </c>
      <c r="G770" s="1" t="s">
        <v>72</v>
      </c>
      <c r="H770" s="1">
        <f t="shared" si="11"/>
        <v>0</v>
      </c>
      <c r="I770" s="1" t="s">
        <v>22</v>
      </c>
      <c r="J770" s="1" t="s">
        <v>0</v>
      </c>
    </row>
    <row r="771" spans="1:10" x14ac:dyDescent="0.3">
      <c r="A771" s="1">
        <v>1969567</v>
      </c>
      <c r="B771" s="1" t="s">
        <v>1563</v>
      </c>
      <c r="C771" s="1" t="s">
        <v>22</v>
      </c>
      <c r="D771" s="1" t="s">
        <v>1564</v>
      </c>
      <c r="E771" s="2">
        <v>0</v>
      </c>
      <c r="F771" s="1">
        <v>93</v>
      </c>
      <c r="G771" s="1" t="s">
        <v>72</v>
      </c>
      <c r="H771" s="1">
        <f t="shared" ref="H771:H834" si="12">IF(ISNUMBER(VALUE(E771)),ROUND(SUM(ROUND(E771,2)*F771),2),"N")</f>
        <v>0</v>
      </c>
      <c r="I771" s="1" t="s">
        <v>22</v>
      </c>
      <c r="J771" s="1" t="s">
        <v>0</v>
      </c>
    </row>
    <row r="772" spans="1:10" ht="43.2" x14ac:dyDescent="0.3">
      <c r="A772" s="1">
        <v>1969568</v>
      </c>
      <c r="B772" s="1" t="s">
        <v>1565</v>
      </c>
      <c r="C772" s="1" t="s">
        <v>22</v>
      </c>
      <c r="D772" s="1" t="s">
        <v>1566</v>
      </c>
      <c r="E772" s="2">
        <v>0</v>
      </c>
      <c r="F772" s="1">
        <v>44</v>
      </c>
      <c r="G772" s="1" t="s">
        <v>72</v>
      </c>
      <c r="H772" s="1">
        <f t="shared" si="12"/>
        <v>0</v>
      </c>
      <c r="I772" s="1" t="s">
        <v>22</v>
      </c>
      <c r="J772" s="1" t="s">
        <v>0</v>
      </c>
    </row>
    <row r="773" spans="1:10" ht="43.2" x14ac:dyDescent="0.3">
      <c r="A773" s="1">
        <v>1969569</v>
      </c>
      <c r="B773" s="1" t="s">
        <v>1567</v>
      </c>
      <c r="C773" s="1" t="s">
        <v>22</v>
      </c>
      <c r="D773" s="1" t="s">
        <v>1568</v>
      </c>
      <c r="E773" s="2">
        <v>0</v>
      </c>
      <c r="F773" s="1">
        <v>25</v>
      </c>
      <c r="G773" s="1" t="s">
        <v>72</v>
      </c>
      <c r="H773" s="1">
        <f t="shared" si="12"/>
        <v>0</v>
      </c>
      <c r="I773" s="1" t="s">
        <v>22</v>
      </c>
      <c r="J773" s="1" t="s">
        <v>0</v>
      </c>
    </row>
    <row r="774" spans="1:10" ht="43.2" x14ac:dyDescent="0.3">
      <c r="A774" s="1">
        <v>1969570</v>
      </c>
      <c r="B774" s="1" t="s">
        <v>1569</v>
      </c>
      <c r="C774" s="1" t="s">
        <v>22</v>
      </c>
      <c r="D774" s="1" t="s">
        <v>1570</v>
      </c>
      <c r="E774" s="2">
        <v>0</v>
      </c>
      <c r="F774" s="1">
        <v>24</v>
      </c>
      <c r="G774" s="1" t="s">
        <v>72</v>
      </c>
      <c r="H774" s="1">
        <f t="shared" si="12"/>
        <v>0</v>
      </c>
      <c r="I774" s="1" t="s">
        <v>22</v>
      </c>
      <c r="J774" s="1" t="s">
        <v>0</v>
      </c>
    </row>
    <row r="775" spans="1:10" ht="28.8" x14ac:dyDescent="0.3">
      <c r="A775" s="1">
        <v>1969571</v>
      </c>
      <c r="B775" s="1" t="s">
        <v>1571</v>
      </c>
      <c r="C775" s="1" t="s">
        <v>22</v>
      </c>
      <c r="D775" s="1" t="s">
        <v>1572</v>
      </c>
      <c r="E775" s="2">
        <v>0</v>
      </c>
      <c r="F775" s="1">
        <v>1</v>
      </c>
      <c r="G775" s="1" t="s">
        <v>147</v>
      </c>
      <c r="H775" s="1">
        <f t="shared" si="12"/>
        <v>0</v>
      </c>
      <c r="I775" s="1" t="s">
        <v>22</v>
      </c>
      <c r="J775" s="1" t="s">
        <v>0</v>
      </c>
    </row>
    <row r="776" spans="1:10" x14ac:dyDescent="0.3">
      <c r="A776" s="1">
        <v>1969572</v>
      </c>
      <c r="B776" s="1" t="s">
        <v>1573</v>
      </c>
      <c r="C776" s="1">
        <v>722</v>
      </c>
      <c r="D776" s="1" t="s">
        <v>633</v>
      </c>
      <c r="E776" s="1">
        <f>ROUND(H777+H778+H779+H780+H781+H782+H783+H784+H785+H786+H787+H788+H789+H790+H791+H792+H793+H794+H795+H796+H797+H798+H799+H800+H801+H802+H803+H804+H805+H806+H807+H808+H809+H810+H811+H812+H813+H814+H815+H816+H817+H818+H819+H820+H821+H822+H823+H824+H825,2)</f>
        <v>0</v>
      </c>
      <c r="F776" s="1">
        <v>1</v>
      </c>
      <c r="G776" s="1" t="s">
        <v>0</v>
      </c>
      <c r="H776" s="1">
        <f t="shared" si="12"/>
        <v>0</v>
      </c>
      <c r="I776" s="1" t="s">
        <v>22</v>
      </c>
      <c r="J776" s="1" t="s">
        <v>0</v>
      </c>
    </row>
    <row r="777" spans="1:10" ht="28.8" x14ac:dyDescent="0.3">
      <c r="A777" s="1">
        <v>1969573</v>
      </c>
      <c r="B777" s="1" t="s">
        <v>1574</v>
      </c>
      <c r="C777" s="1" t="s">
        <v>22</v>
      </c>
      <c r="D777" s="1" t="s">
        <v>1575</v>
      </c>
      <c r="E777" s="2">
        <v>0</v>
      </c>
      <c r="F777" s="1">
        <v>402</v>
      </c>
      <c r="G777" s="1" t="s">
        <v>72</v>
      </c>
      <c r="H777" s="1">
        <f t="shared" si="12"/>
        <v>0</v>
      </c>
      <c r="I777" s="1" t="s">
        <v>22</v>
      </c>
      <c r="J777" s="1" t="s">
        <v>0</v>
      </c>
    </row>
    <row r="778" spans="1:10" ht="28.8" x14ac:dyDescent="0.3">
      <c r="A778" s="1">
        <v>1969574</v>
      </c>
      <c r="B778" s="1" t="s">
        <v>1576</v>
      </c>
      <c r="C778" s="1" t="s">
        <v>22</v>
      </c>
      <c r="D778" s="1" t="s">
        <v>1577</v>
      </c>
      <c r="E778" s="2">
        <v>0</v>
      </c>
      <c r="F778" s="1">
        <v>402</v>
      </c>
      <c r="G778" s="1" t="s">
        <v>72</v>
      </c>
      <c r="H778" s="1">
        <f t="shared" si="12"/>
        <v>0</v>
      </c>
      <c r="I778" s="1" t="s">
        <v>22</v>
      </c>
      <c r="J778" s="1" t="s">
        <v>0</v>
      </c>
    </row>
    <row r="779" spans="1:10" x14ac:dyDescent="0.3">
      <c r="A779" s="1">
        <v>1969575</v>
      </c>
      <c r="B779" s="1" t="s">
        <v>1578</v>
      </c>
      <c r="C779" s="1" t="s">
        <v>22</v>
      </c>
      <c r="D779" s="1" t="s">
        <v>1579</v>
      </c>
      <c r="E779" s="2">
        <v>0</v>
      </c>
      <c r="F779" s="1">
        <v>1</v>
      </c>
      <c r="G779" s="1" t="s">
        <v>72</v>
      </c>
      <c r="H779" s="1">
        <f t="shared" si="12"/>
        <v>0</v>
      </c>
      <c r="I779" s="1" t="s">
        <v>22</v>
      </c>
      <c r="J779" s="1" t="s">
        <v>0</v>
      </c>
    </row>
    <row r="780" spans="1:10" x14ac:dyDescent="0.3">
      <c r="A780" s="1">
        <v>1969576</v>
      </c>
      <c r="B780" s="1" t="s">
        <v>1580</v>
      </c>
      <c r="C780" s="1" t="s">
        <v>22</v>
      </c>
      <c r="D780" s="1" t="s">
        <v>1581</v>
      </c>
      <c r="E780" s="2">
        <v>0</v>
      </c>
      <c r="F780" s="1">
        <v>1</v>
      </c>
      <c r="G780" s="1" t="s">
        <v>72</v>
      </c>
      <c r="H780" s="1">
        <f t="shared" si="12"/>
        <v>0</v>
      </c>
      <c r="I780" s="1" t="s">
        <v>22</v>
      </c>
      <c r="J780" s="1" t="s">
        <v>0</v>
      </c>
    </row>
    <row r="781" spans="1:10" ht="28.8" x14ac:dyDescent="0.3">
      <c r="A781" s="1">
        <v>1969577</v>
      </c>
      <c r="B781" s="1" t="s">
        <v>1582</v>
      </c>
      <c r="C781" s="1" t="s">
        <v>22</v>
      </c>
      <c r="D781" s="1" t="s">
        <v>1583</v>
      </c>
      <c r="E781" s="2">
        <v>0</v>
      </c>
      <c r="F781" s="1">
        <v>40</v>
      </c>
      <c r="G781" s="1" t="s">
        <v>72</v>
      </c>
      <c r="H781" s="1">
        <f t="shared" si="12"/>
        <v>0</v>
      </c>
      <c r="I781" s="1" t="s">
        <v>22</v>
      </c>
      <c r="J781" s="1" t="s">
        <v>0</v>
      </c>
    </row>
    <row r="782" spans="1:10" ht="28.8" x14ac:dyDescent="0.3">
      <c r="A782" s="1">
        <v>1969578</v>
      </c>
      <c r="B782" s="1" t="s">
        <v>1584</v>
      </c>
      <c r="C782" s="1" t="s">
        <v>22</v>
      </c>
      <c r="D782" s="1" t="s">
        <v>1585</v>
      </c>
      <c r="E782" s="2">
        <v>0</v>
      </c>
      <c r="F782" s="1">
        <v>40</v>
      </c>
      <c r="G782" s="1" t="s">
        <v>72</v>
      </c>
      <c r="H782" s="1">
        <f t="shared" si="12"/>
        <v>0</v>
      </c>
      <c r="I782" s="1" t="s">
        <v>22</v>
      </c>
      <c r="J782" s="1" t="s">
        <v>0</v>
      </c>
    </row>
    <row r="783" spans="1:10" ht="28.8" x14ac:dyDescent="0.3">
      <c r="A783" s="1">
        <v>1969579</v>
      </c>
      <c r="B783" s="1" t="s">
        <v>1586</v>
      </c>
      <c r="C783" s="1" t="s">
        <v>22</v>
      </c>
      <c r="D783" s="1" t="s">
        <v>1587</v>
      </c>
      <c r="E783" s="2">
        <v>0</v>
      </c>
      <c r="F783" s="1">
        <v>18</v>
      </c>
      <c r="G783" s="1" t="s">
        <v>72</v>
      </c>
      <c r="H783" s="1">
        <f t="shared" si="12"/>
        <v>0</v>
      </c>
      <c r="I783" s="1" t="s">
        <v>22</v>
      </c>
      <c r="J783" s="1" t="s">
        <v>0</v>
      </c>
    </row>
    <row r="784" spans="1:10" ht="28.8" x14ac:dyDescent="0.3">
      <c r="A784" s="1">
        <v>1969580</v>
      </c>
      <c r="B784" s="1" t="s">
        <v>1588</v>
      </c>
      <c r="C784" s="1" t="s">
        <v>22</v>
      </c>
      <c r="D784" s="1" t="s">
        <v>1589</v>
      </c>
      <c r="E784" s="2">
        <v>0</v>
      </c>
      <c r="F784" s="1">
        <v>18</v>
      </c>
      <c r="G784" s="1" t="s">
        <v>72</v>
      </c>
      <c r="H784" s="1">
        <f t="shared" si="12"/>
        <v>0</v>
      </c>
      <c r="I784" s="1" t="s">
        <v>22</v>
      </c>
      <c r="J784" s="1" t="s">
        <v>0</v>
      </c>
    </row>
    <row r="785" spans="1:10" ht="28.8" x14ac:dyDescent="0.3">
      <c r="A785" s="1">
        <v>1969581</v>
      </c>
      <c r="B785" s="1" t="s">
        <v>1590</v>
      </c>
      <c r="C785" s="1" t="s">
        <v>22</v>
      </c>
      <c r="D785" s="1" t="s">
        <v>1591</v>
      </c>
      <c r="E785" s="2">
        <v>0</v>
      </c>
      <c r="F785" s="1">
        <v>38</v>
      </c>
      <c r="G785" s="1" t="s">
        <v>72</v>
      </c>
      <c r="H785" s="1">
        <f t="shared" si="12"/>
        <v>0</v>
      </c>
      <c r="I785" s="1" t="s">
        <v>22</v>
      </c>
      <c r="J785" s="1" t="s">
        <v>0</v>
      </c>
    </row>
    <row r="786" spans="1:10" ht="28.8" x14ac:dyDescent="0.3">
      <c r="A786" s="1">
        <v>1969582</v>
      </c>
      <c r="B786" s="1" t="s">
        <v>1592</v>
      </c>
      <c r="C786" s="1" t="s">
        <v>22</v>
      </c>
      <c r="D786" s="1" t="s">
        <v>1593</v>
      </c>
      <c r="E786" s="2">
        <v>0</v>
      </c>
      <c r="F786" s="1">
        <v>38</v>
      </c>
      <c r="G786" s="1" t="s">
        <v>72</v>
      </c>
      <c r="H786" s="1">
        <f t="shared" si="12"/>
        <v>0</v>
      </c>
      <c r="I786" s="1" t="s">
        <v>22</v>
      </c>
      <c r="J786" s="1" t="s">
        <v>0</v>
      </c>
    </row>
    <row r="787" spans="1:10" ht="28.8" x14ac:dyDescent="0.3">
      <c r="A787" s="1">
        <v>1969583</v>
      </c>
      <c r="B787" s="1" t="s">
        <v>1594</v>
      </c>
      <c r="C787" s="1" t="s">
        <v>22</v>
      </c>
      <c r="D787" s="1" t="s">
        <v>1595</v>
      </c>
      <c r="E787" s="2">
        <v>0</v>
      </c>
      <c r="F787" s="1">
        <v>23</v>
      </c>
      <c r="G787" s="1" t="s">
        <v>72</v>
      </c>
      <c r="H787" s="1">
        <f t="shared" si="12"/>
        <v>0</v>
      </c>
      <c r="I787" s="1" t="s">
        <v>22</v>
      </c>
      <c r="J787" s="1" t="s">
        <v>0</v>
      </c>
    </row>
    <row r="788" spans="1:10" ht="28.8" x14ac:dyDescent="0.3">
      <c r="A788" s="1">
        <v>1969584</v>
      </c>
      <c r="B788" s="1" t="s">
        <v>1596</v>
      </c>
      <c r="C788" s="1" t="s">
        <v>22</v>
      </c>
      <c r="D788" s="1" t="s">
        <v>1597</v>
      </c>
      <c r="E788" s="2">
        <v>0</v>
      </c>
      <c r="F788" s="1">
        <v>23</v>
      </c>
      <c r="G788" s="1" t="s">
        <v>72</v>
      </c>
      <c r="H788" s="1">
        <f t="shared" si="12"/>
        <v>0</v>
      </c>
      <c r="I788" s="1" t="s">
        <v>22</v>
      </c>
      <c r="J788" s="1" t="s">
        <v>0</v>
      </c>
    </row>
    <row r="789" spans="1:10" ht="28.8" x14ac:dyDescent="0.3">
      <c r="A789" s="1">
        <v>1969585</v>
      </c>
      <c r="B789" s="1" t="s">
        <v>1598</v>
      </c>
      <c r="C789" s="1" t="s">
        <v>22</v>
      </c>
      <c r="D789" s="1" t="s">
        <v>1599</v>
      </c>
      <c r="E789" s="2">
        <v>0</v>
      </c>
      <c r="F789" s="1">
        <v>15</v>
      </c>
      <c r="G789" s="1" t="s">
        <v>72</v>
      </c>
      <c r="H789" s="1">
        <f t="shared" si="12"/>
        <v>0</v>
      </c>
      <c r="I789" s="1" t="s">
        <v>22</v>
      </c>
      <c r="J789" s="1" t="s">
        <v>0</v>
      </c>
    </row>
    <row r="790" spans="1:10" ht="28.8" x14ac:dyDescent="0.3">
      <c r="A790" s="1">
        <v>1969586</v>
      </c>
      <c r="B790" s="1" t="s">
        <v>1600</v>
      </c>
      <c r="C790" s="1" t="s">
        <v>22</v>
      </c>
      <c r="D790" s="1" t="s">
        <v>1601</v>
      </c>
      <c r="E790" s="2">
        <v>0</v>
      </c>
      <c r="F790" s="1">
        <v>15</v>
      </c>
      <c r="G790" s="1" t="s">
        <v>72</v>
      </c>
      <c r="H790" s="1">
        <f t="shared" si="12"/>
        <v>0</v>
      </c>
      <c r="I790" s="1" t="s">
        <v>22</v>
      </c>
      <c r="J790" s="1" t="s">
        <v>0</v>
      </c>
    </row>
    <row r="791" spans="1:10" ht="28.8" x14ac:dyDescent="0.3">
      <c r="A791" s="1">
        <v>1969587</v>
      </c>
      <c r="B791" s="1" t="s">
        <v>1602</v>
      </c>
      <c r="C791" s="1" t="s">
        <v>22</v>
      </c>
      <c r="D791" s="1" t="s">
        <v>1603</v>
      </c>
      <c r="E791" s="2">
        <v>0</v>
      </c>
      <c r="F791" s="1">
        <v>22</v>
      </c>
      <c r="G791" s="1" t="s">
        <v>72</v>
      </c>
      <c r="H791" s="1">
        <f t="shared" si="12"/>
        <v>0</v>
      </c>
      <c r="I791" s="1" t="s">
        <v>22</v>
      </c>
      <c r="J791" s="1" t="s">
        <v>0</v>
      </c>
    </row>
    <row r="792" spans="1:10" ht="28.8" x14ac:dyDescent="0.3">
      <c r="A792" s="1">
        <v>1969588</v>
      </c>
      <c r="B792" s="1" t="s">
        <v>1604</v>
      </c>
      <c r="C792" s="1" t="s">
        <v>22</v>
      </c>
      <c r="D792" s="1" t="s">
        <v>1605</v>
      </c>
      <c r="E792" s="2">
        <v>0</v>
      </c>
      <c r="F792" s="1">
        <v>22</v>
      </c>
      <c r="G792" s="1" t="s">
        <v>72</v>
      </c>
      <c r="H792" s="1">
        <f t="shared" si="12"/>
        <v>0</v>
      </c>
      <c r="I792" s="1" t="s">
        <v>22</v>
      </c>
      <c r="J792" s="1" t="s">
        <v>0</v>
      </c>
    </row>
    <row r="793" spans="1:10" x14ac:dyDescent="0.3">
      <c r="A793" s="1">
        <v>1969589</v>
      </c>
      <c r="B793" s="1" t="s">
        <v>1606</v>
      </c>
      <c r="C793" s="1" t="s">
        <v>22</v>
      </c>
      <c r="D793" s="1" t="s">
        <v>1607</v>
      </c>
      <c r="E793" s="2">
        <v>0</v>
      </c>
      <c r="F793" s="1">
        <v>4</v>
      </c>
      <c r="G793" s="1" t="s">
        <v>72</v>
      </c>
      <c r="H793" s="1">
        <f t="shared" si="12"/>
        <v>0</v>
      </c>
      <c r="I793" s="1" t="s">
        <v>22</v>
      </c>
      <c r="J793" s="1" t="s">
        <v>0</v>
      </c>
    </row>
    <row r="794" spans="1:10" x14ac:dyDescent="0.3">
      <c r="A794" s="1">
        <v>1969590</v>
      </c>
      <c r="B794" s="1" t="s">
        <v>1608</v>
      </c>
      <c r="C794" s="1" t="s">
        <v>22</v>
      </c>
      <c r="D794" s="1" t="s">
        <v>1609</v>
      </c>
      <c r="E794" s="2">
        <v>0</v>
      </c>
      <c r="F794" s="1">
        <v>4</v>
      </c>
      <c r="G794" s="1" t="s">
        <v>72</v>
      </c>
      <c r="H794" s="1">
        <f t="shared" si="12"/>
        <v>0</v>
      </c>
      <c r="I794" s="1" t="s">
        <v>22</v>
      </c>
      <c r="J794" s="1" t="s">
        <v>0</v>
      </c>
    </row>
    <row r="795" spans="1:10" x14ac:dyDescent="0.3">
      <c r="A795" s="1">
        <v>1969591</v>
      </c>
      <c r="B795" s="1" t="s">
        <v>1610</v>
      </c>
      <c r="C795" s="1" t="s">
        <v>22</v>
      </c>
      <c r="D795" s="1" t="s">
        <v>1611</v>
      </c>
      <c r="E795" s="2">
        <v>0</v>
      </c>
      <c r="F795" s="1">
        <v>1</v>
      </c>
      <c r="G795" s="1" t="s">
        <v>72</v>
      </c>
      <c r="H795" s="1">
        <f t="shared" si="12"/>
        <v>0</v>
      </c>
      <c r="I795" s="1" t="s">
        <v>22</v>
      </c>
      <c r="J795" s="1" t="s">
        <v>0</v>
      </c>
    </row>
    <row r="796" spans="1:10" x14ac:dyDescent="0.3">
      <c r="A796" s="1">
        <v>1969592</v>
      </c>
      <c r="B796" s="1" t="s">
        <v>1612</v>
      </c>
      <c r="C796" s="1" t="s">
        <v>22</v>
      </c>
      <c r="D796" s="1" t="s">
        <v>1613</v>
      </c>
      <c r="E796" s="2">
        <v>0</v>
      </c>
      <c r="F796" s="1">
        <v>1</v>
      </c>
      <c r="G796" s="1" t="s">
        <v>72</v>
      </c>
      <c r="H796" s="1">
        <f t="shared" si="12"/>
        <v>0</v>
      </c>
      <c r="I796" s="1" t="s">
        <v>22</v>
      </c>
      <c r="J796" s="1" t="s">
        <v>0</v>
      </c>
    </row>
    <row r="797" spans="1:10" x14ac:dyDescent="0.3">
      <c r="A797" s="1">
        <v>1969593</v>
      </c>
      <c r="B797" s="1" t="s">
        <v>1614</v>
      </c>
      <c r="C797" s="1" t="s">
        <v>22</v>
      </c>
      <c r="D797" s="1" t="s">
        <v>1615</v>
      </c>
      <c r="E797" s="2">
        <v>0</v>
      </c>
      <c r="F797" s="1">
        <v>6</v>
      </c>
      <c r="G797" s="1" t="s">
        <v>72</v>
      </c>
      <c r="H797" s="1">
        <f t="shared" si="12"/>
        <v>0</v>
      </c>
      <c r="I797" s="1" t="s">
        <v>22</v>
      </c>
      <c r="J797" s="1" t="s">
        <v>0</v>
      </c>
    </row>
    <row r="798" spans="1:10" ht="28.8" x14ac:dyDescent="0.3">
      <c r="A798" s="1">
        <v>1969594</v>
      </c>
      <c r="B798" s="1" t="s">
        <v>1616</v>
      </c>
      <c r="C798" s="1" t="s">
        <v>22</v>
      </c>
      <c r="D798" s="1" t="s">
        <v>1617</v>
      </c>
      <c r="E798" s="2">
        <v>0</v>
      </c>
      <c r="F798" s="1">
        <v>2</v>
      </c>
      <c r="G798" s="1" t="s">
        <v>72</v>
      </c>
      <c r="H798" s="1">
        <f t="shared" si="12"/>
        <v>0</v>
      </c>
      <c r="I798" s="1" t="s">
        <v>22</v>
      </c>
      <c r="J798" s="1" t="s">
        <v>0</v>
      </c>
    </row>
    <row r="799" spans="1:10" ht="28.8" x14ac:dyDescent="0.3">
      <c r="A799" s="1">
        <v>1969595</v>
      </c>
      <c r="B799" s="1" t="s">
        <v>1618</v>
      </c>
      <c r="C799" s="1" t="s">
        <v>22</v>
      </c>
      <c r="D799" s="1" t="s">
        <v>1619</v>
      </c>
      <c r="E799" s="2">
        <v>0</v>
      </c>
      <c r="F799" s="1">
        <v>4</v>
      </c>
      <c r="G799" s="1" t="s">
        <v>72</v>
      </c>
      <c r="H799" s="1">
        <f t="shared" si="12"/>
        <v>0</v>
      </c>
      <c r="I799" s="1" t="s">
        <v>22</v>
      </c>
      <c r="J799" s="1" t="s">
        <v>0</v>
      </c>
    </row>
    <row r="800" spans="1:10" ht="28.8" x14ac:dyDescent="0.3">
      <c r="A800" s="1">
        <v>1969596</v>
      </c>
      <c r="B800" s="1" t="s">
        <v>1620</v>
      </c>
      <c r="C800" s="1" t="s">
        <v>22</v>
      </c>
      <c r="D800" s="1" t="s">
        <v>1621</v>
      </c>
      <c r="E800" s="2">
        <v>0</v>
      </c>
      <c r="F800" s="1">
        <v>13</v>
      </c>
      <c r="G800" s="1" t="s">
        <v>72</v>
      </c>
      <c r="H800" s="1">
        <f t="shared" si="12"/>
        <v>0</v>
      </c>
      <c r="I800" s="1" t="s">
        <v>22</v>
      </c>
      <c r="J800" s="1" t="s">
        <v>0</v>
      </c>
    </row>
    <row r="801" spans="1:10" ht="28.8" x14ac:dyDescent="0.3">
      <c r="A801" s="1">
        <v>1969597</v>
      </c>
      <c r="B801" s="1" t="s">
        <v>1622</v>
      </c>
      <c r="C801" s="1" t="s">
        <v>22</v>
      </c>
      <c r="D801" s="1" t="s">
        <v>1623</v>
      </c>
      <c r="E801" s="2">
        <v>0</v>
      </c>
      <c r="F801" s="1">
        <v>5</v>
      </c>
      <c r="G801" s="1" t="s">
        <v>72</v>
      </c>
      <c r="H801" s="1">
        <f t="shared" si="12"/>
        <v>0</v>
      </c>
      <c r="I801" s="1" t="s">
        <v>22</v>
      </c>
      <c r="J801" s="1" t="s">
        <v>0</v>
      </c>
    </row>
    <row r="802" spans="1:10" ht="28.8" x14ac:dyDescent="0.3">
      <c r="A802" s="1">
        <v>1969598</v>
      </c>
      <c r="B802" s="1" t="s">
        <v>1624</v>
      </c>
      <c r="C802" s="1" t="s">
        <v>22</v>
      </c>
      <c r="D802" s="1" t="s">
        <v>1625</v>
      </c>
      <c r="E802" s="2">
        <v>0</v>
      </c>
      <c r="F802" s="1">
        <v>8</v>
      </c>
      <c r="G802" s="1" t="s">
        <v>72</v>
      </c>
      <c r="H802" s="1">
        <f t="shared" si="12"/>
        <v>0</v>
      </c>
      <c r="I802" s="1" t="s">
        <v>22</v>
      </c>
      <c r="J802" s="1" t="s">
        <v>0</v>
      </c>
    </row>
    <row r="803" spans="1:10" x14ac:dyDescent="0.3">
      <c r="A803" s="1">
        <v>1969599</v>
      </c>
      <c r="B803" s="1" t="s">
        <v>1626</v>
      </c>
      <c r="C803" s="1" t="s">
        <v>22</v>
      </c>
      <c r="D803" s="1" t="s">
        <v>1627</v>
      </c>
      <c r="E803" s="2">
        <v>0</v>
      </c>
      <c r="F803" s="1">
        <v>2</v>
      </c>
      <c r="G803" s="1" t="s">
        <v>72</v>
      </c>
      <c r="H803" s="1">
        <f t="shared" si="12"/>
        <v>0</v>
      </c>
      <c r="I803" s="1" t="s">
        <v>22</v>
      </c>
      <c r="J803" s="1" t="s">
        <v>0</v>
      </c>
    </row>
    <row r="804" spans="1:10" x14ac:dyDescent="0.3">
      <c r="A804" s="1">
        <v>1969600</v>
      </c>
      <c r="B804" s="1" t="s">
        <v>1628</v>
      </c>
      <c r="C804" s="1" t="s">
        <v>22</v>
      </c>
      <c r="D804" s="1" t="s">
        <v>1629</v>
      </c>
      <c r="E804" s="2">
        <v>0</v>
      </c>
      <c r="F804" s="1">
        <v>2</v>
      </c>
      <c r="G804" s="1" t="s">
        <v>72</v>
      </c>
      <c r="H804" s="1">
        <f t="shared" si="12"/>
        <v>0</v>
      </c>
      <c r="I804" s="1" t="s">
        <v>22</v>
      </c>
      <c r="J804" s="1" t="s">
        <v>0</v>
      </c>
    </row>
    <row r="805" spans="1:10" ht="28.8" x14ac:dyDescent="0.3">
      <c r="A805" s="1">
        <v>1969601</v>
      </c>
      <c r="B805" s="1" t="s">
        <v>1630</v>
      </c>
      <c r="C805" s="1" t="s">
        <v>22</v>
      </c>
      <c r="D805" s="1" t="s">
        <v>1631</v>
      </c>
      <c r="E805" s="2">
        <v>0</v>
      </c>
      <c r="F805" s="1">
        <v>2</v>
      </c>
      <c r="G805" s="1" t="s">
        <v>72</v>
      </c>
      <c r="H805" s="1">
        <f t="shared" si="12"/>
        <v>0</v>
      </c>
      <c r="I805" s="1" t="s">
        <v>22</v>
      </c>
      <c r="J805" s="1" t="s">
        <v>0</v>
      </c>
    </row>
    <row r="806" spans="1:10" ht="28.8" x14ac:dyDescent="0.3">
      <c r="A806" s="1">
        <v>1969602</v>
      </c>
      <c r="B806" s="1" t="s">
        <v>1632</v>
      </c>
      <c r="C806" s="1" t="s">
        <v>22</v>
      </c>
      <c r="D806" s="1" t="s">
        <v>1633</v>
      </c>
      <c r="E806" s="2">
        <v>0</v>
      </c>
      <c r="F806" s="1">
        <v>2</v>
      </c>
      <c r="G806" s="1" t="s">
        <v>72</v>
      </c>
      <c r="H806" s="1">
        <f t="shared" si="12"/>
        <v>0</v>
      </c>
      <c r="I806" s="1" t="s">
        <v>22</v>
      </c>
      <c r="J806" s="1" t="s">
        <v>0</v>
      </c>
    </row>
    <row r="807" spans="1:10" ht="28.8" x14ac:dyDescent="0.3">
      <c r="A807" s="1">
        <v>1969603</v>
      </c>
      <c r="B807" s="1" t="s">
        <v>1634</v>
      </c>
      <c r="C807" s="1" t="s">
        <v>22</v>
      </c>
      <c r="D807" s="1" t="s">
        <v>1635</v>
      </c>
      <c r="E807" s="2">
        <v>0</v>
      </c>
      <c r="F807" s="1">
        <v>2</v>
      </c>
      <c r="G807" s="1" t="s">
        <v>72</v>
      </c>
      <c r="H807" s="1">
        <f t="shared" si="12"/>
        <v>0</v>
      </c>
      <c r="I807" s="1" t="s">
        <v>22</v>
      </c>
      <c r="J807" s="1" t="s">
        <v>0</v>
      </c>
    </row>
    <row r="808" spans="1:10" ht="28.8" x14ac:dyDescent="0.3">
      <c r="A808" s="1">
        <v>1969604</v>
      </c>
      <c r="B808" s="1" t="s">
        <v>1636</v>
      </c>
      <c r="C808" s="1" t="s">
        <v>22</v>
      </c>
      <c r="D808" s="1" t="s">
        <v>1637</v>
      </c>
      <c r="E808" s="2">
        <v>0</v>
      </c>
      <c r="F808" s="1">
        <v>2</v>
      </c>
      <c r="G808" s="1" t="s">
        <v>72</v>
      </c>
      <c r="H808" s="1">
        <f t="shared" si="12"/>
        <v>0</v>
      </c>
      <c r="I808" s="1" t="s">
        <v>22</v>
      </c>
      <c r="J808" s="1" t="s">
        <v>0</v>
      </c>
    </row>
    <row r="809" spans="1:10" ht="28.8" x14ac:dyDescent="0.3">
      <c r="A809" s="1">
        <v>1969605</v>
      </c>
      <c r="B809" s="1" t="s">
        <v>1638</v>
      </c>
      <c r="C809" s="1" t="s">
        <v>22</v>
      </c>
      <c r="D809" s="1" t="s">
        <v>1639</v>
      </c>
      <c r="E809" s="2">
        <v>0</v>
      </c>
      <c r="F809" s="1">
        <v>10</v>
      </c>
      <c r="G809" s="1" t="s">
        <v>72</v>
      </c>
      <c r="H809" s="1">
        <f t="shared" si="12"/>
        <v>0</v>
      </c>
      <c r="I809" s="1" t="s">
        <v>22</v>
      </c>
      <c r="J809" s="1" t="s">
        <v>0</v>
      </c>
    </row>
    <row r="810" spans="1:10" ht="28.8" x14ac:dyDescent="0.3">
      <c r="A810" s="1">
        <v>1969606</v>
      </c>
      <c r="B810" s="1" t="s">
        <v>1640</v>
      </c>
      <c r="C810" s="1" t="s">
        <v>22</v>
      </c>
      <c r="D810" s="1" t="s">
        <v>1641</v>
      </c>
      <c r="E810" s="2">
        <v>0</v>
      </c>
      <c r="F810" s="1">
        <v>5</v>
      </c>
      <c r="G810" s="1" t="s">
        <v>72</v>
      </c>
      <c r="H810" s="1">
        <f t="shared" si="12"/>
        <v>0</v>
      </c>
      <c r="I810" s="1" t="s">
        <v>22</v>
      </c>
      <c r="J810" s="1" t="s">
        <v>0</v>
      </c>
    </row>
    <row r="811" spans="1:10" ht="28.8" x14ac:dyDescent="0.3">
      <c r="A811" s="1">
        <v>1969607</v>
      </c>
      <c r="B811" s="1" t="s">
        <v>1642</v>
      </c>
      <c r="C811" s="1" t="s">
        <v>22</v>
      </c>
      <c r="D811" s="1" t="s">
        <v>1643</v>
      </c>
      <c r="E811" s="2">
        <v>0</v>
      </c>
      <c r="F811" s="1">
        <v>5</v>
      </c>
      <c r="G811" s="1" t="s">
        <v>72</v>
      </c>
      <c r="H811" s="1">
        <f t="shared" si="12"/>
        <v>0</v>
      </c>
      <c r="I811" s="1" t="s">
        <v>22</v>
      </c>
      <c r="J811" s="1" t="s">
        <v>0</v>
      </c>
    </row>
    <row r="812" spans="1:10" ht="28.8" x14ac:dyDescent="0.3">
      <c r="A812" s="1">
        <v>1969608</v>
      </c>
      <c r="B812" s="1" t="s">
        <v>1644</v>
      </c>
      <c r="C812" s="1" t="s">
        <v>22</v>
      </c>
      <c r="D812" s="1" t="s">
        <v>1645</v>
      </c>
      <c r="E812" s="2">
        <v>0</v>
      </c>
      <c r="F812" s="1">
        <v>2</v>
      </c>
      <c r="G812" s="1" t="s">
        <v>72</v>
      </c>
      <c r="H812" s="1">
        <f t="shared" si="12"/>
        <v>0</v>
      </c>
      <c r="I812" s="1" t="s">
        <v>22</v>
      </c>
      <c r="J812" s="1" t="s">
        <v>0</v>
      </c>
    </row>
    <row r="813" spans="1:10" ht="28.8" x14ac:dyDescent="0.3">
      <c r="A813" s="1">
        <v>1969609</v>
      </c>
      <c r="B813" s="1" t="s">
        <v>1646</v>
      </c>
      <c r="C813" s="1" t="s">
        <v>22</v>
      </c>
      <c r="D813" s="1" t="s">
        <v>1647</v>
      </c>
      <c r="E813" s="2">
        <v>0</v>
      </c>
      <c r="F813" s="1">
        <v>1</v>
      </c>
      <c r="G813" s="1" t="s">
        <v>72</v>
      </c>
      <c r="H813" s="1">
        <f t="shared" si="12"/>
        <v>0</v>
      </c>
      <c r="I813" s="1" t="s">
        <v>22</v>
      </c>
      <c r="J813" s="1" t="s">
        <v>0</v>
      </c>
    </row>
    <row r="814" spans="1:10" ht="28.8" x14ac:dyDescent="0.3">
      <c r="A814" s="1">
        <v>1969610</v>
      </c>
      <c r="B814" s="1" t="s">
        <v>1648</v>
      </c>
      <c r="C814" s="1" t="s">
        <v>22</v>
      </c>
      <c r="D814" s="1" t="s">
        <v>1649</v>
      </c>
      <c r="E814" s="2">
        <v>0</v>
      </c>
      <c r="F814" s="1">
        <v>1</v>
      </c>
      <c r="G814" s="1" t="s">
        <v>72</v>
      </c>
      <c r="H814" s="1">
        <f t="shared" si="12"/>
        <v>0</v>
      </c>
      <c r="I814" s="1" t="s">
        <v>22</v>
      </c>
      <c r="J814" s="1" t="s">
        <v>0</v>
      </c>
    </row>
    <row r="815" spans="1:10" ht="28.8" x14ac:dyDescent="0.3">
      <c r="A815" s="1">
        <v>1969611</v>
      </c>
      <c r="B815" s="1" t="s">
        <v>1650</v>
      </c>
      <c r="C815" s="1" t="s">
        <v>22</v>
      </c>
      <c r="D815" s="1" t="s">
        <v>1651</v>
      </c>
      <c r="E815" s="2">
        <v>0</v>
      </c>
      <c r="F815" s="1">
        <v>2</v>
      </c>
      <c r="G815" s="1" t="s">
        <v>72</v>
      </c>
      <c r="H815" s="1">
        <f t="shared" si="12"/>
        <v>0</v>
      </c>
      <c r="I815" s="1" t="s">
        <v>22</v>
      </c>
      <c r="J815" s="1" t="s">
        <v>0</v>
      </c>
    </row>
    <row r="816" spans="1:10" x14ac:dyDescent="0.3">
      <c r="A816" s="1">
        <v>1969612</v>
      </c>
      <c r="B816" s="1" t="s">
        <v>1652</v>
      </c>
      <c r="C816" s="1" t="s">
        <v>22</v>
      </c>
      <c r="D816" s="1" t="s">
        <v>1653</v>
      </c>
      <c r="E816" s="2">
        <v>0</v>
      </c>
      <c r="F816" s="1">
        <v>2</v>
      </c>
      <c r="G816" s="1" t="s">
        <v>72</v>
      </c>
      <c r="H816" s="1">
        <f t="shared" si="12"/>
        <v>0</v>
      </c>
      <c r="I816" s="1" t="s">
        <v>22</v>
      </c>
      <c r="J816" s="1" t="s">
        <v>0</v>
      </c>
    </row>
    <row r="817" spans="1:10" x14ac:dyDescent="0.3">
      <c r="A817" s="1">
        <v>1969613</v>
      </c>
      <c r="B817" s="1" t="s">
        <v>1654</v>
      </c>
      <c r="C817" s="1" t="s">
        <v>22</v>
      </c>
      <c r="D817" s="1" t="s">
        <v>1655</v>
      </c>
      <c r="E817" s="2">
        <v>0</v>
      </c>
      <c r="F817" s="1">
        <v>1</v>
      </c>
      <c r="G817" s="1" t="s">
        <v>72</v>
      </c>
      <c r="H817" s="1">
        <f t="shared" si="12"/>
        <v>0</v>
      </c>
      <c r="I817" s="1" t="s">
        <v>22</v>
      </c>
      <c r="J817" s="1" t="s">
        <v>0</v>
      </c>
    </row>
    <row r="818" spans="1:10" ht="28.8" x14ac:dyDescent="0.3">
      <c r="A818" s="1">
        <v>1969614</v>
      </c>
      <c r="B818" s="1" t="s">
        <v>1656</v>
      </c>
      <c r="C818" s="1" t="s">
        <v>22</v>
      </c>
      <c r="D818" s="1" t="s">
        <v>1657</v>
      </c>
      <c r="E818" s="2">
        <v>0</v>
      </c>
      <c r="F818" s="1">
        <v>1</v>
      </c>
      <c r="G818" s="1" t="s">
        <v>72</v>
      </c>
      <c r="H818" s="1">
        <f t="shared" si="12"/>
        <v>0</v>
      </c>
      <c r="I818" s="1" t="s">
        <v>22</v>
      </c>
      <c r="J818" s="1" t="s">
        <v>0</v>
      </c>
    </row>
    <row r="819" spans="1:10" x14ac:dyDescent="0.3">
      <c r="A819" s="1">
        <v>1969615</v>
      </c>
      <c r="B819" s="1" t="s">
        <v>1658</v>
      </c>
      <c r="C819" s="1" t="s">
        <v>22</v>
      </c>
      <c r="D819" s="1" t="s">
        <v>1659</v>
      </c>
      <c r="E819" s="2">
        <v>0</v>
      </c>
      <c r="F819" s="1">
        <v>1</v>
      </c>
      <c r="G819" s="1" t="s">
        <v>150</v>
      </c>
      <c r="H819" s="1">
        <f t="shared" si="12"/>
        <v>0</v>
      </c>
      <c r="I819" s="1" t="s">
        <v>22</v>
      </c>
      <c r="J819" s="1" t="s">
        <v>0</v>
      </c>
    </row>
    <row r="820" spans="1:10" x14ac:dyDescent="0.3">
      <c r="A820" s="1">
        <v>1969616</v>
      </c>
      <c r="B820" s="1" t="s">
        <v>1660</v>
      </c>
      <c r="C820" s="1" t="s">
        <v>22</v>
      </c>
      <c r="D820" s="1" t="s">
        <v>1661</v>
      </c>
      <c r="E820" s="2">
        <v>0</v>
      </c>
      <c r="F820" s="1">
        <v>1</v>
      </c>
      <c r="G820" s="1" t="s">
        <v>72</v>
      </c>
      <c r="H820" s="1">
        <f t="shared" si="12"/>
        <v>0</v>
      </c>
      <c r="I820" s="1" t="s">
        <v>22</v>
      </c>
      <c r="J820" s="1" t="s">
        <v>0</v>
      </c>
    </row>
    <row r="821" spans="1:10" ht="28.8" x14ac:dyDescent="0.3">
      <c r="A821" s="1">
        <v>1969617</v>
      </c>
      <c r="B821" s="1" t="s">
        <v>1662</v>
      </c>
      <c r="C821" s="1" t="s">
        <v>22</v>
      </c>
      <c r="D821" s="1" t="s">
        <v>1663</v>
      </c>
      <c r="E821" s="2">
        <v>0</v>
      </c>
      <c r="F821" s="1">
        <v>9</v>
      </c>
      <c r="G821" s="1" t="s">
        <v>72</v>
      </c>
      <c r="H821" s="1">
        <f t="shared" si="12"/>
        <v>0</v>
      </c>
      <c r="I821" s="1" t="s">
        <v>22</v>
      </c>
      <c r="J821" s="1" t="s">
        <v>0</v>
      </c>
    </row>
    <row r="822" spans="1:10" x14ac:dyDescent="0.3">
      <c r="A822" s="1">
        <v>1969618</v>
      </c>
      <c r="B822" s="1" t="s">
        <v>1664</v>
      </c>
      <c r="C822" s="1" t="s">
        <v>22</v>
      </c>
      <c r="D822" s="1" t="s">
        <v>1665</v>
      </c>
      <c r="E822" s="2">
        <v>0</v>
      </c>
      <c r="F822" s="1">
        <v>9</v>
      </c>
      <c r="G822" s="1" t="s">
        <v>72</v>
      </c>
      <c r="H822" s="1">
        <f t="shared" si="12"/>
        <v>0</v>
      </c>
      <c r="I822" s="1" t="s">
        <v>22</v>
      </c>
      <c r="J822" s="1" t="s">
        <v>0</v>
      </c>
    </row>
    <row r="823" spans="1:10" ht="28.8" x14ac:dyDescent="0.3">
      <c r="A823" s="1">
        <v>1969619</v>
      </c>
      <c r="B823" s="1" t="s">
        <v>1666</v>
      </c>
      <c r="C823" s="1" t="s">
        <v>22</v>
      </c>
      <c r="D823" s="1" t="s">
        <v>1667</v>
      </c>
      <c r="E823" s="2">
        <v>0</v>
      </c>
      <c r="F823" s="1">
        <v>1</v>
      </c>
      <c r="G823" s="1" t="s">
        <v>72</v>
      </c>
      <c r="H823" s="1">
        <f t="shared" si="12"/>
        <v>0</v>
      </c>
      <c r="I823" s="1" t="s">
        <v>22</v>
      </c>
      <c r="J823" s="1" t="s">
        <v>0</v>
      </c>
    </row>
    <row r="824" spans="1:10" x14ac:dyDescent="0.3">
      <c r="A824" s="1">
        <v>1969620</v>
      </c>
      <c r="B824" s="1" t="s">
        <v>1668</v>
      </c>
      <c r="C824" s="1" t="s">
        <v>22</v>
      </c>
      <c r="D824" s="1" t="s">
        <v>1669</v>
      </c>
      <c r="E824" s="2">
        <v>0</v>
      </c>
      <c r="F824" s="1">
        <v>1</v>
      </c>
      <c r="G824" s="1" t="s">
        <v>72</v>
      </c>
      <c r="H824" s="1">
        <f t="shared" si="12"/>
        <v>0</v>
      </c>
      <c r="I824" s="1" t="s">
        <v>22</v>
      </c>
      <c r="J824" s="1" t="s">
        <v>0</v>
      </c>
    </row>
    <row r="825" spans="1:10" ht="28.8" x14ac:dyDescent="0.3">
      <c r="A825" s="1">
        <v>1969621</v>
      </c>
      <c r="B825" s="1" t="s">
        <v>1670</v>
      </c>
      <c r="C825" s="1" t="s">
        <v>22</v>
      </c>
      <c r="D825" s="1" t="s">
        <v>1671</v>
      </c>
      <c r="E825" s="2">
        <v>0</v>
      </c>
      <c r="F825" s="1">
        <v>1</v>
      </c>
      <c r="G825" s="1" t="s">
        <v>147</v>
      </c>
      <c r="H825" s="1">
        <f t="shared" si="12"/>
        <v>0</v>
      </c>
      <c r="I825" s="1" t="s">
        <v>22</v>
      </c>
      <c r="J825" s="1" t="s">
        <v>0</v>
      </c>
    </row>
    <row r="826" spans="1:10" x14ac:dyDescent="0.3">
      <c r="A826" s="1">
        <v>1969622</v>
      </c>
      <c r="B826" s="1" t="s">
        <v>1672</v>
      </c>
      <c r="C826" s="1">
        <v>725</v>
      </c>
      <c r="D826" s="1" t="s">
        <v>145</v>
      </c>
      <c r="E826" s="1">
        <f>ROUND(H827+H828+H829+H830+H831+H832+H833+H834+H835+H836+H837+H838+H839+H840+H841+H842+H843+H844+H845+H846+H847+H848+H849+H850+H851+H852+H853+H854+H855+H856+H857+H858+H859+H860+H861+H862+H863+H864+H865+H866+H867+H868+H869+H870+H871+H872+H873+H874+H875+H876+H877+H878+H879+H880+H881+H882+H883+H884+H885+H886+H887+H888+H889+H890+H891+H892+H893+H894+H895,2)</f>
        <v>0</v>
      </c>
      <c r="F826" s="1">
        <v>1</v>
      </c>
      <c r="G826" s="1" t="s">
        <v>0</v>
      </c>
      <c r="H826" s="1">
        <f t="shared" si="12"/>
        <v>0</v>
      </c>
      <c r="I826" s="1" t="s">
        <v>22</v>
      </c>
      <c r="J826" s="1" t="s">
        <v>0</v>
      </c>
    </row>
    <row r="827" spans="1:10" x14ac:dyDescent="0.3">
      <c r="A827" s="1">
        <v>1969623</v>
      </c>
      <c r="B827" s="1" t="s">
        <v>1673</v>
      </c>
      <c r="C827" s="1" t="s">
        <v>22</v>
      </c>
      <c r="D827" s="1" t="s">
        <v>1674</v>
      </c>
      <c r="E827" s="2">
        <v>0</v>
      </c>
      <c r="F827" s="1">
        <v>65</v>
      </c>
      <c r="G827" s="1" t="s">
        <v>72</v>
      </c>
      <c r="H827" s="1">
        <f t="shared" si="12"/>
        <v>0</v>
      </c>
      <c r="I827" s="1" t="s">
        <v>22</v>
      </c>
      <c r="J827" s="1" t="s">
        <v>0</v>
      </c>
    </row>
    <row r="828" spans="1:10" ht="28.8" x14ac:dyDescent="0.3">
      <c r="A828" s="1">
        <v>1969624</v>
      </c>
      <c r="B828" s="1" t="s">
        <v>1675</v>
      </c>
      <c r="C828" s="1" t="s">
        <v>22</v>
      </c>
      <c r="D828" s="1" t="s">
        <v>1676</v>
      </c>
      <c r="E828" s="2">
        <v>0</v>
      </c>
      <c r="F828" s="1">
        <v>65</v>
      </c>
      <c r="G828" s="1" t="s">
        <v>72</v>
      </c>
      <c r="H828" s="1">
        <f t="shared" si="12"/>
        <v>0</v>
      </c>
      <c r="I828" s="1" t="s">
        <v>22</v>
      </c>
      <c r="J828" s="1" t="s">
        <v>0</v>
      </c>
    </row>
    <row r="829" spans="1:10" ht="28.8" x14ac:dyDescent="0.3">
      <c r="A829" s="1">
        <v>1969625</v>
      </c>
      <c r="B829" s="1" t="s">
        <v>1677</v>
      </c>
      <c r="C829" s="1" t="s">
        <v>22</v>
      </c>
      <c r="D829" s="1" t="s">
        <v>1678</v>
      </c>
      <c r="E829" s="2">
        <v>0</v>
      </c>
      <c r="F829" s="1">
        <v>1</v>
      </c>
      <c r="G829" s="1" t="s">
        <v>72</v>
      </c>
      <c r="H829" s="1">
        <f t="shared" si="12"/>
        <v>0</v>
      </c>
      <c r="I829" s="1" t="s">
        <v>22</v>
      </c>
      <c r="J829" s="1" t="s">
        <v>0</v>
      </c>
    </row>
    <row r="830" spans="1:10" ht="28.8" x14ac:dyDescent="0.3">
      <c r="A830" s="1">
        <v>1969626</v>
      </c>
      <c r="B830" s="1" t="s">
        <v>1679</v>
      </c>
      <c r="C830" s="1" t="s">
        <v>22</v>
      </c>
      <c r="D830" s="1" t="s">
        <v>1680</v>
      </c>
      <c r="E830" s="2">
        <v>0</v>
      </c>
      <c r="F830" s="1">
        <v>1</v>
      </c>
      <c r="G830" s="1" t="s">
        <v>72</v>
      </c>
      <c r="H830" s="1">
        <f t="shared" si="12"/>
        <v>0</v>
      </c>
      <c r="I830" s="1" t="s">
        <v>22</v>
      </c>
      <c r="J830" s="1" t="s">
        <v>0</v>
      </c>
    </row>
    <row r="831" spans="1:10" x14ac:dyDescent="0.3">
      <c r="A831" s="1">
        <v>1969627</v>
      </c>
      <c r="B831" s="1" t="s">
        <v>1681</v>
      </c>
      <c r="C831" s="1" t="s">
        <v>22</v>
      </c>
      <c r="D831" s="1" t="s">
        <v>1682</v>
      </c>
      <c r="E831" s="2">
        <v>0</v>
      </c>
      <c r="F831" s="1">
        <v>65</v>
      </c>
      <c r="G831" s="1" t="s">
        <v>72</v>
      </c>
      <c r="H831" s="1">
        <f t="shared" si="12"/>
        <v>0</v>
      </c>
      <c r="I831" s="1" t="s">
        <v>22</v>
      </c>
      <c r="J831" s="1" t="s">
        <v>0</v>
      </c>
    </row>
    <row r="832" spans="1:10" x14ac:dyDescent="0.3">
      <c r="A832" s="1">
        <v>1969628</v>
      </c>
      <c r="B832" s="1" t="s">
        <v>1683</v>
      </c>
      <c r="C832" s="1" t="s">
        <v>22</v>
      </c>
      <c r="D832" s="1" t="s">
        <v>1684</v>
      </c>
      <c r="E832" s="2">
        <v>0</v>
      </c>
      <c r="F832" s="1">
        <v>61</v>
      </c>
      <c r="G832" s="1" t="s">
        <v>72</v>
      </c>
      <c r="H832" s="1">
        <f t="shared" si="12"/>
        <v>0</v>
      </c>
      <c r="I832" s="1" t="s">
        <v>22</v>
      </c>
      <c r="J832" s="1" t="s">
        <v>0</v>
      </c>
    </row>
    <row r="833" spans="1:10" ht="28.8" x14ac:dyDescent="0.3">
      <c r="A833" s="1">
        <v>1969629</v>
      </c>
      <c r="B833" s="1" t="s">
        <v>1685</v>
      </c>
      <c r="C833" s="1" t="s">
        <v>22</v>
      </c>
      <c r="D833" s="1" t="s">
        <v>1686</v>
      </c>
      <c r="E833" s="2">
        <v>0</v>
      </c>
      <c r="F833" s="1">
        <v>4</v>
      </c>
      <c r="G833" s="1" t="s">
        <v>72</v>
      </c>
      <c r="H833" s="1">
        <f t="shared" si="12"/>
        <v>0</v>
      </c>
      <c r="I833" s="1" t="s">
        <v>22</v>
      </c>
      <c r="J833" s="1" t="s">
        <v>0</v>
      </c>
    </row>
    <row r="834" spans="1:10" ht="28.8" x14ac:dyDescent="0.3">
      <c r="A834" s="1">
        <v>1969630</v>
      </c>
      <c r="B834" s="1" t="s">
        <v>1687</v>
      </c>
      <c r="C834" s="1" t="s">
        <v>22</v>
      </c>
      <c r="D834" s="1" t="s">
        <v>1688</v>
      </c>
      <c r="E834" s="2">
        <v>0</v>
      </c>
      <c r="F834" s="1">
        <v>29</v>
      </c>
      <c r="G834" s="1" t="s">
        <v>72</v>
      </c>
      <c r="H834" s="1">
        <f t="shared" si="12"/>
        <v>0</v>
      </c>
      <c r="I834" s="1" t="s">
        <v>22</v>
      </c>
      <c r="J834" s="1" t="s">
        <v>0</v>
      </c>
    </row>
    <row r="835" spans="1:10" x14ac:dyDescent="0.3">
      <c r="A835" s="1">
        <v>1969631</v>
      </c>
      <c r="B835" s="1" t="s">
        <v>1689</v>
      </c>
      <c r="C835" s="1" t="s">
        <v>22</v>
      </c>
      <c r="D835" s="1" t="s">
        <v>1690</v>
      </c>
      <c r="E835" s="2">
        <v>0</v>
      </c>
      <c r="F835" s="1">
        <v>29</v>
      </c>
      <c r="G835" s="1" t="s">
        <v>72</v>
      </c>
      <c r="H835" s="1">
        <f t="shared" ref="H835:H898" si="13">IF(ISNUMBER(VALUE(E835)),ROUND(SUM(ROUND(E835,2)*F835),2),"N")</f>
        <v>0</v>
      </c>
      <c r="I835" s="1" t="s">
        <v>22</v>
      </c>
      <c r="J835" s="1" t="s">
        <v>0</v>
      </c>
    </row>
    <row r="836" spans="1:10" x14ac:dyDescent="0.3">
      <c r="A836" s="1">
        <v>1969632</v>
      </c>
      <c r="B836" s="1" t="s">
        <v>1691</v>
      </c>
      <c r="C836" s="1" t="s">
        <v>22</v>
      </c>
      <c r="D836" s="1" t="s">
        <v>1692</v>
      </c>
      <c r="E836" s="2">
        <v>0</v>
      </c>
      <c r="F836" s="1">
        <v>29</v>
      </c>
      <c r="G836" s="1" t="s">
        <v>72</v>
      </c>
      <c r="H836" s="1">
        <f t="shared" si="13"/>
        <v>0</v>
      </c>
      <c r="I836" s="1" t="s">
        <v>22</v>
      </c>
      <c r="J836" s="1" t="s">
        <v>0</v>
      </c>
    </row>
    <row r="837" spans="1:10" x14ac:dyDescent="0.3">
      <c r="A837" s="1">
        <v>1969633</v>
      </c>
      <c r="B837" s="1" t="s">
        <v>1693</v>
      </c>
      <c r="C837" s="1" t="s">
        <v>22</v>
      </c>
      <c r="D837" s="1" t="s">
        <v>1694</v>
      </c>
      <c r="E837" s="2">
        <v>0</v>
      </c>
      <c r="F837" s="1">
        <v>69</v>
      </c>
      <c r="G837" s="1" t="s">
        <v>72</v>
      </c>
      <c r="H837" s="1">
        <f t="shared" si="13"/>
        <v>0</v>
      </c>
      <c r="I837" s="1" t="s">
        <v>22</v>
      </c>
      <c r="J837" s="1" t="s">
        <v>0</v>
      </c>
    </row>
    <row r="838" spans="1:10" x14ac:dyDescent="0.3">
      <c r="A838" s="1">
        <v>1969634</v>
      </c>
      <c r="B838" s="1" t="s">
        <v>1695</v>
      </c>
      <c r="C838" s="1" t="s">
        <v>22</v>
      </c>
      <c r="D838" s="1" t="s">
        <v>1696</v>
      </c>
      <c r="E838" s="2">
        <v>0</v>
      </c>
      <c r="F838" s="1">
        <v>65</v>
      </c>
      <c r="G838" s="1" t="s">
        <v>72</v>
      </c>
      <c r="H838" s="1">
        <f t="shared" si="13"/>
        <v>0</v>
      </c>
      <c r="I838" s="1" t="s">
        <v>22</v>
      </c>
      <c r="J838" s="1" t="s">
        <v>0</v>
      </c>
    </row>
    <row r="839" spans="1:10" ht="28.8" x14ac:dyDescent="0.3">
      <c r="A839" s="1">
        <v>1969635</v>
      </c>
      <c r="B839" s="1" t="s">
        <v>1697</v>
      </c>
      <c r="C839" s="1" t="s">
        <v>22</v>
      </c>
      <c r="D839" s="1" t="s">
        <v>1698</v>
      </c>
      <c r="E839" s="2">
        <v>0</v>
      </c>
      <c r="F839" s="1">
        <v>4</v>
      </c>
      <c r="G839" s="1" t="s">
        <v>72</v>
      </c>
      <c r="H839" s="1">
        <f t="shared" si="13"/>
        <v>0</v>
      </c>
      <c r="I839" s="1" t="s">
        <v>22</v>
      </c>
      <c r="J839" s="1" t="s">
        <v>0</v>
      </c>
    </row>
    <row r="840" spans="1:10" x14ac:dyDescent="0.3">
      <c r="A840" s="1">
        <v>1969636</v>
      </c>
      <c r="B840" s="1" t="s">
        <v>1699</v>
      </c>
      <c r="C840" s="1" t="s">
        <v>22</v>
      </c>
      <c r="D840" s="1" t="s">
        <v>1700</v>
      </c>
      <c r="E840" s="2">
        <v>0</v>
      </c>
      <c r="F840" s="1">
        <v>3</v>
      </c>
      <c r="G840" s="1" t="s">
        <v>72</v>
      </c>
      <c r="H840" s="1">
        <f t="shared" si="13"/>
        <v>0</v>
      </c>
      <c r="I840" s="1" t="s">
        <v>22</v>
      </c>
      <c r="J840" s="1" t="s">
        <v>0</v>
      </c>
    </row>
    <row r="841" spans="1:10" x14ac:dyDescent="0.3">
      <c r="A841" s="1">
        <v>1969637</v>
      </c>
      <c r="B841" s="1" t="s">
        <v>1701</v>
      </c>
      <c r="C841" s="1" t="s">
        <v>22</v>
      </c>
      <c r="D841" s="1" t="s">
        <v>1702</v>
      </c>
      <c r="E841" s="2">
        <v>0</v>
      </c>
      <c r="F841" s="1">
        <v>3</v>
      </c>
      <c r="G841" s="1" t="s">
        <v>72</v>
      </c>
      <c r="H841" s="1">
        <f t="shared" si="13"/>
        <v>0</v>
      </c>
      <c r="I841" s="1" t="s">
        <v>22</v>
      </c>
      <c r="J841" s="1" t="s">
        <v>0</v>
      </c>
    </row>
    <row r="842" spans="1:10" x14ac:dyDescent="0.3">
      <c r="A842" s="1">
        <v>1969638</v>
      </c>
      <c r="B842" s="1" t="s">
        <v>1703</v>
      </c>
      <c r="C842" s="1" t="s">
        <v>22</v>
      </c>
      <c r="D842" s="1" t="s">
        <v>1704</v>
      </c>
      <c r="E842" s="2">
        <v>0</v>
      </c>
      <c r="F842" s="1">
        <v>20</v>
      </c>
      <c r="G842" s="1" t="s">
        <v>72</v>
      </c>
      <c r="H842" s="1">
        <f t="shared" si="13"/>
        <v>0</v>
      </c>
      <c r="I842" s="1" t="s">
        <v>22</v>
      </c>
      <c r="J842" s="1" t="s">
        <v>0</v>
      </c>
    </row>
    <row r="843" spans="1:10" x14ac:dyDescent="0.3">
      <c r="A843" s="1">
        <v>1969639</v>
      </c>
      <c r="B843" s="1" t="s">
        <v>1705</v>
      </c>
      <c r="C843" s="1" t="s">
        <v>22</v>
      </c>
      <c r="D843" s="1" t="s">
        <v>1706</v>
      </c>
      <c r="E843" s="2">
        <v>0</v>
      </c>
      <c r="F843" s="1">
        <v>20</v>
      </c>
      <c r="G843" s="1" t="s">
        <v>72</v>
      </c>
      <c r="H843" s="1">
        <f t="shared" si="13"/>
        <v>0</v>
      </c>
      <c r="I843" s="1" t="s">
        <v>22</v>
      </c>
      <c r="J843" s="1" t="s">
        <v>0</v>
      </c>
    </row>
    <row r="844" spans="1:10" x14ac:dyDescent="0.3">
      <c r="A844" s="1">
        <v>1969640</v>
      </c>
      <c r="B844" s="1" t="s">
        <v>1707</v>
      </c>
      <c r="C844" s="1" t="s">
        <v>22</v>
      </c>
      <c r="D844" s="1" t="s">
        <v>1708</v>
      </c>
      <c r="E844" s="2">
        <v>0</v>
      </c>
      <c r="F844" s="1">
        <v>60</v>
      </c>
      <c r="G844" s="1" t="s">
        <v>72</v>
      </c>
      <c r="H844" s="1">
        <f t="shared" si="13"/>
        <v>0</v>
      </c>
      <c r="I844" s="1" t="s">
        <v>22</v>
      </c>
      <c r="J844" s="1" t="s">
        <v>0</v>
      </c>
    </row>
    <row r="845" spans="1:10" ht="28.8" x14ac:dyDescent="0.3">
      <c r="A845" s="1">
        <v>1969641</v>
      </c>
      <c r="B845" s="1" t="s">
        <v>1709</v>
      </c>
      <c r="C845" s="1" t="s">
        <v>22</v>
      </c>
      <c r="D845" s="1" t="s">
        <v>1710</v>
      </c>
      <c r="E845" s="2">
        <v>0</v>
      </c>
      <c r="F845" s="1">
        <v>60</v>
      </c>
      <c r="G845" s="1" t="s">
        <v>72</v>
      </c>
      <c r="H845" s="1">
        <f t="shared" si="13"/>
        <v>0</v>
      </c>
      <c r="I845" s="1" t="s">
        <v>22</v>
      </c>
      <c r="J845" s="1" t="s">
        <v>0</v>
      </c>
    </row>
    <row r="846" spans="1:10" ht="28.8" x14ac:dyDescent="0.3">
      <c r="A846" s="1">
        <v>1969642</v>
      </c>
      <c r="B846" s="1" t="s">
        <v>1711</v>
      </c>
      <c r="C846" s="1" t="s">
        <v>22</v>
      </c>
      <c r="D846" s="1" t="s">
        <v>1712</v>
      </c>
      <c r="E846" s="2">
        <v>0</v>
      </c>
      <c r="F846" s="1">
        <v>4</v>
      </c>
      <c r="G846" s="1" t="s">
        <v>72</v>
      </c>
      <c r="H846" s="1">
        <f t="shared" si="13"/>
        <v>0</v>
      </c>
      <c r="I846" s="1" t="s">
        <v>22</v>
      </c>
      <c r="J846" s="1" t="s">
        <v>0</v>
      </c>
    </row>
    <row r="847" spans="1:10" ht="28.8" x14ac:dyDescent="0.3">
      <c r="A847" s="1">
        <v>1969643</v>
      </c>
      <c r="B847" s="1" t="s">
        <v>1713</v>
      </c>
      <c r="C847" s="1" t="s">
        <v>22</v>
      </c>
      <c r="D847" s="1" t="s">
        <v>1714</v>
      </c>
      <c r="E847" s="2">
        <v>0</v>
      </c>
      <c r="F847" s="1">
        <v>4</v>
      </c>
      <c r="G847" s="1" t="s">
        <v>72</v>
      </c>
      <c r="H847" s="1">
        <f t="shared" si="13"/>
        <v>0</v>
      </c>
      <c r="I847" s="1" t="s">
        <v>22</v>
      </c>
      <c r="J847" s="1" t="s">
        <v>0</v>
      </c>
    </row>
    <row r="848" spans="1:10" x14ac:dyDescent="0.3">
      <c r="A848" s="1">
        <v>1969644</v>
      </c>
      <c r="B848" s="1" t="s">
        <v>1715</v>
      </c>
      <c r="C848" s="1" t="s">
        <v>22</v>
      </c>
      <c r="D848" s="1" t="s">
        <v>1716</v>
      </c>
      <c r="E848" s="2">
        <v>0</v>
      </c>
      <c r="F848" s="1">
        <v>70</v>
      </c>
      <c r="G848" s="1" t="s">
        <v>72</v>
      </c>
      <c r="H848" s="1">
        <f t="shared" si="13"/>
        <v>0</v>
      </c>
      <c r="I848" s="1" t="s">
        <v>22</v>
      </c>
      <c r="J848" s="1" t="s">
        <v>0</v>
      </c>
    </row>
    <row r="849" spans="1:10" x14ac:dyDescent="0.3">
      <c r="A849" s="1">
        <v>1969645</v>
      </c>
      <c r="B849" s="1" t="s">
        <v>1717</v>
      </c>
      <c r="C849" s="1" t="s">
        <v>22</v>
      </c>
      <c r="D849" s="1" t="s">
        <v>1718</v>
      </c>
      <c r="E849" s="2">
        <v>0</v>
      </c>
      <c r="F849" s="1">
        <v>62</v>
      </c>
      <c r="G849" s="1" t="s">
        <v>72</v>
      </c>
      <c r="H849" s="1">
        <f t="shared" si="13"/>
        <v>0</v>
      </c>
      <c r="I849" s="1" t="s">
        <v>22</v>
      </c>
      <c r="J849" s="1" t="s">
        <v>0</v>
      </c>
    </row>
    <row r="850" spans="1:10" x14ac:dyDescent="0.3">
      <c r="A850" s="1">
        <v>1969646</v>
      </c>
      <c r="B850" s="1" t="s">
        <v>1719</v>
      </c>
      <c r="C850" s="1" t="s">
        <v>22</v>
      </c>
      <c r="D850" s="1" t="s">
        <v>1720</v>
      </c>
      <c r="E850" s="2">
        <v>0</v>
      </c>
      <c r="F850" s="1">
        <v>4</v>
      </c>
      <c r="G850" s="1" t="s">
        <v>72</v>
      </c>
      <c r="H850" s="1">
        <f t="shared" si="13"/>
        <v>0</v>
      </c>
      <c r="I850" s="1" t="s">
        <v>22</v>
      </c>
      <c r="J850" s="1" t="s">
        <v>0</v>
      </c>
    </row>
    <row r="851" spans="1:10" x14ac:dyDescent="0.3">
      <c r="A851" s="1">
        <v>1969647</v>
      </c>
      <c r="B851" s="1" t="s">
        <v>1721</v>
      </c>
      <c r="C851" s="1" t="s">
        <v>22</v>
      </c>
      <c r="D851" s="1" t="s">
        <v>1722</v>
      </c>
      <c r="E851" s="2">
        <v>0</v>
      </c>
      <c r="F851" s="1">
        <v>4</v>
      </c>
      <c r="G851" s="1" t="s">
        <v>72</v>
      </c>
      <c r="H851" s="1">
        <f t="shared" si="13"/>
        <v>0</v>
      </c>
      <c r="I851" s="1" t="s">
        <v>22</v>
      </c>
      <c r="J851" s="1" t="s">
        <v>0</v>
      </c>
    </row>
    <row r="852" spans="1:10" ht="28.8" x14ac:dyDescent="0.3">
      <c r="A852" s="1">
        <v>1969648</v>
      </c>
      <c r="B852" s="1" t="s">
        <v>1723</v>
      </c>
      <c r="C852" s="1" t="s">
        <v>22</v>
      </c>
      <c r="D852" s="1" t="s">
        <v>1724</v>
      </c>
      <c r="E852" s="2">
        <v>0</v>
      </c>
      <c r="F852" s="1">
        <v>4</v>
      </c>
      <c r="G852" s="1" t="s">
        <v>72</v>
      </c>
      <c r="H852" s="1">
        <f t="shared" si="13"/>
        <v>0</v>
      </c>
      <c r="I852" s="1" t="s">
        <v>22</v>
      </c>
      <c r="J852" s="1" t="s">
        <v>0</v>
      </c>
    </row>
    <row r="853" spans="1:10" ht="28.8" x14ac:dyDescent="0.3">
      <c r="A853" s="1">
        <v>1969649</v>
      </c>
      <c r="B853" s="1" t="s">
        <v>1725</v>
      </c>
      <c r="C853" s="1" t="s">
        <v>22</v>
      </c>
      <c r="D853" s="1" t="s">
        <v>1726</v>
      </c>
      <c r="E853" s="2">
        <v>0</v>
      </c>
      <c r="F853" s="1">
        <v>4</v>
      </c>
      <c r="G853" s="1" t="s">
        <v>72</v>
      </c>
      <c r="H853" s="1">
        <f t="shared" si="13"/>
        <v>0</v>
      </c>
      <c r="I853" s="1" t="s">
        <v>22</v>
      </c>
      <c r="J853" s="1" t="s">
        <v>0</v>
      </c>
    </row>
    <row r="854" spans="1:10" ht="28.8" x14ac:dyDescent="0.3">
      <c r="A854" s="1">
        <v>1969650</v>
      </c>
      <c r="B854" s="1" t="s">
        <v>1727</v>
      </c>
      <c r="C854" s="1" t="s">
        <v>22</v>
      </c>
      <c r="D854" s="1" t="s">
        <v>1728</v>
      </c>
      <c r="E854" s="2">
        <v>0</v>
      </c>
      <c r="F854" s="1">
        <v>3</v>
      </c>
      <c r="G854" s="1" t="s">
        <v>72</v>
      </c>
      <c r="H854" s="1">
        <f t="shared" si="13"/>
        <v>0</v>
      </c>
      <c r="I854" s="1" t="s">
        <v>22</v>
      </c>
      <c r="J854" s="1" t="s">
        <v>0</v>
      </c>
    </row>
    <row r="855" spans="1:10" x14ac:dyDescent="0.3">
      <c r="A855" s="1">
        <v>1969651</v>
      </c>
      <c r="B855" s="1" t="s">
        <v>1729</v>
      </c>
      <c r="C855" s="1" t="s">
        <v>22</v>
      </c>
      <c r="D855" s="1" t="s">
        <v>1730</v>
      </c>
      <c r="E855" s="2">
        <v>0</v>
      </c>
      <c r="F855" s="1">
        <v>3</v>
      </c>
      <c r="G855" s="1" t="s">
        <v>72</v>
      </c>
      <c r="H855" s="1">
        <f t="shared" si="13"/>
        <v>0</v>
      </c>
      <c r="I855" s="1" t="s">
        <v>22</v>
      </c>
      <c r="J855" s="1" t="s">
        <v>0</v>
      </c>
    </row>
    <row r="856" spans="1:10" ht="28.8" x14ac:dyDescent="0.3">
      <c r="A856" s="1">
        <v>1969652</v>
      </c>
      <c r="B856" s="1" t="s">
        <v>1731</v>
      </c>
      <c r="C856" s="1" t="s">
        <v>22</v>
      </c>
      <c r="D856" s="1" t="s">
        <v>1732</v>
      </c>
      <c r="E856" s="2">
        <v>0</v>
      </c>
      <c r="F856" s="1">
        <v>3</v>
      </c>
      <c r="G856" s="1" t="s">
        <v>72</v>
      </c>
      <c r="H856" s="1">
        <f t="shared" si="13"/>
        <v>0</v>
      </c>
      <c r="I856" s="1" t="s">
        <v>22</v>
      </c>
      <c r="J856" s="1" t="s">
        <v>0</v>
      </c>
    </row>
    <row r="857" spans="1:10" x14ac:dyDescent="0.3">
      <c r="A857" s="1">
        <v>1969653</v>
      </c>
      <c r="B857" s="1" t="s">
        <v>1733</v>
      </c>
      <c r="C857" s="1" t="s">
        <v>22</v>
      </c>
      <c r="D857" s="1" t="s">
        <v>1734</v>
      </c>
      <c r="E857" s="2">
        <v>0</v>
      </c>
      <c r="F857" s="1">
        <v>3</v>
      </c>
      <c r="G857" s="1" t="s">
        <v>72</v>
      </c>
      <c r="H857" s="1">
        <f t="shared" si="13"/>
        <v>0</v>
      </c>
      <c r="I857" s="1" t="s">
        <v>22</v>
      </c>
      <c r="J857" s="1" t="s">
        <v>0</v>
      </c>
    </row>
    <row r="858" spans="1:10" x14ac:dyDescent="0.3">
      <c r="A858" s="1">
        <v>1969654</v>
      </c>
      <c r="B858" s="1" t="s">
        <v>1735</v>
      </c>
      <c r="C858" s="1" t="s">
        <v>22</v>
      </c>
      <c r="D858" s="1" t="s">
        <v>1736</v>
      </c>
      <c r="E858" s="2">
        <v>0</v>
      </c>
      <c r="F858" s="1">
        <v>72</v>
      </c>
      <c r="G858" s="1" t="s">
        <v>72</v>
      </c>
      <c r="H858" s="1">
        <f t="shared" si="13"/>
        <v>0</v>
      </c>
      <c r="I858" s="1" t="s">
        <v>22</v>
      </c>
      <c r="J858" s="1" t="s">
        <v>0</v>
      </c>
    </row>
    <row r="859" spans="1:10" x14ac:dyDescent="0.3">
      <c r="A859" s="1">
        <v>1969655</v>
      </c>
      <c r="B859" s="1" t="s">
        <v>1737</v>
      </c>
      <c r="C859" s="1" t="s">
        <v>22</v>
      </c>
      <c r="D859" s="1" t="s">
        <v>1738</v>
      </c>
      <c r="E859" s="2">
        <v>0</v>
      </c>
      <c r="F859" s="1">
        <v>72</v>
      </c>
      <c r="G859" s="1" t="s">
        <v>72</v>
      </c>
      <c r="H859" s="1">
        <f t="shared" si="13"/>
        <v>0</v>
      </c>
      <c r="I859" s="1" t="s">
        <v>22</v>
      </c>
      <c r="J859" s="1" t="s">
        <v>0</v>
      </c>
    </row>
    <row r="860" spans="1:10" x14ac:dyDescent="0.3">
      <c r="A860" s="1">
        <v>1969656</v>
      </c>
      <c r="B860" s="1" t="s">
        <v>1739</v>
      </c>
      <c r="C860" s="1" t="s">
        <v>22</v>
      </c>
      <c r="D860" s="1" t="s">
        <v>1740</v>
      </c>
      <c r="E860" s="2">
        <v>0</v>
      </c>
      <c r="F860" s="1">
        <v>5</v>
      </c>
      <c r="G860" s="1" t="s">
        <v>72</v>
      </c>
      <c r="H860" s="1">
        <f t="shared" si="13"/>
        <v>0</v>
      </c>
      <c r="I860" s="1" t="s">
        <v>22</v>
      </c>
      <c r="J860" s="1" t="s">
        <v>0</v>
      </c>
    </row>
    <row r="861" spans="1:10" x14ac:dyDescent="0.3">
      <c r="A861" s="1">
        <v>1969657</v>
      </c>
      <c r="B861" s="1" t="s">
        <v>1741</v>
      </c>
      <c r="C861" s="1" t="s">
        <v>22</v>
      </c>
      <c r="D861" s="1" t="s">
        <v>1742</v>
      </c>
      <c r="E861" s="2">
        <v>0</v>
      </c>
      <c r="F861" s="1">
        <v>5</v>
      </c>
      <c r="G861" s="1" t="s">
        <v>72</v>
      </c>
      <c r="H861" s="1">
        <f t="shared" si="13"/>
        <v>0</v>
      </c>
      <c r="I861" s="1" t="s">
        <v>22</v>
      </c>
      <c r="J861" s="1" t="s">
        <v>0</v>
      </c>
    </row>
    <row r="862" spans="1:10" x14ac:dyDescent="0.3">
      <c r="A862" s="1">
        <v>1969658</v>
      </c>
      <c r="B862" s="1" t="s">
        <v>1743</v>
      </c>
      <c r="C862" s="1" t="s">
        <v>22</v>
      </c>
      <c r="D862" s="1" t="s">
        <v>1744</v>
      </c>
      <c r="E862" s="2">
        <v>0</v>
      </c>
      <c r="F862" s="1">
        <v>172</v>
      </c>
      <c r="G862" s="1" t="s">
        <v>72</v>
      </c>
      <c r="H862" s="1">
        <f t="shared" si="13"/>
        <v>0</v>
      </c>
      <c r="I862" s="1" t="s">
        <v>22</v>
      </c>
      <c r="J862" s="1" t="s">
        <v>0</v>
      </c>
    </row>
    <row r="863" spans="1:10" ht="28.8" x14ac:dyDescent="0.3">
      <c r="A863" s="1">
        <v>1969659</v>
      </c>
      <c r="B863" s="1" t="s">
        <v>1745</v>
      </c>
      <c r="C863" s="1" t="s">
        <v>22</v>
      </c>
      <c r="D863" s="1" t="s">
        <v>1746</v>
      </c>
      <c r="E863" s="2">
        <v>0</v>
      </c>
      <c r="F863" s="1">
        <v>64</v>
      </c>
      <c r="G863" s="1" t="s">
        <v>72</v>
      </c>
      <c r="H863" s="1">
        <f t="shared" si="13"/>
        <v>0</v>
      </c>
      <c r="I863" s="1" t="s">
        <v>22</v>
      </c>
      <c r="J863" s="1" t="s">
        <v>0</v>
      </c>
    </row>
    <row r="864" spans="1:10" x14ac:dyDescent="0.3">
      <c r="A864" s="1">
        <v>1969660</v>
      </c>
      <c r="B864" s="1" t="s">
        <v>1747</v>
      </c>
      <c r="C864" s="1" t="s">
        <v>22</v>
      </c>
      <c r="D864" s="1" t="s">
        <v>1748</v>
      </c>
      <c r="E864" s="2">
        <v>0</v>
      </c>
      <c r="F864" s="1">
        <v>64</v>
      </c>
      <c r="G864" s="1" t="s">
        <v>72</v>
      </c>
      <c r="H864" s="1">
        <f t="shared" si="13"/>
        <v>0</v>
      </c>
      <c r="I864" s="1" t="s">
        <v>22</v>
      </c>
      <c r="J864" s="1" t="s">
        <v>0</v>
      </c>
    </row>
    <row r="865" spans="1:10" ht="28.8" x14ac:dyDescent="0.3">
      <c r="A865" s="1">
        <v>1969661</v>
      </c>
      <c r="B865" s="1" t="s">
        <v>1749</v>
      </c>
      <c r="C865" s="1" t="s">
        <v>22</v>
      </c>
      <c r="D865" s="1" t="s">
        <v>1750</v>
      </c>
      <c r="E865" s="2">
        <v>0</v>
      </c>
      <c r="F865" s="1">
        <v>3</v>
      </c>
      <c r="G865" s="1" t="s">
        <v>72</v>
      </c>
      <c r="H865" s="1">
        <f t="shared" si="13"/>
        <v>0</v>
      </c>
      <c r="I865" s="1" t="s">
        <v>22</v>
      </c>
      <c r="J865" s="1" t="s">
        <v>0</v>
      </c>
    </row>
    <row r="866" spans="1:10" x14ac:dyDescent="0.3">
      <c r="A866" s="1">
        <v>1969662</v>
      </c>
      <c r="B866" s="1" t="s">
        <v>1751</v>
      </c>
      <c r="C866" s="1" t="s">
        <v>22</v>
      </c>
      <c r="D866" s="1" t="s">
        <v>1752</v>
      </c>
      <c r="E866" s="2">
        <v>0</v>
      </c>
      <c r="F866" s="1">
        <v>3</v>
      </c>
      <c r="G866" s="1" t="s">
        <v>72</v>
      </c>
      <c r="H866" s="1">
        <f t="shared" si="13"/>
        <v>0</v>
      </c>
      <c r="I866" s="1" t="s">
        <v>22</v>
      </c>
      <c r="J866" s="1" t="s">
        <v>0</v>
      </c>
    </row>
    <row r="867" spans="1:10" ht="28.8" x14ac:dyDescent="0.3">
      <c r="A867" s="1">
        <v>1969663</v>
      </c>
      <c r="B867" s="1" t="s">
        <v>1753</v>
      </c>
      <c r="C867" s="1" t="s">
        <v>22</v>
      </c>
      <c r="D867" s="1" t="s">
        <v>1754</v>
      </c>
      <c r="E867" s="2">
        <v>0</v>
      </c>
      <c r="F867" s="1">
        <v>3</v>
      </c>
      <c r="G867" s="1" t="s">
        <v>72</v>
      </c>
      <c r="H867" s="1">
        <f t="shared" si="13"/>
        <v>0</v>
      </c>
      <c r="I867" s="1" t="s">
        <v>22</v>
      </c>
      <c r="J867" s="1" t="s">
        <v>0</v>
      </c>
    </row>
    <row r="868" spans="1:10" x14ac:dyDescent="0.3">
      <c r="A868" s="1">
        <v>1969664</v>
      </c>
      <c r="B868" s="1" t="s">
        <v>1755</v>
      </c>
      <c r="C868" s="1" t="s">
        <v>22</v>
      </c>
      <c r="D868" s="1" t="s">
        <v>1756</v>
      </c>
      <c r="E868" s="2">
        <v>0</v>
      </c>
      <c r="F868" s="1">
        <v>3</v>
      </c>
      <c r="G868" s="1" t="s">
        <v>72</v>
      </c>
      <c r="H868" s="1">
        <f t="shared" si="13"/>
        <v>0</v>
      </c>
      <c r="I868" s="1" t="s">
        <v>22</v>
      </c>
      <c r="J868" s="1" t="s">
        <v>0</v>
      </c>
    </row>
    <row r="869" spans="1:10" x14ac:dyDescent="0.3">
      <c r="A869" s="1">
        <v>1969665</v>
      </c>
      <c r="B869" s="1" t="s">
        <v>1757</v>
      </c>
      <c r="C869" s="1" t="s">
        <v>22</v>
      </c>
      <c r="D869" s="1" t="s">
        <v>1758</v>
      </c>
      <c r="E869" s="2">
        <v>0</v>
      </c>
      <c r="F869" s="1">
        <v>5</v>
      </c>
      <c r="G869" s="1" t="s">
        <v>72</v>
      </c>
      <c r="H869" s="1">
        <f t="shared" si="13"/>
        <v>0</v>
      </c>
      <c r="I869" s="1" t="s">
        <v>22</v>
      </c>
      <c r="J869" s="1" t="s">
        <v>0</v>
      </c>
    </row>
    <row r="870" spans="1:10" x14ac:dyDescent="0.3">
      <c r="A870" s="1">
        <v>1969666</v>
      </c>
      <c r="B870" s="1" t="s">
        <v>1759</v>
      </c>
      <c r="C870" s="1" t="s">
        <v>22</v>
      </c>
      <c r="D870" s="1" t="s">
        <v>1760</v>
      </c>
      <c r="E870" s="2">
        <v>0</v>
      </c>
      <c r="F870" s="1">
        <v>5</v>
      </c>
      <c r="G870" s="1" t="s">
        <v>72</v>
      </c>
      <c r="H870" s="1">
        <f t="shared" si="13"/>
        <v>0</v>
      </c>
      <c r="I870" s="1" t="s">
        <v>22</v>
      </c>
      <c r="J870" s="1" t="s">
        <v>0</v>
      </c>
    </row>
    <row r="871" spans="1:10" x14ac:dyDescent="0.3">
      <c r="A871" s="1">
        <v>1969667</v>
      </c>
      <c r="B871" s="1" t="s">
        <v>1761</v>
      </c>
      <c r="C871" s="1" t="s">
        <v>22</v>
      </c>
      <c r="D871" s="1" t="s">
        <v>1762</v>
      </c>
      <c r="E871" s="2">
        <v>0</v>
      </c>
      <c r="F871" s="1">
        <v>144</v>
      </c>
      <c r="G871" s="1" t="s">
        <v>72</v>
      </c>
      <c r="H871" s="1">
        <f t="shared" si="13"/>
        <v>0</v>
      </c>
      <c r="I871" s="1" t="s">
        <v>22</v>
      </c>
      <c r="J871" s="1" t="s">
        <v>0</v>
      </c>
    </row>
    <row r="872" spans="1:10" x14ac:dyDescent="0.3">
      <c r="A872" s="1">
        <v>1969668</v>
      </c>
      <c r="B872" s="1" t="s">
        <v>1763</v>
      </c>
      <c r="C872" s="1" t="s">
        <v>22</v>
      </c>
      <c r="D872" s="1" t="s">
        <v>1764</v>
      </c>
      <c r="E872" s="2">
        <v>0</v>
      </c>
      <c r="F872" s="1">
        <v>72</v>
      </c>
      <c r="G872" s="1" t="s">
        <v>72</v>
      </c>
      <c r="H872" s="1">
        <f t="shared" si="13"/>
        <v>0</v>
      </c>
      <c r="I872" s="1" t="s">
        <v>22</v>
      </c>
      <c r="J872" s="1" t="s">
        <v>0</v>
      </c>
    </row>
    <row r="873" spans="1:10" x14ac:dyDescent="0.3">
      <c r="A873" s="1">
        <v>1969669</v>
      </c>
      <c r="B873" s="1" t="s">
        <v>1765</v>
      </c>
      <c r="C873" s="1" t="s">
        <v>22</v>
      </c>
      <c r="D873" s="1" t="s">
        <v>1738</v>
      </c>
      <c r="E873" s="2">
        <v>0</v>
      </c>
      <c r="F873" s="1">
        <v>72</v>
      </c>
      <c r="G873" s="1" t="s">
        <v>72</v>
      </c>
      <c r="H873" s="1">
        <f t="shared" si="13"/>
        <v>0</v>
      </c>
      <c r="I873" s="1" t="s">
        <v>22</v>
      </c>
      <c r="J873" s="1" t="s">
        <v>0</v>
      </c>
    </row>
    <row r="874" spans="1:10" ht="28.8" x14ac:dyDescent="0.3">
      <c r="A874" s="1">
        <v>1969670</v>
      </c>
      <c r="B874" s="1" t="s">
        <v>1766</v>
      </c>
      <c r="C874" s="1" t="s">
        <v>22</v>
      </c>
      <c r="D874" s="1" t="s">
        <v>1767</v>
      </c>
      <c r="E874" s="2">
        <v>0</v>
      </c>
      <c r="F874" s="1">
        <v>64</v>
      </c>
      <c r="G874" s="1" t="s">
        <v>72</v>
      </c>
      <c r="H874" s="1">
        <f t="shared" si="13"/>
        <v>0</v>
      </c>
      <c r="I874" s="1" t="s">
        <v>22</v>
      </c>
      <c r="J874" s="1" t="s">
        <v>0</v>
      </c>
    </row>
    <row r="875" spans="1:10" x14ac:dyDescent="0.3">
      <c r="A875" s="1">
        <v>1969671</v>
      </c>
      <c r="B875" s="1" t="s">
        <v>1768</v>
      </c>
      <c r="C875" s="1" t="s">
        <v>22</v>
      </c>
      <c r="D875" s="1" t="s">
        <v>1769</v>
      </c>
      <c r="E875" s="2">
        <v>0</v>
      </c>
      <c r="F875" s="1">
        <v>64</v>
      </c>
      <c r="G875" s="1" t="s">
        <v>72</v>
      </c>
      <c r="H875" s="1">
        <f t="shared" si="13"/>
        <v>0</v>
      </c>
      <c r="I875" s="1" t="s">
        <v>22</v>
      </c>
      <c r="J875" s="1" t="s">
        <v>0</v>
      </c>
    </row>
    <row r="876" spans="1:10" ht="28.8" x14ac:dyDescent="0.3">
      <c r="A876" s="1">
        <v>1969672</v>
      </c>
      <c r="B876" s="1" t="s">
        <v>1770</v>
      </c>
      <c r="C876" s="1" t="s">
        <v>22</v>
      </c>
      <c r="D876" s="1" t="s">
        <v>1771</v>
      </c>
      <c r="E876" s="2">
        <v>0</v>
      </c>
      <c r="F876" s="1">
        <v>3</v>
      </c>
      <c r="G876" s="1" t="s">
        <v>72</v>
      </c>
      <c r="H876" s="1">
        <f t="shared" si="13"/>
        <v>0</v>
      </c>
      <c r="I876" s="1" t="s">
        <v>22</v>
      </c>
      <c r="J876" s="1" t="s">
        <v>0</v>
      </c>
    </row>
    <row r="877" spans="1:10" x14ac:dyDescent="0.3">
      <c r="A877" s="1">
        <v>1969673</v>
      </c>
      <c r="B877" s="1" t="s">
        <v>1772</v>
      </c>
      <c r="C877" s="1" t="s">
        <v>22</v>
      </c>
      <c r="D877" s="1" t="s">
        <v>1773</v>
      </c>
      <c r="E877" s="2">
        <v>0</v>
      </c>
      <c r="F877" s="1">
        <v>3</v>
      </c>
      <c r="G877" s="1" t="s">
        <v>72</v>
      </c>
      <c r="H877" s="1">
        <f t="shared" si="13"/>
        <v>0</v>
      </c>
      <c r="I877" s="1" t="s">
        <v>22</v>
      </c>
      <c r="J877" s="1" t="s">
        <v>0</v>
      </c>
    </row>
    <row r="878" spans="1:10" x14ac:dyDescent="0.3">
      <c r="A878" s="1">
        <v>1969674</v>
      </c>
      <c r="B878" s="1" t="s">
        <v>1774</v>
      </c>
      <c r="C878" s="1" t="s">
        <v>22</v>
      </c>
      <c r="D878" s="1" t="s">
        <v>1775</v>
      </c>
      <c r="E878" s="2">
        <v>0</v>
      </c>
      <c r="F878" s="1">
        <v>2</v>
      </c>
      <c r="G878" s="1" t="s">
        <v>72</v>
      </c>
      <c r="H878" s="1">
        <f t="shared" si="13"/>
        <v>0</v>
      </c>
      <c r="I878" s="1" t="s">
        <v>22</v>
      </c>
      <c r="J878" s="1" t="s">
        <v>0</v>
      </c>
    </row>
    <row r="879" spans="1:10" ht="43.2" x14ac:dyDescent="0.3">
      <c r="A879" s="1">
        <v>1969675</v>
      </c>
      <c r="B879" s="1" t="s">
        <v>1776</v>
      </c>
      <c r="C879" s="1" t="s">
        <v>22</v>
      </c>
      <c r="D879" s="1" t="s">
        <v>1777</v>
      </c>
      <c r="E879" s="2">
        <v>0</v>
      </c>
      <c r="F879" s="1">
        <v>2</v>
      </c>
      <c r="G879" s="1" t="s">
        <v>72</v>
      </c>
      <c r="H879" s="1">
        <f t="shared" si="13"/>
        <v>0</v>
      </c>
      <c r="I879" s="1" t="s">
        <v>22</v>
      </c>
      <c r="J879" s="1" t="s">
        <v>0</v>
      </c>
    </row>
    <row r="880" spans="1:10" x14ac:dyDescent="0.3">
      <c r="A880" s="1">
        <v>1969676</v>
      </c>
      <c r="B880" s="1" t="s">
        <v>1778</v>
      </c>
      <c r="C880" s="1" t="s">
        <v>22</v>
      </c>
      <c r="D880" s="1" t="s">
        <v>1779</v>
      </c>
      <c r="E880" s="2">
        <v>0</v>
      </c>
      <c r="F880" s="1">
        <v>1</v>
      </c>
      <c r="G880" s="1" t="s">
        <v>72</v>
      </c>
      <c r="H880" s="1">
        <f t="shared" si="13"/>
        <v>0</v>
      </c>
      <c r="I880" s="1" t="s">
        <v>22</v>
      </c>
      <c r="J880" s="1" t="s">
        <v>0</v>
      </c>
    </row>
    <row r="881" spans="1:10" ht="28.8" x14ac:dyDescent="0.3">
      <c r="A881" s="1">
        <v>1969677</v>
      </c>
      <c r="B881" s="1" t="s">
        <v>1780</v>
      </c>
      <c r="C881" s="1" t="s">
        <v>22</v>
      </c>
      <c r="D881" s="1" t="s">
        <v>1781</v>
      </c>
      <c r="E881" s="2">
        <v>0</v>
      </c>
      <c r="F881" s="1">
        <v>1</v>
      </c>
      <c r="G881" s="1" t="s">
        <v>72</v>
      </c>
      <c r="H881" s="1">
        <f t="shared" si="13"/>
        <v>0</v>
      </c>
      <c r="I881" s="1" t="s">
        <v>22</v>
      </c>
      <c r="J881" s="1" t="s">
        <v>0</v>
      </c>
    </row>
    <row r="882" spans="1:10" x14ac:dyDescent="0.3">
      <c r="A882" s="1">
        <v>1969678</v>
      </c>
      <c r="B882" s="1" t="s">
        <v>1782</v>
      </c>
      <c r="C882" s="1" t="s">
        <v>22</v>
      </c>
      <c r="D882" s="1" t="s">
        <v>1783</v>
      </c>
      <c r="E882" s="2">
        <v>0</v>
      </c>
      <c r="F882" s="1">
        <v>172</v>
      </c>
      <c r="G882" s="1" t="s">
        <v>72</v>
      </c>
      <c r="H882" s="1">
        <f t="shared" si="13"/>
        <v>0</v>
      </c>
      <c r="I882" s="1" t="s">
        <v>22</v>
      </c>
      <c r="J882" s="1" t="s">
        <v>0</v>
      </c>
    </row>
    <row r="883" spans="1:10" ht="28.8" x14ac:dyDescent="0.3">
      <c r="A883" s="1">
        <v>1969679</v>
      </c>
      <c r="B883" s="1" t="s">
        <v>1784</v>
      </c>
      <c r="C883" s="1" t="s">
        <v>22</v>
      </c>
      <c r="D883" s="1" t="s">
        <v>1785</v>
      </c>
      <c r="E883" s="2">
        <v>0</v>
      </c>
      <c r="F883" s="1">
        <v>5</v>
      </c>
      <c r="G883" s="1" t="s">
        <v>72</v>
      </c>
      <c r="H883" s="1">
        <f t="shared" si="13"/>
        <v>0</v>
      </c>
      <c r="I883" s="1" t="s">
        <v>22</v>
      </c>
      <c r="J883" s="1" t="s">
        <v>0</v>
      </c>
    </row>
    <row r="884" spans="1:10" x14ac:dyDescent="0.3">
      <c r="A884" s="1">
        <v>1969680</v>
      </c>
      <c r="B884" s="1" t="s">
        <v>1786</v>
      </c>
      <c r="C884" s="1" t="s">
        <v>22</v>
      </c>
      <c r="D884" s="1" t="s">
        <v>1787</v>
      </c>
      <c r="E884" s="2">
        <v>0</v>
      </c>
      <c r="F884" s="1">
        <v>5</v>
      </c>
      <c r="G884" s="1" t="s">
        <v>72</v>
      </c>
      <c r="H884" s="1">
        <f t="shared" si="13"/>
        <v>0</v>
      </c>
      <c r="I884" s="1" t="s">
        <v>22</v>
      </c>
      <c r="J884" s="1" t="s">
        <v>0</v>
      </c>
    </row>
    <row r="885" spans="1:10" ht="28.8" x14ac:dyDescent="0.3">
      <c r="A885" s="1">
        <v>1969681</v>
      </c>
      <c r="B885" s="1" t="s">
        <v>1788</v>
      </c>
      <c r="C885" s="1" t="s">
        <v>22</v>
      </c>
      <c r="D885" s="1" t="s">
        <v>1789</v>
      </c>
      <c r="E885" s="2">
        <v>0</v>
      </c>
      <c r="F885" s="1">
        <v>3</v>
      </c>
      <c r="G885" s="1" t="s">
        <v>72</v>
      </c>
      <c r="H885" s="1">
        <f t="shared" si="13"/>
        <v>0</v>
      </c>
      <c r="I885" s="1" t="s">
        <v>22</v>
      </c>
      <c r="J885" s="1" t="s">
        <v>0</v>
      </c>
    </row>
    <row r="886" spans="1:10" ht="28.8" x14ac:dyDescent="0.3">
      <c r="A886" s="1">
        <v>1969682</v>
      </c>
      <c r="B886" s="1" t="s">
        <v>1790</v>
      </c>
      <c r="C886" s="1" t="s">
        <v>22</v>
      </c>
      <c r="D886" s="1" t="s">
        <v>1791</v>
      </c>
      <c r="E886" s="2">
        <v>0</v>
      </c>
      <c r="F886" s="1">
        <v>2</v>
      </c>
      <c r="G886" s="1" t="s">
        <v>72</v>
      </c>
      <c r="H886" s="1">
        <f t="shared" si="13"/>
        <v>0</v>
      </c>
      <c r="I886" s="1" t="s">
        <v>22</v>
      </c>
      <c r="J886" s="1" t="s">
        <v>0</v>
      </c>
    </row>
    <row r="887" spans="1:10" x14ac:dyDescent="0.3">
      <c r="A887" s="1">
        <v>1969683</v>
      </c>
      <c r="B887" s="1" t="s">
        <v>1792</v>
      </c>
      <c r="C887" s="1" t="s">
        <v>22</v>
      </c>
      <c r="D887" s="1" t="s">
        <v>1793</v>
      </c>
      <c r="E887" s="2">
        <v>0</v>
      </c>
      <c r="F887" s="1">
        <v>1</v>
      </c>
      <c r="G887" s="1" t="s">
        <v>72</v>
      </c>
      <c r="H887" s="1">
        <f t="shared" si="13"/>
        <v>0</v>
      </c>
      <c r="I887" s="1" t="s">
        <v>22</v>
      </c>
      <c r="J887" s="1" t="s">
        <v>0</v>
      </c>
    </row>
    <row r="888" spans="1:10" x14ac:dyDescent="0.3">
      <c r="A888" s="1">
        <v>1969684</v>
      </c>
      <c r="B888" s="1" t="s">
        <v>1794</v>
      </c>
      <c r="C888" s="1" t="s">
        <v>22</v>
      </c>
      <c r="D888" s="1" t="s">
        <v>1795</v>
      </c>
      <c r="E888" s="2">
        <v>0</v>
      </c>
      <c r="F888" s="1">
        <v>1</v>
      </c>
      <c r="G888" s="1" t="s">
        <v>150</v>
      </c>
      <c r="H888" s="1">
        <f t="shared" si="13"/>
        <v>0</v>
      </c>
      <c r="I888" s="1" t="s">
        <v>22</v>
      </c>
      <c r="J888" s="1" t="s">
        <v>0</v>
      </c>
    </row>
    <row r="889" spans="1:10" ht="28.8" x14ac:dyDescent="0.3">
      <c r="A889" s="1">
        <v>1969685</v>
      </c>
      <c r="B889" s="1" t="s">
        <v>1796</v>
      </c>
      <c r="C889" s="1" t="s">
        <v>22</v>
      </c>
      <c r="D889" s="1" t="s">
        <v>1797</v>
      </c>
      <c r="E889" s="2">
        <v>0</v>
      </c>
      <c r="F889" s="1">
        <v>1</v>
      </c>
      <c r="G889" s="1" t="s">
        <v>72</v>
      </c>
      <c r="H889" s="1">
        <f t="shared" si="13"/>
        <v>0</v>
      </c>
      <c r="I889" s="1" t="s">
        <v>22</v>
      </c>
      <c r="J889" s="1" t="s">
        <v>0</v>
      </c>
    </row>
    <row r="890" spans="1:10" x14ac:dyDescent="0.3">
      <c r="A890" s="1">
        <v>1969686</v>
      </c>
      <c r="B890" s="1" t="s">
        <v>1798</v>
      </c>
      <c r="C890" s="1" t="s">
        <v>22</v>
      </c>
      <c r="D890" s="1" t="s">
        <v>1799</v>
      </c>
      <c r="E890" s="2">
        <v>0</v>
      </c>
      <c r="F890" s="1">
        <v>7</v>
      </c>
      <c r="G890" s="1" t="s">
        <v>72</v>
      </c>
      <c r="H890" s="1">
        <f t="shared" si="13"/>
        <v>0</v>
      </c>
      <c r="I890" s="1" t="s">
        <v>22</v>
      </c>
      <c r="J890" s="1" t="s">
        <v>0</v>
      </c>
    </row>
    <row r="891" spans="1:10" x14ac:dyDescent="0.3">
      <c r="A891" s="1">
        <v>1969687</v>
      </c>
      <c r="B891" s="1" t="s">
        <v>1800</v>
      </c>
      <c r="C891" s="1" t="s">
        <v>22</v>
      </c>
      <c r="D891" s="1" t="s">
        <v>1801</v>
      </c>
      <c r="E891" s="2">
        <v>0</v>
      </c>
      <c r="F891" s="1">
        <v>7</v>
      </c>
      <c r="G891" s="1" t="s">
        <v>860</v>
      </c>
      <c r="H891" s="1">
        <f t="shared" si="13"/>
        <v>0</v>
      </c>
      <c r="I891" s="1" t="s">
        <v>22</v>
      </c>
      <c r="J891" s="1" t="s">
        <v>0</v>
      </c>
    </row>
    <row r="892" spans="1:10" x14ac:dyDescent="0.3">
      <c r="A892" s="1">
        <v>1969688</v>
      </c>
      <c r="B892" s="1" t="s">
        <v>1802</v>
      </c>
      <c r="C892" s="1" t="s">
        <v>22</v>
      </c>
      <c r="D892" s="1" t="s">
        <v>1803</v>
      </c>
      <c r="E892" s="2">
        <v>0</v>
      </c>
      <c r="F892" s="1">
        <v>1</v>
      </c>
      <c r="G892" s="1" t="s">
        <v>150</v>
      </c>
      <c r="H892" s="1">
        <f t="shared" si="13"/>
        <v>0</v>
      </c>
      <c r="I892" s="1" t="s">
        <v>22</v>
      </c>
      <c r="J892" s="1" t="s">
        <v>0</v>
      </c>
    </row>
    <row r="893" spans="1:10" x14ac:dyDescent="0.3">
      <c r="A893" s="1">
        <v>1969689</v>
      </c>
      <c r="B893" s="1" t="s">
        <v>1804</v>
      </c>
      <c r="C893" s="1" t="s">
        <v>22</v>
      </c>
      <c r="D893" s="1" t="s">
        <v>1805</v>
      </c>
      <c r="E893" s="2">
        <v>0</v>
      </c>
      <c r="F893" s="1">
        <v>2</v>
      </c>
      <c r="G893" s="1" t="s">
        <v>72</v>
      </c>
      <c r="H893" s="1">
        <f t="shared" si="13"/>
        <v>0</v>
      </c>
      <c r="I893" s="1" t="s">
        <v>22</v>
      </c>
      <c r="J893" s="1" t="s">
        <v>0</v>
      </c>
    </row>
    <row r="894" spans="1:10" x14ac:dyDescent="0.3">
      <c r="A894" s="1">
        <v>1969690</v>
      </c>
      <c r="B894" s="1" t="s">
        <v>1806</v>
      </c>
      <c r="C894" s="1" t="s">
        <v>22</v>
      </c>
      <c r="D894" s="1" t="s">
        <v>1807</v>
      </c>
      <c r="E894" s="2">
        <v>0</v>
      </c>
      <c r="F894" s="1">
        <v>2</v>
      </c>
      <c r="G894" s="1" t="s">
        <v>72</v>
      </c>
      <c r="H894" s="1">
        <f t="shared" si="13"/>
        <v>0</v>
      </c>
      <c r="I894" s="1" t="s">
        <v>22</v>
      </c>
      <c r="J894" s="1" t="s">
        <v>0</v>
      </c>
    </row>
    <row r="895" spans="1:10" ht="28.8" x14ac:dyDescent="0.3">
      <c r="A895" s="1">
        <v>1969691</v>
      </c>
      <c r="B895" s="1" t="s">
        <v>1808</v>
      </c>
      <c r="C895" s="1" t="s">
        <v>22</v>
      </c>
      <c r="D895" s="1" t="s">
        <v>1809</v>
      </c>
      <c r="E895" s="2">
        <v>0</v>
      </c>
      <c r="F895" s="1">
        <v>1</v>
      </c>
      <c r="G895" s="1" t="s">
        <v>147</v>
      </c>
      <c r="H895" s="1">
        <f t="shared" si="13"/>
        <v>0</v>
      </c>
      <c r="I895" s="1" t="s">
        <v>22</v>
      </c>
      <c r="J895" s="1" t="s">
        <v>0</v>
      </c>
    </row>
    <row r="896" spans="1:10" x14ac:dyDescent="0.3">
      <c r="A896" s="1">
        <v>1969692</v>
      </c>
      <c r="B896" s="1" t="s">
        <v>1810</v>
      </c>
      <c r="C896" s="1" t="s">
        <v>217</v>
      </c>
      <c r="D896" s="1" t="s">
        <v>218</v>
      </c>
      <c r="E896" s="1">
        <f>ROUND(H897,2)</f>
        <v>0</v>
      </c>
      <c r="F896" s="1">
        <v>1</v>
      </c>
      <c r="G896" s="1" t="s">
        <v>0</v>
      </c>
      <c r="H896" s="1">
        <f t="shared" si="13"/>
        <v>0</v>
      </c>
      <c r="I896" s="1" t="s">
        <v>22</v>
      </c>
      <c r="J896" s="1" t="s">
        <v>0</v>
      </c>
    </row>
    <row r="897" spans="1:10" x14ac:dyDescent="0.3">
      <c r="A897" s="1">
        <v>1969693</v>
      </c>
      <c r="B897" s="1" t="s">
        <v>1811</v>
      </c>
      <c r="C897" s="1" t="s">
        <v>1812</v>
      </c>
      <c r="D897" s="1" t="s">
        <v>1813</v>
      </c>
      <c r="E897" s="1">
        <f>ROUND(H898+H899+H900+H901+H902+H903+H904+H905+H906+H907+H908+H909+H910+H911+H912+H913+H914+H915+H916+H917+H918+H919+H920+H921+H922+H923+H924+H925+H926+H927+H928+H929+H930+H931+H932+H933+H934+H935+H936+H937+H938+H939+H940+H941+H942+H943+H944+H945+H946+H947,2)</f>
        <v>0</v>
      </c>
      <c r="F897" s="1">
        <v>1</v>
      </c>
      <c r="G897" s="1" t="s">
        <v>0</v>
      </c>
      <c r="H897" s="1">
        <f t="shared" si="13"/>
        <v>0</v>
      </c>
      <c r="I897" s="1" t="s">
        <v>22</v>
      </c>
      <c r="J897" s="1" t="s">
        <v>0</v>
      </c>
    </row>
    <row r="898" spans="1:10" x14ac:dyDescent="0.3">
      <c r="A898" s="1">
        <v>1969694</v>
      </c>
      <c r="B898" s="1" t="s">
        <v>1814</v>
      </c>
      <c r="C898" s="1" t="s">
        <v>22</v>
      </c>
      <c r="D898" s="1" t="s">
        <v>1815</v>
      </c>
      <c r="E898" s="2">
        <v>0</v>
      </c>
      <c r="F898" s="1">
        <v>15</v>
      </c>
      <c r="G898" s="1" t="s">
        <v>79</v>
      </c>
      <c r="H898" s="1">
        <f t="shared" si="13"/>
        <v>0</v>
      </c>
      <c r="I898" s="1" t="s">
        <v>22</v>
      </c>
      <c r="J898" s="1" t="s">
        <v>0</v>
      </c>
    </row>
    <row r="899" spans="1:10" x14ac:dyDescent="0.3">
      <c r="A899" s="1">
        <v>1969695</v>
      </c>
      <c r="B899" s="1" t="s">
        <v>1816</v>
      </c>
      <c r="C899" s="1" t="s">
        <v>22</v>
      </c>
      <c r="D899" s="1" t="s">
        <v>1817</v>
      </c>
      <c r="E899" s="2">
        <v>0</v>
      </c>
      <c r="F899" s="1">
        <v>15</v>
      </c>
      <c r="G899" s="1" t="s">
        <v>79</v>
      </c>
      <c r="H899" s="1">
        <f t="shared" ref="H899:H962" si="14">IF(ISNUMBER(VALUE(E899)),ROUND(SUM(ROUND(E899,2)*F899),2),"N")</f>
        <v>0</v>
      </c>
      <c r="I899" s="1" t="s">
        <v>22</v>
      </c>
      <c r="J899" s="1" t="s">
        <v>0</v>
      </c>
    </row>
    <row r="900" spans="1:10" x14ac:dyDescent="0.3">
      <c r="A900" s="1">
        <v>1969696</v>
      </c>
      <c r="B900" s="1" t="s">
        <v>1818</v>
      </c>
      <c r="C900" s="1" t="s">
        <v>22</v>
      </c>
      <c r="D900" s="1" t="s">
        <v>1819</v>
      </c>
      <c r="E900" s="2">
        <v>0</v>
      </c>
      <c r="F900" s="1">
        <v>90</v>
      </c>
      <c r="G900" s="1" t="s">
        <v>79</v>
      </c>
      <c r="H900" s="1">
        <f t="shared" si="14"/>
        <v>0</v>
      </c>
      <c r="I900" s="1" t="s">
        <v>22</v>
      </c>
      <c r="J900" s="1" t="s">
        <v>0</v>
      </c>
    </row>
    <row r="901" spans="1:10" x14ac:dyDescent="0.3">
      <c r="A901" s="1">
        <v>1969697</v>
      </c>
      <c r="B901" s="1" t="s">
        <v>1820</v>
      </c>
      <c r="C901" s="1" t="s">
        <v>22</v>
      </c>
      <c r="D901" s="1" t="s">
        <v>1821</v>
      </c>
      <c r="E901" s="2">
        <v>0</v>
      </c>
      <c r="F901" s="1">
        <v>90</v>
      </c>
      <c r="G901" s="1" t="s">
        <v>79</v>
      </c>
      <c r="H901" s="1">
        <f t="shared" si="14"/>
        <v>0</v>
      </c>
      <c r="I901" s="1" t="s">
        <v>22</v>
      </c>
      <c r="J901" s="1" t="s">
        <v>0</v>
      </c>
    </row>
    <row r="902" spans="1:10" x14ac:dyDescent="0.3">
      <c r="A902" s="1">
        <v>1969698</v>
      </c>
      <c r="B902" s="1" t="s">
        <v>1822</v>
      </c>
      <c r="C902" s="1" t="s">
        <v>22</v>
      </c>
      <c r="D902" s="1" t="s">
        <v>1823</v>
      </c>
      <c r="E902" s="2">
        <v>0</v>
      </c>
      <c r="F902" s="1">
        <v>90</v>
      </c>
      <c r="G902" s="1" t="s">
        <v>79</v>
      </c>
      <c r="H902" s="1">
        <f t="shared" si="14"/>
        <v>0</v>
      </c>
      <c r="I902" s="1" t="s">
        <v>22</v>
      </c>
      <c r="J902" s="1" t="s">
        <v>0</v>
      </c>
    </row>
    <row r="903" spans="1:10" x14ac:dyDescent="0.3">
      <c r="A903" s="1">
        <v>1969699</v>
      </c>
      <c r="B903" s="1" t="s">
        <v>1824</v>
      </c>
      <c r="C903" s="1" t="s">
        <v>22</v>
      </c>
      <c r="D903" s="1" t="s">
        <v>1825</v>
      </c>
      <c r="E903" s="2">
        <v>0</v>
      </c>
      <c r="F903" s="1">
        <v>90</v>
      </c>
      <c r="G903" s="1" t="s">
        <v>79</v>
      </c>
      <c r="H903" s="1">
        <f t="shared" si="14"/>
        <v>0</v>
      </c>
      <c r="I903" s="1" t="s">
        <v>22</v>
      </c>
      <c r="J903" s="1" t="s">
        <v>0</v>
      </c>
    </row>
    <row r="904" spans="1:10" x14ac:dyDescent="0.3">
      <c r="A904" s="1">
        <v>1969700</v>
      </c>
      <c r="B904" s="1" t="s">
        <v>1826</v>
      </c>
      <c r="C904" s="1" t="s">
        <v>22</v>
      </c>
      <c r="D904" s="1" t="s">
        <v>1827</v>
      </c>
      <c r="E904" s="2">
        <v>0</v>
      </c>
      <c r="F904" s="1">
        <v>170</v>
      </c>
      <c r="G904" s="1" t="s">
        <v>79</v>
      </c>
      <c r="H904" s="1">
        <f t="shared" si="14"/>
        <v>0</v>
      </c>
      <c r="I904" s="1" t="s">
        <v>22</v>
      </c>
      <c r="J904" s="1" t="s">
        <v>0</v>
      </c>
    </row>
    <row r="905" spans="1:10" x14ac:dyDescent="0.3">
      <c r="A905" s="1">
        <v>1969701</v>
      </c>
      <c r="B905" s="1" t="s">
        <v>1828</v>
      </c>
      <c r="C905" s="1" t="s">
        <v>22</v>
      </c>
      <c r="D905" s="1" t="s">
        <v>1829</v>
      </c>
      <c r="E905" s="2">
        <v>0</v>
      </c>
      <c r="F905" s="1">
        <v>170</v>
      </c>
      <c r="G905" s="1" t="s">
        <v>79</v>
      </c>
      <c r="H905" s="1">
        <f t="shared" si="14"/>
        <v>0</v>
      </c>
      <c r="I905" s="1" t="s">
        <v>22</v>
      </c>
      <c r="J905" s="1" t="s">
        <v>0</v>
      </c>
    </row>
    <row r="906" spans="1:10" x14ac:dyDescent="0.3">
      <c r="A906" s="1">
        <v>1969702</v>
      </c>
      <c r="B906" s="1" t="s">
        <v>1830</v>
      </c>
      <c r="C906" s="1" t="s">
        <v>22</v>
      </c>
      <c r="D906" s="1" t="s">
        <v>1831</v>
      </c>
      <c r="E906" s="2">
        <v>0</v>
      </c>
      <c r="F906" s="1">
        <v>280</v>
      </c>
      <c r="G906" s="1" t="s">
        <v>79</v>
      </c>
      <c r="H906" s="1">
        <f t="shared" si="14"/>
        <v>0</v>
      </c>
      <c r="I906" s="1" t="s">
        <v>22</v>
      </c>
      <c r="J906" s="1" t="s">
        <v>0</v>
      </c>
    </row>
    <row r="907" spans="1:10" x14ac:dyDescent="0.3">
      <c r="A907" s="1">
        <v>1969703</v>
      </c>
      <c r="B907" s="1" t="s">
        <v>1832</v>
      </c>
      <c r="C907" s="1" t="s">
        <v>22</v>
      </c>
      <c r="D907" s="1" t="s">
        <v>1833</v>
      </c>
      <c r="E907" s="2">
        <v>0</v>
      </c>
      <c r="F907" s="1">
        <v>280</v>
      </c>
      <c r="G907" s="1" t="s">
        <v>79</v>
      </c>
      <c r="H907" s="1">
        <f t="shared" si="14"/>
        <v>0</v>
      </c>
      <c r="I907" s="1" t="s">
        <v>22</v>
      </c>
      <c r="J907" s="1" t="s">
        <v>0</v>
      </c>
    </row>
    <row r="908" spans="1:10" x14ac:dyDescent="0.3">
      <c r="A908" s="1">
        <v>1969704</v>
      </c>
      <c r="B908" s="1" t="s">
        <v>1834</v>
      </c>
      <c r="C908" s="1" t="s">
        <v>22</v>
      </c>
      <c r="D908" s="1" t="s">
        <v>1835</v>
      </c>
      <c r="E908" s="2">
        <v>0</v>
      </c>
      <c r="F908" s="1">
        <v>5</v>
      </c>
      <c r="G908" s="1" t="s">
        <v>79</v>
      </c>
      <c r="H908" s="1">
        <f t="shared" si="14"/>
        <v>0</v>
      </c>
      <c r="I908" s="1" t="s">
        <v>22</v>
      </c>
      <c r="J908" s="1" t="s">
        <v>0</v>
      </c>
    </row>
    <row r="909" spans="1:10" x14ac:dyDescent="0.3">
      <c r="A909" s="1">
        <v>1969705</v>
      </c>
      <c r="B909" s="1" t="s">
        <v>1836</v>
      </c>
      <c r="C909" s="1" t="s">
        <v>22</v>
      </c>
      <c r="D909" s="1" t="s">
        <v>1837</v>
      </c>
      <c r="E909" s="2">
        <v>0</v>
      </c>
      <c r="F909" s="1">
        <v>5</v>
      </c>
      <c r="G909" s="1" t="s">
        <v>79</v>
      </c>
      <c r="H909" s="1">
        <f t="shared" si="14"/>
        <v>0</v>
      </c>
      <c r="I909" s="1" t="s">
        <v>22</v>
      </c>
      <c r="J909" s="1" t="s">
        <v>0</v>
      </c>
    </row>
    <row r="910" spans="1:10" x14ac:dyDescent="0.3">
      <c r="A910" s="1">
        <v>1969706</v>
      </c>
      <c r="B910" s="1" t="s">
        <v>1838</v>
      </c>
      <c r="C910" s="1" t="s">
        <v>22</v>
      </c>
      <c r="D910" s="1" t="s">
        <v>1839</v>
      </c>
      <c r="E910" s="2">
        <v>0</v>
      </c>
      <c r="F910" s="1">
        <v>2950</v>
      </c>
      <c r="G910" s="1" t="s">
        <v>79</v>
      </c>
      <c r="H910" s="1">
        <f t="shared" si="14"/>
        <v>0</v>
      </c>
      <c r="I910" s="1" t="s">
        <v>22</v>
      </c>
      <c r="J910" s="1" t="s">
        <v>0</v>
      </c>
    </row>
    <row r="911" spans="1:10" x14ac:dyDescent="0.3">
      <c r="A911" s="1">
        <v>1969707</v>
      </c>
      <c r="B911" s="1" t="s">
        <v>1840</v>
      </c>
      <c r="C911" s="1" t="s">
        <v>22</v>
      </c>
      <c r="D911" s="1" t="s">
        <v>1841</v>
      </c>
      <c r="E911" s="2">
        <v>0</v>
      </c>
      <c r="F911" s="1">
        <v>30</v>
      </c>
      <c r="G911" s="1" t="s">
        <v>79</v>
      </c>
      <c r="H911" s="1">
        <f t="shared" si="14"/>
        <v>0</v>
      </c>
      <c r="I911" s="1" t="s">
        <v>22</v>
      </c>
      <c r="J911" s="1" t="s">
        <v>0</v>
      </c>
    </row>
    <row r="912" spans="1:10" x14ac:dyDescent="0.3">
      <c r="A912" s="1">
        <v>1969708</v>
      </c>
      <c r="B912" s="1" t="s">
        <v>1842</v>
      </c>
      <c r="C912" s="1" t="s">
        <v>22</v>
      </c>
      <c r="D912" s="1" t="s">
        <v>1843</v>
      </c>
      <c r="E912" s="2">
        <v>0</v>
      </c>
      <c r="F912" s="1">
        <v>30</v>
      </c>
      <c r="G912" s="1" t="s">
        <v>79</v>
      </c>
      <c r="H912" s="1">
        <f t="shared" si="14"/>
        <v>0</v>
      </c>
      <c r="I912" s="1" t="s">
        <v>22</v>
      </c>
      <c r="J912" s="1" t="s">
        <v>0</v>
      </c>
    </row>
    <row r="913" spans="1:10" x14ac:dyDescent="0.3">
      <c r="A913" s="1">
        <v>1969709</v>
      </c>
      <c r="B913" s="1" t="s">
        <v>1844</v>
      </c>
      <c r="C913" s="1" t="s">
        <v>22</v>
      </c>
      <c r="D913" s="1" t="s">
        <v>1845</v>
      </c>
      <c r="E913" s="2">
        <v>0</v>
      </c>
      <c r="F913" s="1">
        <v>700</v>
      </c>
      <c r="G913" s="1" t="s">
        <v>79</v>
      </c>
      <c r="H913" s="1">
        <f t="shared" si="14"/>
        <v>0</v>
      </c>
      <c r="I913" s="1" t="s">
        <v>22</v>
      </c>
      <c r="J913" s="1" t="s">
        <v>0</v>
      </c>
    </row>
    <row r="914" spans="1:10" x14ac:dyDescent="0.3">
      <c r="A914" s="1">
        <v>1969710</v>
      </c>
      <c r="B914" s="1" t="s">
        <v>1846</v>
      </c>
      <c r="C914" s="1" t="s">
        <v>22</v>
      </c>
      <c r="D914" s="1" t="s">
        <v>1847</v>
      </c>
      <c r="E914" s="2">
        <v>0</v>
      </c>
      <c r="F914" s="1">
        <v>700</v>
      </c>
      <c r="G914" s="1" t="s">
        <v>79</v>
      </c>
      <c r="H914" s="1">
        <f t="shared" si="14"/>
        <v>0</v>
      </c>
      <c r="I914" s="1" t="s">
        <v>22</v>
      </c>
      <c r="J914" s="1" t="s">
        <v>0</v>
      </c>
    </row>
    <row r="915" spans="1:10" x14ac:dyDescent="0.3">
      <c r="A915" s="1">
        <v>1969711</v>
      </c>
      <c r="B915" s="1" t="s">
        <v>1848</v>
      </c>
      <c r="C915" s="1" t="s">
        <v>22</v>
      </c>
      <c r="D915" s="1" t="s">
        <v>1849</v>
      </c>
      <c r="E915" s="2">
        <v>0</v>
      </c>
      <c r="F915" s="1">
        <v>520</v>
      </c>
      <c r="G915" s="1" t="s">
        <v>79</v>
      </c>
      <c r="H915" s="1">
        <f t="shared" si="14"/>
        <v>0</v>
      </c>
      <c r="I915" s="1" t="s">
        <v>22</v>
      </c>
      <c r="J915" s="1" t="s">
        <v>0</v>
      </c>
    </row>
    <row r="916" spans="1:10" x14ac:dyDescent="0.3">
      <c r="A916" s="1">
        <v>1969712</v>
      </c>
      <c r="B916" s="1" t="s">
        <v>1850</v>
      </c>
      <c r="C916" s="1" t="s">
        <v>22</v>
      </c>
      <c r="D916" s="1" t="s">
        <v>1851</v>
      </c>
      <c r="E916" s="2">
        <v>0</v>
      </c>
      <c r="F916" s="1">
        <v>520</v>
      </c>
      <c r="G916" s="1" t="s">
        <v>79</v>
      </c>
      <c r="H916" s="1">
        <f t="shared" si="14"/>
        <v>0</v>
      </c>
      <c r="I916" s="1" t="s">
        <v>22</v>
      </c>
      <c r="J916" s="1" t="s">
        <v>0</v>
      </c>
    </row>
    <row r="917" spans="1:10" x14ac:dyDescent="0.3">
      <c r="A917" s="1">
        <v>1969713</v>
      </c>
      <c r="B917" s="1" t="s">
        <v>1852</v>
      </c>
      <c r="C917" s="1" t="s">
        <v>22</v>
      </c>
      <c r="D917" s="1" t="s">
        <v>1853</v>
      </c>
      <c r="E917" s="2">
        <v>0</v>
      </c>
      <c r="F917" s="1">
        <v>390</v>
      </c>
      <c r="G917" s="1" t="s">
        <v>79</v>
      </c>
      <c r="H917" s="1">
        <f t="shared" si="14"/>
        <v>0</v>
      </c>
      <c r="I917" s="1" t="s">
        <v>22</v>
      </c>
      <c r="J917" s="1" t="s">
        <v>0</v>
      </c>
    </row>
    <row r="918" spans="1:10" x14ac:dyDescent="0.3">
      <c r="A918" s="1">
        <v>1969714</v>
      </c>
      <c r="B918" s="1" t="s">
        <v>1854</v>
      </c>
      <c r="C918" s="1" t="s">
        <v>22</v>
      </c>
      <c r="D918" s="1" t="s">
        <v>1855</v>
      </c>
      <c r="E918" s="2">
        <v>0</v>
      </c>
      <c r="F918" s="1">
        <v>390</v>
      </c>
      <c r="G918" s="1" t="s">
        <v>79</v>
      </c>
      <c r="H918" s="1">
        <f t="shared" si="14"/>
        <v>0</v>
      </c>
      <c r="I918" s="1" t="s">
        <v>22</v>
      </c>
      <c r="J918" s="1" t="s">
        <v>0</v>
      </c>
    </row>
    <row r="919" spans="1:10" x14ac:dyDescent="0.3">
      <c r="A919" s="1">
        <v>1969715</v>
      </c>
      <c r="B919" s="1" t="s">
        <v>1856</v>
      </c>
      <c r="C919" s="1" t="s">
        <v>22</v>
      </c>
      <c r="D919" s="1" t="s">
        <v>1857</v>
      </c>
      <c r="E919" s="2">
        <v>0</v>
      </c>
      <c r="F919" s="1">
        <v>235</v>
      </c>
      <c r="G919" s="1" t="s">
        <v>79</v>
      </c>
      <c r="H919" s="1">
        <f t="shared" si="14"/>
        <v>0</v>
      </c>
      <c r="I919" s="1" t="s">
        <v>22</v>
      </c>
      <c r="J919" s="1" t="s">
        <v>0</v>
      </c>
    </row>
    <row r="920" spans="1:10" x14ac:dyDescent="0.3">
      <c r="A920" s="1">
        <v>1969716</v>
      </c>
      <c r="B920" s="1" t="s">
        <v>1858</v>
      </c>
      <c r="C920" s="1" t="s">
        <v>22</v>
      </c>
      <c r="D920" s="1" t="s">
        <v>1859</v>
      </c>
      <c r="E920" s="2">
        <v>0</v>
      </c>
      <c r="F920" s="1">
        <v>235</v>
      </c>
      <c r="G920" s="1" t="s">
        <v>79</v>
      </c>
      <c r="H920" s="1">
        <f t="shared" si="14"/>
        <v>0</v>
      </c>
      <c r="I920" s="1" t="s">
        <v>22</v>
      </c>
      <c r="J920" s="1" t="s">
        <v>0</v>
      </c>
    </row>
    <row r="921" spans="1:10" x14ac:dyDescent="0.3">
      <c r="A921" s="1">
        <v>1969717</v>
      </c>
      <c r="B921" s="1" t="s">
        <v>1860</v>
      </c>
      <c r="C921" s="1" t="s">
        <v>22</v>
      </c>
      <c r="D921" s="1" t="s">
        <v>1861</v>
      </c>
      <c r="E921" s="2">
        <v>0</v>
      </c>
      <c r="F921" s="1">
        <v>210</v>
      </c>
      <c r="G921" s="1" t="s">
        <v>79</v>
      </c>
      <c r="H921" s="1">
        <f t="shared" si="14"/>
        <v>0</v>
      </c>
      <c r="I921" s="1" t="s">
        <v>22</v>
      </c>
      <c r="J921" s="1" t="s">
        <v>0</v>
      </c>
    </row>
    <row r="922" spans="1:10" x14ac:dyDescent="0.3">
      <c r="A922" s="1">
        <v>1969718</v>
      </c>
      <c r="B922" s="1" t="s">
        <v>1862</v>
      </c>
      <c r="C922" s="1" t="s">
        <v>22</v>
      </c>
      <c r="D922" s="1" t="s">
        <v>1863</v>
      </c>
      <c r="E922" s="2">
        <v>0</v>
      </c>
      <c r="F922" s="1">
        <v>210</v>
      </c>
      <c r="G922" s="1" t="s">
        <v>79</v>
      </c>
      <c r="H922" s="1">
        <f t="shared" si="14"/>
        <v>0</v>
      </c>
      <c r="I922" s="1" t="s">
        <v>22</v>
      </c>
      <c r="J922" s="1" t="s">
        <v>0</v>
      </c>
    </row>
    <row r="923" spans="1:10" x14ac:dyDescent="0.3">
      <c r="A923" s="1">
        <v>1969719</v>
      </c>
      <c r="B923" s="1" t="s">
        <v>1864</v>
      </c>
      <c r="C923" s="1" t="s">
        <v>22</v>
      </c>
      <c r="D923" s="1" t="s">
        <v>1865</v>
      </c>
      <c r="E923" s="2">
        <v>0</v>
      </c>
      <c r="F923" s="1">
        <v>125</v>
      </c>
      <c r="G923" s="1" t="s">
        <v>79</v>
      </c>
      <c r="H923" s="1">
        <f t="shared" si="14"/>
        <v>0</v>
      </c>
      <c r="I923" s="1" t="s">
        <v>22</v>
      </c>
      <c r="J923" s="1" t="s">
        <v>0</v>
      </c>
    </row>
    <row r="924" spans="1:10" x14ac:dyDescent="0.3">
      <c r="A924" s="1">
        <v>1969720</v>
      </c>
      <c r="B924" s="1" t="s">
        <v>1866</v>
      </c>
      <c r="C924" s="1" t="s">
        <v>22</v>
      </c>
      <c r="D924" s="1" t="s">
        <v>1867</v>
      </c>
      <c r="E924" s="2">
        <v>0</v>
      </c>
      <c r="F924" s="1">
        <v>125</v>
      </c>
      <c r="G924" s="1" t="s">
        <v>79</v>
      </c>
      <c r="H924" s="1">
        <f t="shared" si="14"/>
        <v>0</v>
      </c>
      <c r="I924" s="1" t="s">
        <v>22</v>
      </c>
      <c r="J924" s="1" t="s">
        <v>0</v>
      </c>
    </row>
    <row r="925" spans="1:10" x14ac:dyDescent="0.3">
      <c r="A925" s="1">
        <v>1969721</v>
      </c>
      <c r="B925" s="1" t="s">
        <v>1868</v>
      </c>
      <c r="C925" s="1" t="s">
        <v>22</v>
      </c>
      <c r="D925" s="1" t="s">
        <v>1869</v>
      </c>
      <c r="E925" s="2">
        <v>0</v>
      </c>
      <c r="F925" s="1">
        <v>80</v>
      </c>
      <c r="G925" s="1" t="s">
        <v>79</v>
      </c>
      <c r="H925" s="1">
        <f t="shared" si="14"/>
        <v>0</v>
      </c>
      <c r="I925" s="1" t="s">
        <v>22</v>
      </c>
      <c r="J925" s="1" t="s">
        <v>0</v>
      </c>
    </row>
    <row r="926" spans="1:10" x14ac:dyDescent="0.3">
      <c r="A926" s="1">
        <v>1969722</v>
      </c>
      <c r="B926" s="1" t="s">
        <v>1870</v>
      </c>
      <c r="C926" s="1" t="s">
        <v>22</v>
      </c>
      <c r="D926" s="1" t="s">
        <v>1871</v>
      </c>
      <c r="E926" s="2">
        <v>0</v>
      </c>
      <c r="F926" s="1">
        <v>80</v>
      </c>
      <c r="G926" s="1" t="s">
        <v>79</v>
      </c>
      <c r="H926" s="1">
        <f t="shared" si="14"/>
        <v>0</v>
      </c>
      <c r="I926" s="1" t="s">
        <v>22</v>
      </c>
      <c r="J926" s="1" t="s">
        <v>0</v>
      </c>
    </row>
    <row r="927" spans="1:10" x14ac:dyDescent="0.3">
      <c r="A927" s="1">
        <v>1969723</v>
      </c>
      <c r="B927" s="1" t="s">
        <v>1872</v>
      </c>
      <c r="C927" s="1" t="s">
        <v>22</v>
      </c>
      <c r="D927" s="1" t="s">
        <v>1873</v>
      </c>
      <c r="E927" s="2">
        <v>0</v>
      </c>
      <c r="F927" s="1">
        <v>10</v>
      </c>
      <c r="G927" s="1" t="s">
        <v>72</v>
      </c>
      <c r="H927" s="1">
        <f t="shared" si="14"/>
        <v>0</v>
      </c>
      <c r="I927" s="1" t="s">
        <v>22</v>
      </c>
      <c r="J927" s="1" t="s">
        <v>0</v>
      </c>
    </row>
    <row r="928" spans="1:10" x14ac:dyDescent="0.3">
      <c r="A928" s="1">
        <v>1969724</v>
      </c>
      <c r="B928" s="1" t="s">
        <v>1874</v>
      </c>
      <c r="C928" s="1" t="s">
        <v>22</v>
      </c>
      <c r="D928" s="1" t="s">
        <v>1875</v>
      </c>
      <c r="E928" s="2">
        <v>0</v>
      </c>
      <c r="F928" s="1">
        <v>10</v>
      </c>
      <c r="G928" s="1" t="s">
        <v>72</v>
      </c>
      <c r="H928" s="1">
        <f t="shared" si="14"/>
        <v>0</v>
      </c>
      <c r="I928" s="1" t="s">
        <v>22</v>
      </c>
      <c r="J928" s="1" t="s">
        <v>0</v>
      </c>
    </row>
    <row r="929" spans="1:10" x14ac:dyDescent="0.3">
      <c r="A929" s="1">
        <v>1969725</v>
      </c>
      <c r="B929" s="1" t="s">
        <v>1876</v>
      </c>
      <c r="C929" s="1" t="s">
        <v>22</v>
      </c>
      <c r="D929" s="1" t="s">
        <v>1877</v>
      </c>
      <c r="E929" s="2">
        <v>0</v>
      </c>
      <c r="F929" s="1">
        <v>250</v>
      </c>
      <c r="G929" s="1" t="s">
        <v>72</v>
      </c>
      <c r="H929" s="1">
        <f t="shared" si="14"/>
        <v>0</v>
      </c>
      <c r="I929" s="1" t="s">
        <v>22</v>
      </c>
      <c r="J929" s="1" t="s">
        <v>0</v>
      </c>
    </row>
    <row r="930" spans="1:10" x14ac:dyDescent="0.3">
      <c r="A930" s="1">
        <v>1969726</v>
      </c>
      <c r="B930" s="1" t="s">
        <v>1878</v>
      </c>
      <c r="C930" s="1" t="s">
        <v>22</v>
      </c>
      <c r="D930" s="1" t="s">
        <v>1879</v>
      </c>
      <c r="E930" s="2">
        <v>0</v>
      </c>
      <c r="F930" s="1">
        <v>250</v>
      </c>
      <c r="G930" s="1" t="s">
        <v>72</v>
      </c>
      <c r="H930" s="1">
        <f t="shared" si="14"/>
        <v>0</v>
      </c>
      <c r="I930" s="1" t="s">
        <v>22</v>
      </c>
      <c r="J930" s="1" t="s">
        <v>0</v>
      </c>
    </row>
    <row r="931" spans="1:10" x14ac:dyDescent="0.3">
      <c r="A931" s="1">
        <v>1969727</v>
      </c>
      <c r="B931" s="1" t="s">
        <v>1880</v>
      </c>
      <c r="C931" s="1" t="s">
        <v>22</v>
      </c>
      <c r="D931" s="1" t="s">
        <v>1881</v>
      </c>
      <c r="E931" s="2">
        <v>0</v>
      </c>
      <c r="F931" s="1">
        <v>265</v>
      </c>
      <c r="G931" s="1" t="s">
        <v>72</v>
      </c>
      <c r="H931" s="1">
        <f t="shared" si="14"/>
        <v>0</v>
      </c>
      <c r="I931" s="1" t="s">
        <v>22</v>
      </c>
      <c r="J931" s="1" t="s">
        <v>0</v>
      </c>
    </row>
    <row r="932" spans="1:10" x14ac:dyDescent="0.3">
      <c r="A932" s="1">
        <v>1969728</v>
      </c>
      <c r="B932" s="1" t="s">
        <v>1882</v>
      </c>
      <c r="C932" s="1" t="s">
        <v>22</v>
      </c>
      <c r="D932" s="1" t="s">
        <v>1883</v>
      </c>
      <c r="E932" s="2">
        <v>0</v>
      </c>
      <c r="F932" s="1">
        <v>265</v>
      </c>
      <c r="G932" s="1" t="s">
        <v>72</v>
      </c>
      <c r="H932" s="1">
        <f t="shared" si="14"/>
        <v>0</v>
      </c>
      <c r="I932" s="1" t="s">
        <v>22</v>
      </c>
      <c r="J932" s="1" t="s">
        <v>0</v>
      </c>
    </row>
    <row r="933" spans="1:10" x14ac:dyDescent="0.3">
      <c r="A933" s="1">
        <v>1969729</v>
      </c>
      <c r="B933" s="1" t="s">
        <v>1884</v>
      </c>
      <c r="C933" s="1" t="s">
        <v>22</v>
      </c>
      <c r="D933" s="1" t="s">
        <v>1885</v>
      </c>
      <c r="E933" s="2">
        <v>0</v>
      </c>
      <c r="F933" s="1">
        <v>250</v>
      </c>
      <c r="G933" s="1" t="s">
        <v>72</v>
      </c>
      <c r="H933" s="1">
        <f t="shared" si="14"/>
        <v>0</v>
      </c>
      <c r="I933" s="1" t="s">
        <v>22</v>
      </c>
      <c r="J933" s="1" t="s">
        <v>0</v>
      </c>
    </row>
    <row r="934" spans="1:10" x14ac:dyDescent="0.3">
      <c r="A934" s="1">
        <v>1969730</v>
      </c>
      <c r="B934" s="1" t="s">
        <v>1886</v>
      </c>
      <c r="C934" s="1" t="s">
        <v>22</v>
      </c>
      <c r="D934" s="1" t="s">
        <v>1887</v>
      </c>
      <c r="E934" s="2">
        <v>0</v>
      </c>
      <c r="F934" s="1">
        <v>250</v>
      </c>
      <c r="G934" s="1" t="s">
        <v>72</v>
      </c>
      <c r="H934" s="1">
        <f t="shared" si="14"/>
        <v>0</v>
      </c>
      <c r="I934" s="1" t="s">
        <v>22</v>
      </c>
      <c r="J934" s="1" t="s">
        <v>0</v>
      </c>
    </row>
    <row r="935" spans="1:10" x14ac:dyDescent="0.3">
      <c r="A935" s="1">
        <v>1969731</v>
      </c>
      <c r="B935" s="1" t="s">
        <v>1888</v>
      </c>
      <c r="C935" s="1" t="s">
        <v>22</v>
      </c>
      <c r="D935" s="1" t="s">
        <v>1889</v>
      </c>
      <c r="E935" s="2">
        <v>0</v>
      </c>
      <c r="F935" s="1">
        <v>210</v>
      </c>
      <c r="G935" s="1" t="s">
        <v>72</v>
      </c>
      <c r="H935" s="1">
        <f t="shared" si="14"/>
        <v>0</v>
      </c>
      <c r="I935" s="1" t="s">
        <v>22</v>
      </c>
      <c r="J935" s="1" t="s">
        <v>0</v>
      </c>
    </row>
    <row r="936" spans="1:10" x14ac:dyDescent="0.3">
      <c r="A936" s="1">
        <v>1969732</v>
      </c>
      <c r="B936" s="1" t="s">
        <v>1890</v>
      </c>
      <c r="C936" s="1" t="s">
        <v>22</v>
      </c>
      <c r="D936" s="1" t="s">
        <v>1891</v>
      </c>
      <c r="E936" s="2">
        <v>0</v>
      </c>
      <c r="F936" s="1">
        <v>210</v>
      </c>
      <c r="G936" s="1" t="s">
        <v>72</v>
      </c>
      <c r="H936" s="1">
        <f t="shared" si="14"/>
        <v>0</v>
      </c>
      <c r="I936" s="1" t="s">
        <v>22</v>
      </c>
      <c r="J936" s="1" t="s">
        <v>0</v>
      </c>
    </row>
    <row r="937" spans="1:10" x14ac:dyDescent="0.3">
      <c r="A937" s="1">
        <v>1969733</v>
      </c>
      <c r="B937" s="1" t="s">
        <v>1892</v>
      </c>
      <c r="C937" s="1" t="s">
        <v>22</v>
      </c>
      <c r="D937" s="1" t="s">
        <v>1893</v>
      </c>
      <c r="E937" s="2">
        <v>0</v>
      </c>
      <c r="F937" s="1">
        <v>210</v>
      </c>
      <c r="G937" s="1" t="s">
        <v>72</v>
      </c>
      <c r="H937" s="1">
        <f t="shared" si="14"/>
        <v>0</v>
      </c>
      <c r="I937" s="1" t="s">
        <v>22</v>
      </c>
      <c r="J937" s="1" t="s">
        <v>0</v>
      </c>
    </row>
    <row r="938" spans="1:10" x14ac:dyDescent="0.3">
      <c r="A938" s="1">
        <v>1969734</v>
      </c>
      <c r="B938" s="1" t="s">
        <v>1894</v>
      </c>
      <c r="C938" s="1" t="s">
        <v>22</v>
      </c>
      <c r="D938" s="1" t="s">
        <v>1895</v>
      </c>
      <c r="E938" s="2">
        <v>0</v>
      </c>
      <c r="F938" s="1">
        <v>210</v>
      </c>
      <c r="G938" s="1" t="s">
        <v>72</v>
      </c>
      <c r="H938" s="1">
        <f t="shared" si="14"/>
        <v>0</v>
      </c>
      <c r="I938" s="1" t="s">
        <v>22</v>
      </c>
      <c r="J938" s="1" t="s">
        <v>0</v>
      </c>
    </row>
    <row r="939" spans="1:10" x14ac:dyDescent="0.3">
      <c r="A939" s="1">
        <v>1969735</v>
      </c>
      <c r="B939" s="1" t="s">
        <v>1896</v>
      </c>
      <c r="C939" s="1" t="s">
        <v>22</v>
      </c>
      <c r="D939" s="1" t="s">
        <v>1897</v>
      </c>
      <c r="E939" s="2">
        <v>0</v>
      </c>
      <c r="F939" s="1">
        <v>200</v>
      </c>
      <c r="G939" s="1" t="s">
        <v>72</v>
      </c>
      <c r="H939" s="1">
        <f t="shared" si="14"/>
        <v>0</v>
      </c>
      <c r="I939" s="1" t="s">
        <v>22</v>
      </c>
      <c r="J939" s="1" t="s">
        <v>0</v>
      </c>
    </row>
    <row r="940" spans="1:10" x14ac:dyDescent="0.3">
      <c r="A940" s="1">
        <v>1969736</v>
      </c>
      <c r="B940" s="1" t="s">
        <v>1898</v>
      </c>
      <c r="C940" s="1" t="s">
        <v>22</v>
      </c>
      <c r="D940" s="1" t="s">
        <v>1899</v>
      </c>
      <c r="E940" s="2">
        <v>0</v>
      </c>
      <c r="F940" s="1">
        <v>200</v>
      </c>
      <c r="G940" s="1" t="s">
        <v>72</v>
      </c>
      <c r="H940" s="1">
        <f t="shared" si="14"/>
        <v>0</v>
      </c>
      <c r="I940" s="1" t="s">
        <v>22</v>
      </c>
      <c r="J940" s="1" t="s">
        <v>0</v>
      </c>
    </row>
    <row r="941" spans="1:10" x14ac:dyDescent="0.3">
      <c r="A941" s="1">
        <v>1969737</v>
      </c>
      <c r="B941" s="1" t="s">
        <v>1900</v>
      </c>
      <c r="C941" s="1" t="s">
        <v>22</v>
      </c>
      <c r="D941" s="1" t="s">
        <v>1901</v>
      </c>
      <c r="E941" s="2">
        <v>0</v>
      </c>
      <c r="F941" s="1">
        <v>50</v>
      </c>
      <c r="G941" s="1" t="s">
        <v>72</v>
      </c>
      <c r="H941" s="1">
        <f t="shared" si="14"/>
        <v>0</v>
      </c>
      <c r="I941" s="1" t="s">
        <v>22</v>
      </c>
      <c r="J941" s="1" t="s">
        <v>0</v>
      </c>
    </row>
    <row r="942" spans="1:10" x14ac:dyDescent="0.3">
      <c r="A942" s="1">
        <v>1969738</v>
      </c>
      <c r="B942" s="1" t="s">
        <v>1902</v>
      </c>
      <c r="C942" s="1" t="s">
        <v>22</v>
      </c>
      <c r="D942" s="1" t="s">
        <v>1901</v>
      </c>
      <c r="E942" s="2">
        <v>0</v>
      </c>
      <c r="F942" s="1">
        <v>50</v>
      </c>
      <c r="G942" s="1" t="s">
        <v>72</v>
      </c>
      <c r="H942" s="1">
        <f t="shared" si="14"/>
        <v>0</v>
      </c>
      <c r="I942" s="1" t="s">
        <v>22</v>
      </c>
      <c r="J942" s="1" t="s">
        <v>0</v>
      </c>
    </row>
    <row r="943" spans="1:10" x14ac:dyDescent="0.3">
      <c r="A943" s="1">
        <v>1969739</v>
      </c>
      <c r="B943" s="1" t="s">
        <v>1903</v>
      </c>
      <c r="C943" s="1" t="s">
        <v>22</v>
      </c>
      <c r="D943" s="1" t="s">
        <v>1904</v>
      </c>
      <c r="E943" s="2">
        <v>0</v>
      </c>
      <c r="F943" s="1">
        <v>170</v>
      </c>
      <c r="G943" s="1" t="s">
        <v>72</v>
      </c>
      <c r="H943" s="1">
        <f t="shared" si="14"/>
        <v>0</v>
      </c>
      <c r="I943" s="1" t="s">
        <v>22</v>
      </c>
      <c r="J943" s="1" t="s">
        <v>0</v>
      </c>
    </row>
    <row r="944" spans="1:10" x14ac:dyDescent="0.3">
      <c r="A944" s="1">
        <v>1969740</v>
      </c>
      <c r="B944" s="1" t="s">
        <v>1905</v>
      </c>
      <c r="C944" s="1" t="s">
        <v>22</v>
      </c>
      <c r="D944" s="1" t="s">
        <v>1906</v>
      </c>
      <c r="E944" s="2">
        <v>0</v>
      </c>
      <c r="F944" s="1">
        <v>170</v>
      </c>
      <c r="G944" s="1" t="s">
        <v>72</v>
      </c>
      <c r="H944" s="1">
        <f t="shared" si="14"/>
        <v>0</v>
      </c>
      <c r="I944" s="1" t="s">
        <v>22</v>
      </c>
      <c r="J944" s="1" t="s">
        <v>0</v>
      </c>
    </row>
    <row r="945" spans="1:10" x14ac:dyDescent="0.3">
      <c r="A945" s="1">
        <v>1969741</v>
      </c>
      <c r="B945" s="1" t="s">
        <v>1907</v>
      </c>
      <c r="C945" s="1" t="s">
        <v>22</v>
      </c>
      <c r="D945" s="1" t="s">
        <v>1908</v>
      </c>
      <c r="E945" s="2">
        <v>0</v>
      </c>
      <c r="F945" s="1">
        <v>600</v>
      </c>
      <c r="G945" s="1" t="s">
        <v>72</v>
      </c>
      <c r="H945" s="1">
        <f t="shared" si="14"/>
        <v>0</v>
      </c>
      <c r="I945" s="1" t="s">
        <v>22</v>
      </c>
      <c r="J945" s="1" t="s">
        <v>0</v>
      </c>
    </row>
    <row r="946" spans="1:10" ht="28.8" x14ac:dyDescent="0.3">
      <c r="A946" s="1">
        <v>1969742</v>
      </c>
      <c r="B946" s="1" t="s">
        <v>1909</v>
      </c>
      <c r="C946" s="1" t="s">
        <v>22</v>
      </c>
      <c r="D946" s="1" t="s">
        <v>1910</v>
      </c>
      <c r="E946" s="2">
        <v>0</v>
      </c>
      <c r="F946" s="1">
        <v>1</v>
      </c>
      <c r="G946" s="1" t="s">
        <v>147</v>
      </c>
      <c r="H946" s="1">
        <f t="shared" si="14"/>
        <v>0</v>
      </c>
      <c r="I946" s="1" t="s">
        <v>22</v>
      </c>
      <c r="J946" s="1" t="s">
        <v>0</v>
      </c>
    </row>
    <row r="947" spans="1:10" ht="28.8" x14ac:dyDescent="0.3">
      <c r="A947" s="1">
        <v>1969743</v>
      </c>
      <c r="B947" s="1" t="s">
        <v>1911</v>
      </c>
      <c r="C947" s="1" t="s">
        <v>22</v>
      </c>
      <c r="D947" s="1" t="s">
        <v>1912</v>
      </c>
      <c r="E947" s="2">
        <v>0</v>
      </c>
      <c r="F947" s="1">
        <v>1</v>
      </c>
      <c r="G947" s="1" t="s">
        <v>147</v>
      </c>
      <c r="H947" s="1">
        <f t="shared" si="14"/>
        <v>0</v>
      </c>
      <c r="I947" s="1" t="s">
        <v>22</v>
      </c>
      <c r="J947" s="1" t="s">
        <v>0</v>
      </c>
    </row>
    <row r="948" spans="1:10" x14ac:dyDescent="0.3">
      <c r="A948" s="1">
        <v>1969744</v>
      </c>
      <c r="B948" s="1" t="s">
        <v>1913</v>
      </c>
      <c r="C948" s="1" t="s">
        <v>1914</v>
      </c>
      <c r="D948" s="1" t="s">
        <v>1915</v>
      </c>
      <c r="E948" s="1">
        <f>ROUND(H949,2)</f>
        <v>0</v>
      </c>
      <c r="F948" s="1">
        <v>1</v>
      </c>
      <c r="G948" s="1" t="s">
        <v>0</v>
      </c>
      <c r="H948" s="1">
        <f t="shared" si="14"/>
        <v>0</v>
      </c>
      <c r="I948" s="1" t="s">
        <v>22</v>
      </c>
      <c r="J948" s="1" t="s">
        <v>0</v>
      </c>
    </row>
    <row r="949" spans="1:10" ht="28.8" x14ac:dyDescent="0.3">
      <c r="A949" s="1">
        <v>1969745</v>
      </c>
      <c r="B949" s="1" t="s">
        <v>1916</v>
      </c>
      <c r="C949" s="1" t="s">
        <v>22</v>
      </c>
      <c r="D949" s="1" t="s">
        <v>1918</v>
      </c>
      <c r="E949" s="2">
        <v>0</v>
      </c>
      <c r="F949" s="1">
        <v>50</v>
      </c>
      <c r="G949" s="1" t="s">
        <v>1917</v>
      </c>
      <c r="H949" s="1">
        <f t="shared" si="14"/>
        <v>0</v>
      </c>
      <c r="I949" s="1" t="s">
        <v>22</v>
      </c>
      <c r="J949" s="1" t="s">
        <v>0</v>
      </c>
    </row>
    <row r="950" spans="1:10" x14ac:dyDescent="0.3">
      <c r="A950" s="1">
        <v>1969746</v>
      </c>
      <c r="B950" s="1" t="s">
        <v>1919</v>
      </c>
      <c r="C950" s="1" t="s">
        <v>22</v>
      </c>
      <c r="D950" s="1" t="s">
        <v>1920</v>
      </c>
      <c r="E950" s="1">
        <f>ROUND(H951+H972+H1020,2)</f>
        <v>0</v>
      </c>
      <c r="F950" s="1">
        <v>1</v>
      </c>
      <c r="G950" s="1" t="s">
        <v>0</v>
      </c>
      <c r="H950" s="1">
        <f t="shared" si="14"/>
        <v>0</v>
      </c>
      <c r="I950" s="1" t="s">
        <v>22</v>
      </c>
      <c r="J950" s="1" t="s">
        <v>0</v>
      </c>
    </row>
    <row r="951" spans="1:10" x14ac:dyDescent="0.3">
      <c r="A951" s="1">
        <v>1969747</v>
      </c>
      <c r="B951" s="1" t="s">
        <v>1921</v>
      </c>
      <c r="C951" s="1" t="s">
        <v>35</v>
      </c>
      <c r="D951" s="1" t="s">
        <v>36</v>
      </c>
      <c r="E951" s="1">
        <f>ROUND(H952+H970,2)</f>
        <v>0</v>
      </c>
      <c r="F951" s="1">
        <v>1</v>
      </c>
      <c r="G951" s="1" t="s">
        <v>0</v>
      </c>
      <c r="H951" s="1">
        <f t="shared" si="14"/>
        <v>0</v>
      </c>
      <c r="I951" s="1" t="s">
        <v>22</v>
      </c>
      <c r="J951" s="1" t="s">
        <v>0</v>
      </c>
    </row>
    <row r="952" spans="1:10" x14ac:dyDescent="0.3">
      <c r="A952" s="1">
        <v>1969748</v>
      </c>
      <c r="B952" s="1" t="s">
        <v>1922</v>
      </c>
      <c r="C952" s="1">
        <v>8</v>
      </c>
      <c r="D952" s="1" t="s">
        <v>1514</v>
      </c>
      <c r="E952" s="1">
        <f>ROUND(H953+H954+H955+H956+H957+H958+H959+H960+H961+H962+H963+H964+H965+H966+H967+H968+H969,2)</f>
        <v>0</v>
      </c>
      <c r="F952" s="1">
        <v>1</v>
      </c>
      <c r="G952" s="1" t="s">
        <v>0</v>
      </c>
      <c r="H952" s="1">
        <f t="shared" si="14"/>
        <v>0</v>
      </c>
      <c r="I952" s="1" t="s">
        <v>22</v>
      </c>
      <c r="J952" s="1" t="s">
        <v>0</v>
      </c>
    </row>
    <row r="953" spans="1:10" x14ac:dyDescent="0.3">
      <c r="A953" s="1">
        <v>1969749</v>
      </c>
      <c r="B953" s="1" t="s">
        <v>1923</v>
      </c>
      <c r="C953" s="1" t="s">
        <v>22</v>
      </c>
      <c r="D953" s="1" t="s">
        <v>1924</v>
      </c>
      <c r="E953" s="2">
        <v>0</v>
      </c>
      <c r="F953" s="1">
        <v>4</v>
      </c>
      <c r="G953" s="1" t="s">
        <v>72</v>
      </c>
      <c r="H953" s="1">
        <f t="shared" si="14"/>
        <v>0</v>
      </c>
      <c r="I953" s="1" t="s">
        <v>22</v>
      </c>
      <c r="J953" s="1" t="s">
        <v>0</v>
      </c>
    </row>
    <row r="954" spans="1:10" x14ac:dyDescent="0.3">
      <c r="A954" s="1">
        <v>1969750</v>
      </c>
      <c r="B954" s="1" t="s">
        <v>1925</v>
      </c>
      <c r="C954" s="1" t="s">
        <v>22</v>
      </c>
      <c r="D954" s="1" t="s">
        <v>1926</v>
      </c>
      <c r="E954" s="2">
        <v>0</v>
      </c>
      <c r="F954" s="1">
        <v>4</v>
      </c>
      <c r="G954" s="1" t="s">
        <v>72</v>
      </c>
      <c r="H954" s="1">
        <f t="shared" si="14"/>
        <v>0</v>
      </c>
      <c r="I954" s="1" t="s">
        <v>22</v>
      </c>
      <c r="J954" s="1" t="s">
        <v>0</v>
      </c>
    </row>
    <row r="955" spans="1:10" x14ac:dyDescent="0.3">
      <c r="A955" s="1">
        <v>1969751</v>
      </c>
      <c r="B955" s="1" t="s">
        <v>1927</v>
      </c>
      <c r="C955" s="1" t="s">
        <v>22</v>
      </c>
      <c r="D955" s="1" t="s">
        <v>1928</v>
      </c>
      <c r="E955" s="2">
        <v>0</v>
      </c>
      <c r="F955" s="1">
        <v>1</v>
      </c>
      <c r="G955" s="1" t="s">
        <v>72</v>
      </c>
      <c r="H955" s="1">
        <f t="shared" si="14"/>
        <v>0</v>
      </c>
      <c r="I955" s="1" t="s">
        <v>22</v>
      </c>
      <c r="J955" s="1" t="s">
        <v>0</v>
      </c>
    </row>
    <row r="956" spans="1:10" x14ac:dyDescent="0.3">
      <c r="A956" s="1">
        <v>1969752</v>
      </c>
      <c r="B956" s="1" t="s">
        <v>1929</v>
      </c>
      <c r="C956" s="1" t="s">
        <v>22</v>
      </c>
      <c r="D956" s="1" t="s">
        <v>1930</v>
      </c>
      <c r="E956" s="2">
        <v>0</v>
      </c>
      <c r="F956" s="1">
        <v>1</v>
      </c>
      <c r="G956" s="1" t="s">
        <v>72</v>
      </c>
      <c r="H956" s="1">
        <f t="shared" si="14"/>
        <v>0</v>
      </c>
      <c r="I956" s="1" t="s">
        <v>22</v>
      </c>
      <c r="J956" s="1" t="s">
        <v>0</v>
      </c>
    </row>
    <row r="957" spans="1:10" x14ac:dyDescent="0.3">
      <c r="A957" s="1">
        <v>1969753</v>
      </c>
      <c r="B957" s="1" t="s">
        <v>1931</v>
      </c>
      <c r="C957" s="1" t="s">
        <v>22</v>
      </c>
      <c r="D957" s="1" t="s">
        <v>1932</v>
      </c>
      <c r="E957" s="2">
        <v>0</v>
      </c>
      <c r="F957" s="1">
        <v>1</v>
      </c>
      <c r="G957" s="1" t="s">
        <v>72</v>
      </c>
      <c r="H957" s="1">
        <f t="shared" si="14"/>
        <v>0</v>
      </c>
      <c r="I957" s="1" t="s">
        <v>22</v>
      </c>
      <c r="J957" s="1" t="s">
        <v>0</v>
      </c>
    </row>
    <row r="958" spans="1:10" x14ac:dyDescent="0.3">
      <c r="A958" s="1">
        <v>1969754</v>
      </c>
      <c r="B958" s="1" t="s">
        <v>1933</v>
      </c>
      <c r="C958" s="1" t="s">
        <v>22</v>
      </c>
      <c r="D958" s="1" t="s">
        <v>1934</v>
      </c>
      <c r="E958" s="2">
        <v>0</v>
      </c>
      <c r="F958" s="1">
        <v>1</v>
      </c>
      <c r="G958" s="1" t="s">
        <v>72</v>
      </c>
      <c r="H958" s="1">
        <f t="shared" si="14"/>
        <v>0</v>
      </c>
      <c r="I958" s="1" t="s">
        <v>22</v>
      </c>
      <c r="J958" s="1" t="s">
        <v>0</v>
      </c>
    </row>
    <row r="959" spans="1:10" x14ac:dyDescent="0.3">
      <c r="A959" s="1">
        <v>1969755</v>
      </c>
      <c r="B959" s="1" t="s">
        <v>1935</v>
      </c>
      <c r="C959" s="1" t="s">
        <v>22</v>
      </c>
      <c r="D959" s="1" t="s">
        <v>1936</v>
      </c>
      <c r="E959" s="2">
        <v>0</v>
      </c>
      <c r="F959" s="1">
        <v>14</v>
      </c>
      <c r="G959" s="1" t="s">
        <v>72</v>
      </c>
      <c r="H959" s="1">
        <f t="shared" si="14"/>
        <v>0</v>
      </c>
      <c r="I959" s="1" t="s">
        <v>22</v>
      </c>
      <c r="J959" s="1" t="s">
        <v>0</v>
      </c>
    </row>
    <row r="960" spans="1:10" x14ac:dyDescent="0.3">
      <c r="A960" s="1">
        <v>1969756</v>
      </c>
      <c r="B960" s="1" t="s">
        <v>1937</v>
      </c>
      <c r="C960" s="1" t="s">
        <v>22</v>
      </c>
      <c r="D960" s="1" t="s">
        <v>1938</v>
      </c>
      <c r="E960" s="2">
        <v>0</v>
      </c>
      <c r="F960" s="1">
        <v>14</v>
      </c>
      <c r="G960" s="1" t="s">
        <v>72</v>
      </c>
      <c r="H960" s="1">
        <f t="shared" si="14"/>
        <v>0</v>
      </c>
      <c r="I960" s="1" t="s">
        <v>22</v>
      </c>
      <c r="J960" s="1" t="s">
        <v>0</v>
      </c>
    </row>
    <row r="961" spans="1:10" x14ac:dyDescent="0.3">
      <c r="A961" s="1">
        <v>1969757</v>
      </c>
      <c r="B961" s="1" t="s">
        <v>1939</v>
      </c>
      <c r="C961" s="1" t="s">
        <v>22</v>
      </c>
      <c r="D961" s="1" t="s">
        <v>1940</v>
      </c>
      <c r="E961" s="2">
        <v>0</v>
      </c>
      <c r="F961" s="1">
        <v>1</v>
      </c>
      <c r="G961" s="1" t="s">
        <v>72</v>
      </c>
      <c r="H961" s="1">
        <f t="shared" si="14"/>
        <v>0</v>
      </c>
      <c r="I961" s="1" t="s">
        <v>22</v>
      </c>
      <c r="J961" s="1" t="s">
        <v>0</v>
      </c>
    </row>
    <row r="962" spans="1:10" x14ac:dyDescent="0.3">
      <c r="A962" s="1">
        <v>1969758</v>
      </c>
      <c r="B962" s="1" t="s">
        <v>1941</v>
      </c>
      <c r="C962" s="1" t="s">
        <v>22</v>
      </c>
      <c r="D962" s="1" t="s">
        <v>1942</v>
      </c>
      <c r="E962" s="2">
        <v>0</v>
      </c>
      <c r="F962" s="1">
        <v>1</v>
      </c>
      <c r="G962" s="1" t="s">
        <v>72</v>
      </c>
      <c r="H962" s="1">
        <f t="shared" si="14"/>
        <v>0</v>
      </c>
      <c r="I962" s="1" t="s">
        <v>22</v>
      </c>
      <c r="J962" s="1" t="s">
        <v>0</v>
      </c>
    </row>
    <row r="963" spans="1:10" ht="28.8" x14ac:dyDescent="0.3">
      <c r="A963" s="1">
        <v>1969759</v>
      </c>
      <c r="B963" s="1" t="s">
        <v>1943</v>
      </c>
      <c r="C963" s="1" t="s">
        <v>22</v>
      </c>
      <c r="D963" s="1" t="s">
        <v>1944</v>
      </c>
      <c r="E963" s="2">
        <v>0</v>
      </c>
      <c r="F963" s="1">
        <v>520</v>
      </c>
      <c r="G963" s="1" t="s">
        <v>79</v>
      </c>
      <c r="H963" s="1">
        <f t="shared" ref="H963:H1026" si="15">IF(ISNUMBER(VALUE(E963)),ROUND(SUM(ROUND(E963,2)*F963),2),"N")</f>
        <v>0</v>
      </c>
      <c r="I963" s="1" t="s">
        <v>22</v>
      </c>
      <c r="J963" s="1" t="s">
        <v>0</v>
      </c>
    </row>
    <row r="964" spans="1:10" x14ac:dyDescent="0.3">
      <c r="A964" s="1">
        <v>1969760</v>
      </c>
      <c r="B964" s="1" t="s">
        <v>1945</v>
      </c>
      <c r="C964" s="1" t="s">
        <v>22</v>
      </c>
      <c r="D964" s="1" t="s">
        <v>1946</v>
      </c>
      <c r="E964" s="2">
        <v>0</v>
      </c>
      <c r="F964" s="1">
        <v>520</v>
      </c>
      <c r="G964" s="1" t="s">
        <v>79</v>
      </c>
      <c r="H964" s="1">
        <f t="shared" si="15"/>
        <v>0</v>
      </c>
      <c r="I964" s="1" t="s">
        <v>22</v>
      </c>
      <c r="J964" s="1" t="s">
        <v>0</v>
      </c>
    </row>
    <row r="965" spans="1:10" x14ac:dyDescent="0.3">
      <c r="A965" s="1">
        <v>1969761</v>
      </c>
      <c r="B965" s="1" t="s">
        <v>1947</v>
      </c>
      <c r="C965" s="1" t="s">
        <v>22</v>
      </c>
      <c r="D965" s="1" t="s">
        <v>1948</v>
      </c>
      <c r="E965" s="2">
        <v>0</v>
      </c>
      <c r="F965" s="1">
        <v>350</v>
      </c>
      <c r="G965" s="1" t="s">
        <v>72</v>
      </c>
      <c r="H965" s="1">
        <f t="shared" si="15"/>
        <v>0</v>
      </c>
      <c r="I965" s="1" t="s">
        <v>22</v>
      </c>
      <c r="J965" s="1" t="s">
        <v>0</v>
      </c>
    </row>
    <row r="966" spans="1:10" ht="28.8" x14ac:dyDescent="0.3">
      <c r="A966" s="1">
        <v>1969762</v>
      </c>
      <c r="B966" s="1" t="s">
        <v>1949</v>
      </c>
      <c r="C966" s="1" t="s">
        <v>22</v>
      </c>
      <c r="D966" s="1" t="s">
        <v>1950</v>
      </c>
      <c r="E966" s="2">
        <v>0</v>
      </c>
      <c r="F966" s="1">
        <v>150</v>
      </c>
      <c r="G966" s="1" t="s">
        <v>79</v>
      </c>
      <c r="H966" s="1">
        <f t="shared" si="15"/>
        <v>0</v>
      </c>
      <c r="I966" s="1" t="s">
        <v>22</v>
      </c>
      <c r="J966" s="1" t="s">
        <v>0</v>
      </c>
    </row>
    <row r="967" spans="1:10" x14ac:dyDescent="0.3">
      <c r="A967" s="1">
        <v>1969763</v>
      </c>
      <c r="B967" s="1" t="s">
        <v>1951</v>
      </c>
      <c r="C967" s="1" t="s">
        <v>22</v>
      </c>
      <c r="D967" s="1" t="s">
        <v>1952</v>
      </c>
      <c r="E967" s="2">
        <v>0</v>
      </c>
      <c r="F967" s="1">
        <v>150</v>
      </c>
      <c r="G967" s="1" t="s">
        <v>79</v>
      </c>
      <c r="H967" s="1">
        <f t="shared" si="15"/>
        <v>0</v>
      </c>
      <c r="I967" s="1" t="s">
        <v>22</v>
      </c>
      <c r="J967" s="1" t="s">
        <v>0</v>
      </c>
    </row>
    <row r="968" spans="1:10" x14ac:dyDescent="0.3">
      <c r="A968" s="1">
        <v>1969764</v>
      </c>
      <c r="B968" s="1" t="s">
        <v>1953</v>
      </c>
      <c r="C968" s="1" t="s">
        <v>22</v>
      </c>
      <c r="D968" s="1" t="s">
        <v>1954</v>
      </c>
      <c r="E968" s="2">
        <v>0</v>
      </c>
      <c r="F968" s="1">
        <v>100</v>
      </c>
      <c r="G968" s="1" t="s">
        <v>72</v>
      </c>
      <c r="H968" s="1">
        <f t="shared" si="15"/>
        <v>0</v>
      </c>
      <c r="I968" s="1" t="s">
        <v>22</v>
      </c>
      <c r="J968" s="1" t="s">
        <v>0</v>
      </c>
    </row>
    <row r="969" spans="1:10" ht="28.8" x14ac:dyDescent="0.3">
      <c r="A969" s="1">
        <v>1969765</v>
      </c>
      <c r="B969" s="1" t="s">
        <v>1955</v>
      </c>
      <c r="C969" s="1" t="s">
        <v>22</v>
      </c>
      <c r="D969" s="1" t="s">
        <v>1956</v>
      </c>
      <c r="E969" s="2">
        <v>0</v>
      </c>
      <c r="F969" s="1">
        <v>10</v>
      </c>
      <c r="G969" s="1" t="s">
        <v>147</v>
      </c>
      <c r="H969" s="1">
        <f t="shared" si="15"/>
        <v>0</v>
      </c>
      <c r="I969" s="1" t="s">
        <v>22</v>
      </c>
      <c r="J969" s="1" t="s">
        <v>0</v>
      </c>
    </row>
    <row r="970" spans="1:10" x14ac:dyDescent="0.3">
      <c r="A970" s="1">
        <v>1969766</v>
      </c>
      <c r="B970" s="1" t="s">
        <v>1957</v>
      </c>
      <c r="C970" s="1">
        <v>99</v>
      </c>
      <c r="D970" s="1" t="s">
        <v>472</v>
      </c>
      <c r="E970" s="1">
        <f>ROUND(H971,2)</f>
        <v>0</v>
      </c>
      <c r="F970" s="1">
        <v>1</v>
      </c>
      <c r="G970" s="1" t="s">
        <v>0</v>
      </c>
      <c r="H970" s="1">
        <f t="shared" si="15"/>
        <v>0</v>
      </c>
      <c r="I970" s="1" t="s">
        <v>22</v>
      </c>
      <c r="J970" s="1" t="s">
        <v>0</v>
      </c>
    </row>
    <row r="971" spans="1:10" ht="28.8" x14ac:dyDescent="0.3">
      <c r="A971" s="1">
        <v>1969767</v>
      </c>
      <c r="B971" s="1" t="s">
        <v>1958</v>
      </c>
      <c r="C971" s="1" t="s">
        <v>22</v>
      </c>
      <c r="D971" s="1" t="s">
        <v>1529</v>
      </c>
      <c r="E971" s="2">
        <v>0</v>
      </c>
      <c r="F971" s="1">
        <v>8.7420000000000009</v>
      </c>
      <c r="G971" s="1" t="s">
        <v>103</v>
      </c>
      <c r="H971" s="1">
        <f t="shared" si="15"/>
        <v>0</v>
      </c>
      <c r="I971" s="1" t="s">
        <v>22</v>
      </c>
      <c r="J971" s="1" t="s">
        <v>0</v>
      </c>
    </row>
    <row r="972" spans="1:10" x14ac:dyDescent="0.3">
      <c r="A972" s="1">
        <v>1969768</v>
      </c>
      <c r="B972" s="1" t="s">
        <v>1959</v>
      </c>
      <c r="C972" s="1" t="s">
        <v>126</v>
      </c>
      <c r="D972" s="1" t="s">
        <v>127</v>
      </c>
      <c r="E972" s="1">
        <f>ROUND(H973+H978+H1014,2)</f>
        <v>0</v>
      </c>
      <c r="F972" s="1">
        <v>1</v>
      </c>
      <c r="G972" s="1" t="s">
        <v>0</v>
      </c>
      <c r="H972" s="1">
        <f t="shared" si="15"/>
        <v>0</v>
      </c>
      <c r="I972" s="1" t="s">
        <v>22</v>
      </c>
      <c r="J972" s="1" t="s">
        <v>0</v>
      </c>
    </row>
    <row r="973" spans="1:10" x14ac:dyDescent="0.3">
      <c r="A973" s="1">
        <v>1969769</v>
      </c>
      <c r="B973" s="1" t="s">
        <v>1960</v>
      </c>
      <c r="C973" s="1">
        <v>712</v>
      </c>
      <c r="D973" s="1" t="s">
        <v>129</v>
      </c>
      <c r="E973" s="1">
        <f>ROUND(H974+H975+H976+H977,2)</f>
        <v>0</v>
      </c>
      <c r="F973" s="1">
        <v>1</v>
      </c>
      <c r="G973" s="1" t="s">
        <v>0</v>
      </c>
      <c r="H973" s="1">
        <f t="shared" si="15"/>
        <v>0</v>
      </c>
      <c r="I973" s="1" t="s">
        <v>22</v>
      </c>
      <c r="J973" s="1" t="s">
        <v>0</v>
      </c>
    </row>
    <row r="974" spans="1:10" x14ac:dyDescent="0.3">
      <c r="A974" s="1">
        <v>1969770</v>
      </c>
      <c r="B974" s="1" t="s">
        <v>1961</v>
      </c>
      <c r="C974" s="1" t="s">
        <v>22</v>
      </c>
      <c r="D974" s="1" t="s">
        <v>1962</v>
      </c>
      <c r="E974" s="2">
        <v>0</v>
      </c>
      <c r="F974" s="1">
        <v>27</v>
      </c>
      <c r="G974" s="1" t="s">
        <v>72</v>
      </c>
      <c r="H974" s="1">
        <f t="shared" si="15"/>
        <v>0</v>
      </c>
      <c r="I974" s="1" t="s">
        <v>22</v>
      </c>
      <c r="J974" s="1" t="s">
        <v>0</v>
      </c>
    </row>
    <row r="975" spans="1:10" ht="28.8" x14ac:dyDescent="0.3">
      <c r="A975" s="1">
        <v>1969771</v>
      </c>
      <c r="B975" s="1" t="s">
        <v>1963</v>
      </c>
      <c r="C975" s="1" t="s">
        <v>22</v>
      </c>
      <c r="D975" s="1" t="s">
        <v>1964</v>
      </c>
      <c r="E975" s="2">
        <v>0</v>
      </c>
      <c r="F975" s="1">
        <v>14</v>
      </c>
      <c r="G975" s="1" t="s">
        <v>72</v>
      </c>
      <c r="H975" s="1">
        <f t="shared" si="15"/>
        <v>0</v>
      </c>
      <c r="I975" s="1" t="s">
        <v>22</v>
      </c>
      <c r="J975" s="1" t="s">
        <v>0</v>
      </c>
    </row>
    <row r="976" spans="1:10" ht="28.8" x14ac:dyDescent="0.3">
      <c r="A976" s="1">
        <v>1969772</v>
      </c>
      <c r="B976" s="1" t="s">
        <v>1965</v>
      </c>
      <c r="C976" s="1" t="s">
        <v>22</v>
      </c>
      <c r="D976" s="1" t="s">
        <v>1966</v>
      </c>
      <c r="E976" s="2">
        <v>0</v>
      </c>
      <c r="F976" s="1">
        <v>13</v>
      </c>
      <c r="G976" s="1" t="s">
        <v>72</v>
      </c>
      <c r="H976" s="1">
        <f t="shared" si="15"/>
        <v>0</v>
      </c>
      <c r="I976" s="1" t="s">
        <v>22</v>
      </c>
      <c r="J976" s="1" t="s">
        <v>0</v>
      </c>
    </row>
    <row r="977" spans="1:10" ht="28.8" x14ac:dyDescent="0.3">
      <c r="A977" s="1">
        <v>1969773</v>
      </c>
      <c r="B977" s="1" t="s">
        <v>1967</v>
      </c>
      <c r="C977" s="1" t="s">
        <v>22</v>
      </c>
      <c r="D977" s="1" t="s">
        <v>1968</v>
      </c>
      <c r="E977" s="2">
        <v>0</v>
      </c>
      <c r="F977" s="1">
        <v>1</v>
      </c>
      <c r="G977" s="1" t="s">
        <v>147</v>
      </c>
      <c r="H977" s="1">
        <f t="shared" si="15"/>
        <v>0</v>
      </c>
      <c r="I977" s="1" t="s">
        <v>22</v>
      </c>
      <c r="J977" s="1" t="s">
        <v>0</v>
      </c>
    </row>
    <row r="978" spans="1:10" x14ac:dyDescent="0.3">
      <c r="A978" s="1">
        <v>1969774</v>
      </c>
      <c r="B978" s="1" t="s">
        <v>1969</v>
      </c>
      <c r="C978" s="1">
        <v>721</v>
      </c>
      <c r="D978" s="1" t="s">
        <v>1558</v>
      </c>
      <c r="E978" s="1">
        <f>ROUND(H979+H980+H981+H982+H983+H984+H985+H986+H987+H988+H989+H990+H991+H992+H993+H994+H995+H996+H997+H998+H999+H1000+H1001+H1002+H1003+H1004+H1005+H1006+H1007+H1008+H1009+H1010+H1011+H1012+H1013,2)</f>
        <v>0</v>
      </c>
      <c r="F978" s="1">
        <v>1</v>
      </c>
      <c r="G978" s="1" t="s">
        <v>0</v>
      </c>
      <c r="H978" s="1">
        <f t="shared" si="15"/>
        <v>0</v>
      </c>
      <c r="I978" s="1" t="s">
        <v>22</v>
      </c>
      <c r="J978" s="1" t="s">
        <v>0</v>
      </c>
    </row>
    <row r="979" spans="1:10" ht="28.8" x14ac:dyDescent="0.3">
      <c r="A979" s="1">
        <v>1969775</v>
      </c>
      <c r="B979" s="1" t="s">
        <v>1970</v>
      </c>
      <c r="C979" s="1" t="s">
        <v>22</v>
      </c>
      <c r="D979" s="1" t="s">
        <v>1971</v>
      </c>
      <c r="E979" s="2">
        <v>0</v>
      </c>
      <c r="F979" s="1">
        <v>260</v>
      </c>
      <c r="G979" s="1" t="s">
        <v>79</v>
      </c>
      <c r="H979" s="1">
        <f t="shared" si="15"/>
        <v>0</v>
      </c>
      <c r="I979" s="1" t="s">
        <v>22</v>
      </c>
      <c r="J979" s="1" t="s">
        <v>0</v>
      </c>
    </row>
    <row r="980" spans="1:10" ht="28.8" x14ac:dyDescent="0.3">
      <c r="A980" s="1">
        <v>1969776</v>
      </c>
      <c r="B980" s="1" t="s">
        <v>1972</v>
      </c>
      <c r="C980" s="1" t="s">
        <v>22</v>
      </c>
      <c r="D980" s="1" t="s">
        <v>1973</v>
      </c>
      <c r="E980" s="2">
        <v>0</v>
      </c>
      <c r="F980" s="1">
        <v>175</v>
      </c>
      <c r="G980" s="1" t="s">
        <v>79</v>
      </c>
      <c r="H980" s="1">
        <f t="shared" si="15"/>
        <v>0</v>
      </c>
      <c r="I980" s="1" t="s">
        <v>22</v>
      </c>
      <c r="J980" s="1" t="s">
        <v>0</v>
      </c>
    </row>
    <row r="981" spans="1:10" ht="28.8" x14ac:dyDescent="0.3">
      <c r="A981" s="1">
        <v>1969777</v>
      </c>
      <c r="B981" s="1" t="s">
        <v>1974</v>
      </c>
      <c r="C981" s="1" t="s">
        <v>22</v>
      </c>
      <c r="D981" s="1" t="s">
        <v>1975</v>
      </c>
      <c r="E981" s="2">
        <v>0</v>
      </c>
      <c r="F981" s="1">
        <v>520</v>
      </c>
      <c r="G981" s="1" t="s">
        <v>79</v>
      </c>
      <c r="H981" s="1">
        <f t="shared" si="15"/>
        <v>0</v>
      </c>
      <c r="I981" s="1" t="s">
        <v>22</v>
      </c>
      <c r="J981" s="1" t="s">
        <v>0</v>
      </c>
    </row>
    <row r="982" spans="1:10" ht="28.8" x14ac:dyDescent="0.3">
      <c r="A982" s="1">
        <v>1969778</v>
      </c>
      <c r="B982" s="1" t="s">
        <v>1976</v>
      </c>
      <c r="C982" s="1" t="s">
        <v>22</v>
      </c>
      <c r="D982" s="1" t="s">
        <v>1977</v>
      </c>
      <c r="E982" s="2">
        <v>0</v>
      </c>
      <c r="F982" s="1">
        <v>45</v>
      </c>
      <c r="G982" s="1" t="s">
        <v>79</v>
      </c>
      <c r="H982" s="1">
        <f t="shared" si="15"/>
        <v>0</v>
      </c>
      <c r="I982" s="1" t="s">
        <v>22</v>
      </c>
      <c r="J982" s="1" t="s">
        <v>0</v>
      </c>
    </row>
    <row r="983" spans="1:10" ht="28.8" x14ac:dyDescent="0.3">
      <c r="A983" s="1">
        <v>1969779</v>
      </c>
      <c r="B983" s="1" t="s">
        <v>1978</v>
      </c>
      <c r="C983" s="1" t="s">
        <v>22</v>
      </c>
      <c r="D983" s="1" t="s">
        <v>1979</v>
      </c>
      <c r="E983" s="2">
        <v>0</v>
      </c>
      <c r="F983" s="1">
        <v>250</v>
      </c>
      <c r="G983" s="1" t="s">
        <v>79</v>
      </c>
      <c r="H983" s="1">
        <f t="shared" si="15"/>
        <v>0</v>
      </c>
      <c r="I983" s="1" t="s">
        <v>22</v>
      </c>
      <c r="J983" s="1" t="s">
        <v>0</v>
      </c>
    </row>
    <row r="984" spans="1:10" ht="28.8" x14ac:dyDescent="0.3">
      <c r="A984" s="1">
        <v>1969780</v>
      </c>
      <c r="B984" s="1" t="s">
        <v>1980</v>
      </c>
      <c r="C984" s="1" t="s">
        <v>22</v>
      </c>
      <c r="D984" s="1" t="s">
        <v>1981</v>
      </c>
      <c r="E984" s="2">
        <v>0</v>
      </c>
      <c r="F984" s="1">
        <v>350</v>
      </c>
      <c r="G984" s="1" t="s">
        <v>79</v>
      </c>
      <c r="H984" s="1">
        <f t="shared" si="15"/>
        <v>0</v>
      </c>
      <c r="I984" s="1" t="s">
        <v>22</v>
      </c>
      <c r="J984" s="1" t="s">
        <v>0</v>
      </c>
    </row>
    <row r="985" spans="1:10" ht="28.8" x14ac:dyDescent="0.3">
      <c r="A985" s="1">
        <v>1969781</v>
      </c>
      <c r="B985" s="1" t="s">
        <v>1982</v>
      </c>
      <c r="C985" s="1" t="s">
        <v>22</v>
      </c>
      <c r="D985" s="1" t="s">
        <v>1983</v>
      </c>
      <c r="E985" s="2">
        <v>0</v>
      </c>
      <c r="F985" s="1">
        <v>80</v>
      </c>
      <c r="G985" s="1" t="s">
        <v>79</v>
      </c>
      <c r="H985" s="1">
        <f t="shared" si="15"/>
        <v>0</v>
      </c>
      <c r="I985" s="1" t="s">
        <v>22</v>
      </c>
      <c r="J985" s="1" t="s">
        <v>0</v>
      </c>
    </row>
    <row r="986" spans="1:10" ht="28.8" x14ac:dyDescent="0.3">
      <c r="A986" s="1">
        <v>1969782</v>
      </c>
      <c r="B986" s="1" t="s">
        <v>1984</v>
      </c>
      <c r="C986" s="1" t="s">
        <v>22</v>
      </c>
      <c r="D986" s="1" t="s">
        <v>1985</v>
      </c>
      <c r="E986" s="2">
        <v>0</v>
      </c>
      <c r="F986" s="1">
        <v>140</v>
      </c>
      <c r="G986" s="1" t="s">
        <v>79</v>
      </c>
      <c r="H986" s="1">
        <f t="shared" si="15"/>
        <v>0</v>
      </c>
      <c r="I986" s="1" t="s">
        <v>22</v>
      </c>
      <c r="J986" s="1" t="s">
        <v>0</v>
      </c>
    </row>
    <row r="987" spans="1:10" ht="28.8" x14ac:dyDescent="0.3">
      <c r="A987" s="1">
        <v>1969783</v>
      </c>
      <c r="B987" s="1" t="s">
        <v>1986</v>
      </c>
      <c r="C987" s="1" t="s">
        <v>22</v>
      </c>
      <c r="D987" s="1" t="s">
        <v>1987</v>
      </c>
      <c r="E987" s="2">
        <v>0</v>
      </c>
      <c r="F987" s="1">
        <v>70</v>
      </c>
      <c r="G987" s="1" t="s">
        <v>79</v>
      </c>
      <c r="H987" s="1">
        <f t="shared" si="15"/>
        <v>0</v>
      </c>
      <c r="I987" s="1" t="s">
        <v>22</v>
      </c>
      <c r="J987" s="1" t="s">
        <v>0</v>
      </c>
    </row>
    <row r="988" spans="1:10" ht="28.8" x14ac:dyDescent="0.3">
      <c r="A988" s="1">
        <v>1969784</v>
      </c>
      <c r="B988" s="1" t="s">
        <v>1988</v>
      </c>
      <c r="C988" s="1" t="s">
        <v>22</v>
      </c>
      <c r="D988" s="1" t="s">
        <v>1989</v>
      </c>
      <c r="E988" s="2">
        <v>0</v>
      </c>
      <c r="F988" s="1">
        <v>10</v>
      </c>
      <c r="G988" s="1" t="s">
        <v>147</v>
      </c>
      <c r="H988" s="1">
        <f t="shared" si="15"/>
        <v>0</v>
      </c>
      <c r="I988" s="1" t="s">
        <v>22</v>
      </c>
      <c r="J988" s="1" t="s">
        <v>0</v>
      </c>
    </row>
    <row r="989" spans="1:10" ht="28.8" x14ac:dyDescent="0.3">
      <c r="A989" s="1">
        <v>1969785</v>
      </c>
      <c r="B989" s="1" t="s">
        <v>1990</v>
      </c>
      <c r="C989" s="1" t="s">
        <v>22</v>
      </c>
      <c r="D989" s="1" t="s">
        <v>1991</v>
      </c>
      <c r="E989" s="2">
        <v>0</v>
      </c>
      <c r="F989" s="1">
        <v>10</v>
      </c>
      <c r="G989" s="1" t="s">
        <v>147</v>
      </c>
      <c r="H989" s="1">
        <f t="shared" si="15"/>
        <v>0</v>
      </c>
      <c r="I989" s="1" t="s">
        <v>22</v>
      </c>
      <c r="J989" s="1" t="s">
        <v>0</v>
      </c>
    </row>
    <row r="990" spans="1:10" x14ac:dyDescent="0.3">
      <c r="A990" s="1">
        <v>1969786</v>
      </c>
      <c r="B990" s="1" t="s">
        <v>1992</v>
      </c>
      <c r="C990" s="1" t="s">
        <v>22</v>
      </c>
      <c r="D990" s="1" t="s">
        <v>1993</v>
      </c>
      <c r="E990" s="2">
        <v>0</v>
      </c>
      <c r="F990" s="1">
        <v>30</v>
      </c>
      <c r="G990" s="1" t="s">
        <v>72</v>
      </c>
      <c r="H990" s="1">
        <f t="shared" si="15"/>
        <v>0</v>
      </c>
      <c r="I990" s="1" t="s">
        <v>22</v>
      </c>
      <c r="J990" s="1" t="s">
        <v>0</v>
      </c>
    </row>
    <row r="991" spans="1:10" x14ac:dyDescent="0.3">
      <c r="A991" s="1">
        <v>1969787</v>
      </c>
      <c r="B991" s="1" t="s">
        <v>1994</v>
      </c>
      <c r="C991" s="1" t="s">
        <v>22</v>
      </c>
      <c r="D991" s="1" t="s">
        <v>1995</v>
      </c>
      <c r="E991" s="2">
        <v>0</v>
      </c>
      <c r="F991" s="1">
        <v>3</v>
      </c>
      <c r="G991" s="1" t="s">
        <v>72</v>
      </c>
      <c r="H991" s="1">
        <f t="shared" si="15"/>
        <v>0</v>
      </c>
      <c r="I991" s="1" t="s">
        <v>22</v>
      </c>
      <c r="J991" s="1" t="s">
        <v>0</v>
      </c>
    </row>
    <row r="992" spans="1:10" x14ac:dyDescent="0.3">
      <c r="A992" s="1">
        <v>1969788</v>
      </c>
      <c r="B992" s="1" t="s">
        <v>1996</v>
      </c>
      <c r="C992" s="1" t="s">
        <v>22</v>
      </c>
      <c r="D992" s="1" t="s">
        <v>1997</v>
      </c>
      <c r="E992" s="2">
        <v>0</v>
      </c>
      <c r="F992" s="1">
        <v>95</v>
      </c>
      <c r="G992" s="1" t="s">
        <v>72</v>
      </c>
      <c r="H992" s="1">
        <f t="shared" si="15"/>
        <v>0</v>
      </c>
      <c r="I992" s="1" t="s">
        <v>22</v>
      </c>
      <c r="J992" s="1" t="s">
        <v>0</v>
      </c>
    </row>
    <row r="993" spans="1:10" x14ac:dyDescent="0.3">
      <c r="A993" s="1">
        <v>1969789</v>
      </c>
      <c r="B993" s="1" t="s">
        <v>1998</v>
      </c>
      <c r="C993" s="1" t="s">
        <v>22</v>
      </c>
      <c r="D993" s="1" t="s">
        <v>1999</v>
      </c>
      <c r="E993" s="2">
        <v>0</v>
      </c>
      <c r="F993" s="1">
        <v>70</v>
      </c>
      <c r="G993" s="1" t="s">
        <v>72</v>
      </c>
      <c r="H993" s="1">
        <f t="shared" si="15"/>
        <v>0</v>
      </c>
      <c r="I993" s="1" t="s">
        <v>22</v>
      </c>
      <c r="J993" s="1" t="s">
        <v>0</v>
      </c>
    </row>
    <row r="994" spans="1:10" x14ac:dyDescent="0.3">
      <c r="A994" s="1">
        <v>1969790</v>
      </c>
      <c r="B994" s="1" t="s">
        <v>2000</v>
      </c>
      <c r="C994" s="1" t="s">
        <v>22</v>
      </c>
      <c r="D994" s="1" t="s">
        <v>2001</v>
      </c>
      <c r="E994" s="2">
        <v>0</v>
      </c>
      <c r="F994" s="1">
        <v>35</v>
      </c>
      <c r="G994" s="1" t="s">
        <v>72</v>
      </c>
      <c r="H994" s="1">
        <f t="shared" si="15"/>
        <v>0</v>
      </c>
      <c r="I994" s="1" t="s">
        <v>22</v>
      </c>
      <c r="J994" s="1" t="s">
        <v>0</v>
      </c>
    </row>
    <row r="995" spans="1:10" x14ac:dyDescent="0.3">
      <c r="A995" s="1">
        <v>1969791</v>
      </c>
      <c r="B995" s="1" t="s">
        <v>2002</v>
      </c>
      <c r="C995" s="1" t="s">
        <v>22</v>
      </c>
      <c r="D995" s="1" t="s">
        <v>2003</v>
      </c>
      <c r="E995" s="2">
        <v>0</v>
      </c>
      <c r="F995" s="1">
        <v>4</v>
      </c>
      <c r="G995" s="1" t="s">
        <v>72</v>
      </c>
      <c r="H995" s="1">
        <f t="shared" si="15"/>
        <v>0</v>
      </c>
      <c r="I995" s="1" t="s">
        <v>22</v>
      </c>
      <c r="J995" s="1" t="s">
        <v>0</v>
      </c>
    </row>
    <row r="996" spans="1:10" x14ac:dyDescent="0.3">
      <c r="A996" s="1">
        <v>1969792</v>
      </c>
      <c r="B996" s="1" t="s">
        <v>2004</v>
      </c>
      <c r="C996" s="1" t="s">
        <v>22</v>
      </c>
      <c r="D996" s="1" t="s">
        <v>2005</v>
      </c>
      <c r="E996" s="2">
        <v>0</v>
      </c>
      <c r="F996" s="1">
        <v>4</v>
      </c>
      <c r="G996" s="1" t="s">
        <v>72</v>
      </c>
      <c r="H996" s="1">
        <f t="shared" si="15"/>
        <v>0</v>
      </c>
      <c r="I996" s="1" t="s">
        <v>22</v>
      </c>
      <c r="J996" s="1" t="s">
        <v>0</v>
      </c>
    </row>
    <row r="997" spans="1:10" x14ac:dyDescent="0.3">
      <c r="A997" s="1">
        <v>1969793</v>
      </c>
      <c r="B997" s="1" t="s">
        <v>2006</v>
      </c>
      <c r="C997" s="1" t="s">
        <v>22</v>
      </c>
      <c r="D997" s="1" t="s">
        <v>2007</v>
      </c>
      <c r="E997" s="2">
        <v>0</v>
      </c>
      <c r="F997" s="1">
        <v>25</v>
      </c>
      <c r="G997" s="1" t="s">
        <v>72</v>
      </c>
      <c r="H997" s="1">
        <f t="shared" si="15"/>
        <v>0</v>
      </c>
      <c r="I997" s="1" t="s">
        <v>22</v>
      </c>
      <c r="J997" s="1" t="s">
        <v>0</v>
      </c>
    </row>
    <row r="998" spans="1:10" x14ac:dyDescent="0.3">
      <c r="A998" s="1">
        <v>1969794</v>
      </c>
      <c r="B998" s="1" t="s">
        <v>2008</v>
      </c>
      <c r="C998" s="1" t="s">
        <v>22</v>
      </c>
      <c r="D998" s="1" t="s">
        <v>2009</v>
      </c>
      <c r="E998" s="2">
        <v>0</v>
      </c>
      <c r="F998" s="1">
        <v>25</v>
      </c>
      <c r="G998" s="1" t="s">
        <v>72</v>
      </c>
      <c r="H998" s="1">
        <f t="shared" si="15"/>
        <v>0</v>
      </c>
      <c r="I998" s="1" t="s">
        <v>22</v>
      </c>
      <c r="J998" s="1" t="s">
        <v>0</v>
      </c>
    </row>
    <row r="999" spans="1:10" x14ac:dyDescent="0.3">
      <c r="A999" s="1">
        <v>1969795</v>
      </c>
      <c r="B999" s="1" t="s">
        <v>2010</v>
      </c>
      <c r="C999" s="1" t="s">
        <v>22</v>
      </c>
      <c r="D999" s="1" t="s">
        <v>2011</v>
      </c>
      <c r="E999" s="2">
        <v>0</v>
      </c>
      <c r="F999" s="1">
        <v>4</v>
      </c>
      <c r="G999" s="1" t="s">
        <v>72</v>
      </c>
      <c r="H999" s="1">
        <f t="shared" si="15"/>
        <v>0</v>
      </c>
      <c r="I999" s="1" t="s">
        <v>22</v>
      </c>
      <c r="J999" s="1" t="s">
        <v>0</v>
      </c>
    </row>
    <row r="1000" spans="1:10" x14ac:dyDescent="0.3">
      <c r="A1000" s="1">
        <v>1969796</v>
      </c>
      <c r="B1000" s="1" t="s">
        <v>2012</v>
      </c>
      <c r="C1000" s="1" t="s">
        <v>22</v>
      </c>
      <c r="D1000" s="1" t="s">
        <v>2013</v>
      </c>
      <c r="E1000" s="2">
        <v>0</v>
      </c>
      <c r="F1000" s="1">
        <v>4</v>
      </c>
      <c r="G1000" s="1" t="s">
        <v>72</v>
      </c>
      <c r="H1000" s="1">
        <f t="shared" si="15"/>
        <v>0</v>
      </c>
      <c r="I1000" s="1" t="s">
        <v>22</v>
      </c>
      <c r="J1000" s="1" t="s">
        <v>0</v>
      </c>
    </row>
    <row r="1001" spans="1:10" x14ac:dyDescent="0.3">
      <c r="A1001" s="1">
        <v>1969797</v>
      </c>
      <c r="B1001" s="1" t="s">
        <v>2014</v>
      </c>
      <c r="C1001" s="1" t="s">
        <v>22</v>
      </c>
      <c r="D1001" s="1" t="s">
        <v>2015</v>
      </c>
      <c r="E1001" s="2">
        <v>0</v>
      </c>
      <c r="F1001" s="1">
        <v>9</v>
      </c>
      <c r="G1001" s="1" t="s">
        <v>72</v>
      </c>
      <c r="H1001" s="1">
        <f t="shared" si="15"/>
        <v>0</v>
      </c>
      <c r="I1001" s="1" t="s">
        <v>22</v>
      </c>
      <c r="J1001" s="1" t="s">
        <v>0</v>
      </c>
    </row>
    <row r="1002" spans="1:10" x14ac:dyDescent="0.3">
      <c r="A1002" s="1">
        <v>1969798</v>
      </c>
      <c r="B1002" s="1" t="s">
        <v>2016</v>
      </c>
      <c r="C1002" s="1" t="s">
        <v>22</v>
      </c>
      <c r="D1002" s="1" t="s">
        <v>2017</v>
      </c>
      <c r="E1002" s="2">
        <v>0</v>
      </c>
      <c r="F1002" s="1">
        <v>9</v>
      </c>
      <c r="G1002" s="1" t="s">
        <v>72</v>
      </c>
      <c r="H1002" s="1">
        <f t="shared" si="15"/>
        <v>0</v>
      </c>
      <c r="I1002" s="1" t="s">
        <v>22</v>
      </c>
      <c r="J1002" s="1" t="s">
        <v>0</v>
      </c>
    </row>
    <row r="1003" spans="1:10" x14ac:dyDescent="0.3">
      <c r="A1003" s="1">
        <v>1969799</v>
      </c>
      <c r="B1003" s="1" t="s">
        <v>2018</v>
      </c>
      <c r="C1003" s="1" t="s">
        <v>22</v>
      </c>
      <c r="D1003" s="1" t="s">
        <v>2019</v>
      </c>
      <c r="E1003" s="2">
        <v>0</v>
      </c>
      <c r="F1003" s="1">
        <v>4</v>
      </c>
      <c r="G1003" s="1" t="s">
        <v>72</v>
      </c>
      <c r="H1003" s="1">
        <f t="shared" si="15"/>
        <v>0</v>
      </c>
      <c r="I1003" s="1" t="s">
        <v>22</v>
      </c>
      <c r="J1003" s="1" t="s">
        <v>0</v>
      </c>
    </row>
    <row r="1004" spans="1:10" x14ac:dyDescent="0.3">
      <c r="A1004" s="1">
        <v>1969800</v>
      </c>
      <c r="B1004" s="1" t="s">
        <v>2020</v>
      </c>
      <c r="C1004" s="1" t="s">
        <v>22</v>
      </c>
      <c r="D1004" s="1" t="s">
        <v>2021</v>
      </c>
      <c r="E1004" s="2">
        <v>0</v>
      </c>
      <c r="F1004" s="1">
        <v>4</v>
      </c>
      <c r="G1004" s="1" t="s">
        <v>72</v>
      </c>
      <c r="H1004" s="1">
        <f t="shared" si="15"/>
        <v>0</v>
      </c>
      <c r="I1004" s="1" t="s">
        <v>22</v>
      </c>
      <c r="J1004" s="1" t="s">
        <v>0</v>
      </c>
    </row>
    <row r="1005" spans="1:10" x14ac:dyDescent="0.3">
      <c r="A1005" s="1">
        <v>1969801</v>
      </c>
      <c r="B1005" s="1" t="s">
        <v>2022</v>
      </c>
      <c r="C1005" s="1" t="s">
        <v>22</v>
      </c>
      <c r="D1005" s="1" t="s">
        <v>2023</v>
      </c>
      <c r="E1005" s="2">
        <v>0</v>
      </c>
      <c r="F1005" s="1">
        <v>10</v>
      </c>
      <c r="G1005" s="1" t="s">
        <v>72</v>
      </c>
      <c r="H1005" s="1">
        <f t="shared" si="15"/>
        <v>0</v>
      </c>
      <c r="I1005" s="1" t="s">
        <v>22</v>
      </c>
      <c r="J1005" s="1" t="s">
        <v>0</v>
      </c>
    </row>
    <row r="1006" spans="1:10" x14ac:dyDescent="0.3">
      <c r="A1006" s="1">
        <v>1969802</v>
      </c>
      <c r="B1006" s="1" t="s">
        <v>2024</v>
      </c>
      <c r="C1006" s="1" t="s">
        <v>22</v>
      </c>
      <c r="D1006" s="1" t="s">
        <v>2025</v>
      </c>
      <c r="E1006" s="2">
        <v>0</v>
      </c>
      <c r="F1006" s="1">
        <v>10</v>
      </c>
      <c r="G1006" s="1" t="s">
        <v>72</v>
      </c>
      <c r="H1006" s="1">
        <f t="shared" si="15"/>
        <v>0</v>
      </c>
      <c r="I1006" s="1" t="s">
        <v>22</v>
      </c>
      <c r="J1006" s="1" t="s">
        <v>0</v>
      </c>
    </row>
    <row r="1007" spans="1:10" ht="28.8" x14ac:dyDescent="0.3">
      <c r="A1007" s="1">
        <v>1969803</v>
      </c>
      <c r="B1007" s="1" t="s">
        <v>2026</v>
      </c>
      <c r="C1007" s="1" t="s">
        <v>22</v>
      </c>
      <c r="D1007" s="1" t="s">
        <v>1560</v>
      </c>
      <c r="E1007" s="2">
        <v>0</v>
      </c>
      <c r="F1007" s="1">
        <v>19</v>
      </c>
      <c r="G1007" s="1" t="s">
        <v>72</v>
      </c>
      <c r="H1007" s="1">
        <f t="shared" si="15"/>
        <v>0</v>
      </c>
      <c r="I1007" s="1" t="s">
        <v>22</v>
      </c>
      <c r="J1007" s="1" t="s">
        <v>0</v>
      </c>
    </row>
    <row r="1008" spans="1:10" ht="28.8" x14ac:dyDescent="0.3">
      <c r="A1008" s="1">
        <v>1969804</v>
      </c>
      <c r="B1008" s="1" t="s">
        <v>2027</v>
      </c>
      <c r="C1008" s="1" t="s">
        <v>22</v>
      </c>
      <c r="D1008" s="1" t="s">
        <v>2028</v>
      </c>
      <c r="E1008" s="2">
        <v>0</v>
      </c>
      <c r="F1008" s="1">
        <v>19</v>
      </c>
      <c r="G1008" s="1" t="s">
        <v>72</v>
      </c>
      <c r="H1008" s="1">
        <f t="shared" si="15"/>
        <v>0</v>
      </c>
      <c r="I1008" s="1" t="s">
        <v>22</v>
      </c>
      <c r="J1008" s="1" t="s">
        <v>0</v>
      </c>
    </row>
    <row r="1009" spans="1:10" x14ac:dyDescent="0.3">
      <c r="A1009" s="1">
        <v>1969805</v>
      </c>
      <c r="B1009" s="1" t="s">
        <v>2029</v>
      </c>
      <c r="C1009" s="1" t="s">
        <v>22</v>
      </c>
      <c r="D1009" s="1" t="s">
        <v>2030</v>
      </c>
      <c r="E1009" s="2">
        <v>0</v>
      </c>
      <c r="F1009" s="1">
        <v>7</v>
      </c>
      <c r="G1009" s="1" t="s">
        <v>72</v>
      </c>
      <c r="H1009" s="1">
        <f t="shared" si="15"/>
        <v>0</v>
      </c>
      <c r="I1009" s="1" t="s">
        <v>22</v>
      </c>
      <c r="J1009" s="1" t="s">
        <v>0</v>
      </c>
    </row>
    <row r="1010" spans="1:10" ht="28.8" x14ac:dyDescent="0.3">
      <c r="A1010" s="1">
        <v>1969806</v>
      </c>
      <c r="B1010" s="1" t="s">
        <v>2031</v>
      </c>
      <c r="C1010" s="1" t="s">
        <v>22</v>
      </c>
      <c r="D1010" s="1" t="s">
        <v>2032</v>
      </c>
      <c r="E1010" s="2">
        <v>0</v>
      </c>
      <c r="F1010" s="1">
        <v>7</v>
      </c>
      <c r="G1010" s="1" t="s">
        <v>72</v>
      </c>
      <c r="H1010" s="1">
        <f t="shared" si="15"/>
        <v>0</v>
      </c>
      <c r="I1010" s="1" t="s">
        <v>22</v>
      </c>
      <c r="J1010" s="1" t="s">
        <v>0</v>
      </c>
    </row>
    <row r="1011" spans="1:10" x14ac:dyDescent="0.3">
      <c r="A1011" s="1">
        <v>1969807</v>
      </c>
      <c r="B1011" s="1" t="s">
        <v>2033</v>
      </c>
      <c r="C1011" s="1" t="s">
        <v>22</v>
      </c>
      <c r="D1011" s="1" t="s">
        <v>2034</v>
      </c>
      <c r="E1011" s="2">
        <v>0</v>
      </c>
      <c r="F1011" s="1">
        <v>7</v>
      </c>
      <c r="G1011" s="1" t="s">
        <v>72</v>
      </c>
      <c r="H1011" s="1">
        <f t="shared" si="15"/>
        <v>0</v>
      </c>
      <c r="I1011" s="1" t="s">
        <v>22</v>
      </c>
      <c r="J1011" s="1" t="s">
        <v>0</v>
      </c>
    </row>
    <row r="1012" spans="1:10" x14ac:dyDescent="0.3">
      <c r="A1012" s="1">
        <v>1969808</v>
      </c>
      <c r="B1012" s="1" t="s">
        <v>2035</v>
      </c>
      <c r="C1012" s="1" t="s">
        <v>22</v>
      </c>
      <c r="D1012" s="1" t="s">
        <v>2036</v>
      </c>
      <c r="E1012" s="2">
        <v>0</v>
      </c>
      <c r="F1012" s="1">
        <v>7</v>
      </c>
      <c r="G1012" s="1" t="s">
        <v>72</v>
      </c>
      <c r="H1012" s="1">
        <f t="shared" si="15"/>
        <v>0</v>
      </c>
      <c r="I1012" s="1" t="s">
        <v>22</v>
      </c>
      <c r="J1012" s="1" t="s">
        <v>0</v>
      </c>
    </row>
    <row r="1013" spans="1:10" ht="28.8" x14ac:dyDescent="0.3">
      <c r="A1013" s="1">
        <v>1969809</v>
      </c>
      <c r="B1013" s="1" t="s">
        <v>2037</v>
      </c>
      <c r="C1013" s="1" t="s">
        <v>22</v>
      </c>
      <c r="D1013" s="1" t="s">
        <v>1572</v>
      </c>
      <c r="E1013" s="2">
        <v>0</v>
      </c>
      <c r="F1013" s="1">
        <v>1</v>
      </c>
      <c r="G1013" s="1" t="s">
        <v>147</v>
      </c>
      <c r="H1013" s="1">
        <f t="shared" si="15"/>
        <v>0</v>
      </c>
      <c r="I1013" s="1" t="s">
        <v>22</v>
      </c>
      <c r="J1013" s="1" t="s">
        <v>0</v>
      </c>
    </row>
    <row r="1014" spans="1:10" x14ac:dyDescent="0.3">
      <c r="A1014" s="1">
        <v>1969810</v>
      </c>
      <c r="B1014" s="1" t="s">
        <v>2038</v>
      </c>
      <c r="C1014" s="1">
        <v>724</v>
      </c>
      <c r="D1014" s="1" t="s">
        <v>2039</v>
      </c>
      <c r="E1014" s="1">
        <f>ROUND(H1015+H1016+H1017+H1018+H1019,2)</f>
        <v>0</v>
      </c>
      <c r="F1014" s="1">
        <v>1</v>
      </c>
      <c r="G1014" s="1" t="s">
        <v>0</v>
      </c>
      <c r="H1014" s="1">
        <f t="shared" si="15"/>
        <v>0</v>
      </c>
      <c r="I1014" s="1" t="s">
        <v>22</v>
      </c>
      <c r="J1014" s="1" t="s">
        <v>0</v>
      </c>
    </row>
    <row r="1015" spans="1:10" x14ac:dyDescent="0.3">
      <c r="A1015" s="1">
        <v>1969811</v>
      </c>
      <c r="B1015" s="1" t="s">
        <v>2040</v>
      </c>
      <c r="C1015" s="1" t="s">
        <v>22</v>
      </c>
      <c r="D1015" s="1" t="s">
        <v>2041</v>
      </c>
      <c r="E1015" s="2">
        <v>0</v>
      </c>
      <c r="F1015" s="1">
        <v>3</v>
      </c>
      <c r="G1015" s="1" t="s">
        <v>72</v>
      </c>
      <c r="H1015" s="1">
        <f t="shared" si="15"/>
        <v>0</v>
      </c>
      <c r="I1015" s="1" t="s">
        <v>22</v>
      </c>
      <c r="J1015" s="1" t="s">
        <v>0</v>
      </c>
    </row>
    <row r="1016" spans="1:10" x14ac:dyDescent="0.3">
      <c r="A1016" s="1">
        <v>1969812</v>
      </c>
      <c r="B1016" s="1" t="s">
        <v>2042</v>
      </c>
      <c r="C1016" s="1" t="s">
        <v>22</v>
      </c>
      <c r="D1016" s="1" t="s">
        <v>2043</v>
      </c>
      <c r="E1016" s="2">
        <v>0</v>
      </c>
      <c r="F1016" s="1">
        <v>3</v>
      </c>
      <c r="G1016" s="1" t="s">
        <v>72</v>
      </c>
      <c r="H1016" s="1">
        <f t="shared" si="15"/>
        <v>0</v>
      </c>
      <c r="I1016" s="1" t="s">
        <v>22</v>
      </c>
      <c r="J1016" s="1" t="s">
        <v>0</v>
      </c>
    </row>
    <row r="1017" spans="1:10" x14ac:dyDescent="0.3">
      <c r="A1017" s="1">
        <v>1969813</v>
      </c>
      <c r="B1017" s="1" t="s">
        <v>2044</v>
      </c>
      <c r="C1017" s="1" t="s">
        <v>22</v>
      </c>
      <c r="D1017" s="1" t="s">
        <v>2041</v>
      </c>
      <c r="E1017" s="2">
        <v>0</v>
      </c>
      <c r="F1017" s="1">
        <v>1</v>
      </c>
      <c r="G1017" s="1" t="s">
        <v>72</v>
      </c>
      <c r="H1017" s="1">
        <f t="shared" si="15"/>
        <v>0</v>
      </c>
      <c r="I1017" s="1" t="s">
        <v>22</v>
      </c>
      <c r="J1017" s="1" t="s">
        <v>0</v>
      </c>
    </row>
    <row r="1018" spans="1:10" x14ac:dyDescent="0.3">
      <c r="A1018" s="1">
        <v>1969814</v>
      </c>
      <c r="B1018" s="1" t="s">
        <v>2045</v>
      </c>
      <c r="C1018" s="1" t="s">
        <v>22</v>
      </c>
      <c r="D1018" s="1" t="s">
        <v>2046</v>
      </c>
      <c r="E1018" s="2">
        <v>0</v>
      </c>
      <c r="F1018" s="1">
        <v>1</v>
      </c>
      <c r="G1018" s="1" t="s">
        <v>72</v>
      </c>
      <c r="H1018" s="1">
        <f t="shared" si="15"/>
        <v>0</v>
      </c>
      <c r="I1018" s="1" t="s">
        <v>22</v>
      </c>
      <c r="J1018" s="1" t="s">
        <v>0</v>
      </c>
    </row>
    <row r="1019" spans="1:10" ht="28.8" x14ac:dyDescent="0.3">
      <c r="A1019" s="1">
        <v>1969815</v>
      </c>
      <c r="B1019" s="1" t="s">
        <v>2047</v>
      </c>
      <c r="C1019" s="1" t="s">
        <v>22</v>
      </c>
      <c r="D1019" s="1" t="s">
        <v>2048</v>
      </c>
      <c r="E1019" s="2">
        <v>0</v>
      </c>
      <c r="F1019" s="1">
        <v>1</v>
      </c>
      <c r="G1019" s="1" t="s">
        <v>147</v>
      </c>
      <c r="H1019" s="1">
        <f t="shared" si="15"/>
        <v>0</v>
      </c>
      <c r="I1019" s="1" t="s">
        <v>22</v>
      </c>
      <c r="J1019" s="1" t="s">
        <v>0</v>
      </c>
    </row>
    <row r="1020" spans="1:10" x14ac:dyDescent="0.3">
      <c r="A1020" s="1">
        <v>1969816</v>
      </c>
      <c r="B1020" s="1" t="s">
        <v>2049</v>
      </c>
      <c r="C1020" s="1" t="s">
        <v>217</v>
      </c>
      <c r="D1020" s="1" t="s">
        <v>218</v>
      </c>
      <c r="E1020" s="1">
        <f>ROUND(H1021,2)</f>
        <v>0</v>
      </c>
      <c r="F1020" s="1">
        <v>1</v>
      </c>
      <c r="G1020" s="1" t="s">
        <v>0</v>
      </c>
      <c r="H1020" s="1">
        <f t="shared" si="15"/>
        <v>0</v>
      </c>
      <c r="I1020" s="1" t="s">
        <v>22</v>
      </c>
      <c r="J1020" s="1" t="s">
        <v>0</v>
      </c>
    </row>
    <row r="1021" spans="1:10" x14ac:dyDescent="0.3">
      <c r="A1021" s="1">
        <v>1969817</v>
      </c>
      <c r="B1021" s="1" t="s">
        <v>2050</v>
      </c>
      <c r="C1021" s="1" t="s">
        <v>1812</v>
      </c>
      <c r="D1021" s="1" t="s">
        <v>1813</v>
      </c>
      <c r="E1021" s="1">
        <f>ROUND(H1022+H1023+H1024+H1025+H1026+H1027+H1028+H1029+H1030+H1031,2)</f>
        <v>0</v>
      </c>
      <c r="F1021" s="1">
        <v>1</v>
      </c>
      <c r="G1021" s="1" t="s">
        <v>0</v>
      </c>
      <c r="H1021" s="1">
        <f t="shared" si="15"/>
        <v>0</v>
      </c>
      <c r="I1021" s="1" t="s">
        <v>22</v>
      </c>
      <c r="J1021" s="1" t="s">
        <v>0</v>
      </c>
    </row>
    <row r="1022" spans="1:10" x14ac:dyDescent="0.3">
      <c r="A1022" s="1">
        <v>1969818</v>
      </c>
      <c r="B1022" s="1" t="s">
        <v>2051</v>
      </c>
      <c r="C1022" s="1" t="s">
        <v>22</v>
      </c>
      <c r="D1022" s="1" t="s">
        <v>2052</v>
      </c>
      <c r="E1022" s="2">
        <v>0</v>
      </c>
      <c r="F1022" s="1">
        <v>175</v>
      </c>
      <c r="G1022" s="1" t="s">
        <v>72</v>
      </c>
      <c r="H1022" s="1">
        <f t="shared" si="15"/>
        <v>0</v>
      </c>
      <c r="I1022" s="1" t="s">
        <v>22</v>
      </c>
      <c r="J1022" s="1" t="s">
        <v>0</v>
      </c>
    </row>
    <row r="1023" spans="1:10" x14ac:dyDescent="0.3">
      <c r="A1023" s="1">
        <v>1969819</v>
      </c>
      <c r="B1023" s="1" t="s">
        <v>2053</v>
      </c>
      <c r="C1023" s="1" t="s">
        <v>22</v>
      </c>
      <c r="D1023" s="1" t="s">
        <v>2054</v>
      </c>
      <c r="E1023" s="2">
        <v>0</v>
      </c>
      <c r="F1023" s="1">
        <v>175</v>
      </c>
      <c r="G1023" s="1" t="s">
        <v>72</v>
      </c>
      <c r="H1023" s="1">
        <f t="shared" si="15"/>
        <v>0</v>
      </c>
      <c r="I1023" s="1" t="s">
        <v>22</v>
      </c>
      <c r="J1023" s="1" t="s">
        <v>0</v>
      </c>
    </row>
    <row r="1024" spans="1:10" x14ac:dyDescent="0.3">
      <c r="A1024" s="1">
        <v>1969820</v>
      </c>
      <c r="B1024" s="1" t="s">
        <v>2055</v>
      </c>
      <c r="C1024" s="1" t="s">
        <v>22</v>
      </c>
      <c r="D1024" s="1" t="s">
        <v>2056</v>
      </c>
      <c r="E1024" s="2">
        <v>0</v>
      </c>
      <c r="F1024" s="1">
        <v>120</v>
      </c>
      <c r="G1024" s="1" t="s">
        <v>72</v>
      </c>
      <c r="H1024" s="1">
        <f t="shared" si="15"/>
        <v>0</v>
      </c>
      <c r="I1024" s="1" t="s">
        <v>22</v>
      </c>
      <c r="J1024" s="1" t="s">
        <v>0</v>
      </c>
    </row>
    <row r="1025" spans="1:10" x14ac:dyDescent="0.3">
      <c r="A1025" s="1">
        <v>1969821</v>
      </c>
      <c r="B1025" s="1" t="s">
        <v>2057</v>
      </c>
      <c r="C1025" s="1" t="s">
        <v>22</v>
      </c>
      <c r="D1025" s="1" t="s">
        <v>2056</v>
      </c>
      <c r="E1025" s="2">
        <v>0</v>
      </c>
      <c r="F1025" s="1">
        <v>120</v>
      </c>
      <c r="G1025" s="1" t="s">
        <v>72</v>
      </c>
      <c r="H1025" s="1">
        <f t="shared" si="15"/>
        <v>0</v>
      </c>
      <c r="I1025" s="1" t="s">
        <v>22</v>
      </c>
      <c r="J1025" s="1" t="s">
        <v>0</v>
      </c>
    </row>
    <row r="1026" spans="1:10" x14ac:dyDescent="0.3">
      <c r="A1026" s="1">
        <v>1969822</v>
      </c>
      <c r="B1026" s="1" t="s">
        <v>2058</v>
      </c>
      <c r="C1026" s="1" t="s">
        <v>22</v>
      </c>
      <c r="D1026" s="1" t="s">
        <v>2059</v>
      </c>
      <c r="E1026" s="2">
        <v>0</v>
      </c>
      <c r="F1026" s="1">
        <v>350</v>
      </c>
      <c r="G1026" s="1" t="s">
        <v>72</v>
      </c>
      <c r="H1026" s="1">
        <f t="shared" si="15"/>
        <v>0</v>
      </c>
      <c r="I1026" s="1" t="s">
        <v>22</v>
      </c>
      <c r="J1026" s="1" t="s">
        <v>0</v>
      </c>
    </row>
    <row r="1027" spans="1:10" x14ac:dyDescent="0.3">
      <c r="A1027" s="1">
        <v>1969823</v>
      </c>
      <c r="B1027" s="1" t="s">
        <v>2060</v>
      </c>
      <c r="C1027" s="1" t="s">
        <v>22</v>
      </c>
      <c r="D1027" s="1" t="s">
        <v>2061</v>
      </c>
      <c r="E1027" s="2">
        <v>0</v>
      </c>
      <c r="F1027" s="1">
        <v>350</v>
      </c>
      <c r="G1027" s="1" t="s">
        <v>72</v>
      </c>
      <c r="H1027" s="1">
        <f t="shared" ref="H1027:H1090" si="16">IF(ISNUMBER(VALUE(E1027)),ROUND(SUM(ROUND(E1027,2)*F1027),2),"N")</f>
        <v>0</v>
      </c>
      <c r="I1027" s="1" t="s">
        <v>22</v>
      </c>
      <c r="J1027" s="1" t="s">
        <v>0</v>
      </c>
    </row>
    <row r="1028" spans="1:10" x14ac:dyDescent="0.3">
      <c r="A1028" s="1">
        <v>1969824</v>
      </c>
      <c r="B1028" s="1" t="s">
        <v>2062</v>
      </c>
      <c r="C1028" s="1" t="s">
        <v>22</v>
      </c>
      <c r="D1028" s="1" t="s">
        <v>2063</v>
      </c>
      <c r="E1028" s="2">
        <v>0</v>
      </c>
      <c r="F1028" s="1">
        <v>170</v>
      </c>
      <c r="G1028" s="1" t="s">
        <v>72</v>
      </c>
      <c r="H1028" s="1">
        <f t="shared" si="16"/>
        <v>0</v>
      </c>
      <c r="I1028" s="1" t="s">
        <v>22</v>
      </c>
      <c r="J1028" s="1" t="s">
        <v>0</v>
      </c>
    </row>
    <row r="1029" spans="1:10" x14ac:dyDescent="0.3">
      <c r="A1029" s="1">
        <v>1969825</v>
      </c>
      <c r="B1029" s="1" t="s">
        <v>2064</v>
      </c>
      <c r="C1029" s="1" t="s">
        <v>22</v>
      </c>
      <c r="D1029" s="1" t="s">
        <v>2065</v>
      </c>
      <c r="E1029" s="2">
        <v>0</v>
      </c>
      <c r="F1029" s="1">
        <v>170</v>
      </c>
      <c r="G1029" s="1" t="s">
        <v>72</v>
      </c>
      <c r="H1029" s="1">
        <f t="shared" si="16"/>
        <v>0</v>
      </c>
      <c r="I1029" s="1" t="s">
        <v>22</v>
      </c>
      <c r="J1029" s="1" t="s">
        <v>0</v>
      </c>
    </row>
    <row r="1030" spans="1:10" x14ac:dyDescent="0.3">
      <c r="A1030" s="1">
        <v>1969826</v>
      </c>
      <c r="B1030" s="1" t="s">
        <v>2066</v>
      </c>
      <c r="C1030" s="1" t="s">
        <v>22</v>
      </c>
      <c r="D1030" s="1" t="s">
        <v>2067</v>
      </c>
      <c r="E1030" s="2">
        <v>0</v>
      </c>
      <c r="F1030" s="1">
        <v>55</v>
      </c>
      <c r="G1030" s="1" t="s">
        <v>72</v>
      </c>
      <c r="H1030" s="1">
        <f t="shared" si="16"/>
        <v>0</v>
      </c>
      <c r="I1030" s="1" t="s">
        <v>22</v>
      </c>
      <c r="J1030" s="1" t="s">
        <v>0</v>
      </c>
    </row>
    <row r="1031" spans="1:10" x14ac:dyDescent="0.3">
      <c r="A1031" s="1">
        <v>1969827</v>
      </c>
      <c r="B1031" s="1" t="s">
        <v>2068</v>
      </c>
      <c r="C1031" s="1" t="s">
        <v>22</v>
      </c>
      <c r="D1031" s="1" t="s">
        <v>2069</v>
      </c>
      <c r="E1031" s="2">
        <v>0</v>
      </c>
      <c r="F1031" s="1">
        <v>55</v>
      </c>
      <c r="G1031" s="1" t="s">
        <v>72</v>
      </c>
      <c r="H1031" s="1">
        <f t="shared" si="16"/>
        <v>0</v>
      </c>
      <c r="I1031" s="1" t="s">
        <v>22</v>
      </c>
      <c r="J1031" s="1" t="s">
        <v>0</v>
      </c>
    </row>
    <row r="1032" spans="1:10" x14ac:dyDescent="0.3">
      <c r="A1032" s="1">
        <v>1969828</v>
      </c>
      <c r="B1032" s="1" t="s">
        <v>2070</v>
      </c>
      <c r="C1032" s="1" t="s">
        <v>22</v>
      </c>
      <c r="D1032" s="1" t="s">
        <v>2071</v>
      </c>
      <c r="E1032" s="1">
        <f>ROUND(H1033+H1053,2)</f>
        <v>0</v>
      </c>
      <c r="F1032" s="1">
        <v>1</v>
      </c>
      <c r="G1032" s="1" t="s">
        <v>0</v>
      </c>
      <c r="H1032" s="1">
        <f t="shared" si="16"/>
        <v>0</v>
      </c>
      <c r="I1032" s="1" t="s">
        <v>22</v>
      </c>
      <c r="J1032" s="1" t="s">
        <v>0</v>
      </c>
    </row>
    <row r="1033" spans="1:10" x14ac:dyDescent="0.3">
      <c r="A1033" s="1">
        <v>1969829</v>
      </c>
      <c r="B1033" s="1" t="s">
        <v>2072</v>
      </c>
      <c r="C1033" s="1" t="s">
        <v>126</v>
      </c>
      <c r="D1033" s="1" t="s">
        <v>127</v>
      </c>
      <c r="E1033" s="1">
        <f>ROUND(H1034+H1049,2)</f>
        <v>0</v>
      </c>
      <c r="F1033" s="1">
        <v>1</v>
      </c>
      <c r="G1033" s="1" t="s">
        <v>0</v>
      </c>
      <c r="H1033" s="1">
        <f t="shared" si="16"/>
        <v>0</v>
      </c>
      <c r="I1033" s="1" t="s">
        <v>22</v>
      </c>
      <c r="J1033" s="1" t="s">
        <v>0</v>
      </c>
    </row>
    <row r="1034" spans="1:10" x14ac:dyDescent="0.3">
      <c r="A1034" s="1">
        <v>1969830</v>
      </c>
      <c r="B1034" s="1" t="s">
        <v>2073</v>
      </c>
      <c r="C1034" s="1">
        <v>721</v>
      </c>
      <c r="D1034" s="1" t="s">
        <v>1558</v>
      </c>
      <c r="E1034" s="1">
        <f>ROUND(H1035+H1036+H1037+H1038+H1039+H1040+H1041+H1042+H1043+H1044+H1045+H1046+H1047+H1048,2)</f>
        <v>0</v>
      </c>
      <c r="F1034" s="1">
        <v>1</v>
      </c>
      <c r="G1034" s="1" t="s">
        <v>0</v>
      </c>
      <c r="H1034" s="1">
        <f t="shared" si="16"/>
        <v>0</v>
      </c>
      <c r="I1034" s="1" t="s">
        <v>22</v>
      </c>
      <c r="J1034" s="1" t="s">
        <v>0</v>
      </c>
    </row>
    <row r="1035" spans="1:10" x14ac:dyDescent="0.3">
      <c r="A1035" s="1">
        <v>1969831</v>
      </c>
      <c r="B1035" s="1" t="s">
        <v>2074</v>
      </c>
      <c r="C1035" s="1" t="s">
        <v>22</v>
      </c>
      <c r="D1035" s="1" t="s">
        <v>2075</v>
      </c>
      <c r="E1035" s="2">
        <v>0</v>
      </c>
      <c r="F1035" s="1">
        <v>26</v>
      </c>
      <c r="G1035" s="1" t="s">
        <v>72</v>
      </c>
      <c r="H1035" s="1">
        <f t="shared" si="16"/>
        <v>0</v>
      </c>
      <c r="I1035" s="1" t="s">
        <v>22</v>
      </c>
      <c r="J1035" s="1" t="s">
        <v>0</v>
      </c>
    </row>
    <row r="1036" spans="1:10" x14ac:dyDescent="0.3">
      <c r="A1036" s="1">
        <v>1969832</v>
      </c>
      <c r="B1036" s="1" t="s">
        <v>2076</v>
      </c>
      <c r="C1036" s="1" t="s">
        <v>22</v>
      </c>
      <c r="D1036" s="1" t="s">
        <v>2077</v>
      </c>
      <c r="E1036" s="2">
        <v>0</v>
      </c>
      <c r="F1036" s="1">
        <v>26</v>
      </c>
      <c r="G1036" s="1" t="s">
        <v>72</v>
      </c>
      <c r="H1036" s="1">
        <f t="shared" si="16"/>
        <v>0</v>
      </c>
      <c r="I1036" s="1" t="s">
        <v>22</v>
      </c>
      <c r="J1036" s="1" t="s">
        <v>0</v>
      </c>
    </row>
    <row r="1037" spans="1:10" x14ac:dyDescent="0.3">
      <c r="A1037" s="1">
        <v>1969833</v>
      </c>
      <c r="B1037" s="1" t="s">
        <v>2078</v>
      </c>
      <c r="C1037" s="1" t="s">
        <v>22</v>
      </c>
      <c r="D1037" s="1" t="s">
        <v>2079</v>
      </c>
      <c r="E1037" s="2">
        <v>0</v>
      </c>
      <c r="F1037" s="1">
        <v>34</v>
      </c>
      <c r="G1037" s="1" t="s">
        <v>860</v>
      </c>
      <c r="H1037" s="1">
        <f t="shared" si="16"/>
        <v>0</v>
      </c>
      <c r="I1037" s="1" t="s">
        <v>22</v>
      </c>
      <c r="J1037" s="1" t="s">
        <v>0</v>
      </c>
    </row>
    <row r="1038" spans="1:10" ht="28.8" x14ac:dyDescent="0.3">
      <c r="A1038" s="1">
        <v>1969834</v>
      </c>
      <c r="B1038" s="1" t="s">
        <v>2080</v>
      </c>
      <c r="C1038" s="1" t="s">
        <v>22</v>
      </c>
      <c r="D1038" s="1" t="s">
        <v>2081</v>
      </c>
      <c r="E1038" s="2">
        <v>0</v>
      </c>
      <c r="F1038" s="1">
        <v>1</v>
      </c>
      <c r="G1038" s="1" t="s">
        <v>72</v>
      </c>
      <c r="H1038" s="1">
        <f t="shared" si="16"/>
        <v>0</v>
      </c>
      <c r="I1038" s="1" t="s">
        <v>22</v>
      </c>
      <c r="J1038" s="1" t="s">
        <v>0</v>
      </c>
    </row>
    <row r="1039" spans="1:10" ht="28.8" x14ac:dyDescent="0.3">
      <c r="A1039" s="1">
        <v>1969835</v>
      </c>
      <c r="B1039" s="1" t="s">
        <v>2082</v>
      </c>
      <c r="C1039" s="1" t="s">
        <v>22</v>
      </c>
      <c r="D1039" s="1" t="s">
        <v>2083</v>
      </c>
      <c r="E1039" s="2">
        <v>0</v>
      </c>
      <c r="F1039" s="1">
        <v>1</v>
      </c>
      <c r="G1039" s="1" t="s">
        <v>72</v>
      </c>
      <c r="H1039" s="1">
        <f t="shared" si="16"/>
        <v>0</v>
      </c>
      <c r="I1039" s="1" t="s">
        <v>22</v>
      </c>
      <c r="J1039" s="1" t="s">
        <v>0</v>
      </c>
    </row>
    <row r="1040" spans="1:10" ht="28.8" x14ac:dyDescent="0.3">
      <c r="A1040" s="1">
        <v>1969836</v>
      </c>
      <c r="B1040" s="1" t="s">
        <v>2084</v>
      </c>
      <c r="C1040" s="1" t="s">
        <v>22</v>
      </c>
      <c r="D1040" s="1" t="s">
        <v>2085</v>
      </c>
      <c r="E1040" s="2">
        <v>0</v>
      </c>
      <c r="F1040" s="1">
        <v>1</v>
      </c>
      <c r="G1040" s="1" t="s">
        <v>72</v>
      </c>
      <c r="H1040" s="1">
        <f t="shared" si="16"/>
        <v>0</v>
      </c>
      <c r="I1040" s="1" t="s">
        <v>22</v>
      </c>
      <c r="J1040" s="1" t="s">
        <v>0</v>
      </c>
    </row>
    <row r="1041" spans="1:10" ht="28.8" x14ac:dyDescent="0.3">
      <c r="A1041" s="1">
        <v>1969837</v>
      </c>
      <c r="B1041" s="1" t="s">
        <v>2086</v>
      </c>
      <c r="C1041" s="1" t="s">
        <v>22</v>
      </c>
      <c r="D1041" s="1" t="s">
        <v>2087</v>
      </c>
      <c r="E1041" s="2">
        <v>0</v>
      </c>
      <c r="F1041" s="1">
        <v>1</v>
      </c>
      <c r="G1041" s="1" t="s">
        <v>72</v>
      </c>
      <c r="H1041" s="1">
        <f t="shared" si="16"/>
        <v>0</v>
      </c>
      <c r="I1041" s="1" t="s">
        <v>22</v>
      </c>
      <c r="J1041" s="1" t="s">
        <v>0</v>
      </c>
    </row>
    <row r="1042" spans="1:10" ht="28.8" x14ac:dyDescent="0.3">
      <c r="A1042" s="1">
        <v>1969838</v>
      </c>
      <c r="B1042" s="1" t="s">
        <v>2088</v>
      </c>
      <c r="C1042" s="1" t="s">
        <v>22</v>
      </c>
      <c r="D1042" s="1" t="s">
        <v>2089</v>
      </c>
      <c r="E1042" s="2">
        <v>0</v>
      </c>
      <c r="F1042" s="1">
        <v>1</v>
      </c>
      <c r="G1042" s="1" t="s">
        <v>72</v>
      </c>
      <c r="H1042" s="1">
        <f t="shared" si="16"/>
        <v>0</v>
      </c>
      <c r="I1042" s="1" t="s">
        <v>22</v>
      </c>
      <c r="J1042" s="1" t="s">
        <v>0</v>
      </c>
    </row>
    <row r="1043" spans="1:10" ht="28.8" x14ac:dyDescent="0.3">
      <c r="A1043" s="1">
        <v>1969839</v>
      </c>
      <c r="B1043" s="1" t="s">
        <v>2090</v>
      </c>
      <c r="C1043" s="1" t="s">
        <v>22</v>
      </c>
      <c r="D1043" s="1" t="s">
        <v>2091</v>
      </c>
      <c r="E1043" s="2">
        <v>0</v>
      </c>
      <c r="F1043" s="1">
        <v>1</v>
      </c>
      <c r="G1043" s="1" t="s">
        <v>72</v>
      </c>
      <c r="H1043" s="1">
        <f t="shared" si="16"/>
        <v>0</v>
      </c>
      <c r="I1043" s="1" t="s">
        <v>22</v>
      </c>
      <c r="J1043" s="1" t="s">
        <v>0</v>
      </c>
    </row>
    <row r="1044" spans="1:10" ht="28.8" x14ac:dyDescent="0.3">
      <c r="A1044" s="1">
        <v>1969840</v>
      </c>
      <c r="B1044" s="1" t="s">
        <v>2092</v>
      </c>
      <c r="C1044" s="1" t="s">
        <v>22</v>
      </c>
      <c r="D1044" s="1" t="s">
        <v>2093</v>
      </c>
      <c r="E1044" s="2">
        <v>0</v>
      </c>
      <c r="F1044" s="1">
        <v>1</v>
      </c>
      <c r="G1044" s="1" t="s">
        <v>72</v>
      </c>
      <c r="H1044" s="1">
        <f t="shared" si="16"/>
        <v>0</v>
      </c>
      <c r="I1044" s="1" t="s">
        <v>22</v>
      </c>
      <c r="J1044" s="1" t="s">
        <v>0</v>
      </c>
    </row>
    <row r="1045" spans="1:10" ht="28.8" x14ac:dyDescent="0.3">
      <c r="A1045" s="1">
        <v>1969841</v>
      </c>
      <c r="B1045" s="1" t="s">
        <v>2094</v>
      </c>
      <c r="C1045" s="1" t="s">
        <v>22</v>
      </c>
      <c r="D1045" s="1" t="s">
        <v>2095</v>
      </c>
      <c r="E1045" s="2">
        <v>0</v>
      </c>
      <c r="F1045" s="1">
        <v>1</v>
      </c>
      <c r="G1045" s="1" t="s">
        <v>72</v>
      </c>
      <c r="H1045" s="1">
        <f t="shared" si="16"/>
        <v>0</v>
      </c>
      <c r="I1045" s="1" t="s">
        <v>22</v>
      </c>
      <c r="J1045" s="1" t="s">
        <v>0</v>
      </c>
    </row>
    <row r="1046" spans="1:10" ht="28.8" x14ac:dyDescent="0.3">
      <c r="A1046" s="1">
        <v>1969842</v>
      </c>
      <c r="B1046" s="1" t="s">
        <v>2096</v>
      </c>
      <c r="C1046" s="1" t="s">
        <v>22</v>
      </c>
      <c r="D1046" s="1" t="s">
        <v>2097</v>
      </c>
      <c r="E1046" s="2">
        <v>0</v>
      </c>
      <c r="F1046" s="1">
        <v>26</v>
      </c>
      <c r="G1046" s="1" t="s">
        <v>72</v>
      </c>
      <c r="H1046" s="1">
        <f t="shared" si="16"/>
        <v>0</v>
      </c>
      <c r="I1046" s="1" t="s">
        <v>22</v>
      </c>
      <c r="J1046" s="1" t="s">
        <v>0</v>
      </c>
    </row>
    <row r="1047" spans="1:10" ht="28.8" x14ac:dyDescent="0.3">
      <c r="A1047" s="1">
        <v>1969843</v>
      </c>
      <c r="B1047" s="1" t="s">
        <v>2098</v>
      </c>
      <c r="C1047" s="1" t="s">
        <v>22</v>
      </c>
      <c r="D1047" s="1" t="s">
        <v>1572</v>
      </c>
      <c r="E1047" s="2">
        <v>0</v>
      </c>
      <c r="F1047" s="1">
        <v>1</v>
      </c>
      <c r="G1047" s="1" t="s">
        <v>147</v>
      </c>
      <c r="H1047" s="1">
        <f t="shared" si="16"/>
        <v>0</v>
      </c>
      <c r="I1047" s="1" t="s">
        <v>22</v>
      </c>
      <c r="J1047" s="1" t="s">
        <v>0</v>
      </c>
    </row>
    <row r="1048" spans="1:10" ht="28.8" x14ac:dyDescent="0.3">
      <c r="A1048" s="1">
        <v>1969844</v>
      </c>
      <c r="B1048" s="1" t="s">
        <v>2099</v>
      </c>
      <c r="C1048" s="1" t="s">
        <v>22</v>
      </c>
      <c r="D1048" s="1" t="s">
        <v>2100</v>
      </c>
      <c r="E1048" s="2">
        <v>0</v>
      </c>
      <c r="F1048" s="1">
        <v>1</v>
      </c>
      <c r="G1048" s="1" t="s">
        <v>147</v>
      </c>
      <c r="H1048" s="1">
        <f t="shared" si="16"/>
        <v>0</v>
      </c>
      <c r="I1048" s="1" t="s">
        <v>22</v>
      </c>
      <c r="J1048" s="1" t="s">
        <v>0</v>
      </c>
    </row>
    <row r="1049" spans="1:10" x14ac:dyDescent="0.3">
      <c r="A1049" s="1">
        <v>1969845</v>
      </c>
      <c r="B1049" s="1" t="s">
        <v>2101</v>
      </c>
      <c r="C1049" s="1">
        <v>725</v>
      </c>
      <c r="D1049" s="1" t="s">
        <v>145</v>
      </c>
      <c r="E1049" s="1">
        <f>ROUND(H1050+H1051+H1052,2)</f>
        <v>0</v>
      </c>
      <c r="F1049" s="1">
        <v>1</v>
      </c>
      <c r="G1049" s="1" t="s">
        <v>0</v>
      </c>
      <c r="H1049" s="1">
        <f t="shared" si="16"/>
        <v>0</v>
      </c>
      <c r="I1049" s="1" t="s">
        <v>22</v>
      </c>
      <c r="J1049" s="1" t="s">
        <v>0</v>
      </c>
    </row>
    <row r="1050" spans="1:10" x14ac:dyDescent="0.3">
      <c r="A1050" s="1">
        <v>1969846</v>
      </c>
      <c r="B1050" s="1" t="s">
        <v>2102</v>
      </c>
      <c r="C1050" s="1" t="s">
        <v>22</v>
      </c>
      <c r="D1050" s="1" t="s">
        <v>2103</v>
      </c>
      <c r="E1050" s="2">
        <v>0</v>
      </c>
      <c r="F1050" s="1">
        <v>155</v>
      </c>
      <c r="G1050" s="1" t="s">
        <v>72</v>
      </c>
      <c r="H1050" s="1">
        <f t="shared" si="16"/>
        <v>0</v>
      </c>
      <c r="I1050" s="1" t="s">
        <v>22</v>
      </c>
      <c r="J1050" s="1" t="s">
        <v>0</v>
      </c>
    </row>
    <row r="1051" spans="1:10" x14ac:dyDescent="0.3">
      <c r="A1051" s="1">
        <v>1969847</v>
      </c>
      <c r="B1051" s="1" t="s">
        <v>2104</v>
      </c>
      <c r="C1051" s="1" t="s">
        <v>22</v>
      </c>
      <c r="D1051" s="1" t="s">
        <v>2105</v>
      </c>
      <c r="E1051" s="2">
        <v>0</v>
      </c>
      <c r="F1051" s="1">
        <v>65</v>
      </c>
      <c r="G1051" s="1" t="s">
        <v>72</v>
      </c>
      <c r="H1051" s="1">
        <f t="shared" si="16"/>
        <v>0</v>
      </c>
      <c r="I1051" s="1" t="s">
        <v>22</v>
      </c>
      <c r="J1051" s="1" t="s">
        <v>0</v>
      </c>
    </row>
    <row r="1052" spans="1:10" x14ac:dyDescent="0.3">
      <c r="A1052" s="1">
        <v>1969848</v>
      </c>
      <c r="B1052" s="1" t="s">
        <v>2106</v>
      </c>
      <c r="C1052" s="1" t="s">
        <v>22</v>
      </c>
      <c r="D1052" s="1" t="s">
        <v>2107</v>
      </c>
      <c r="E1052" s="2">
        <v>0</v>
      </c>
      <c r="F1052" s="1">
        <v>90</v>
      </c>
      <c r="G1052" s="1" t="s">
        <v>72</v>
      </c>
      <c r="H1052" s="1">
        <f t="shared" si="16"/>
        <v>0</v>
      </c>
      <c r="I1052" s="1" t="s">
        <v>22</v>
      </c>
      <c r="J1052" s="1" t="s">
        <v>0</v>
      </c>
    </row>
    <row r="1053" spans="1:10" x14ac:dyDescent="0.3">
      <c r="A1053" s="1">
        <v>1969849</v>
      </c>
      <c r="B1053" s="1" t="s">
        <v>2108</v>
      </c>
      <c r="C1053" s="1" t="s">
        <v>1914</v>
      </c>
      <c r="D1053" s="1" t="s">
        <v>1915</v>
      </c>
      <c r="E1053" s="1">
        <f>ROUND(H1054,2)</f>
        <v>0</v>
      </c>
      <c r="F1053" s="1">
        <v>1</v>
      </c>
      <c r="G1053" s="1" t="s">
        <v>0</v>
      </c>
      <c r="H1053" s="1">
        <f t="shared" si="16"/>
        <v>0</v>
      </c>
      <c r="I1053" s="1" t="s">
        <v>22</v>
      </c>
      <c r="J1053" s="1" t="s">
        <v>0</v>
      </c>
    </row>
    <row r="1054" spans="1:10" ht="28.8" x14ac:dyDescent="0.3">
      <c r="A1054" s="1">
        <v>1969850</v>
      </c>
      <c r="B1054" s="1" t="s">
        <v>2109</v>
      </c>
      <c r="C1054" s="1" t="s">
        <v>22</v>
      </c>
      <c r="D1054" s="1" t="s">
        <v>1918</v>
      </c>
      <c r="E1054" s="2">
        <v>0</v>
      </c>
      <c r="F1054" s="1">
        <v>10</v>
      </c>
      <c r="G1054" s="1" t="s">
        <v>1917</v>
      </c>
      <c r="H1054" s="1">
        <f t="shared" si="16"/>
        <v>0</v>
      </c>
      <c r="I1054" s="1" t="s">
        <v>22</v>
      </c>
      <c r="J1054" s="1" t="s">
        <v>0</v>
      </c>
    </row>
    <row r="1055" spans="1:10" x14ac:dyDescent="0.3">
      <c r="A1055" s="1">
        <v>1969851</v>
      </c>
      <c r="B1055" s="1" t="s">
        <v>2110</v>
      </c>
      <c r="C1055" s="1" t="s">
        <v>22</v>
      </c>
      <c r="D1055" s="1" t="s">
        <v>2111</v>
      </c>
      <c r="E1055" s="1">
        <f>ROUND(H1056+H1073+H1088,2)</f>
        <v>0</v>
      </c>
      <c r="F1055" s="1">
        <v>1</v>
      </c>
      <c r="G1055" s="1" t="s">
        <v>0</v>
      </c>
      <c r="H1055" s="1">
        <f t="shared" si="16"/>
        <v>0</v>
      </c>
      <c r="I1055" s="1" t="s">
        <v>22</v>
      </c>
      <c r="J1055" s="1" t="s">
        <v>0</v>
      </c>
    </row>
    <row r="1056" spans="1:10" x14ac:dyDescent="0.3">
      <c r="A1056" s="1">
        <v>1969852</v>
      </c>
      <c r="B1056" s="1" t="s">
        <v>2112</v>
      </c>
      <c r="C1056" s="1" t="s">
        <v>35</v>
      </c>
      <c r="D1056" s="1" t="s">
        <v>36</v>
      </c>
      <c r="E1056" s="1">
        <f>ROUND(H1057,2)</f>
        <v>0</v>
      </c>
      <c r="F1056" s="1">
        <v>1</v>
      </c>
      <c r="G1056" s="1" t="s">
        <v>0</v>
      </c>
      <c r="H1056" s="1">
        <f t="shared" si="16"/>
        <v>0</v>
      </c>
      <c r="I1056" s="1" t="s">
        <v>22</v>
      </c>
      <c r="J1056" s="1" t="s">
        <v>0</v>
      </c>
    </row>
    <row r="1057" spans="1:10" x14ac:dyDescent="0.3">
      <c r="A1057" s="1">
        <v>1969853</v>
      </c>
      <c r="B1057" s="1" t="s">
        <v>2113</v>
      </c>
      <c r="C1057" s="1">
        <v>9</v>
      </c>
      <c r="D1057" s="1" t="s">
        <v>47</v>
      </c>
      <c r="E1057" s="1">
        <f>ROUND(H1058+H1059+H1060+H1061+H1062+H1063+H1064+H1065+H1066+H1067+H1068+H1069+H1070+H1071+H1072,2)</f>
        <v>0</v>
      </c>
      <c r="F1057" s="1">
        <v>1</v>
      </c>
      <c r="G1057" s="1" t="s">
        <v>0</v>
      </c>
      <c r="H1057" s="1">
        <f t="shared" si="16"/>
        <v>0</v>
      </c>
      <c r="I1057" s="1" t="s">
        <v>22</v>
      </c>
      <c r="J1057" s="1" t="s">
        <v>0</v>
      </c>
    </row>
    <row r="1058" spans="1:10" ht="28.8" x14ac:dyDescent="0.3">
      <c r="A1058" s="1">
        <v>1969854</v>
      </c>
      <c r="B1058" s="1" t="s">
        <v>2114</v>
      </c>
      <c r="C1058" s="1" t="s">
        <v>22</v>
      </c>
      <c r="D1058" s="1" t="s">
        <v>2115</v>
      </c>
      <c r="E1058" s="2">
        <v>0</v>
      </c>
      <c r="F1058" s="1">
        <v>300</v>
      </c>
      <c r="G1058" s="1" t="s">
        <v>72</v>
      </c>
      <c r="H1058" s="1">
        <f t="shared" si="16"/>
        <v>0</v>
      </c>
      <c r="I1058" s="1" t="s">
        <v>22</v>
      </c>
      <c r="J1058" s="1" t="s">
        <v>0</v>
      </c>
    </row>
    <row r="1059" spans="1:10" ht="28.8" x14ac:dyDescent="0.3">
      <c r="A1059" s="1">
        <v>1969855</v>
      </c>
      <c r="B1059" s="1" t="s">
        <v>2116</v>
      </c>
      <c r="C1059" s="1" t="s">
        <v>22</v>
      </c>
      <c r="D1059" s="1" t="s">
        <v>2117</v>
      </c>
      <c r="E1059" s="2">
        <v>0</v>
      </c>
      <c r="F1059" s="1">
        <v>300</v>
      </c>
      <c r="G1059" s="1" t="s">
        <v>72</v>
      </c>
      <c r="H1059" s="1">
        <f t="shared" si="16"/>
        <v>0</v>
      </c>
      <c r="I1059" s="1" t="s">
        <v>22</v>
      </c>
      <c r="J1059" s="1" t="s">
        <v>0</v>
      </c>
    </row>
    <row r="1060" spans="1:10" ht="28.8" x14ac:dyDescent="0.3">
      <c r="A1060" s="1">
        <v>1969856</v>
      </c>
      <c r="B1060" s="1" t="s">
        <v>2118</v>
      </c>
      <c r="C1060" s="1" t="s">
        <v>22</v>
      </c>
      <c r="D1060" s="1" t="s">
        <v>2119</v>
      </c>
      <c r="E1060" s="2">
        <v>0</v>
      </c>
      <c r="F1060" s="1">
        <v>300</v>
      </c>
      <c r="G1060" s="1" t="s">
        <v>72</v>
      </c>
      <c r="H1060" s="1">
        <f t="shared" si="16"/>
        <v>0</v>
      </c>
      <c r="I1060" s="1" t="s">
        <v>22</v>
      </c>
      <c r="J1060" s="1" t="s">
        <v>0</v>
      </c>
    </row>
    <row r="1061" spans="1:10" ht="28.8" x14ac:dyDescent="0.3">
      <c r="A1061" s="1">
        <v>1969857</v>
      </c>
      <c r="B1061" s="1" t="s">
        <v>2120</v>
      </c>
      <c r="C1061" s="1" t="s">
        <v>22</v>
      </c>
      <c r="D1061" s="1" t="s">
        <v>2121</v>
      </c>
      <c r="E1061" s="2">
        <v>0</v>
      </c>
      <c r="F1061" s="1">
        <v>300</v>
      </c>
      <c r="G1061" s="1" t="s">
        <v>72</v>
      </c>
      <c r="H1061" s="1">
        <f t="shared" si="16"/>
        <v>0</v>
      </c>
      <c r="I1061" s="1" t="s">
        <v>22</v>
      </c>
      <c r="J1061" s="1" t="s">
        <v>0</v>
      </c>
    </row>
    <row r="1062" spans="1:10" x14ac:dyDescent="0.3">
      <c r="A1062" s="1">
        <v>1969858</v>
      </c>
      <c r="B1062" s="1" t="s">
        <v>2122</v>
      </c>
      <c r="C1062" s="1" t="s">
        <v>22</v>
      </c>
      <c r="D1062" s="1" t="s">
        <v>2123</v>
      </c>
      <c r="E1062" s="2">
        <v>0</v>
      </c>
      <c r="F1062" s="1">
        <v>800</v>
      </c>
      <c r="G1062" s="1" t="s">
        <v>79</v>
      </c>
      <c r="H1062" s="1">
        <f t="shared" si="16"/>
        <v>0</v>
      </c>
      <c r="I1062" s="1" t="s">
        <v>22</v>
      </c>
      <c r="J1062" s="1" t="s">
        <v>0</v>
      </c>
    </row>
    <row r="1063" spans="1:10" ht="28.8" x14ac:dyDescent="0.3">
      <c r="A1063" s="1">
        <v>1969859</v>
      </c>
      <c r="B1063" s="1" t="s">
        <v>2124</v>
      </c>
      <c r="C1063" s="1" t="s">
        <v>22</v>
      </c>
      <c r="D1063" s="1" t="s">
        <v>2125</v>
      </c>
      <c r="E1063" s="2">
        <v>0</v>
      </c>
      <c r="F1063" s="1">
        <v>1000</v>
      </c>
      <c r="G1063" s="1" t="s">
        <v>79</v>
      </c>
      <c r="H1063" s="1">
        <f t="shared" si="16"/>
        <v>0</v>
      </c>
      <c r="I1063" s="1" t="s">
        <v>22</v>
      </c>
      <c r="J1063" s="1" t="s">
        <v>0</v>
      </c>
    </row>
    <row r="1064" spans="1:10" ht="28.8" x14ac:dyDescent="0.3">
      <c r="A1064" s="1">
        <v>1969860</v>
      </c>
      <c r="B1064" s="1" t="s">
        <v>2126</v>
      </c>
      <c r="C1064" s="1" t="s">
        <v>22</v>
      </c>
      <c r="D1064" s="1" t="s">
        <v>2127</v>
      </c>
      <c r="E1064" s="2">
        <v>0</v>
      </c>
      <c r="F1064" s="1">
        <v>1500</v>
      </c>
      <c r="G1064" s="1" t="s">
        <v>79</v>
      </c>
      <c r="H1064" s="1">
        <f t="shared" si="16"/>
        <v>0</v>
      </c>
      <c r="I1064" s="1" t="s">
        <v>22</v>
      </c>
      <c r="J1064" s="1" t="s">
        <v>0</v>
      </c>
    </row>
    <row r="1065" spans="1:10" x14ac:dyDescent="0.3">
      <c r="A1065" s="1">
        <v>1969861</v>
      </c>
      <c r="B1065" s="1" t="s">
        <v>2128</v>
      </c>
      <c r="C1065" s="1" t="s">
        <v>22</v>
      </c>
      <c r="D1065" s="1" t="s">
        <v>108</v>
      </c>
      <c r="E1065" s="2">
        <v>0</v>
      </c>
      <c r="F1065" s="1">
        <v>459.92700000000002</v>
      </c>
      <c r="G1065" s="1" t="s">
        <v>103</v>
      </c>
      <c r="H1065" s="1">
        <f t="shared" si="16"/>
        <v>0</v>
      </c>
      <c r="I1065" s="1" t="s">
        <v>22</v>
      </c>
      <c r="J1065" s="1" t="s">
        <v>0</v>
      </c>
    </row>
    <row r="1066" spans="1:10" x14ac:dyDescent="0.3">
      <c r="A1066" s="1">
        <v>1969862</v>
      </c>
      <c r="B1066" s="1" t="s">
        <v>2129</v>
      </c>
      <c r="C1066" s="1" t="s">
        <v>22</v>
      </c>
      <c r="D1066" s="1" t="s">
        <v>112</v>
      </c>
      <c r="E1066" s="2">
        <v>0</v>
      </c>
      <c r="F1066" s="1">
        <v>459.92700000000002</v>
      </c>
      <c r="G1066" s="1" t="s">
        <v>103</v>
      </c>
      <c r="H1066" s="1">
        <f t="shared" si="16"/>
        <v>0</v>
      </c>
      <c r="I1066" s="1" t="s">
        <v>22</v>
      </c>
      <c r="J1066" s="1" t="s">
        <v>0</v>
      </c>
    </row>
    <row r="1067" spans="1:10" ht="28.8" x14ac:dyDescent="0.3">
      <c r="A1067" s="1">
        <v>1969863</v>
      </c>
      <c r="B1067" s="1" t="s">
        <v>2130</v>
      </c>
      <c r="C1067" s="1" t="s">
        <v>22</v>
      </c>
      <c r="D1067" s="1" t="s">
        <v>114</v>
      </c>
      <c r="E1067" s="2">
        <v>0</v>
      </c>
      <c r="F1067" s="1">
        <v>4599.2700000000004</v>
      </c>
      <c r="G1067" s="1" t="s">
        <v>103</v>
      </c>
      <c r="H1067" s="1">
        <f t="shared" si="16"/>
        <v>0</v>
      </c>
      <c r="I1067" s="1" t="s">
        <v>22</v>
      </c>
      <c r="J1067" s="1" t="s">
        <v>0</v>
      </c>
    </row>
    <row r="1068" spans="1:10" ht="28.8" x14ac:dyDescent="0.3">
      <c r="A1068" s="1">
        <v>1969864</v>
      </c>
      <c r="B1068" s="1" t="s">
        <v>2131</v>
      </c>
      <c r="C1068" s="1" t="s">
        <v>22</v>
      </c>
      <c r="D1068" s="1" t="s">
        <v>116</v>
      </c>
      <c r="E1068" s="2">
        <v>0</v>
      </c>
      <c r="F1068" s="1">
        <v>459.92700000000002</v>
      </c>
      <c r="G1068" s="1" t="s">
        <v>103</v>
      </c>
      <c r="H1068" s="1">
        <f t="shared" si="16"/>
        <v>0</v>
      </c>
      <c r="I1068" s="1" t="s">
        <v>22</v>
      </c>
      <c r="J1068" s="1" t="s">
        <v>0</v>
      </c>
    </row>
    <row r="1069" spans="1:10" ht="28.8" x14ac:dyDescent="0.3">
      <c r="A1069" s="1">
        <v>1969865</v>
      </c>
      <c r="B1069" s="1" t="s">
        <v>2132</v>
      </c>
      <c r="C1069" s="1" t="s">
        <v>22</v>
      </c>
      <c r="D1069" s="1" t="s">
        <v>118</v>
      </c>
      <c r="E1069" s="2">
        <v>0</v>
      </c>
      <c r="F1069" s="1">
        <v>2299.6350000000002</v>
      </c>
      <c r="G1069" s="1" t="s">
        <v>103</v>
      </c>
      <c r="H1069" s="1">
        <f t="shared" si="16"/>
        <v>0</v>
      </c>
      <c r="I1069" s="1" t="s">
        <v>22</v>
      </c>
      <c r="J1069" s="1" t="s">
        <v>0</v>
      </c>
    </row>
    <row r="1070" spans="1:10" ht="28.8" x14ac:dyDescent="0.3">
      <c r="A1070" s="1">
        <v>1969866</v>
      </c>
      <c r="B1070" s="1" t="s">
        <v>2133</v>
      </c>
      <c r="C1070" s="1" t="s">
        <v>22</v>
      </c>
      <c r="D1070" s="1" t="s">
        <v>120</v>
      </c>
      <c r="E1070" s="2">
        <v>0</v>
      </c>
      <c r="F1070" s="1">
        <v>275.95600000000002</v>
      </c>
      <c r="G1070" s="1" t="s">
        <v>103</v>
      </c>
      <c r="H1070" s="1">
        <f t="shared" si="16"/>
        <v>0</v>
      </c>
      <c r="I1070" s="1" t="s">
        <v>22</v>
      </c>
      <c r="J1070" s="1" t="s">
        <v>0</v>
      </c>
    </row>
    <row r="1071" spans="1:10" ht="28.8" x14ac:dyDescent="0.3">
      <c r="A1071" s="1">
        <v>1969867</v>
      </c>
      <c r="B1071" s="1" t="s">
        <v>2134</v>
      </c>
      <c r="C1071" s="1" t="s">
        <v>22</v>
      </c>
      <c r="D1071" s="1" t="s">
        <v>2135</v>
      </c>
      <c r="E1071" s="2">
        <v>0</v>
      </c>
      <c r="F1071" s="1">
        <v>91.984999999999999</v>
      </c>
      <c r="G1071" s="1" t="s">
        <v>103</v>
      </c>
      <c r="H1071" s="1">
        <f t="shared" si="16"/>
        <v>0</v>
      </c>
      <c r="I1071" s="1" t="s">
        <v>22</v>
      </c>
      <c r="J1071" s="1" t="s">
        <v>0</v>
      </c>
    </row>
    <row r="1072" spans="1:10" ht="28.8" x14ac:dyDescent="0.3">
      <c r="A1072" s="1">
        <v>1969868</v>
      </c>
      <c r="B1072" s="1" t="s">
        <v>2136</v>
      </c>
      <c r="C1072" s="1" t="s">
        <v>22</v>
      </c>
      <c r="D1072" s="1" t="s">
        <v>2137</v>
      </c>
      <c r="E1072" s="2">
        <v>0</v>
      </c>
      <c r="F1072" s="1">
        <v>91.984999999999999</v>
      </c>
      <c r="G1072" s="1" t="s">
        <v>103</v>
      </c>
      <c r="H1072" s="1">
        <f t="shared" si="16"/>
        <v>0</v>
      </c>
      <c r="I1072" s="1" t="s">
        <v>22</v>
      </c>
      <c r="J1072" s="1" t="s">
        <v>0</v>
      </c>
    </row>
    <row r="1073" spans="1:10" x14ac:dyDescent="0.3">
      <c r="A1073" s="1">
        <v>1969869</v>
      </c>
      <c r="B1073" s="1" t="s">
        <v>2138</v>
      </c>
      <c r="C1073" s="1" t="s">
        <v>126</v>
      </c>
      <c r="D1073" s="1" t="s">
        <v>127</v>
      </c>
      <c r="E1073" s="1">
        <f>ROUND(H1074+H1076+H1078,2)</f>
        <v>0</v>
      </c>
      <c r="F1073" s="1">
        <v>1</v>
      </c>
      <c r="G1073" s="1" t="s">
        <v>0</v>
      </c>
      <c r="H1073" s="1">
        <f t="shared" si="16"/>
        <v>0</v>
      </c>
      <c r="I1073" s="1" t="s">
        <v>22</v>
      </c>
      <c r="J1073" s="1" t="s">
        <v>0</v>
      </c>
    </row>
    <row r="1074" spans="1:10" x14ac:dyDescent="0.3">
      <c r="A1074" s="1">
        <v>1969870</v>
      </c>
      <c r="B1074" s="1" t="s">
        <v>2139</v>
      </c>
      <c r="C1074" s="1">
        <v>721</v>
      </c>
      <c r="D1074" s="1" t="s">
        <v>1558</v>
      </c>
      <c r="E1074" s="1">
        <f>ROUND(H1075,2)</f>
        <v>0</v>
      </c>
      <c r="F1074" s="1">
        <v>1</v>
      </c>
      <c r="G1074" s="1" t="s">
        <v>0</v>
      </c>
      <c r="H1074" s="1">
        <f t="shared" si="16"/>
        <v>0</v>
      </c>
      <c r="I1074" s="1" t="s">
        <v>22</v>
      </c>
      <c r="J1074" s="1" t="s">
        <v>0</v>
      </c>
    </row>
    <row r="1075" spans="1:10" ht="28.8" x14ac:dyDescent="0.3">
      <c r="A1075" s="1">
        <v>1969871</v>
      </c>
      <c r="B1075" s="1" t="s">
        <v>2140</v>
      </c>
      <c r="C1075" s="1" t="s">
        <v>22</v>
      </c>
      <c r="D1075" s="1" t="s">
        <v>2141</v>
      </c>
      <c r="E1075" s="2">
        <v>0</v>
      </c>
      <c r="F1075" s="1">
        <v>2000</v>
      </c>
      <c r="G1075" s="1" t="s">
        <v>79</v>
      </c>
      <c r="H1075" s="1">
        <f t="shared" si="16"/>
        <v>0</v>
      </c>
      <c r="I1075" s="1" t="s">
        <v>22</v>
      </c>
      <c r="J1075" s="1" t="s">
        <v>0</v>
      </c>
    </row>
    <row r="1076" spans="1:10" x14ac:dyDescent="0.3">
      <c r="A1076" s="1">
        <v>1969872</v>
      </c>
      <c r="B1076" s="1" t="s">
        <v>2142</v>
      </c>
      <c r="C1076" s="1">
        <v>722</v>
      </c>
      <c r="D1076" s="1" t="s">
        <v>633</v>
      </c>
      <c r="E1076" s="1">
        <f>ROUND(H1077,2)</f>
        <v>0</v>
      </c>
      <c r="F1076" s="1">
        <v>1</v>
      </c>
      <c r="G1076" s="1" t="s">
        <v>0</v>
      </c>
      <c r="H1076" s="1">
        <f t="shared" si="16"/>
        <v>0</v>
      </c>
      <c r="I1076" s="1" t="s">
        <v>22</v>
      </c>
      <c r="J1076" s="1" t="s">
        <v>0</v>
      </c>
    </row>
    <row r="1077" spans="1:10" x14ac:dyDescent="0.3">
      <c r="A1077" s="1">
        <v>1969873</v>
      </c>
      <c r="B1077" s="1" t="s">
        <v>2143</v>
      </c>
      <c r="C1077" s="1" t="s">
        <v>22</v>
      </c>
      <c r="D1077" s="1" t="s">
        <v>2144</v>
      </c>
      <c r="E1077" s="2">
        <v>0</v>
      </c>
      <c r="F1077" s="1">
        <v>2500</v>
      </c>
      <c r="G1077" s="1" t="s">
        <v>79</v>
      </c>
      <c r="H1077" s="1">
        <f t="shared" si="16"/>
        <v>0</v>
      </c>
      <c r="I1077" s="1" t="s">
        <v>22</v>
      </c>
      <c r="J1077" s="1" t="s">
        <v>0</v>
      </c>
    </row>
    <row r="1078" spans="1:10" x14ac:dyDescent="0.3">
      <c r="A1078" s="1">
        <v>1969874</v>
      </c>
      <c r="B1078" s="1" t="s">
        <v>2145</v>
      </c>
      <c r="C1078" s="1">
        <v>725</v>
      </c>
      <c r="D1078" s="1" t="s">
        <v>145</v>
      </c>
      <c r="E1078" s="1">
        <f>ROUND(H1079+H1080+H1081+H1082+H1083+H1084+H1085+H1086+H1087,2)</f>
        <v>0</v>
      </c>
      <c r="F1078" s="1">
        <v>1</v>
      </c>
      <c r="G1078" s="1" t="s">
        <v>0</v>
      </c>
      <c r="H1078" s="1">
        <f t="shared" si="16"/>
        <v>0</v>
      </c>
      <c r="I1078" s="1" t="s">
        <v>22</v>
      </c>
      <c r="J1078" s="1" t="s">
        <v>0</v>
      </c>
    </row>
    <row r="1079" spans="1:10" ht="28.8" x14ac:dyDescent="0.3">
      <c r="A1079" s="1">
        <v>1969875</v>
      </c>
      <c r="B1079" s="1" t="s">
        <v>2146</v>
      </c>
      <c r="C1079" s="1" t="s">
        <v>22</v>
      </c>
      <c r="D1079" s="1" t="s">
        <v>2147</v>
      </c>
      <c r="E1079" s="2">
        <v>0</v>
      </c>
      <c r="F1079" s="1">
        <v>60</v>
      </c>
      <c r="G1079" s="1" t="s">
        <v>150</v>
      </c>
      <c r="H1079" s="1">
        <f t="shared" si="16"/>
        <v>0</v>
      </c>
      <c r="I1079" s="1" t="s">
        <v>22</v>
      </c>
      <c r="J1079" s="1" t="s">
        <v>0</v>
      </c>
    </row>
    <row r="1080" spans="1:10" x14ac:dyDescent="0.3">
      <c r="A1080" s="1">
        <v>1969876</v>
      </c>
      <c r="B1080" s="1" t="s">
        <v>2148</v>
      </c>
      <c r="C1080" s="1" t="s">
        <v>22</v>
      </c>
      <c r="D1080" s="1" t="s">
        <v>2149</v>
      </c>
      <c r="E1080" s="2">
        <v>0</v>
      </c>
      <c r="F1080" s="1">
        <v>30</v>
      </c>
      <c r="G1080" s="1" t="s">
        <v>150</v>
      </c>
      <c r="H1080" s="1">
        <f t="shared" si="16"/>
        <v>0</v>
      </c>
      <c r="I1080" s="1" t="s">
        <v>22</v>
      </c>
      <c r="J1080" s="1" t="s">
        <v>0</v>
      </c>
    </row>
    <row r="1081" spans="1:10" ht="28.8" x14ac:dyDescent="0.3">
      <c r="A1081" s="1">
        <v>1969877</v>
      </c>
      <c r="B1081" s="1" t="s">
        <v>2150</v>
      </c>
      <c r="C1081" s="1" t="s">
        <v>22</v>
      </c>
      <c r="D1081" s="1" t="s">
        <v>2151</v>
      </c>
      <c r="E1081" s="2">
        <v>0</v>
      </c>
      <c r="F1081" s="1">
        <v>70</v>
      </c>
      <c r="G1081" s="1" t="s">
        <v>150</v>
      </c>
      <c r="H1081" s="1">
        <f t="shared" si="16"/>
        <v>0</v>
      </c>
      <c r="I1081" s="1" t="s">
        <v>22</v>
      </c>
      <c r="J1081" s="1" t="s">
        <v>0</v>
      </c>
    </row>
    <row r="1082" spans="1:10" ht="43.2" x14ac:dyDescent="0.3">
      <c r="A1082" s="1">
        <v>1969878</v>
      </c>
      <c r="B1082" s="1" t="s">
        <v>2152</v>
      </c>
      <c r="C1082" s="1" t="s">
        <v>22</v>
      </c>
      <c r="D1082" s="1" t="s">
        <v>2153</v>
      </c>
      <c r="E1082" s="2">
        <v>0</v>
      </c>
      <c r="F1082" s="1">
        <v>4.1840000000000002</v>
      </c>
      <c r="G1082" s="1" t="s">
        <v>103</v>
      </c>
      <c r="H1082" s="1">
        <f t="shared" si="16"/>
        <v>0</v>
      </c>
      <c r="I1082" s="1" t="s">
        <v>22</v>
      </c>
      <c r="J1082" s="1" t="s">
        <v>0</v>
      </c>
    </row>
    <row r="1083" spans="1:10" ht="28.8" x14ac:dyDescent="0.3">
      <c r="A1083" s="1">
        <v>1969879</v>
      </c>
      <c r="B1083" s="1" t="s">
        <v>2154</v>
      </c>
      <c r="C1083" s="1" t="s">
        <v>22</v>
      </c>
      <c r="D1083" s="1" t="s">
        <v>2155</v>
      </c>
      <c r="E1083" s="2">
        <v>0</v>
      </c>
      <c r="F1083" s="1">
        <v>70</v>
      </c>
      <c r="G1083" s="1" t="s">
        <v>150</v>
      </c>
      <c r="H1083" s="1">
        <f t="shared" si="16"/>
        <v>0</v>
      </c>
      <c r="I1083" s="1" t="s">
        <v>22</v>
      </c>
      <c r="J1083" s="1" t="s">
        <v>0</v>
      </c>
    </row>
    <row r="1084" spans="1:10" x14ac:dyDescent="0.3">
      <c r="A1084" s="1">
        <v>1969880</v>
      </c>
      <c r="B1084" s="1" t="s">
        <v>2156</v>
      </c>
      <c r="C1084" s="1" t="s">
        <v>22</v>
      </c>
      <c r="D1084" s="1" t="s">
        <v>2157</v>
      </c>
      <c r="E1084" s="2">
        <v>0</v>
      </c>
      <c r="F1084" s="1">
        <v>50</v>
      </c>
      <c r="G1084" s="1" t="s">
        <v>72</v>
      </c>
      <c r="H1084" s="1">
        <f t="shared" si="16"/>
        <v>0</v>
      </c>
      <c r="I1084" s="1" t="s">
        <v>22</v>
      </c>
      <c r="J1084" s="1" t="s">
        <v>0</v>
      </c>
    </row>
    <row r="1085" spans="1:10" ht="28.8" x14ac:dyDescent="0.3">
      <c r="A1085" s="1">
        <v>1969881</v>
      </c>
      <c r="B1085" s="1" t="s">
        <v>2158</v>
      </c>
      <c r="C1085" s="1" t="s">
        <v>22</v>
      </c>
      <c r="D1085" s="1" t="s">
        <v>2159</v>
      </c>
      <c r="E1085" s="2">
        <v>0</v>
      </c>
      <c r="F1085" s="1">
        <v>50</v>
      </c>
      <c r="G1085" s="1" t="s">
        <v>72</v>
      </c>
      <c r="H1085" s="1">
        <f t="shared" si="16"/>
        <v>0</v>
      </c>
      <c r="I1085" s="1" t="s">
        <v>22</v>
      </c>
      <c r="J1085" s="1" t="s">
        <v>0</v>
      </c>
    </row>
    <row r="1086" spans="1:10" ht="28.8" x14ac:dyDescent="0.3">
      <c r="A1086" s="1">
        <v>1969882</v>
      </c>
      <c r="B1086" s="1" t="s">
        <v>2160</v>
      </c>
      <c r="C1086" s="1" t="s">
        <v>22</v>
      </c>
      <c r="D1086" s="1" t="s">
        <v>2161</v>
      </c>
      <c r="E1086" s="2">
        <v>0</v>
      </c>
      <c r="F1086" s="1">
        <v>70</v>
      </c>
      <c r="G1086" s="1" t="s">
        <v>72</v>
      </c>
      <c r="H1086" s="1">
        <f t="shared" si="16"/>
        <v>0</v>
      </c>
      <c r="I1086" s="1" t="s">
        <v>22</v>
      </c>
      <c r="J1086" s="1" t="s">
        <v>0</v>
      </c>
    </row>
    <row r="1087" spans="1:10" ht="28.8" x14ac:dyDescent="0.3">
      <c r="A1087" s="1">
        <v>1969883</v>
      </c>
      <c r="B1087" s="1" t="s">
        <v>2162</v>
      </c>
      <c r="C1087" s="1" t="s">
        <v>22</v>
      </c>
      <c r="D1087" s="1" t="s">
        <v>2163</v>
      </c>
      <c r="E1087" s="2">
        <v>0</v>
      </c>
      <c r="F1087" s="1">
        <v>50</v>
      </c>
      <c r="G1087" s="1" t="s">
        <v>72</v>
      </c>
      <c r="H1087" s="1">
        <f t="shared" si="16"/>
        <v>0</v>
      </c>
      <c r="I1087" s="1" t="s">
        <v>22</v>
      </c>
      <c r="J1087" s="1" t="s">
        <v>0</v>
      </c>
    </row>
    <row r="1088" spans="1:10" x14ac:dyDescent="0.3">
      <c r="A1088" s="1">
        <v>1969884</v>
      </c>
      <c r="B1088" s="1" t="s">
        <v>2164</v>
      </c>
      <c r="C1088" s="1" t="s">
        <v>1914</v>
      </c>
      <c r="D1088" s="1" t="s">
        <v>1915</v>
      </c>
      <c r="E1088" s="1">
        <f>ROUND(H1089,2)</f>
        <v>0</v>
      </c>
      <c r="F1088" s="1">
        <v>1</v>
      </c>
      <c r="G1088" s="1" t="s">
        <v>0</v>
      </c>
      <c r="H1088" s="1">
        <f t="shared" si="16"/>
        <v>0</v>
      </c>
      <c r="I1088" s="1" t="s">
        <v>22</v>
      </c>
      <c r="J1088" s="1" t="s">
        <v>0</v>
      </c>
    </row>
    <row r="1089" spans="1:10" ht="28.8" x14ac:dyDescent="0.3">
      <c r="A1089" s="1">
        <v>1969885</v>
      </c>
      <c r="B1089" s="1" t="s">
        <v>2165</v>
      </c>
      <c r="C1089" s="1" t="s">
        <v>22</v>
      </c>
      <c r="D1089" s="1" t="s">
        <v>2166</v>
      </c>
      <c r="E1089" s="2">
        <v>0</v>
      </c>
      <c r="F1089" s="1">
        <v>50</v>
      </c>
      <c r="G1089" s="1" t="s">
        <v>1917</v>
      </c>
      <c r="H1089" s="1">
        <f t="shared" si="16"/>
        <v>0</v>
      </c>
      <c r="I1089" s="1" t="s">
        <v>22</v>
      </c>
      <c r="J1089" s="1" t="s">
        <v>0</v>
      </c>
    </row>
    <row r="1090" spans="1:10" x14ac:dyDescent="0.3">
      <c r="A1090" s="1">
        <v>1969886</v>
      </c>
      <c r="B1090" s="1" t="s">
        <v>2167</v>
      </c>
      <c r="C1090" s="1" t="s">
        <v>22</v>
      </c>
      <c r="D1090" s="1" t="s">
        <v>2168</v>
      </c>
      <c r="E1090" s="1">
        <f>ROUND(H1091+H1294+H1361,2)</f>
        <v>0</v>
      </c>
      <c r="F1090" s="1">
        <v>1</v>
      </c>
      <c r="G1090" s="1" t="s">
        <v>0</v>
      </c>
      <c r="H1090" s="1">
        <f t="shared" si="16"/>
        <v>0</v>
      </c>
      <c r="I1090" s="1" t="s">
        <v>22</v>
      </c>
      <c r="J1090" s="1" t="s">
        <v>0</v>
      </c>
    </row>
    <row r="1091" spans="1:10" x14ac:dyDescent="0.3">
      <c r="A1091" s="1">
        <v>1969887</v>
      </c>
      <c r="B1091" s="1" t="s">
        <v>2169</v>
      </c>
      <c r="C1091" s="1" t="s">
        <v>22</v>
      </c>
      <c r="D1091" s="1" t="s">
        <v>2170</v>
      </c>
      <c r="E1091" s="1">
        <f>ROUND(H1092+H1290,2)</f>
        <v>0</v>
      </c>
      <c r="F1091" s="1">
        <v>1</v>
      </c>
      <c r="G1091" s="1" t="s">
        <v>0</v>
      </c>
      <c r="H1091" s="1">
        <f t="shared" ref="H1091:H1154" si="17">IF(ISNUMBER(VALUE(E1091)),ROUND(SUM(ROUND(E1091,2)*F1091),2),"N")</f>
        <v>0</v>
      </c>
      <c r="I1091" s="1" t="s">
        <v>22</v>
      </c>
      <c r="J1091" s="1" t="s">
        <v>0</v>
      </c>
    </row>
    <row r="1092" spans="1:10" x14ac:dyDescent="0.3">
      <c r="A1092" s="1">
        <v>1969888</v>
      </c>
      <c r="B1092" s="1" t="s">
        <v>2171</v>
      </c>
      <c r="C1092" s="1" t="s">
        <v>2172</v>
      </c>
      <c r="D1092" s="1" t="s">
        <v>2173</v>
      </c>
      <c r="E1092" s="1">
        <f>ROUND(H1093+H1127+H1169+H1214+H1282+H1287,2)</f>
        <v>0</v>
      </c>
      <c r="F1092" s="1">
        <v>1</v>
      </c>
      <c r="G1092" s="1" t="s">
        <v>0</v>
      </c>
      <c r="H1092" s="1">
        <f t="shared" si="17"/>
        <v>0</v>
      </c>
      <c r="I1092" s="1" t="s">
        <v>22</v>
      </c>
      <c r="J1092" s="1" t="s">
        <v>0</v>
      </c>
    </row>
    <row r="1093" spans="1:10" x14ac:dyDescent="0.3">
      <c r="A1093" s="1">
        <v>1969889</v>
      </c>
      <c r="B1093" s="1" t="s">
        <v>2174</v>
      </c>
      <c r="C1093" s="1" t="s">
        <v>2175</v>
      </c>
      <c r="D1093" s="1" t="s">
        <v>2176</v>
      </c>
      <c r="E1093" s="1">
        <f>ROUND(H1094+H1095+H1096+H1097+H1098+H1099+H1100+H1101+H1102+H1103+H1104+H1105+H1106+H1107+H1108+H1109+H1110+H1111+H1112+H1113+H1114+H1115+H1116+H1117+H1118+H1119+H1120+H1121+H1122+H1123+H1124+H1125+H1126,2)</f>
        <v>0</v>
      </c>
      <c r="F1093" s="1">
        <v>1</v>
      </c>
      <c r="G1093" s="1" t="s">
        <v>0</v>
      </c>
      <c r="H1093" s="1">
        <f t="shared" si="17"/>
        <v>0</v>
      </c>
      <c r="I1093" s="1" t="s">
        <v>22</v>
      </c>
      <c r="J1093" s="1" t="s">
        <v>0</v>
      </c>
    </row>
    <row r="1094" spans="1:10" x14ac:dyDescent="0.3">
      <c r="A1094" s="1">
        <v>1969890</v>
      </c>
      <c r="B1094" s="1" t="s">
        <v>2177</v>
      </c>
      <c r="C1094" s="1" t="s">
        <v>22</v>
      </c>
      <c r="D1094" s="1" t="s">
        <v>2178</v>
      </c>
      <c r="E1094" s="2">
        <v>0</v>
      </c>
      <c r="F1094" s="1">
        <v>4</v>
      </c>
      <c r="G1094" s="1" t="s">
        <v>72</v>
      </c>
      <c r="H1094" s="1">
        <f t="shared" si="17"/>
        <v>0</v>
      </c>
      <c r="I1094" s="1" t="s">
        <v>22</v>
      </c>
      <c r="J1094" s="1" t="s">
        <v>0</v>
      </c>
    </row>
    <row r="1095" spans="1:10" ht="28.8" x14ac:dyDescent="0.3">
      <c r="A1095" s="1">
        <v>1969891</v>
      </c>
      <c r="B1095" s="1" t="s">
        <v>2179</v>
      </c>
      <c r="C1095" s="1" t="s">
        <v>22</v>
      </c>
      <c r="D1095" s="1" t="s">
        <v>2180</v>
      </c>
      <c r="E1095" s="2">
        <v>0</v>
      </c>
      <c r="F1095" s="1">
        <v>4</v>
      </c>
      <c r="G1095" s="1" t="s">
        <v>72</v>
      </c>
      <c r="H1095" s="1">
        <f t="shared" si="17"/>
        <v>0</v>
      </c>
      <c r="I1095" s="1" t="s">
        <v>22</v>
      </c>
      <c r="J1095" s="1" t="s">
        <v>0</v>
      </c>
    </row>
    <row r="1096" spans="1:10" ht="28.8" x14ac:dyDescent="0.3">
      <c r="A1096" s="1">
        <v>1969892</v>
      </c>
      <c r="B1096" s="1" t="s">
        <v>2181</v>
      </c>
      <c r="C1096" s="1" t="s">
        <v>22</v>
      </c>
      <c r="D1096" s="1" t="s">
        <v>2182</v>
      </c>
      <c r="E1096" s="2">
        <v>0</v>
      </c>
      <c r="F1096" s="1">
        <v>1</v>
      </c>
      <c r="G1096" s="1" t="s">
        <v>72</v>
      </c>
      <c r="H1096" s="1">
        <f t="shared" si="17"/>
        <v>0</v>
      </c>
      <c r="I1096" s="1" t="s">
        <v>22</v>
      </c>
      <c r="J1096" s="1" t="s">
        <v>0</v>
      </c>
    </row>
    <row r="1097" spans="1:10" ht="43.2" x14ac:dyDescent="0.3">
      <c r="A1097" s="1">
        <v>1969893</v>
      </c>
      <c r="B1097" s="1" t="s">
        <v>2183</v>
      </c>
      <c r="C1097" s="1" t="s">
        <v>22</v>
      </c>
      <c r="D1097" s="1" t="s">
        <v>2184</v>
      </c>
      <c r="E1097" s="2">
        <v>0</v>
      </c>
      <c r="F1097" s="1">
        <v>1</v>
      </c>
      <c r="G1097" s="1" t="s">
        <v>72</v>
      </c>
      <c r="H1097" s="1">
        <f t="shared" si="17"/>
        <v>0</v>
      </c>
      <c r="I1097" s="1" t="s">
        <v>22</v>
      </c>
      <c r="J1097" s="1" t="s">
        <v>0</v>
      </c>
    </row>
    <row r="1098" spans="1:10" x14ac:dyDescent="0.3">
      <c r="A1098" s="1">
        <v>1969894</v>
      </c>
      <c r="B1098" s="1" t="s">
        <v>2185</v>
      </c>
      <c r="C1098" s="1" t="s">
        <v>22</v>
      </c>
      <c r="D1098" s="1" t="s">
        <v>2186</v>
      </c>
      <c r="E1098" s="2">
        <v>0</v>
      </c>
      <c r="F1098" s="1">
        <v>6</v>
      </c>
      <c r="G1098" s="1" t="s">
        <v>72</v>
      </c>
      <c r="H1098" s="1">
        <f t="shared" si="17"/>
        <v>0</v>
      </c>
      <c r="I1098" s="1" t="s">
        <v>22</v>
      </c>
      <c r="J1098" s="1" t="s">
        <v>0</v>
      </c>
    </row>
    <row r="1099" spans="1:10" x14ac:dyDescent="0.3">
      <c r="A1099" s="1">
        <v>1969895</v>
      </c>
      <c r="B1099" s="1" t="s">
        <v>2187</v>
      </c>
      <c r="C1099" s="1" t="s">
        <v>22</v>
      </c>
      <c r="D1099" s="1" t="s">
        <v>2188</v>
      </c>
      <c r="E1099" s="2">
        <v>0</v>
      </c>
      <c r="F1099" s="1">
        <v>1</v>
      </c>
      <c r="G1099" s="1" t="s">
        <v>72</v>
      </c>
      <c r="H1099" s="1">
        <f t="shared" si="17"/>
        <v>0</v>
      </c>
      <c r="I1099" s="1" t="s">
        <v>22</v>
      </c>
      <c r="J1099" s="1" t="s">
        <v>0</v>
      </c>
    </row>
    <row r="1100" spans="1:10" x14ac:dyDescent="0.3">
      <c r="A1100" s="1">
        <v>1969896</v>
      </c>
      <c r="B1100" s="1" t="s">
        <v>2189</v>
      </c>
      <c r="C1100" s="1" t="s">
        <v>22</v>
      </c>
      <c r="D1100" s="1" t="s">
        <v>2190</v>
      </c>
      <c r="E1100" s="2">
        <v>0</v>
      </c>
      <c r="F1100" s="1">
        <v>1</v>
      </c>
      <c r="G1100" s="1" t="s">
        <v>72</v>
      </c>
      <c r="H1100" s="1">
        <f t="shared" si="17"/>
        <v>0</v>
      </c>
      <c r="I1100" s="1" t="s">
        <v>22</v>
      </c>
      <c r="J1100" s="1" t="s">
        <v>0</v>
      </c>
    </row>
    <row r="1101" spans="1:10" x14ac:dyDescent="0.3">
      <c r="A1101" s="1">
        <v>1969897</v>
      </c>
      <c r="B1101" s="1" t="s">
        <v>2191</v>
      </c>
      <c r="C1101" s="1" t="s">
        <v>22</v>
      </c>
      <c r="D1101" s="1" t="s">
        <v>2192</v>
      </c>
      <c r="E1101" s="2">
        <v>0</v>
      </c>
      <c r="F1101" s="1">
        <v>1</v>
      </c>
      <c r="G1101" s="1" t="s">
        <v>860</v>
      </c>
      <c r="H1101" s="1">
        <f t="shared" si="17"/>
        <v>0</v>
      </c>
      <c r="I1101" s="1" t="s">
        <v>22</v>
      </c>
      <c r="J1101" s="1" t="s">
        <v>0</v>
      </c>
    </row>
    <row r="1102" spans="1:10" x14ac:dyDescent="0.3">
      <c r="A1102" s="1">
        <v>1969898</v>
      </c>
      <c r="B1102" s="1" t="s">
        <v>2193</v>
      </c>
      <c r="C1102" s="1" t="s">
        <v>22</v>
      </c>
      <c r="D1102" s="1" t="s">
        <v>2194</v>
      </c>
      <c r="E1102" s="2">
        <v>0</v>
      </c>
      <c r="F1102" s="1">
        <v>1</v>
      </c>
      <c r="G1102" s="1" t="s">
        <v>860</v>
      </c>
      <c r="H1102" s="1">
        <f t="shared" si="17"/>
        <v>0</v>
      </c>
      <c r="I1102" s="1" t="s">
        <v>22</v>
      </c>
      <c r="J1102" s="1" t="s">
        <v>0</v>
      </c>
    </row>
    <row r="1103" spans="1:10" x14ac:dyDescent="0.3">
      <c r="A1103" s="1">
        <v>1969899</v>
      </c>
      <c r="B1103" s="1" t="s">
        <v>2195</v>
      </c>
      <c r="C1103" s="1" t="s">
        <v>22</v>
      </c>
      <c r="D1103" s="1" t="s">
        <v>2196</v>
      </c>
      <c r="E1103" s="2">
        <v>0</v>
      </c>
      <c r="F1103" s="1">
        <v>1</v>
      </c>
      <c r="G1103" s="1" t="s">
        <v>860</v>
      </c>
      <c r="H1103" s="1">
        <f t="shared" si="17"/>
        <v>0</v>
      </c>
      <c r="I1103" s="1" t="s">
        <v>22</v>
      </c>
      <c r="J1103" s="1" t="s">
        <v>0</v>
      </c>
    </row>
    <row r="1104" spans="1:10" x14ac:dyDescent="0.3">
      <c r="A1104" s="1">
        <v>1969900</v>
      </c>
      <c r="B1104" s="1" t="s">
        <v>2197</v>
      </c>
      <c r="C1104" s="1" t="s">
        <v>22</v>
      </c>
      <c r="D1104" s="1" t="s">
        <v>2198</v>
      </c>
      <c r="E1104" s="2">
        <v>0</v>
      </c>
      <c r="F1104" s="1">
        <v>1</v>
      </c>
      <c r="G1104" s="1" t="s">
        <v>72</v>
      </c>
      <c r="H1104" s="1">
        <f t="shared" si="17"/>
        <v>0</v>
      </c>
      <c r="I1104" s="1" t="s">
        <v>22</v>
      </c>
      <c r="J1104" s="1" t="s">
        <v>0</v>
      </c>
    </row>
    <row r="1105" spans="1:10" x14ac:dyDescent="0.3">
      <c r="A1105" s="1">
        <v>1969901</v>
      </c>
      <c r="B1105" s="1" t="s">
        <v>2199</v>
      </c>
      <c r="C1105" s="1" t="s">
        <v>22</v>
      </c>
      <c r="D1105" s="1" t="s">
        <v>2200</v>
      </c>
      <c r="E1105" s="2">
        <v>0</v>
      </c>
      <c r="F1105" s="1">
        <v>3</v>
      </c>
      <c r="G1105" s="1" t="s">
        <v>72</v>
      </c>
      <c r="H1105" s="1">
        <f t="shared" si="17"/>
        <v>0</v>
      </c>
      <c r="I1105" s="1" t="s">
        <v>22</v>
      </c>
      <c r="J1105" s="1" t="s">
        <v>0</v>
      </c>
    </row>
    <row r="1106" spans="1:10" x14ac:dyDescent="0.3">
      <c r="A1106" s="1">
        <v>1969902</v>
      </c>
      <c r="B1106" s="1" t="s">
        <v>2201</v>
      </c>
      <c r="C1106" s="1" t="s">
        <v>22</v>
      </c>
      <c r="D1106" s="1" t="s">
        <v>2202</v>
      </c>
      <c r="E1106" s="2">
        <v>0</v>
      </c>
      <c r="F1106" s="1">
        <v>1</v>
      </c>
      <c r="G1106" s="1" t="s">
        <v>72</v>
      </c>
      <c r="H1106" s="1">
        <f t="shared" si="17"/>
        <v>0</v>
      </c>
      <c r="I1106" s="1" t="s">
        <v>22</v>
      </c>
      <c r="J1106" s="1" t="s">
        <v>0</v>
      </c>
    </row>
    <row r="1107" spans="1:10" x14ac:dyDescent="0.3">
      <c r="A1107" s="1">
        <v>1969903</v>
      </c>
      <c r="B1107" s="1" t="s">
        <v>2203</v>
      </c>
      <c r="C1107" s="1" t="s">
        <v>22</v>
      </c>
      <c r="D1107" s="1" t="s">
        <v>2204</v>
      </c>
      <c r="E1107" s="2">
        <v>0</v>
      </c>
      <c r="F1107" s="1">
        <v>1</v>
      </c>
      <c r="G1107" s="1" t="s">
        <v>72</v>
      </c>
      <c r="H1107" s="1">
        <f t="shared" si="17"/>
        <v>0</v>
      </c>
      <c r="I1107" s="1" t="s">
        <v>22</v>
      </c>
      <c r="J1107" s="1" t="s">
        <v>0</v>
      </c>
    </row>
    <row r="1108" spans="1:10" x14ac:dyDescent="0.3">
      <c r="A1108" s="1">
        <v>1969904</v>
      </c>
      <c r="B1108" s="1" t="s">
        <v>2205</v>
      </c>
      <c r="C1108" s="1" t="s">
        <v>22</v>
      </c>
      <c r="D1108" s="1" t="s">
        <v>2206</v>
      </c>
      <c r="E1108" s="2">
        <v>0</v>
      </c>
      <c r="F1108" s="1">
        <v>1</v>
      </c>
      <c r="G1108" s="1" t="s">
        <v>72</v>
      </c>
      <c r="H1108" s="1">
        <f t="shared" si="17"/>
        <v>0</v>
      </c>
      <c r="I1108" s="1" t="s">
        <v>22</v>
      </c>
      <c r="J1108" s="1" t="s">
        <v>0</v>
      </c>
    </row>
    <row r="1109" spans="1:10" ht="28.8" x14ac:dyDescent="0.3">
      <c r="A1109" s="1">
        <v>1969905</v>
      </c>
      <c r="B1109" s="1" t="s">
        <v>2207</v>
      </c>
      <c r="C1109" s="1" t="s">
        <v>22</v>
      </c>
      <c r="D1109" s="1" t="s">
        <v>2208</v>
      </c>
      <c r="E1109" s="2">
        <v>0</v>
      </c>
      <c r="F1109" s="1">
        <v>1</v>
      </c>
      <c r="G1109" s="1" t="s">
        <v>72</v>
      </c>
      <c r="H1109" s="1">
        <f t="shared" si="17"/>
        <v>0</v>
      </c>
      <c r="I1109" s="1" t="s">
        <v>22</v>
      </c>
      <c r="J1109" s="1" t="s">
        <v>0</v>
      </c>
    </row>
    <row r="1110" spans="1:10" x14ac:dyDescent="0.3">
      <c r="A1110" s="1">
        <v>1969906</v>
      </c>
      <c r="B1110" s="1" t="s">
        <v>2209</v>
      </c>
      <c r="C1110" s="1" t="s">
        <v>22</v>
      </c>
      <c r="D1110" s="1" t="s">
        <v>2210</v>
      </c>
      <c r="E1110" s="2">
        <v>0</v>
      </c>
      <c r="F1110" s="1">
        <v>1</v>
      </c>
      <c r="G1110" s="1" t="s">
        <v>72</v>
      </c>
      <c r="H1110" s="1">
        <f t="shared" si="17"/>
        <v>0</v>
      </c>
      <c r="I1110" s="1" t="s">
        <v>22</v>
      </c>
      <c r="J1110" s="1" t="s">
        <v>0</v>
      </c>
    </row>
    <row r="1111" spans="1:10" x14ac:dyDescent="0.3">
      <c r="A1111" s="1">
        <v>1969907</v>
      </c>
      <c r="B1111" s="1" t="s">
        <v>2211</v>
      </c>
      <c r="C1111" s="1" t="s">
        <v>22</v>
      </c>
      <c r="D1111" s="1" t="s">
        <v>2212</v>
      </c>
      <c r="E1111" s="2">
        <v>0</v>
      </c>
      <c r="F1111" s="1">
        <v>1</v>
      </c>
      <c r="G1111" s="1" t="s">
        <v>72</v>
      </c>
      <c r="H1111" s="1">
        <f t="shared" si="17"/>
        <v>0</v>
      </c>
      <c r="I1111" s="1" t="s">
        <v>22</v>
      </c>
      <c r="J1111" s="1" t="s">
        <v>0</v>
      </c>
    </row>
    <row r="1112" spans="1:10" ht="28.8" x14ac:dyDescent="0.3">
      <c r="A1112" s="1">
        <v>1969908</v>
      </c>
      <c r="B1112" s="1" t="s">
        <v>2213</v>
      </c>
      <c r="C1112" s="1" t="s">
        <v>22</v>
      </c>
      <c r="D1112" s="1" t="s">
        <v>2214</v>
      </c>
      <c r="E1112" s="2">
        <v>0</v>
      </c>
      <c r="F1112" s="1">
        <v>1</v>
      </c>
      <c r="G1112" s="1" t="s">
        <v>72</v>
      </c>
      <c r="H1112" s="1">
        <f t="shared" si="17"/>
        <v>0</v>
      </c>
      <c r="I1112" s="1" t="s">
        <v>22</v>
      </c>
      <c r="J1112" s="1" t="s">
        <v>0</v>
      </c>
    </row>
    <row r="1113" spans="1:10" x14ac:dyDescent="0.3">
      <c r="A1113" s="1">
        <v>1969909</v>
      </c>
      <c r="B1113" s="1" t="s">
        <v>2215</v>
      </c>
      <c r="C1113" s="1" t="s">
        <v>22</v>
      </c>
      <c r="D1113" s="1" t="s">
        <v>2216</v>
      </c>
      <c r="E1113" s="2">
        <v>0</v>
      </c>
      <c r="F1113" s="1">
        <v>1</v>
      </c>
      <c r="G1113" s="1" t="s">
        <v>72</v>
      </c>
      <c r="H1113" s="1">
        <f t="shared" si="17"/>
        <v>0</v>
      </c>
      <c r="I1113" s="1" t="s">
        <v>22</v>
      </c>
      <c r="J1113" s="1" t="s">
        <v>0</v>
      </c>
    </row>
    <row r="1114" spans="1:10" x14ac:dyDescent="0.3">
      <c r="A1114" s="1">
        <v>1969910</v>
      </c>
      <c r="B1114" s="1" t="s">
        <v>2217</v>
      </c>
      <c r="C1114" s="1" t="s">
        <v>22</v>
      </c>
      <c r="D1114" s="1" t="s">
        <v>2218</v>
      </c>
      <c r="E1114" s="2">
        <v>0</v>
      </c>
      <c r="F1114" s="1">
        <v>1</v>
      </c>
      <c r="G1114" s="1" t="s">
        <v>72</v>
      </c>
      <c r="H1114" s="1">
        <f t="shared" si="17"/>
        <v>0</v>
      </c>
      <c r="I1114" s="1" t="s">
        <v>22</v>
      </c>
      <c r="J1114" s="1" t="s">
        <v>0</v>
      </c>
    </row>
    <row r="1115" spans="1:10" x14ac:dyDescent="0.3">
      <c r="A1115" s="1">
        <v>1969911</v>
      </c>
      <c r="B1115" s="1" t="s">
        <v>2219</v>
      </c>
      <c r="C1115" s="1" t="s">
        <v>22</v>
      </c>
      <c r="D1115" s="1" t="s">
        <v>2220</v>
      </c>
      <c r="E1115" s="2">
        <v>0</v>
      </c>
      <c r="F1115" s="1">
        <v>2</v>
      </c>
      <c r="G1115" s="1" t="s">
        <v>72</v>
      </c>
      <c r="H1115" s="1">
        <f t="shared" si="17"/>
        <v>0</v>
      </c>
      <c r="I1115" s="1" t="s">
        <v>22</v>
      </c>
      <c r="J1115" s="1" t="s">
        <v>0</v>
      </c>
    </row>
    <row r="1116" spans="1:10" x14ac:dyDescent="0.3">
      <c r="A1116" s="1">
        <v>1969912</v>
      </c>
      <c r="B1116" s="1" t="s">
        <v>2221</v>
      </c>
      <c r="C1116" s="1" t="s">
        <v>22</v>
      </c>
      <c r="D1116" s="1" t="s">
        <v>2222</v>
      </c>
      <c r="E1116" s="2">
        <v>0</v>
      </c>
      <c r="F1116" s="1">
        <v>1</v>
      </c>
      <c r="G1116" s="1" t="s">
        <v>72</v>
      </c>
      <c r="H1116" s="1">
        <f t="shared" si="17"/>
        <v>0</v>
      </c>
      <c r="I1116" s="1" t="s">
        <v>22</v>
      </c>
      <c r="J1116" s="1" t="s">
        <v>0</v>
      </c>
    </row>
    <row r="1117" spans="1:10" x14ac:dyDescent="0.3">
      <c r="A1117" s="1">
        <v>1969913</v>
      </c>
      <c r="B1117" s="1" t="s">
        <v>2223</v>
      </c>
      <c r="C1117" s="1" t="s">
        <v>22</v>
      </c>
      <c r="D1117" s="1" t="s">
        <v>2224</v>
      </c>
      <c r="E1117" s="2">
        <v>0</v>
      </c>
      <c r="F1117" s="1">
        <v>1</v>
      </c>
      <c r="G1117" s="1" t="s">
        <v>72</v>
      </c>
      <c r="H1117" s="1">
        <f t="shared" si="17"/>
        <v>0</v>
      </c>
      <c r="I1117" s="1" t="s">
        <v>22</v>
      </c>
      <c r="J1117" s="1" t="s">
        <v>0</v>
      </c>
    </row>
    <row r="1118" spans="1:10" ht="28.8" x14ac:dyDescent="0.3">
      <c r="A1118" s="1">
        <v>1969914</v>
      </c>
      <c r="B1118" s="1" t="s">
        <v>2225</v>
      </c>
      <c r="C1118" s="1" t="s">
        <v>22</v>
      </c>
      <c r="D1118" s="1" t="s">
        <v>2226</v>
      </c>
      <c r="E1118" s="2">
        <v>0</v>
      </c>
      <c r="F1118" s="1">
        <v>1</v>
      </c>
      <c r="G1118" s="1" t="s">
        <v>860</v>
      </c>
      <c r="H1118" s="1">
        <f t="shared" si="17"/>
        <v>0</v>
      </c>
      <c r="I1118" s="1" t="s">
        <v>22</v>
      </c>
      <c r="J1118" s="1" t="s">
        <v>0</v>
      </c>
    </row>
    <row r="1119" spans="1:10" ht="28.8" x14ac:dyDescent="0.3">
      <c r="A1119" s="1">
        <v>1969915</v>
      </c>
      <c r="B1119" s="1" t="s">
        <v>2227</v>
      </c>
      <c r="C1119" s="1" t="s">
        <v>22</v>
      </c>
      <c r="D1119" s="1" t="s">
        <v>2228</v>
      </c>
      <c r="E1119" s="2">
        <v>0</v>
      </c>
      <c r="F1119" s="1">
        <v>1</v>
      </c>
      <c r="G1119" s="1" t="s">
        <v>72</v>
      </c>
      <c r="H1119" s="1">
        <f t="shared" si="17"/>
        <v>0</v>
      </c>
      <c r="I1119" s="1" t="s">
        <v>22</v>
      </c>
      <c r="J1119" s="1" t="s">
        <v>0</v>
      </c>
    </row>
    <row r="1120" spans="1:10" ht="28.8" x14ac:dyDescent="0.3">
      <c r="A1120" s="1">
        <v>1969916</v>
      </c>
      <c r="B1120" s="1" t="s">
        <v>2229</v>
      </c>
      <c r="C1120" s="1" t="s">
        <v>22</v>
      </c>
      <c r="D1120" s="1" t="s">
        <v>2230</v>
      </c>
      <c r="E1120" s="2">
        <v>0</v>
      </c>
      <c r="F1120" s="1">
        <v>1</v>
      </c>
      <c r="G1120" s="1" t="s">
        <v>860</v>
      </c>
      <c r="H1120" s="1">
        <f t="shared" si="17"/>
        <v>0</v>
      </c>
      <c r="I1120" s="1" t="s">
        <v>22</v>
      </c>
      <c r="J1120" s="1" t="s">
        <v>0</v>
      </c>
    </row>
    <row r="1121" spans="1:10" x14ac:dyDescent="0.3">
      <c r="A1121" s="1">
        <v>1969917</v>
      </c>
      <c r="B1121" s="1" t="s">
        <v>2231</v>
      </c>
      <c r="C1121" s="1" t="s">
        <v>22</v>
      </c>
      <c r="D1121" s="1" t="s">
        <v>2232</v>
      </c>
      <c r="E1121" s="2">
        <v>0</v>
      </c>
      <c r="F1121" s="1">
        <v>12</v>
      </c>
      <c r="G1121" s="1" t="s">
        <v>72</v>
      </c>
      <c r="H1121" s="1">
        <f t="shared" si="17"/>
        <v>0</v>
      </c>
      <c r="I1121" s="1" t="s">
        <v>22</v>
      </c>
      <c r="J1121" s="1" t="s">
        <v>0</v>
      </c>
    </row>
    <row r="1122" spans="1:10" x14ac:dyDescent="0.3">
      <c r="A1122" s="1">
        <v>1969918</v>
      </c>
      <c r="B1122" s="1" t="s">
        <v>2233</v>
      </c>
      <c r="C1122" s="1" t="s">
        <v>22</v>
      </c>
      <c r="D1122" s="1" t="s">
        <v>2234</v>
      </c>
      <c r="E1122" s="2">
        <v>0</v>
      </c>
      <c r="F1122" s="1">
        <v>12</v>
      </c>
      <c r="G1122" s="1" t="s">
        <v>72</v>
      </c>
      <c r="H1122" s="1">
        <f t="shared" si="17"/>
        <v>0</v>
      </c>
      <c r="I1122" s="1" t="s">
        <v>22</v>
      </c>
      <c r="J1122" s="1" t="s">
        <v>0</v>
      </c>
    </row>
    <row r="1123" spans="1:10" x14ac:dyDescent="0.3">
      <c r="A1123" s="1">
        <v>1969919</v>
      </c>
      <c r="B1123" s="1" t="s">
        <v>2235</v>
      </c>
      <c r="C1123" s="1" t="s">
        <v>22</v>
      </c>
      <c r="D1123" s="1" t="s">
        <v>2236</v>
      </c>
      <c r="E1123" s="2">
        <v>0</v>
      </c>
      <c r="F1123" s="1">
        <v>1</v>
      </c>
      <c r="G1123" s="1" t="s">
        <v>147</v>
      </c>
      <c r="H1123" s="1">
        <f t="shared" si="17"/>
        <v>0</v>
      </c>
      <c r="I1123" s="1" t="s">
        <v>22</v>
      </c>
      <c r="J1123" s="1" t="s">
        <v>0</v>
      </c>
    </row>
    <row r="1124" spans="1:10" x14ac:dyDescent="0.3">
      <c r="A1124" s="1">
        <v>1969920</v>
      </c>
      <c r="B1124" s="1" t="s">
        <v>2237</v>
      </c>
      <c r="C1124" s="1" t="s">
        <v>22</v>
      </c>
      <c r="D1124" s="1" t="s">
        <v>2238</v>
      </c>
      <c r="E1124" s="2">
        <v>0</v>
      </c>
      <c r="F1124" s="1">
        <v>1</v>
      </c>
      <c r="G1124" s="1" t="s">
        <v>147</v>
      </c>
      <c r="H1124" s="1">
        <f t="shared" si="17"/>
        <v>0</v>
      </c>
      <c r="I1124" s="1" t="s">
        <v>22</v>
      </c>
      <c r="J1124" s="1" t="s">
        <v>0</v>
      </c>
    </row>
    <row r="1125" spans="1:10" x14ac:dyDescent="0.3">
      <c r="A1125" s="1">
        <v>1969921</v>
      </c>
      <c r="B1125" s="1" t="s">
        <v>2239</v>
      </c>
      <c r="C1125" s="1" t="s">
        <v>22</v>
      </c>
      <c r="D1125" s="1" t="s">
        <v>2240</v>
      </c>
      <c r="E1125" s="2">
        <v>0</v>
      </c>
      <c r="F1125" s="1">
        <v>1</v>
      </c>
      <c r="G1125" s="1" t="s">
        <v>147</v>
      </c>
      <c r="H1125" s="1">
        <f t="shared" si="17"/>
        <v>0</v>
      </c>
      <c r="I1125" s="1" t="s">
        <v>22</v>
      </c>
      <c r="J1125" s="1" t="s">
        <v>0</v>
      </c>
    </row>
    <row r="1126" spans="1:10" x14ac:dyDescent="0.3">
      <c r="A1126" s="1">
        <v>1969922</v>
      </c>
      <c r="B1126" s="1" t="s">
        <v>2241</v>
      </c>
      <c r="C1126" s="1" t="s">
        <v>22</v>
      </c>
      <c r="D1126" s="1" t="s">
        <v>2242</v>
      </c>
      <c r="E1126" s="2">
        <v>0</v>
      </c>
      <c r="F1126" s="1">
        <v>1</v>
      </c>
      <c r="G1126" s="1" t="s">
        <v>860</v>
      </c>
      <c r="H1126" s="1">
        <f t="shared" si="17"/>
        <v>0</v>
      </c>
      <c r="I1126" s="1" t="s">
        <v>22</v>
      </c>
      <c r="J1126" s="1" t="s">
        <v>0</v>
      </c>
    </row>
    <row r="1127" spans="1:10" x14ac:dyDescent="0.3">
      <c r="A1127" s="1">
        <v>1969923</v>
      </c>
      <c r="B1127" s="1" t="s">
        <v>2243</v>
      </c>
      <c r="C1127" s="1" t="s">
        <v>217</v>
      </c>
      <c r="D1127" s="1" t="s">
        <v>2244</v>
      </c>
      <c r="E1127" s="1">
        <f>ROUND(H1128+H1129+H1130+H1131+H1132+H1133+H1134+H1135+H1136+H1137+H1138+H1139+H1140+H1141+H1142+H1143+H1144+H1145+H1146+H1147+H1148+H1149+H1150+H1151+H1152+H1153+H1154+H1155+H1156+H1157+H1158+H1159+H1160+H1161+H1162+H1163+H1164+H1165+H1166+H1167+H1168,2)</f>
        <v>0</v>
      </c>
      <c r="F1127" s="1">
        <v>1</v>
      </c>
      <c r="G1127" s="1" t="s">
        <v>0</v>
      </c>
      <c r="H1127" s="1">
        <f t="shared" si="17"/>
        <v>0</v>
      </c>
      <c r="I1127" s="1" t="s">
        <v>22</v>
      </c>
      <c r="J1127" s="1" t="s">
        <v>0</v>
      </c>
    </row>
    <row r="1128" spans="1:10" x14ac:dyDescent="0.3">
      <c r="A1128" s="1">
        <v>1969924</v>
      </c>
      <c r="B1128" s="1" t="s">
        <v>2245</v>
      </c>
      <c r="C1128" s="1" t="s">
        <v>22</v>
      </c>
      <c r="D1128" s="1" t="s">
        <v>2246</v>
      </c>
      <c r="E1128" s="2">
        <v>0</v>
      </c>
      <c r="F1128" s="1">
        <v>36</v>
      </c>
      <c r="G1128" s="1" t="s">
        <v>79</v>
      </c>
      <c r="H1128" s="1">
        <f t="shared" si="17"/>
        <v>0</v>
      </c>
      <c r="I1128" s="1" t="s">
        <v>22</v>
      </c>
      <c r="J1128" s="1" t="s">
        <v>0</v>
      </c>
    </row>
    <row r="1129" spans="1:10" ht="43.2" x14ac:dyDescent="0.3">
      <c r="A1129" s="1">
        <v>1969925</v>
      </c>
      <c r="B1129" s="1" t="s">
        <v>2247</v>
      </c>
      <c r="C1129" s="1" t="s">
        <v>22</v>
      </c>
      <c r="D1129" s="1" t="s">
        <v>2248</v>
      </c>
      <c r="E1129" s="2">
        <v>0</v>
      </c>
      <c r="F1129" s="1">
        <v>1</v>
      </c>
      <c r="G1129" s="1" t="s">
        <v>860</v>
      </c>
      <c r="H1129" s="1">
        <f t="shared" si="17"/>
        <v>0</v>
      </c>
      <c r="I1129" s="1" t="s">
        <v>22</v>
      </c>
      <c r="J1129" s="1" t="s">
        <v>0</v>
      </c>
    </row>
    <row r="1130" spans="1:10" ht="28.8" x14ac:dyDescent="0.3">
      <c r="A1130" s="1">
        <v>1969926</v>
      </c>
      <c r="B1130" s="1" t="s">
        <v>2249</v>
      </c>
      <c r="C1130" s="1" t="s">
        <v>22</v>
      </c>
      <c r="D1130" s="1" t="s">
        <v>2250</v>
      </c>
      <c r="E1130" s="2">
        <v>0</v>
      </c>
      <c r="F1130" s="1">
        <v>136</v>
      </c>
      <c r="G1130" s="1" t="s">
        <v>72</v>
      </c>
      <c r="H1130" s="1">
        <f t="shared" si="17"/>
        <v>0</v>
      </c>
      <c r="I1130" s="1" t="s">
        <v>22</v>
      </c>
      <c r="J1130" s="1" t="s">
        <v>0</v>
      </c>
    </row>
    <row r="1131" spans="1:10" ht="43.2" x14ac:dyDescent="0.3">
      <c r="A1131" s="1">
        <v>1969927</v>
      </c>
      <c r="B1131" s="1" t="s">
        <v>2251</v>
      </c>
      <c r="C1131" s="1" t="s">
        <v>22</v>
      </c>
      <c r="D1131" s="1" t="s">
        <v>2252</v>
      </c>
      <c r="E1131" s="2">
        <v>0</v>
      </c>
      <c r="F1131" s="1">
        <v>1</v>
      </c>
      <c r="G1131" s="1" t="s">
        <v>860</v>
      </c>
      <c r="H1131" s="1">
        <f t="shared" si="17"/>
        <v>0</v>
      </c>
      <c r="I1131" s="1" t="s">
        <v>22</v>
      </c>
      <c r="J1131" s="1" t="s">
        <v>0</v>
      </c>
    </row>
    <row r="1132" spans="1:10" ht="28.8" x14ac:dyDescent="0.3">
      <c r="A1132" s="1">
        <v>1969928</v>
      </c>
      <c r="B1132" s="1" t="s">
        <v>2253</v>
      </c>
      <c r="C1132" s="1" t="s">
        <v>22</v>
      </c>
      <c r="D1132" s="1" t="s">
        <v>2254</v>
      </c>
      <c r="E1132" s="2">
        <v>0</v>
      </c>
      <c r="F1132" s="1">
        <v>25</v>
      </c>
      <c r="G1132" s="1" t="s">
        <v>79</v>
      </c>
      <c r="H1132" s="1">
        <f t="shared" si="17"/>
        <v>0</v>
      </c>
      <c r="I1132" s="1" t="s">
        <v>22</v>
      </c>
      <c r="J1132" s="1" t="s">
        <v>0</v>
      </c>
    </row>
    <row r="1133" spans="1:10" x14ac:dyDescent="0.3">
      <c r="A1133" s="1">
        <v>1969929</v>
      </c>
      <c r="B1133" s="1" t="s">
        <v>2255</v>
      </c>
      <c r="C1133" s="1" t="s">
        <v>22</v>
      </c>
      <c r="D1133" s="1" t="s">
        <v>2256</v>
      </c>
      <c r="E1133" s="2">
        <v>0</v>
      </c>
      <c r="F1133" s="1">
        <v>25</v>
      </c>
      <c r="G1133" s="1" t="s">
        <v>79</v>
      </c>
      <c r="H1133" s="1">
        <f t="shared" si="17"/>
        <v>0</v>
      </c>
      <c r="I1133" s="1" t="s">
        <v>22</v>
      </c>
      <c r="J1133" s="1" t="s">
        <v>0</v>
      </c>
    </row>
    <row r="1134" spans="1:10" ht="28.8" x14ac:dyDescent="0.3">
      <c r="A1134" s="1">
        <v>1969930</v>
      </c>
      <c r="B1134" s="1" t="s">
        <v>2257</v>
      </c>
      <c r="C1134" s="1" t="s">
        <v>22</v>
      </c>
      <c r="D1134" s="1" t="s">
        <v>2258</v>
      </c>
      <c r="E1134" s="2">
        <v>0</v>
      </c>
      <c r="F1134" s="1">
        <v>185</v>
      </c>
      <c r="G1134" s="1" t="s">
        <v>79</v>
      </c>
      <c r="H1134" s="1">
        <f t="shared" si="17"/>
        <v>0</v>
      </c>
      <c r="I1134" s="1" t="s">
        <v>22</v>
      </c>
      <c r="J1134" s="1" t="s">
        <v>0</v>
      </c>
    </row>
    <row r="1135" spans="1:10" x14ac:dyDescent="0.3">
      <c r="A1135" s="1">
        <v>1969931</v>
      </c>
      <c r="B1135" s="1" t="s">
        <v>2259</v>
      </c>
      <c r="C1135" s="1" t="s">
        <v>22</v>
      </c>
      <c r="D1135" s="1" t="s">
        <v>2260</v>
      </c>
      <c r="E1135" s="2">
        <v>0</v>
      </c>
      <c r="F1135" s="1">
        <v>185</v>
      </c>
      <c r="G1135" s="1" t="s">
        <v>79</v>
      </c>
      <c r="H1135" s="1">
        <f t="shared" si="17"/>
        <v>0</v>
      </c>
      <c r="I1135" s="1" t="s">
        <v>22</v>
      </c>
      <c r="J1135" s="1" t="s">
        <v>0</v>
      </c>
    </row>
    <row r="1136" spans="1:10" ht="28.8" x14ac:dyDescent="0.3">
      <c r="A1136" s="1">
        <v>1969932</v>
      </c>
      <c r="B1136" s="1" t="s">
        <v>2261</v>
      </c>
      <c r="C1136" s="1" t="s">
        <v>22</v>
      </c>
      <c r="D1136" s="1" t="s">
        <v>2262</v>
      </c>
      <c r="E1136" s="2">
        <v>0</v>
      </c>
      <c r="F1136" s="1">
        <v>40</v>
      </c>
      <c r="G1136" s="1" t="s">
        <v>79</v>
      </c>
      <c r="H1136" s="1">
        <f t="shared" si="17"/>
        <v>0</v>
      </c>
      <c r="I1136" s="1" t="s">
        <v>22</v>
      </c>
      <c r="J1136" s="1" t="s">
        <v>0</v>
      </c>
    </row>
    <row r="1137" spans="1:10" x14ac:dyDescent="0.3">
      <c r="A1137" s="1">
        <v>1969933</v>
      </c>
      <c r="B1137" s="1" t="s">
        <v>2263</v>
      </c>
      <c r="C1137" s="1" t="s">
        <v>22</v>
      </c>
      <c r="D1137" s="1" t="s">
        <v>2264</v>
      </c>
      <c r="E1137" s="2">
        <v>0</v>
      </c>
      <c r="F1137" s="1">
        <v>40</v>
      </c>
      <c r="G1137" s="1" t="s">
        <v>79</v>
      </c>
      <c r="H1137" s="1">
        <f t="shared" si="17"/>
        <v>0</v>
      </c>
      <c r="I1137" s="1" t="s">
        <v>22</v>
      </c>
      <c r="J1137" s="1" t="s">
        <v>0</v>
      </c>
    </row>
    <row r="1138" spans="1:10" ht="28.8" x14ac:dyDescent="0.3">
      <c r="A1138" s="1">
        <v>1969934</v>
      </c>
      <c r="B1138" s="1" t="s">
        <v>2265</v>
      </c>
      <c r="C1138" s="1" t="s">
        <v>22</v>
      </c>
      <c r="D1138" s="1" t="s">
        <v>2266</v>
      </c>
      <c r="E1138" s="2">
        <v>0</v>
      </c>
      <c r="F1138" s="1">
        <v>65</v>
      </c>
      <c r="G1138" s="1" t="s">
        <v>79</v>
      </c>
      <c r="H1138" s="1">
        <f t="shared" si="17"/>
        <v>0</v>
      </c>
      <c r="I1138" s="1" t="s">
        <v>22</v>
      </c>
      <c r="J1138" s="1" t="s">
        <v>0</v>
      </c>
    </row>
    <row r="1139" spans="1:10" x14ac:dyDescent="0.3">
      <c r="A1139" s="1">
        <v>1969935</v>
      </c>
      <c r="B1139" s="1" t="s">
        <v>2267</v>
      </c>
      <c r="C1139" s="1" t="s">
        <v>22</v>
      </c>
      <c r="D1139" s="1" t="s">
        <v>2268</v>
      </c>
      <c r="E1139" s="2">
        <v>0</v>
      </c>
      <c r="F1139" s="1">
        <v>65</v>
      </c>
      <c r="G1139" s="1" t="s">
        <v>79</v>
      </c>
      <c r="H1139" s="1">
        <f t="shared" si="17"/>
        <v>0</v>
      </c>
      <c r="I1139" s="1" t="s">
        <v>22</v>
      </c>
      <c r="J1139" s="1" t="s">
        <v>0</v>
      </c>
    </row>
    <row r="1140" spans="1:10" ht="28.8" x14ac:dyDescent="0.3">
      <c r="A1140" s="1">
        <v>1969936</v>
      </c>
      <c r="B1140" s="1" t="s">
        <v>2269</v>
      </c>
      <c r="C1140" s="1" t="s">
        <v>22</v>
      </c>
      <c r="D1140" s="1" t="s">
        <v>2270</v>
      </c>
      <c r="E1140" s="2">
        <v>0</v>
      </c>
      <c r="F1140" s="1">
        <v>305</v>
      </c>
      <c r="G1140" s="1" t="s">
        <v>79</v>
      </c>
      <c r="H1140" s="1">
        <f t="shared" si="17"/>
        <v>0</v>
      </c>
      <c r="I1140" s="1" t="s">
        <v>22</v>
      </c>
      <c r="J1140" s="1" t="s">
        <v>0</v>
      </c>
    </row>
    <row r="1141" spans="1:10" x14ac:dyDescent="0.3">
      <c r="A1141" s="1">
        <v>1969937</v>
      </c>
      <c r="B1141" s="1" t="s">
        <v>2271</v>
      </c>
      <c r="C1141" s="1" t="s">
        <v>22</v>
      </c>
      <c r="D1141" s="1" t="s">
        <v>2272</v>
      </c>
      <c r="E1141" s="2">
        <v>0</v>
      </c>
      <c r="F1141" s="1">
        <v>305</v>
      </c>
      <c r="G1141" s="1" t="s">
        <v>79</v>
      </c>
      <c r="H1141" s="1">
        <f t="shared" si="17"/>
        <v>0</v>
      </c>
      <c r="I1141" s="1" t="s">
        <v>22</v>
      </c>
      <c r="J1141" s="1" t="s">
        <v>0</v>
      </c>
    </row>
    <row r="1142" spans="1:10" ht="28.8" x14ac:dyDescent="0.3">
      <c r="A1142" s="1">
        <v>1969938</v>
      </c>
      <c r="B1142" s="1" t="s">
        <v>2273</v>
      </c>
      <c r="C1142" s="1" t="s">
        <v>22</v>
      </c>
      <c r="D1142" s="1" t="s">
        <v>2274</v>
      </c>
      <c r="E1142" s="2">
        <v>0</v>
      </c>
      <c r="F1142" s="1">
        <v>35</v>
      </c>
      <c r="G1142" s="1" t="s">
        <v>79</v>
      </c>
      <c r="H1142" s="1">
        <f t="shared" si="17"/>
        <v>0</v>
      </c>
      <c r="I1142" s="1" t="s">
        <v>22</v>
      </c>
      <c r="J1142" s="1" t="s">
        <v>0</v>
      </c>
    </row>
    <row r="1143" spans="1:10" x14ac:dyDescent="0.3">
      <c r="A1143" s="1">
        <v>1969939</v>
      </c>
      <c r="B1143" s="1" t="s">
        <v>2275</v>
      </c>
      <c r="C1143" s="1" t="s">
        <v>22</v>
      </c>
      <c r="D1143" s="1" t="s">
        <v>2276</v>
      </c>
      <c r="E1143" s="2">
        <v>0</v>
      </c>
      <c r="F1143" s="1">
        <v>35</v>
      </c>
      <c r="G1143" s="1" t="s">
        <v>79</v>
      </c>
      <c r="H1143" s="1">
        <f t="shared" si="17"/>
        <v>0</v>
      </c>
      <c r="I1143" s="1" t="s">
        <v>22</v>
      </c>
      <c r="J1143" s="1" t="s">
        <v>0</v>
      </c>
    </row>
    <row r="1144" spans="1:10" ht="28.8" x14ac:dyDescent="0.3">
      <c r="A1144" s="1">
        <v>1969940</v>
      </c>
      <c r="B1144" s="1" t="s">
        <v>2277</v>
      </c>
      <c r="C1144" s="1" t="s">
        <v>22</v>
      </c>
      <c r="D1144" s="1" t="s">
        <v>2278</v>
      </c>
      <c r="E1144" s="2">
        <v>0</v>
      </c>
      <c r="F1144" s="1">
        <v>50</v>
      </c>
      <c r="G1144" s="1" t="s">
        <v>79</v>
      </c>
      <c r="H1144" s="1">
        <f t="shared" si="17"/>
        <v>0</v>
      </c>
      <c r="I1144" s="1" t="s">
        <v>22</v>
      </c>
      <c r="J1144" s="1" t="s">
        <v>0</v>
      </c>
    </row>
    <row r="1145" spans="1:10" x14ac:dyDescent="0.3">
      <c r="A1145" s="1">
        <v>1969941</v>
      </c>
      <c r="B1145" s="1" t="s">
        <v>2279</v>
      </c>
      <c r="C1145" s="1" t="s">
        <v>22</v>
      </c>
      <c r="D1145" s="1" t="s">
        <v>2280</v>
      </c>
      <c r="E1145" s="2">
        <v>0</v>
      </c>
      <c r="F1145" s="1">
        <v>50</v>
      </c>
      <c r="G1145" s="1" t="s">
        <v>79</v>
      </c>
      <c r="H1145" s="1">
        <f t="shared" si="17"/>
        <v>0</v>
      </c>
      <c r="I1145" s="1" t="s">
        <v>22</v>
      </c>
      <c r="J1145" s="1" t="s">
        <v>0</v>
      </c>
    </row>
    <row r="1146" spans="1:10" ht="28.8" x14ac:dyDescent="0.3">
      <c r="A1146" s="1">
        <v>1969942</v>
      </c>
      <c r="B1146" s="1" t="s">
        <v>2281</v>
      </c>
      <c r="C1146" s="1" t="s">
        <v>22</v>
      </c>
      <c r="D1146" s="1" t="s">
        <v>2282</v>
      </c>
      <c r="E1146" s="2">
        <v>0</v>
      </c>
      <c r="F1146" s="1">
        <v>35</v>
      </c>
      <c r="G1146" s="1" t="s">
        <v>79</v>
      </c>
      <c r="H1146" s="1">
        <f t="shared" si="17"/>
        <v>0</v>
      </c>
      <c r="I1146" s="1" t="s">
        <v>22</v>
      </c>
      <c r="J1146" s="1" t="s">
        <v>0</v>
      </c>
    </row>
    <row r="1147" spans="1:10" x14ac:dyDescent="0.3">
      <c r="A1147" s="1">
        <v>1969943</v>
      </c>
      <c r="B1147" s="1" t="s">
        <v>2283</v>
      </c>
      <c r="C1147" s="1" t="s">
        <v>22</v>
      </c>
      <c r="D1147" s="1" t="s">
        <v>2284</v>
      </c>
      <c r="E1147" s="2">
        <v>0</v>
      </c>
      <c r="F1147" s="1">
        <v>35</v>
      </c>
      <c r="G1147" s="1" t="s">
        <v>79</v>
      </c>
      <c r="H1147" s="1">
        <f t="shared" si="17"/>
        <v>0</v>
      </c>
      <c r="I1147" s="1" t="s">
        <v>22</v>
      </c>
      <c r="J1147" s="1" t="s">
        <v>0</v>
      </c>
    </row>
    <row r="1148" spans="1:10" x14ac:dyDescent="0.3">
      <c r="A1148" s="1">
        <v>1969944</v>
      </c>
      <c r="B1148" s="1" t="s">
        <v>2285</v>
      </c>
      <c r="C1148" s="1" t="s">
        <v>22</v>
      </c>
      <c r="D1148" s="1" t="s">
        <v>2286</v>
      </c>
      <c r="E1148" s="2">
        <v>0</v>
      </c>
      <c r="F1148" s="1">
        <v>75</v>
      </c>
      <c r="G1148" s="1" t="s">
        <v>79</v>
      </c>
      <c r="H1148" s="1">
        <f t="shared" si="17"/>
        <v>0</v>
      </c>
      <c r="I1148" s="1" t="s">
        <v>22</v>
      </c>
      <c r="J1148" s="1" t="s">
        <v>0</v>
      </c>
    </row>
    <row r="1149" spans="1:10" x14ac:dyDescent="0.3">
      <c r="A1149" s="1">
        <v>1969945</v>
      </c>
      <c r="B1149" s="1" t="s">
        <v>2287</v>
      </c>
      <c r="C1149" s="1" t="s">
        <v>22</v>
      </c>
      <c r="D1149" s="1" t="s">
        <v>2288</v>
      </c>
      <c r="E1149" s="2">
        <v>0</v>
      </c>
      <c r="F1149" s="1">
        <v>75</v>
      </c>
      <c r="G1149" s="1" t="s">
        <v>79</v>
      </c>
      <c r="H1149" s="1">
        <f t="shared" si="17"/>
        <v>0</v>
      </c>
      <c r="I1149" s="1" t="s">
        <v>22</v>
      </c>
      <c r="J1149" s="1" t="s">
        <v>0</v>
      </c>
    </row>
    <row r="1150" spans="1:10" x14ac:dyDescent="0.3">
      <c r="A1150" s="1">
        <v>1969946</v>
      </c>
      <c r="B1150" s="1" t="s">
        <v>2289</v>
      </c>
      <c r="C1150" s="1" t="s">
        <v>22</v>
      </c>
      <c r="D1150" s="1" t="s">
        <v>2290</v>
      </c>
      <c r="E1150" s="2">
        <v>0</v>
      </c>
      <c r="F1150" s="1">
        <v>75</v>
      </c>
      <c r="G1150" s="1" t="s">
        <v>79</v>
      </c>
      <c r="H1150" s="1">
        <f t="shared" si="17"/>
        <v>0</v>
      </c>
      <c r="I1150" s="1" t="s">
        <v>22</v>
      </c>
      <c r="J1150" s="1" t="s">
        <v>0</v>
      </c>
    </row>
    <row r="1151" spans="1:10" x14ac:dyDescent="0.3">
      <c r="A1151" s="1">
        <v>1969947</v>
      </c>
      <c r="B1151" s="1" t="s">
        <v>2291</v>
      </c>
      <c r="C1151" s="1" t="s">
        <v>22</v>
      </c>
      <c r="D1151" s="1" t="s">
        <v>2292</v>
      </c>
      <c r="E1151" s="2">
        <v>0</v>
      </c>
      <c r="F1151" s="1">
        <v>75</v>
      </c>
      <c r="G1151" s="1" t="s">
        <v>79</v>
      </c>
      <c r="H1151" s="1">
        <f t="shared" si="17"/>
        <v>0</v>
      </c>
      <c r="I1151" s="1" t="s">
        <v>22</v>
      </c>
      <c r="J1151" s="1" t="s">
        <v>0</v>
      </c>
    </row>
    <row r="1152" spans="1:10" ht="28.8" x14ac:dyDescent="0.3">
      <c r="A1152" s="1">
        <v>1969948</v>
      </c>
      <c r="B1152" s="1" t="s">
        <v>2293</v>
      </c>
      <c r="C1152" s="1" t="s">
        <v>22</v>
      </c>
      <c r="D1152" s="1" t="s">
        <v>2294</v>
      </c>
      <c r="E1152" s="2">
        <v>0</v>
      </c>
      <c r="F1152" s="1">
        <v>15</v>
      </c>
      <c r="G1152" s="1" t="s">
        <v>79</v>
      </c>
      <c r="H1152" s="1">
        <f t="shared" si="17"/>
        <v>0</v>
      </c>
      <c r="I1152" s="1" t="s">
        <v>22</v>
      </c>
      <c r="J1152" s="1" t="s">
        <v>0</v>
      </c>
    </row>
    <row r="1153" spans="1:10" x14ac:dyDescent="0.3">
      <c r="A1153" s="1">
        <v>1969949</v>
      </c>
      <c r="B1153" s="1" t="s">
        <v>2295</v>
      </c>
      <c r="C1153" s="1" t="s">
        <v>22</v>
      </c>
      <c r="D1153" s="1" t="s">
        <v>2296</v>
      </c>
      <c r="E1153" s="2">
        <v>0</v>
      </c>
      <c r="F1153" s="1">
        <v>15</v>
      </c>
      <c r="G1153" s="1" t="s">
        <v>79</v>
      </c>
      <c r="H1153" s="1">
        <f t="shared" si="17"/>
        <v>0</v>
      </c>
      <c r="I1153" s="1" t="s">
        <v>22</v>
      </c>
      <c r="J1153" s="1" t="s">
        <v>0</v>
      </c>
    </row>
    <row r="1154" spans="1:10" ht="28.8" x14ac:dyDescent="0.3">
      <c r="A1154" s="1">
        <v>1969950</v>
      </c>
      <c r="B1154" s="1" t="s">
        <v>2297</v>
      </c>
      <c r="C1154" s="1" t="s">
        <v>22</v>
      </c>
      <c r="D1154" s="1" t="s">
        <v>2298</v>
      </c>
      <c r="E1154" s="2">
        <v>0</v>
      </c>
      <c r="F1154" s="1">
        <v>180</v>
      </c>
      <c r="G1154" s="1" t="s">
        <v>79</v>
      </c>
      <c r="H1154" s="1">
        <f t="shared" si="17"/>
        <v>0</v>
      </c>
      <c r="I1154" s="1" t="s">
        <v>22</v>
      </c>
      <c r="J1154" s="1" t="s">
        <v>0</v>
      </c>
    </row>
    <row r="1155" spans="1:10" x14ac:dyDescent="0.3">
      <c r="A1155" s="1">
        <v>1969951</v>
      </c>
      <c r="B1155" s="1" t="s">
        <v>2299</v>
      </c>
      <c r="C1155" s="1" t="s">
        <v>22</v>
      </c>
      <c r="D1155" s="1" t="s">
        <v>2300</v>
      </c>
      <c r="E1155" s="2">
        <v>0</v>
      </c>
      <c r="F1155" s="1">
        <v>180</v>
      </c>
      <c r="G1155" s="1" t="s">
        <v>79</v>
      </c>
      <c r="H1155" s="1">
        <f t="shared" ref="H1155:H1218" si="18">IF(ISNUMBER(VALUE(E1155)),ROUND(SUM(ROUND(E1155,2)*F1155),2),"N")</f>
        <v>0</v>
      </c>
      <c r="I1155" s="1" t="s">
        <v>22</v>
      </c>
      <c r="J1155" s="1" t="s">
        <v>0</v>
      </c>
    </row>
    <row r="1156" spans="1:10" x14ac:dyDescent="0.3">
      <c r="A1156" s="1">
        <v>1969952</v>
      </c>
      <c r="B1156" s="1" t="s">
        <v>2301</v>
      </c>
      <c r="C1156" s="1" t="s">
        <v>22</v>
      </c>
      <c r="D1156" s="1" t="s">
        <v>2302</v>
      </c>
      <c r="E1156" s="2">
        <v>0</v>
      </c>
      <c r="F1156" s="1">
        <v>180</v>
      </c>
      <c r="G1156" s="1" t="s">
        <v>79</v>
      </c>
      <c r="H1156" s="1">
        <f t="shared" si="18"/>
        <v>0</v>
      </c>
      <c r="I1156" s="1" t="s">
        <v>22</v>
      </c>
      <c r="J1156" s="1" t="s">
        <v>0</v>
      </c>
    </row>
    <row r="1157" spans="1:10" x14ac:dyDescent="0.3">
      <c r="A1157" s="1">
        <v>1969953</v>
      </c>
      <c r="B1157" s="1" t="s">
        <v>2303</v>
      </c>
      <c r="C1157" s="1" t="s">
        <v>22</v>
      </c>
      <c r="D1157" s="1" t="s">
        <v>2304</v>
      </c>
      <c r="E1157" s="2">
        <v>0</v>
      </c>
      <c r="F1157" s="1">
        <v>8</v>
      </c>
      <c r="G1157" s="1" t="s">
        <v>72</v>
      </c>
      <c r="H1157" s="1">
        <f t="shared" si="18"/>
        <v>0</v>
      </c>
      <c r="I1157" s="1" t="s">
        <v>22</v>
      </c>
      <c r="J1157" s="1" t="s">
        <v>0</v>
      </c>
    </row>
    <row r="1158" spans="1:10" x14ac:dyDescent="0.3">
      <c r="A1158" s="1">
        <v>1969954</v>
      </c>
      <c r="B1158" s="1" t="s">
        <v>2305</v>
      </c>
      <c r="C1158" s="1" t="s">
        <v>22</v>
      </c>
      <c r="D1158" s="1" t="s">
        <v>2306</v>
      </c>
      <c r="E1158" s="2">
        <v>0</v>
      </c>
      <c r="F1158" s="1">
        <v>90</v>
      </c>
      <c r="G1158" s="1" t="s">
        <v>72</v>
      </c>
      <c r="H1158" s="1">
        <f t="shared" si="18"/>
        <v>0</v>
      </c>
      <c r="I1158" s="1" t="s">
        <v>22</v>
      </c>
      <c r="J1158" s="1" t="s">
        <v>0</v>
      </c>
    </row>
    <row r="1159" spans="1:10" x14ac:dyDescent="0.3">
      <c r="A1159" s="1">
        <v>1969955</v>
      </c>
      <c r="B1159" s="1" t="s">
        <v>2307</v>
      </c>
      <c r="C1159" s="1" t="s">
        <v>22</v>
      </c>
      <c r="D1159" s="1" t="s">
        <v>2308</v>
      </c>
      <c r="E1159" s="2">
        <v>0</v>
      </c>
      <c r="F1159" s="1">
        <v>90</v>
      </c>
      <c r="G1159" s="1" t="s">
        <v>72</v>
      </c>
      <c r="H1159" s="1">
        <f t="shared" si="18"/>
        <v>0</v>
      </c>
      <c r="I1159" s="1" t="s">
        <v>22</v>
      </c>
      <c r="J1159" s="1" t="s">
        <v>0</v>
      </c>
    </row>
    <row r="1160" spans="1:10" ht="28.8" x14ac:dyDescent="0.3">
      <c r="A1160" s="1">
        <v>1969956</v>
      </c>
      <c r="B1160" s="1" t="s">
        <v>2309</v>
      </c>
      <c r="C1160" s="1" t="s">
        <v>22</v>
      </c>
      <c r="D1160" s="1" t="s">
        <v>2310</v>
      </c>
      <c r="E1160" s="2">
        <v>0</v>
      </c>
      <c r="F1160" s="1">
        <v>24</v>
      </c>
      <c r="G1160" s="1" t="s">
        <v>79</v>
      </c>
      <c r="H1160" s="1">
        <f t="shared" si="18"/>
        <v>0</v>
      </c>
      <c r="I1160" s="1" t="s">
        <v>22</v>
      </c>
      <c r="J1160" s="1" t="s">
        <v>0</v>
      </c>
    </row>
    <row r="1161" spans="1:10" x14ac:dyDescent="0.3">
      <c r="A1161" s="1">
        <v>1969957</v>
      </c>
      <c r="B1161" s="1" t="s">
        <v>2311</v>
      </c>
      <c r="C1161" s="1" t="s">
        <v>22</v>
      </c>
      <c r="D1161" s="1" t="s">
        <v>2312</v>
      </c>
      <c r="E1161" s="2">
        <v>0</v>
      </c>
      <c r="F1161" s="1">
        <v>24</v>
      </c>
      <c r="G1161" s="1" t="s">
        <v>79</v>
      </c>
      <c r="H1161" s="1">
        <f t="shared" si="18"/>
        <v>0</v>
      </c>
      <c r="I1161" s="1" t="s">
        <v>22</v>
      </c>
      <c r="J1161" s="1" t="s">
        <v>0</v>
      </c>
    </row>
    <row r="1162" spans="1:10" ht="28.8" x14ac:dyDescent="0.3">
      <c r="A1162" s="1">
        <v>1969958</v>
      </c>
      <c r="B1162" s="1" t="s">
        <v>2313</v>
      </c>
      <c r="C1162" s="1" t="s">
        <v>22</v>
      </c>
      <c r="D1162" s="1" t="s">
        <v>2314</v>
      </c>
      <c r="E1162" s="2">
        <v>0</v>
      </c>
      <c r="F1162" s="1">
        <v>1</v>
      </c>
      <c r="G1162" s="1" t="s">
        <v>860</v>
      </c>
      <c r="H1162" s="1">
        <f t="shared" si="18"/>
        <v>0</v>
      </c>
      <c r="I1162" s="1" t="s">
        <v>22</v>
      </c>
      <c r="J1162" s="1" t="s">
        <v>0</v>
      </c>
    </row>
    <row r="1163" spans="1:10" x14ac:dyDescent="0.3">
      <c r="A1163" s="1">
        <v>1969959</v>
      </c>
      <c r="B1163" s="1" t="s">
        <v>2315</v>
      </c>
      <c r="C1163" s="1" t="s">
        <v>22</v>
      </c>
      <c r="D1163" s="1" t="s">
        <v>2316</v>
      </c>
      <c r="E1163" s="2">
        <v>0</v>
      </c>
      <c r="F1163" s="1">
        <v>1</v>
      </c>
      <c r="G1163" s="1" t="s">
        <v>147</v>
      </c>
      <c r="H1163" s="1">
        <f t="shared" si="18"/>
        <v>0</v>
      </c>
      <c r="I1163" s="1" t="s">
        <v>22</v>
      </c>
      <c r="J1163" s="1" t="s">
        <v>0</v>
      </c>
    </row>
    <row r="1164" spans="1:10" x14ac:dyDescent="0.3">
      <c r="A1164" s="1">
        <v>1969960</v>
      </c>
      <c r="B1164" s="1" t="s">
        <v>2317</v>
      </c>
      <c r="C1164" s="1" t="s">
        <v>22</v>
      </c>
      <c r="D1164" s="1" t="s">
        <v>2318</v>
      </c>
      <c r="E1164" s="2">
        <v>0</v>
      </c>
      <c r="F1164" s="1">
        <v>1</v>
      </c>
      <c r="G1164" s="1" t="s">
        <v>147</v>
      </c>
      <c r="H1164" s="1">
        <f t="shared" si="18"/>
        <v>0</v>
      </c>
      <c r="I1164" s="1" t="s">
        <v>22</v>
      </c>
      <c r="J1164" s="1" t="s">
        <v>0</v>
      </c>
    </row>
    <row r="1165" spans="1:10" x14ac:dyDescent="0.3">
      <c r="A1165" s="1">
        <v>1969961</v>
      </c>
      <c r="B1165" s="1" t="s">
        <v>2319</v>
      </c>
      <c r="C1165" s="1" t="s">
        <v>22</v>
      </c>
      <c r="D1165" s="1" t="s">
        <v>2240</v>
      </c>
      <c r="E1165" s="2">
        <v>0</v>
      </c>
      <c r="F1165" s="1">
        <v>1</v>
      </c>
      <c r="G1165" s="1" t="s">
        <v>147</v>
      </c>
      <c r="H1165" s="1">
        <f t="shared" si="18"/>
        <v>0</v>
      </c>
      <c r="I1165" s="1" t="s">
        <v>22</v>
      </c>
      <c r="J1165" s="1" t="s">
        <v>0</v>
      </c>
    </row>
    <row r="1166" spans="1:10" x14ac:dyDescent="0.3">
      <c r="A1166" s="1">
        <v>1969962</v>
      </c>
      <c r="B1166" s="1" t="s">
        <v>2320</v>
      </c>
      <c r="C1166" s="1" t="s">
        <v>22</v>
      </c>
      <c r="D1166" s="1" t="s">
        <v>2321</v>
      </c>
      <c r="E1166" s="2">
        <v>0</v>
      </c>
      <c r="F1166" s="1">
        <v>1</v>
      </c>
      <c r="G1166" s="1" t="s">
        <v>147</v>
      </c>
      <c r="H1166" s="1">
        <f t="shared" si="18"/>
        <v>0</v>
      </c>
      <c r="I1166" s="1" t="s">
        <v>22</v>
      </c>
      <c r="J1166" s="1" t="s">
        <v>0</v>
      </c>
    </row>
    <row r="1167" spans="1:10" x14ac:dyDescent="0.3">
      <c r="A1167" s="1">
        <v>1969963</v>
      </c>
      <c r="B1167" s="1" t="s">
        <v>2322</v>
      </c>
      <c r="C1167" s="1" t="s">
        <v>22</v>
      </c>
      <c r="D1167" s="1" t="s">
        <v>2236</v>
      </c>
      <c r="E1167" s="2">
        <v>0</v>
      </c>
      <c r="F1167" s="1">
        <v>1</v>
      </c>
      <c r="G1167" s="1" t="s">
        <v>147</v>
      </c>
      <c r="H1167" s="1">
        <f t="shared" si="18"/>
        <v>0</v>
      </c>
      <c r="I1167" s="1" t="s">
        <v>22</v>
      </c>
      <c r="J1167" s="1" t="s">
        <v>0</v>
      </c>
    </row>
    <row r="1168" spans="1:10" x14ac:dyDescent="0.3">
      <c r="A1168" s="1">
        <v>1969964</v>
      </c>
      <c r="B1168" s="1" t="s">
        <v>2323</v>
      </c>
      <c r="C1168" s="1" t="s">
        <v>22</v>
      </c>
      <c r="D1168" s="1" t="s">
        <v>2238</v>
      </c>
      <c r="E1168" s="2">
        <v>0</v>
      </c>
      <c r="F1168" s="1">
        <v>1</v>
      </c>
      <c r="G1168" s="1" t="s">
        <v>147</v>
      </c>
      <c r="H1168" s="1">
        <f t="shared" si="18"/>
        <v>0</v>
      </c>
      <c r="I1168" s="1" t="s">
        <v>22</v>
      </c>
      <c r="J1168" s="1" t="s">
        <v>0</v>
      </c>
    </row>
    <row r="1169" spans="1:10" x14ac:dyDescent="0.3">
      <c r="A1169" s="1">
        <v>1969965</v>
      </c>
      <c r="B1169" s="1" t="s">
        <v>2324</v>
      </c>
      <c r="C1169" s="1" t="s">
        <v>2325</v>
      </c>
      <c r="D1169" s="1" t="s">
        <v>2326</v>
      </c>
      <c r="E1169" s="1">
        <f>ROUND(H1170+H1171+H1172+H1173+H1174+H1175+H1176+H1177+H1178+H1179+H1180+H1181+H1182+H1183+H1184+H1185+H1186+H1187+H1188+H1189+H1190+H1191+H1192+H1193+H1194+H1195+H1196+H1197+H1198+H1199+H1200+H1201+H1202+H1203+H1204+H1205+H1206+H1207+H1208+H1209+H1210+H1211+H1212+H1213,2)</f>
        <v>0</v>
      </c>
      <c r="F1169" s="1">
        <v>1</v>
      </c>
      <c r="G1169" s="1" t="s">
        <v>0</v>
      </c>
      <c r="H1169" s="1">
        <f t="shared" si="18"/>
        <v>0</v>
      </c>
      <c r="I1169" s="1" t="s">
        <v>22</v>
      </c>
      <c r="J1169" s="1" t="s">
        <v>0</v>
      </c>
    </row>
    <row r="1170" spans="1:10" x14ac:dyDescent="0.3">
      <c r="A1170" s="1">
        <v>1969966</v>
      </c>
      <c r="B1170" s="1" t="s">
        <v>2327</v>
      </c>
      <c r="C1170" s="1" t="s">
        <v>22</v>
      </c>
      <c r="D1170" s="1" t="s">
        <v>2328</v>
      </c>
      <c r="E1170" s="2">
        <v>0</v>
      </c>
      <c r="F1170" s="1">
        <v>864</v>
      </c>
      <c r="G1170" s="1" t="s">
        <v>72</v>
      </c>
      <c r="H1170" s="1">
        <f t="shared" si="18"/>
        <v>0</v>
      </c>
      <c r="I1170" s="1" t="s">
        <v>22</v>
      </c>
      <c r="J1170" s="1" t="s">
        <v>0</v>
      </c>
    </row>
    <row r="1171" spans="1:10" ht="28.8" x14ac:dyDescent="0.3">
      <c r="A1171" s="1">
        <v>1969967</v>
      </c>
      <c r="B1171" s="1" t="s">
        <v>2329</v>
      </c>
      <c r="C1171" s="1" t="s">
        <v>22</v>
      </c>
      <c r="D1171" s="1" t="s">
        <v>2330</v>
      </c>
      <c r="E1171" s="2">
        <v>0</v>
      </c>
      <c r="F1171" s="1">
        <v>361</v>
      </c>
      <c r="G1171" s="1" t="s">
        <v>72</v>
      </c>
      <c r="H1171" s="1">
        <f t="shared" si="18"/>
        <v>0</v>
      </c>
      <c r="I1171" s="1" t="s">
        <v>22</v>
      </c>
      <c r="J1171" s="1" t="s">
        <v>0</v>
      </c>
    </row>
    <row r="1172" spans="1:10" x14ac:dyDescent="0.3">
      <c r="A1172" s="1">
        <v>1969968</v>
      </c>
      <c r="B1172" s="1" t="s">
        <v>2331</v>
      </c>
      <c r="C1172" s="1" t="s">
        <v>22</v>
      </c>
      <c r="D1172" s="1" t="s">
        <v>2332</v>
      </c>
      <c r="E1172" s="2">
        <v>0</v>
      </c>
      <c r="F1172" s="1">
        <v>503</v>
      </c>
      <c r="G1172" s="1" t="s">
        <v>72</v>
      </c>
      <c r="H1172" s="1">
        <f t="shared" si="18"/>
        <v>0</v>
      </c>
      <c r="I1172" s="1" t="s">
        <v>22</v>
      </c>
      <c r="J1172" s="1" t="s">
        <v>0</v>
      </c>
    </row>
    <row r="1173" spans="1:10" ht="28.8" x14ac:dyDescent="0.3">
      <c r="A1173" s="1">
        <v>1969969</v>
      </c>
      <c r="B1173" s="1" t="s">
        <v>2333</v>
      </c>
      <c r="C1173" s="1" t="s">
        <v>22</v>
      </c>
      <c r="D1173" s="1" t="s">
        <v>2334</v>
      </c>
      <c r="E1173" s="2">
        <v>0</v>
      </c>
      <c r="F1173" s="1">
        <v>124</v>
      </c>
      <c r="G1173" s="1" t="s">
        <v>72</v>
      </c>
      <c r="H1173" s="1">
        <f t="shared" si="18"/>
        <v>0</v>
      </c>
      <c r="I1173" s="1" t="s">
        <v>22</v>
      </c>
      <c r="J1173" s="1" t="s">
        <v>0</v>
      </c>
    </row>
    <row r="1174" spans="1:10" ht="28.8" x14ac:dyDescent="0.3">
      <c r="A1174" s="1">
        <v>1969970</v>
      </c>
      <c r="B1174" s="1" t="s">
        <v>2335</v>
      </c>
      <c r="C1174" s="1" t="s">
        <v>22</v>
      </c>
      <c r="D1174" s="1" t="s">
        <v>2336</v>
      </c>
      <c r="E1174" s="2">
        <v>0</v>
      </c>
      <c r="F1174" s="1">
        <v>145</v>
      </c>
      <c r="G1174" s="1" t="s">
        <v>72</v>
      </c>
      <c r="H1174" s="1">
        <f t="shared" si="18"/>
        <v>0</v>
      </c>
      <c r="I1174" s="1" t="s">
        <v>22</v>
      </c>
      <c r="J1174" s="1" t="s">
        <v>0</v>
      </c>
    </row>
    <row r="1175" spans="1:10" ht="28.8" x14ac:dyDescent="0.3">
      <c r="A1175" s="1">
        <v>1969971</v>
      </c>
      <c r="B1175" s="1" t="s">
        <v>2337</v>
      </c>
      <c r="C1175" s="1" t="s">
        <v>22</v>
      </c>
      <c r="D1175" s="1" t="s">
        <v>2338</v>
      </c>
      <c r="E1175" s="2">
        <v>0</v>
      </c>
      <c r="F1175" s="1">
        <v>55</v>
      </c>
      <c r="G1175" s="1" t="s">
        <v>72</v>
      </c>
      <c r="H1175" s="1">
        <f t="shared" si="18"/>
        <v>0</v>
      </c>
      <c r="I1175" s="1" t="s">
        <v>22</v>
      </c>
      <c r="J1175" s="1" t="s">
        <v>0</v>
      </c>
    </row>
    <row r="1176" spans="1:10" ht="28.8" x14ac:dyDescent="0.3">
      <c r="A1176" s="1">
        <v>1969972</v>
      </c>
      <c r="B1176" s="1" t="s">
        <v>2339</v>
      </c>
      <c r="C1176" s="1" t="s">
        <v>22</v>
      </c>
      <c r="D1176" s="1" t="s">
        <v>2340</v>
      </c>
      <c r="E1176" s="2">
        <v>0</v>
      </c>
      <c r="F1176" s="1">
        <v>88</v>
      </c>
      <c r="G1176" s="1" t="s">
        <v>72</v>
      </c>
      <c r="H1176" s="1">
        <f t="shared" si="18"/>
        <v>0</v>
      </c>
      <c r="I1176" s="1" t="s">
        <v>22</v>
      </c>
      <c r="J1176" s="1" t="s">
        <v>0</v>
      </c>
    </row>
    <row r="1177" spans="1:10" ht="28.8" x14ac:dyDescent="0.3">
      <c r="A1177" s="1">
        <v>1969973</v>
      </c>
      <c r="B1177" s="1" t="s">
        <v>2341</v>
      </c>
      <c r="C1177" s="1" t="s">
        <v>22</v>
      </c>
      <c r="D1177" s="1" t="s">
        <v>2342</v>
      </c>
      <c r="E1177" s="2">
        <v>0</v>
      </c>
      <c r="F1177" s="1">
        <v>8</v>
      </c>
      <c r="G1177" s="1" t="s">
        <v>72</v>
      </c>
      <c r="H1177" s="1">
        <f t="shared" si="18"/>
        <v>0</v>
      </c>
      <c r="I1177" s="1" t="s">
        <v>22</v>
      </c>
      <c r="J1177" s="1" t="s">
        <v>0</v>
      </c>
    </row>
    <row r="1178" spans="1:10" ht="28.8" x14ac:dyDescent="0.3">
      <c r="A1178" s="1">
        <v>1969974</v>
      </c>
      <c r="B1178" s="1" t="s">
        <v>2343</v>
      </c>
      <c r="C1178" s="1" t="s">
        <v>22</v>
      </c>
      <c r="D1178" s="1" t="s">
        <v>2344</v>
      </c>
      <c r="E1178" s="2">
        <v>0</v>
      </c>
      <c r="F1178" s="1">
        <v>20</v>
      </c>
      <c r="G1178" s="1" t="s">
        <v>72</v>
      </c>
      <c r="H1178" s="1">
        <f t="shared" si="18"/>
        <v>0</v>
      </c>
      <c r="I1178" s="1" t="s">
        <v>22</v>
      </c>
      <c r="J1178" s="1" t="s">
        <v>0</v>
      </c>
    </row>
    <row r="1179" spans="1:10" ht="28.8" x14ac:dyDescent="0.3">
      <c r="A1179" s="1">
        <v>1969975</v>
      </c>
      <c r="B1179" s="1" t="s">
        <v>2345</v>
      </c>
      <c r="C1179" s="1" t="s">
        <v>22</v>
      </c>
      <c r="D1179" s="1" t="s">
        <v>2346</v>
      </c>
      <c r="E1179" s="2">
        <v>0</v>
      </c>
      <c r="F1179" s="1">
        <v>18</v>
      </c>
      <c r="G1179" s="1" t="s">
        <v>72</v>
      </c>
      <c r="H1179" s="1">
        <f t="shared" si="18"/>
        <v>0</v>
      </c>
      <c r="I1179" s="1" t="s">
        <v>22</v>
      </c>
      <c r="J1179" s="1" t="s">
        <v>0</v>
      </c>
    </row>
    <row r="1180" spans="1:10" ht="28.8" x14ac:dyDescent="0.3">
      <c r="A1180" s="1">
        <v>1969976</v>
      </c>
      <c r="B1180" s="1" t="s">
        <v>2347</v>
      </c>
      <c r="C1180" s="1" t="s">
        <v>22</v>
      </c>
      <c r="D1180" s="1" t="s">
        <v>2348</v>
      </c>
      <c r="E1180" s="2">
        <v>0</v>
      </c>
      <c r="F1180" s="1">
        <v>20</v>
      </c>
      <c r="G1180" s="1" t="s">
        <v>72</v>
      </c>
      <c r="H1180" s="1">
        <f t="shared" si="18"/>
        <v>0</v>
      </c>
      <c r="I1180" s="1" t="s">
        <v>22</v>
      </c>
      <c r="J1180" s="1" t="s">
        <v>0</v>
      </c>
    </row>
    <row r="1181" spans="1:10" ht="28.8" x14ac:dyDescent="0.3">
      <c r="A1181" s="1">
        <v>1969977</v>
      </c>
      <c r="B1181" s="1" t="s">
        <v>2349</v>
      </c>
      <c r="C1181" s="1" t="s">
        <v>22</v>
      </c>
      <c r="D1181" s="1" t="s">
        <v>2350</v>
      </c>
      <c r="E1181" s="2">
        <v>0</v>
      </c>
      <c r="F1181" s="1">
        <v>125</v>
      </c>
      <c r="G1181" s="1" t="s">
        <v>72</v>
      </c>
      <c r="H1181" s="1">
        <f t="shared" si="18"/>
        <v>0</v>
      </c>
      <c r="I1181" s="1" t="s">
        <v>22</v>
      </c>
      <c r="J1181" s="1" t="s">
        <v>0</v>
      </c>
    </row>
    <row r="1182" spans="1:10" ht="28.8" x14ac:dyDescent="0.3">
      <c r="A1182" s="1">
        <v>1969978</v>
      </c>
      <c r="B1182" s="1" t="s">
        <v>2351</v>
      </c>
      <c r="C1182" s="1" t="s">
        <v>22</v>
      </c>
      <c r="D1182" s="1" t="s">
        <v>2352</v>
      </c>
      <c r="E1182" s="2">
        <v>0</v>
      </c>
      <c r="F1182" s="1">
        <v>30</v>
      </c>
      <c r="G1182" s="1" t="s">
        <v>72</v>
      </c>
      <c r="H1182" s="1">
        <f t="shared" si="18"/>
        <v>0</v>
      </c>
      <c r="I1182" s="1" t="s">
        <v>22</v>
      </c>
      <c r="J1182" s="1" t="s">
        <v>0</v>
      </c>
    </row>
    <row r="1183" spans="1:10" x14ac:dyDescent="0.3">
      <c r="A1183" s="1">
        <v>1969979</v>
      </c>
      <c r="B1183" s="1" t="s">
        <v>2353</v>
      </c>
      <c r="C1183" s="1" t="s">
        <v>22</v>
      </c>
      <c r="D1183" s="1" t="s">
        <v>2354</v>
      </c>
      <c r="E1183" s="2">
        <v>0</v>
      </c>
      <c r="F1183" s="1">
        <v>36</v>
      </c>
      <c r="G1183" s="1" t="s">
        <v>72</v>
      </c>
      <c r="H1183" s="1">
        <f t="shared" si="18"/>
        <v>0</v>
      </c>
      <c r="I1183" s="1" t="s">
        <v>22</v>
      </c>
      <c r="J1183" s="1" t="s">
        <v>0</v>
      </c>
    </row>
    <row r="1184" spans="1:10" x14ac:dyDescent="0.3">
      <c r="A1184" s="1">
        <v>1969980</v>
      </c>
      <c r="B1184" s="1" t="s">
        <v>2355</v>
      </c>
      <c r="C1184" s="1" t="s">
        <v>22</v>
      </c>
      <c r="D1184" s="1" t="s">
        <v>2356</v>
      </c>
      <c r="E1184" s="2">
        <v>0</v>
      </c>
      <c r="F1184" s="1">
        <v>37</v>
      </c>
      <c r="G1184" s="1" t="s">
        <v>72</v>
      </c>
      <c r="H1184" s="1">
        <f t="shared" si="18"/>
        <v>0</v>
      </c>
      <c r="I1184" s="1" t="s">
        <v>22</v>
      </c>
      <c r="J1184" s="1" t="s">
        <v>0</v>
      </c>
    </row>
    <row r="1185" spans="1:10" ht="28.8" x14ac:dyDescent="0.3">
      <c r="A1185" s="1">
        <v>1969981</v>
      </c>
      <c r="B1185" s="1" t="s">
        <v>2357</v>
      </c>
      <c r="C1185" s="1" t="s">
        <v>22</v>
      </c>
      <c r="D1185" s="1" t="s">
        <v>2358</v>
      </c>
      <c r="E1185" s="2">
        <v>0</v>
      </c>
      <c r="F1185" s="1">
        <v>8</v>
      </c>
      <c r="G1185" s="1" t="s">
        <v>72</v>
      </c>
      <c r="H1185" s="1">
        <f t="shared" si="18"/>
        <v>0</v>
      </c>
      <c r="I1185" s="1" t="s">
        <v>22</v>
      </c>
      <c r="J1185" s="1" t="s">
        <v>0</v>
      </c>
    </row>
    <row r="1186" spans="1:10" ht="28.8" x14ac:dyDescent="0.3">
      <c r="A1186" s="1">
        <v>1969982</v>
      </c>
      <c r="B1186" s="1" t="s">
        <v>2359</v>
      </c>
      <c r="C1186" s="1" t="s">
        <v>22</v>
      </c>
      <c r="D1186" s="1" t="s">
        <v>2358</v>
      </c>
      <c r="E1186" s="2">
        <v>0</v>
      </c>
      <c r="F1186" s="1">
        <v>88</v>
      </c>
      <c r="G1186" s="1" t="s">
        <v>72</v>
      </c>
      <c r="H1186" s="1">
        <f t="shared" si="18"/>
        <v>0</v>
      </c>
      <c r="I1186" s="1" t="s">
        <v>22</v>
      </c>
      <c r="J1186" s="1" t="s">
        <v>0</v>
      </c>
    </row>
    <row r="1187" spans="1:10" x14ac:dyDescent="0.3">
      <c r="A1187" s="1">
        <v>1969983</v>
      </c>
      <c r="B1187" s="1" t="s">
        <v>2360</v>
      </c>
      <c r="C1187" s="1" t="s">
        <v>22</v>
      </c>
      <c r="D1187" s="1" t="s">
        <v>2361</v>
      </c>
      <c r="E1187" s="2">
        <v>0</v>
      </c>
      <c r="F1187" s="1">
        <v>8</v>
      </c>
      <c r="G1187" s="1" t="s">
        <v>72</v>
      </c>
      <c r="H1187" s="1">
        <f t="shared" si="18"/>
        <v>0</v>
      </c>
      <c r="I1187" s="1" t="s">
        <v>22</v>
      </c>
      <c r="J1187" s="1" t="s">
        <v>0</v>
      </c>
    </row>
    <row r="1188" spans="1:10" ht="28.8" x14ac:dyDescent="0.3">
      <c r="A1188" s="1">
        <v>1969984</v>
      </c>
      <c r="B1188" s="1" t="s">
        <v>2362</v>
      </c>
      <c r="C1188" s="1" t="s">
        <v>22</v>
      </c>
      <c r="D1188" s="1" t="s">
        <v>2363</v>
      </c>
      <c r="E1188" s="2">
        <v>0</v>
      </c>
      <c r="F1188" s="1">
        <v>9</v>
      </c>
      <c r="G1188" s="1" t="s">
        <v>72</v>
      </c>
      <c r="H1188" s="1">
        <f t="shared" si="18"/>
        <v>0</v>
      </c>
      <c r="I1188" s="1" t="s">
        <v>22</v>
      </c>
      <c r="J1188" s="1" t="s">
        <v>0</v>
      </c>
    </row>
    <row r="1189" spans="1:10" ht="28.8" x14ac:dyDescent="0.3">
      <c r="A1189" s="1">
        <v>1969985</v>
      </c>
      <c r="B1189" s="1" t="s">
        <v>2364</v>
      </c>
      <c r="C1189" s="1" t="s">
        <v>22</v>
      </c>
      <c r="D1189" s="1" t="s">
        <v>2365</v>
      </c>
      <c r="E1189" s="2">
        <v>0</v>
      </c>
      <c r="F1189" s="1">
        <v>15</v>
      </c>
      <c r="G1189" s="1" t="s">
        <v>72</v>
      </c>
      <c r="H1189" s="1">
        <f t="shared" si="18"/>
        <v>0</v>
      </c>
      <c r="I1189" s="1" t="s">
        <v>22</v>
      </c>
      <c r="J1189" s="1" t="s">
        <v>0</v>
      </c>
    </row>
    <row r="1190" spans="1:10" ht="28.8" x14ac:dyDescent="0.3">
      <c r="A1190" s="1">
        <v>1969986</v>
      </c>
      <c r="B1190" s="1" t="s">
        <v>2366</v>
      </c>
      <c r="C1190" s="1" t="s">
        <v>22</v>
      </c>
      <c r="D1190" s="1" t="s">
        <v>2367</v>
      </c>
      <c r="E1190" s="2">
        <v>0</v>
      </c>
      <c r="F1190" s="1">
        <v>27</v>
      </c>
      <c r="G1190" s="1" t="s">
        <v>72</v>
      </c>
      <c r="H1190" s="1">
        <f t="shared" si="18"/>
        <v>0</v>
      </c>
      <c r="I1190" s="1" t="s">
        <v>22</v>
      </c>
      <c r="J1190" s="1" t="s">
        <v>0</v>
      </c>
    </row>
    <row r="1191" spans="1:10" ht="28.8" x14ac:dyDescent="0.3">
      <c r="A1191" s="1">
        <v>1969987</v>
      </c>
      <c r="B1191" s="1" t="s">
        <v>2368</v>
      </c>
      <c r="C1191" s="1" t="s">
        <v>22</v>
      </c>
      <c r="D1191" s="1" t="s">
        <v>2369</v>
      </c>
      <c r="E1191" s="2">
        <v>0</v>
      </c>
      <c r="F1191" s="1">
        <v>3</v>
      </c>
      <c r="G1191" s="1" t="s">
        <v>72</v>
      </c>
      <c r="H1191" s="1">
        <f t="shared" si="18"/>
        <v>0</v>
      </c>
      <c r="I1191" s="1" t="s">
        <v>22</v>
      </c>
      <c r="J1191" s="1" t="s">
        <v>0</v>
      </c>
    </row>
    <row r="1192" spans="1:10" x14ac:dyDescent="0.3">
      <c r="A1192" s="1">
        <v>1969988</v>
      </c>
      <c r="B1192" s="1" t="s">
        <v>2370</v>
      </c>
      <c r="C1192" s="1" t="s">
        <v>22</v>
      </c>
      <c r="D1192" s="1" t="s">
        <v>2371</v>
      </c>
      <c r="E1192" s="2">
        <v>0</v>
      </c>
      <c r="F1192" s="1">
        <v>154</v>
      </c>
      <c r="G1192" s="1" t="s">
        <v>72</v>
      </c>
      <c r="H1192" s="1">
        <f t="shared" si="18"/>
        <v>0</v>
      </c>
      <c r="I1192" s="1" t="s">
        <v>22</v>
      </c>
      <c r="J1192" s="1" t="s">
        <v>0</v>
      </c>
    </row>
    <row r="1193" spans="1:10" ht="28.8" x14ac:dyDescent="0.3">
      <c r="A1193" s="1">
        <v>1969989</v>
      </c>
      <c r="B1193" s="1" t="s">
        <v>2372</v>
      </c>
      <c r="C1193" s="1" t="s">
        <v>22</v>
      </c>
      <c r="D1193" s="1" t="s">
        <v>2373</v>
      </c>
      <c r="E1193" s="2">
        <v>0</v>
      </c>
      <c r="F1193" s="1">
        <v>56</v>
      </c>
      <c r="G1193" s="1" t="s">
        <v>72</v>
      </c>
      <c r="H1193" s="1">
        <f t="shared" si="18"/>
        <v>0</v>
      </c>
      <c r="I1193" s="1" t="s">
        <v>22</v>
      </c>
      <c r="J1193" s="1" t="s">
        <v>0</v>
      </c>
    </row>
    <row r="1194" spans="1:10" ht="28.8" x14ac:dyDescent="0.3">
      <c r="A1194" s="1">
        <v>1969990</v>
      </c>
      <c r="B1194" s="1" t="s">
        <v>2374</v>
      </c>
      <c r="C1194" s="1" t="s">
        <v>22</v>
      </c>
      <c r="D1194" s="1" t="s">
        <v>2375</v>
      </c>
      <c r="E1194" s="2">
        <v>0</v>
      </c>
      <c r="F1194" s="1">
        <v>29</v>
      </c>
      <c r="G1194" s="1" t="s">
        <v>72</v>
      </c>
      <c r="H1194" s="1">
        <f t="shared" si="18"/>
        <v>0</v>
      </c>
      <c r="I1194" s="1" t="s">
        <v>22</v>
      </c>
      <c r="J1194" s="1" t="s">
        <v>0</v>
      </c>
    </row>
    <row r="1195" spans="1:10" ht="28.8" x14ac:dyDescent="0.3">
      <c r="A1195" s="1">
        <v>1969991</v>
      </c>
      <c r="B1195" s="1" t="s">
        <v>2376</v>
      </c>
      <c r="C1195" s="1" t="s">
        <v>22</v>
      </c>
      <c r="D1195" s="1" t="s">
        <v>2377</v>
      </c>
      <c r="E1195" s="2">
        <v>0</v>
      </c>
      <c r="F1195" s="1">
        <v>37</v>
      </c>
      <c r="G1195" s="1" t="s">
        <v>72</v>
      </c>
      <c r="H1195" s="1">
        <f t="shared" si="18"/>
        <v>0</v>
      </c>
      <c r="I1195" s="1" t="s">
        <v>22</v>
      </c>
      <c r="J1195" s="1" t="s">
        <v>0</v>
      </c>
    </row>
    <row r="1196" spans="1:10" ht="28.8" x14ac:dyDescent="0.3">
      <c r="A1196" s="1">
        <v>1969992</v>
      </c>
      <c r="B1196" s="1" t="s">
        <v>2378</v>
      </c>
      <c r="C1196" s="1" t="s">
        <v>22</v>
      </c>
      <c r="D1196" s="1" t="s">
        <v>2379</v>
      </c>
      <c r="E1196" s="2">
        <v>0</v>
      </c>
      <c r="F1196" s="1">
        <v>15</v>
      </c>
      <c r="G1196" s="1" t="s">
        <v>72</v>
      </c>
      <c r="H1196" s="1">
        <f t="shared" si="18"/>
        <v>0</v>
      </c>
      <c r="I1196" s="1" t="s">
        <v>22</v>
      </c>
      <c r="J1196" s="1" t="s">
        <v>0</v>
      </c>
    </row>
    <row r="1197" spans="1:10" ht="28.8" x14ac:dyDescent="0.3">
      <c r="A1197" s="1">
        <v>1969993</v>
      </c>
      <c r="B1197" s="1" t="s">
        <v>2380</v>
      </c>
      <c r="C1197" s="1" t="s">
        <v>22</v>
      </c>
      <c r="D1197" s="1" t="s">
        <v>2381</v>
      </c>
      <c r="E1197" s="2">
        <v>0</v>
      </c>
      <c r="F1197" s="1">
        <v>10</v>
      </c>
      <c r="G1197" s="1" t="s">
        <v>72</v>
      </c>
      <c r="H1197" s="1">
        <f t="shared" si="18"/>
        <v>0</v>
      </c>
      <c r="I1197" s="1" t="s">
        <v>22</v>
      </c>
      <c r="J1197" s="1" t="s">
        <v>0</v>
      </c>
    </row>
    <row r="1198" spans="1:10" ht="28.8" x14ac:dyDescent="0.3">
      <c r="A1198" s="1">
        <v>1969994</v>
      </c>
      <c r="B1198" s="1" t="s">
        <v>2382</v>
      </c>
      <c r="C1198" s="1" t="s">
        <v>22</v>
      </c>
      <c r="D1198" s="1" t="s">
        <v>2383</v>
      </c>
      <c r="E1198" s="2">
        <v>0</v>
      </c>
      <c r="F1198" s="1">
        <v>7</v>
      </c>
      <c r="G1198" s="1" t="s">
        <v>72</v>
      </c>
      <c r="H1198" s="1">
        <f t="shared" si="18"/>
        <v>0</v>
      </c>
      <c r="I1198" s="1" t="s">
        <v>22</v>
      </c>
      <c r="J1198" s="1" t="s">
        <v>0</v>
      </c>
    </row>
    <row r="1199" spans="1:10" x14ac:dyDescent="0.3">
      <c r="A1199" s="1">
        <v>1969995</v>
      </c>
      <c r="B1199" s="1" t="s">
        <v>2384</v>
      </c>
      <c r="C1199" s="1" t="s">
        <v>22</v>
      </c>
      <c r="D1199" s="1" t="s">
        <v>2385</v>
      </c>
      <c r="E1199" s="2">
        <v>0</v>
      </c>
      <c r="F1199" s="1">
        <v>1</v>
      </c>
      <c r="G1199" s="1" t="s">
        <v>72</v>
      </c>
      <c r="H1199" s="1">
        <f t="shared" si="18"/>
        <v>0</v>
      </c>
      <c r="I1199" s="1" t="s">
        <v>22</v>
      </c>
      <c r="J1199" s="1" t="s">
        <v>0</v>
      </c>
    </row>
    <row r="1200" spans="1:10" ht="28.8" x14ac:dyDescent="0.3">
      <c r="A1200" s="1">
        <v>1969996</v>
      </c>
      <c r="B1200" s="1" t="s">
        <v>2386</v>
      </c>
      <c r="C1200" s="1" t="s">
        <v>22</v>
      </c>
      <c r="D1200" s="1" t="s">
        <v>2387</v>
      </c>
      <c r="E1200" s="2">
        <v>0</v>
      </c>
      <c r="F1200" s="1">
        <v>142</v>
      </c>
      <c r="G1200" s="1" t="s">
        <v>72</v>
      </c>
      <c r="H1200" s="1">
        <f t="shared" si="18"/>
        <v>0</v>
      </c>
      <c r="I1200" s="1" t="s">
        <v>22</v>
      </c>
      <c r="J1200" s="1" t="s">
        <v>0</v>
      </c>
    </row>
    <row r="1201" spans="1:10" ht="43.2" x14ac:dyDescent="0.3">
      <c r="A1201" s="1">
        <v>1969997</v>
      </c>
      <c r="B1201" s="1" t="s">
        <v>2388</v>
      </c>
      <c r="C1201" s="1" t="s">
        <v>22</v>
      </c>
      <c r="D1201" s="1" t="s">
        <v>2389</v>
      </c>
      <c r="E1201" s="2">
        <v>0</v>
      </c>
      <c r="F1201" s="1">
        <v>30</v>
      </c>
      <c r="G1201" s="1" t="s">
        <v>72</v>
      </c>
      <c r="H1201" s="1">
        <f t="shared" si="18"/>
        <v>0</v>
      </c>
      <c r="I1201" s="1" t="s">
        <v>22</v>
      </c>
      <c r="J1201" s="1" t="s">
        <v>0</v>
      </c>
    </row>
    <row r="1202" spans="1:10" x14ac:dyDescent="0.3">
      <c r="A1202" s="1">
        <v>1969998</v>
      </c>
      <c r="B1202" s="1" t="s">
        <v>2390</v>
      </c>
      <c r="C1202" s="1" t="s">
        <v>22</v>
      </c>
      <c r="D1202" s="1" t="s">
        <v>2391</v>
      </c>
      <c r="E1202" s="2">
        <v>0</v>
      </c>
      <c r="F1202" s="1">
        <v>30</v>
      </c>
      <c r="G1202" s="1" t="s">
        <v>72</v>
      </c>
      <c r="H1202" s="1">
        <f t="shared" si="18"/>
        <v>0</v>
      </c>
      <c r="I1202" s="1" t="s">
        <v>22</v>
      </c>
      <c r="J1202" s="1" t="s">
        <v>0</v>
      </c>
    </row>
    <row r="1203" spans="1:10" ht="43.2" x14ac:dyDescent="0.3">
      <c r="A1203" s="1">
        <v>1969999</v>
      </c>
      <c r="B1203" s="1" t="s">
        <v>2392</v>
      </c>
      <c r="C1203" s="1" t="s">
        <v>22</v>
      </c>
      <c r="D1203" s="1" t="s">
        <v>2393</v>
      </c>
      <c r="E1203" s="2">
        <v>0</v>
      </c>
      <c r="F1203" s="1">
        <v>63</v>
      </c>
      <c r="G1203" s="1" t="s">
        <v>72</v>
      </c>
      <c r="H1203" s="1">
        <f t="shared" si="18"/>
        <v>0</v>
      </c>
      <c r="I1203" s="1" t="s">
        <v>22</v>
      </c>
      <c r="J1203" s="1" t="s">
        <v>0</v>
      </c>
    </row>
    <row r="1204" spans="1:10" ht="43.2" x14ac:dyDescent="0.3">
      <c r="A1204" s="1">
        <v>1970000</v>
      </c>
      <c r="B1204" s="1" t="s">
        <v>2394</v>
      </c>
      <c r="C1204" s="1" t="s">
        <v>22</v>
      </c>
      <c r="D1204" s="1" t="s">
        <v>2395</v>
      </c>
      <c r="E1204" s="2">
        <v>0</v>
      </c>
      <c r="F1204" s="1">
        <v>4</v>
      </c>
      <c r="G1204" s="1" t="s">
        <v>72</v>
      </c>
      <c r="H1204" s="1">
        <f t="shared" si="18"/>
        <v>0</v>
      </c>
      <c r="I1204" s="1" t="s">
        <v>22</v>
      </c>
      <c r="J1204" s="1" t="s">
        <v>0</v>
      </c>
    </row>
    <row r="1205" spans="1:10" ht="43.2" x14ac:dyDescent="0.3">
      <c r="A1205" s="1">
        <v>1970001</v>
      </c>
      <c r="B1205" s="1" t="s">
        <v>2396</v>
      </c>
      <c r="C1205" s="1" t="s">
        <v>22</v>
      </c>
      <c r="D1205" s="1" t="s">
        <v>2397</v>
      </c>
      <c r="E1205" s="2">
        <v>0</v>
      </c>
      <c r="F1205" s="1">
        <v>15</v>
      </c>
      <c r="G1205" s="1" t="s">
        <v>72</v>
      </c>
      <c r="H1205" s="1">
        <f t="shared" si="18"/>
        <v>0</v>
      </c>
      <c r="I1205" s="1" t="s">
        <v>22</v>
      </c>
      <c r="J1205" s="1" t="s">
        <v>0</v>
      </c>
    </row>
    <row r="1206" spans="1:10" x14ac:dyDescent="0.3">
      <c r="A1206" s="1">
        <v>1970002</v>
      </c>
      <c r="B1206" s="1" t="s">
        <v>2398</v>
      </c>
      <c r="C1206" s="1" t="s">
        <v>22</v>
      </c>
      <c r="D1206" s="1" t="s">
        <v>2399</v>
      </c>
      <c r="E1206" s="2">
        <v>0</v>
      </c>
      <c r="F1206" s="1">
        <v>1006</v>
      </c>
      <c r="G1206" s="1" t="s">
        <v>72</v>
      </c>
      <c r="H1206" s="1">
        <f t="shared" si="18"/>
        <v>0</v>
      </c>
      <c r="I1206" s="1" t="s">
        <v>22</v>
      </c>
      <c r="J1206" s="1" t="s">
        <v>0</v>
      </c>
    </row>
    <row r="1207" spans="1:10" x14ac:dyDescent="0.3">
      <c r="A1207" s="1">
        <v>1970003</v>
      </c>
      <c r="B1207" s="1" t="s">
        <v>2400</v>
      </c>
      <c r="C1207" s="1" t="s">
        <v>22</v>
      </c>
      <c r="D1207" s="1" t="s">
        <v>2318</v>
      </c>
      <c r="E1207" s="2">
        <v>0</v>
      </c>
      <c r="F1207" s="1">
        <v>1</v>
      </c>
      <c r="G1207" s="1" t="s">
        <v>147</v>
      </c>
      <c r="H1207" s="1">
        <f t="shared" si="18"/>
        <v>0</v>
      </c>
      <c r="I1207" s="1" t="s">
        <v>22</v>
      </c>
      <c r="J1207" s="1" t="s">
        <v>0</v>
      </c>
    </row>
    <row r="1208" spans="1:10" x14ac:dyDescent="0.3">
      <c r="A1208" s="1">
        <v>1970004</v>
      </c>
      <c r="B1208" s="1" t="s">
        <v>2401</v>
      </c>
      <c r="C1208" s="1" t="s">
        <v>22</v>
      </c>
      <c r="D1208" s="1" t="s">
        <v>2316</v>
      </c>
      <c r="E1208" s="2">
        <v>0</v>
      </c>
      <c r="F1208" s="1">
        <v>1</v>
      </c>
      <c r="G1208" s="1" t="s">
        <v>147</v>
      </c>
      <c r="H1208" s="1">
        <f t="shared" si="18"/>
        <v>0</v>
      </c>
      <c r="I1208" s="1" t="s">
        <v>22</v>
      </c>
      <c r="J1208" s="1" t="s">
        <v>0</v>
      </c>
    </row>
    <row r="1209" spans="1:10" x14ac:dyDescent="0.3">
      <c r="A1209" s="1">
        <v>1970005</v>
      </c>
      <c r="B1209" s="1" t="s">
        <v>2402</v>
      </c>
      <c r="C1209" s="1" t="s">
        <v>22</v>
      </c>
      <c r="D1209" s="1" t="s">
        <v>2403</v>
      </c>
      <c r="E1209" s="2">
        <v>0</v>
      </c>
      <c r="F1209" s="1">
        <v>1</v>
      </c>
      <c r="G1209" s="1" t="s">
        <v>147</v>
      </c>
      <c r="H1209" s="1">
        <f t="shared" si="18"/>
        <v>0</v>
      </c>
      <c r="I1209" s="1" t="s">
        <v>22</v>
      </c>
      <c r="J1209" s="1" t="s">
        <v>0</v>
      </c>
    </row>
    <row r="1210" spans="1:10" x14ac:dyDescent="0.3">
      <c r="A1210" s="1">
        <v>1970006</v>
      </c>
      <c r="B1210" s="1" t="s">
        <v>2404</v>
      </c>
      <c r="C1210" s="1" t="s">
        <v>22</v>
      </c>
      <c r="D1210" s="1" t="s">
        <v>2405</v>
      </c>
      <c r="E1210" s="2">
        <v>0</v>
      </c>
      <c r="F1210" s="1">
        <v>1</v>
      </c>
      <c r="G1210" s="1" t="s">
        <v>147</v>
      </c>
      <c r="H1210" s="1">
        <f t="shared" si="18"/>
        <v>0</v>
      </c>
      <c r="I1210" s="1" t="s">
        <v>22</v>
      </c>
      <c r="J1210" s="1" t="s">
        <v>0</v>
      </c>
    </row>
    <row r="1211" spans="1:10" x14ac:dyDescent="0.3">
      <c r="A1211" s="1">
        <v>1970007</v>
      </c>
      <c r="B1211" s="1" t="s">
        <v>2406</v>
      </c>
      <c r="C1211" s="1" t="s">
        <v>22</v>
      </c>
      <c r="D1211" s="1" t="s">
        <v>2236</v>
      </c>
      <c r="E1211" s="2">
        <v>0</v>
      </c>
      <c r="F1211" s="1">
        <v>1</v>
      </c>
      <c r="G1211" s="1" t="s">
        <v>147</v>
      </c>
      <c r="H1211" s="1">
        <f t="shared" si="18"/>
        <v>0</v>
      </c>
      <c r="I1211" s="1" t="s">
        <v>22</v>
      </c>
      <c r="J1211" s="1" t="s">
        <v>0</v>
      </c>
    </row>
    <row r="1212" spans="1:10" ht="28.8" x14ac:dyDescent="0.3">
      <c r="A1212" s="1">
        <v>1970008</v>
      </c>
      <c r="B1212" s="1" t="s">
        <v>2407</v>
      </c>
      <c r="C1212" s="1" t="s">
        <v>22</v>
      </c>
      <c r="D1212" s="1" t="s">
        <v>2408</v>
      </c>
      <c r="E1212" s="2">
        <v>0</v>
      </c>
      <c r="F1212" s="1">
        <v>1</v>
      </c>
      <c r="G1212" s="1" t="s">
        <v>860</v>
      </c>
      <c r="H1212" s="1">
        <f t="shared" si="18"/>
        <v>0</v>
      </c>
      <c r="I1212" s="1" t="s">
        <v>22</v>
      </c>
      <c r="J1212" s="1" t="s">
        <v>0</v>
      </c>
    </row>
    <row r="1213" spans="1:10" x14ac:dyDescent="0.3">
      <c r="A1213" s="1">
        <v>1970009</v>
      </c>
      <c r="B1213" s="1" t="s">
        <v>2409</v>
      </c>
      <c r="C1213" s="1" t="s">
        <v>22</v>
      </c>
      <c r="D1213" s="1" t="s">
        <v>2410</v>
      </c>
      <c r="E1213" s="2">
        <v>0</v>
      </c>
      <c r="F1213" s="1">
        <v>1</v>
      </c>
      <c r="G1213" s="1" t="s">
        <v>860</v>
      </c>
      <c r="H1213" s="1">
        <f t="shared" si="18"/>
        <v>0</v>
      </c>
      <c r="I1213" s="1" t="s">
        <v>22</v>
      </c>
      <c r="J1213" s="1" t="s">
        <v>0</v>
      </c>
    </row>
    <row r="1214" spans="1:10" x14ac:dyDescent="0.3">
      <c r="A1214" s="1">
        <v>1970010</v>
      </c>
      <c r="B1214" s="1" t="s">
        <v>2411</v>
      </c>
      <c r="C1214" s="1" t="s">
        <v>2412</v>
      </c>
      <c r="D1214" s="1" t="s">
        <v>2413</v>
      </c>
      <c r="E1214" s="1">
        <f>ROUND(H1215+H1216+H1217+H1218+H1219+H1220+H1221+H1222+H1223+H1224+H1225+H1226+H1227+H1228+H1229+H1230+H1231+H1232+H1233+H1234+H1235+H1236+H1237+H1238+H1239+H1240+H1241+H1242+H1243+H1244+H1245+H1246+H1247+H1248+H1249+H1250+H1251+H1252+H1253+H1254+H1255+H1256+H1257+H1258+H1259+H1260+H1261+H1262+H1263+H1264+H1265+H1266+H1267+H1268+H1269+H1270+H1271+H1272+H1273+H1274+H1275+H1276+H1277+H1278+H1279+H1280+H1281,2)</f>
        <v>0</v>
      </c>
      <c r="F1214" s="1">
        <v>1</v>
      </c>
      <c r="G1214" s="1" t="s">
        <v>0</v>
      </c>
      <c r="H1214" s="1">
        <f t="shared" si="18"/>
        <v>0</v>
      </c>
      <c r="I1214" s="1" t="s">
        <v>22</v>
      </c>
      <c r="J1214" s="1" t="s">
        <v>0</v>
      </c>
    </row>
    <row r="1215" spans="1:10" ht="28.8" x14ac:dyDescent="0.3">
      <c r="A1215" s="1">
        <v>1970011</v>
      </c>
      <c r="B1215" s="1" t="s">
        <v>2414</v>
      </c>
      <c r="C1215" s="1" t="s">
        <v>22</v>
      </c>
      <c r="D1215" s="1" t="s">
        <v>2415</v>
      </c>
      <c r="E1215" s="2">
        <v>0</v>
      </c>
      <c r="F1215" s="1">
        <v>574</v>
      </c>
      <c r="G1215" s="1" t="s">
        <v>72</v>
      </c>
      <c r="H1215" s="1">
        <f t="shared" si="18"/>
        <v>0</v>
      </c>
      <c r="I1215" s="1" t="s">
        <v>22</v>
      </c>
      <c r="J1215" s="1" t="s">
        <v>0</v>
      </c>
    </row>
    <row r="1216" spans="1:10" ht="28.8" x14ac:dyDescent="0.3">
      <c r="A1216" s="1">
        <v>1970012</v>
      </c>
      <c r="B1216" s="1" t="s">
        <v>2416</v>
      </c>
      <c r="C1216" s="1" t="s">
        <v>22</v>
      </c>
      <c r="D1216" s="1" t="s">
        <v>2417</v>
      </c>
      <c r="E1216" s="2">
        <v>0</v>
      </c>
      <c r="F1216" s="1">
        <v>574</v>
      </c>
      <c r="G1216" s="1" t="s">
        <v>72</v>
      </c>
      <c r="H1216" s="1">
        <f t="shared" si="18"/>
        <v>0</v>
      </c>
      <c r="I1216" s="1" t="s">
        <v>22</v>
      </c>
      <c r="J1216" s="1" t="s">
        <v>0</v>
      </c>
    </row>
    <row r="1217" spans="1:10" x14ac:dyDescent="0.3">
      <c r="A1217" s="1">
        <v>1970013</v>
      </c>
      <c r="B1217" s="1" t="s">
        <v>2418</v>
      </c>
      <c r="C1217" s="1" t="s">
        <v>22</v>
      </c>
      <c r="D1217" s="1" t="s">
        <v>2419</v>
      </c>
      <c r="E1217" s="2">
        <v>0</v>
      </c>
      <c r="F1217" s="1">
        <v>287</v>
      </c>
      <c r="G1217" s="1" t="s">
        <v>72</v>
      </c>
      <c r="H1217" s="1">
        <f t="shared" si="18"/>
        <v>0</v>
      </c>
      <c r="I1217" s="1" t="s">
        <v>22</v>
      </c>
      <c r="J1217" s="1" t="s">
        <v>0</v>
      </c>
    </row>
    <row r="1218" spans="1:10" ht="28.8" x14ac:dyDescent="0.3">
      <c r="A1218" s="1">
        <v>1970014</v>
      </c>
      <c r="B1218" s="1" t="s">
        <v>2420</v>
      </c>
      <c r="C1218" s="1" t="s">
        <v>22</v>
      </c>
      <c r="D1218" s="1" t="s">
        <v>2421</v>
      </c>
      <c r="E1218" s="2">
        <v>0</v>
      </c>
      <c r="F1218" s="1">
        <v>91</v>
      </c>
      <c r="G1218" s="1" t="s">
        <v>72</v>
      </c>
      <c r="H1218" s="1">
        <f t="shared" si="18"/>
        <v>0</v>
      </c>
      <c r="I1218" s="1" t="s">
        <v>22</v>
      </c>
      <c r="J1218" s="1" t="s">
        <v>0</v>
      </c>
    </row>
    <row r="1219" spans="1:10" x14ac:dyDescent="0.3">
      <c r="A1219" s="1">
        <v>1970015</v>
      </c>
      <c r="B1219" s="1" t="s">
        <v>2422</v>
      </c>
      <c r="C1219" s="1" t="s">
        <v>22</v>
      </c>
      <c r="D1219" s="1" t="s">
        <v>2423</v>
      </c>
      <c r="E1219" s="2">
        <v>0</v>
      </c>
      <c r="F1219" s="1">
        <v>81</v>
      </c>
      <c r="G1219" s="1" t="s">
        <v>72</v>
      </c>
      <c r="H1219" s="1">
        <f t="shared" ref="H1219:H1282" si="19">IF(ISNUMBER(VALUE(E1219)),ROUND(SUM(ROUND(E1219,2)*F1219),2),"N")</f>
        <v>0</v>
      </c>
      <c r="I1219" s="1" t="s">
        <v>22</v>
      </c>
      <c r="J1219" s="1" t="s">
        <v>0</v>
      </c>
    </row>
    <row r="1220" spans="1:10" x14ac:dyDescent="0.3">
      <c r="A1220" s="1">
        <v>1970016</v>
      </c>
      <c r="B1220" s="1" t="s">
        <v>2424</v>
      </c>
      <c r="C1220" s="1" t="s">
        <v>22</v>
      </c>
      <c r="D1220" s="1" t="s">
        <v>2425</v>
      </c>
      <c r="E1220" s="2">
        <v>0</v>
      </c>
      <c r="F1220" s="1">
        <v>81</v>
      </c>
      <c r="G1220" s="1" t="s">
        <v>72</v>
      </c>
      <c r="H1220" s="1">
        <f t="shared" si="19"/>
        <v>0</v>
      </c>
      <c r="I1220" s="1" t="s">
        <v>22</v>
      </c>
      <c r="J1220" s="1" t="s">
        <v>0</v>
      </c>
    </row>
    <row r="1221" spans="1:10" ht="28.8" x14ac:dyDescent="0.3">
      <c r="A1221" s="1">
        <v>1970017</v>
      </c>
      <c r="B1221" s="1" t="s">
        <v>2426</v>
      </c>
      <c r="C1221" s="1" t="s">
        <v>22</v>
      </c>
      <c r="D1221" s="1" t="s">
        <v>2427</v>
      </c>
      <c r="E1221" s="2">
        <v>0</v>
      </c>
      <c r="F1221" s="1">
        <v>4</v>
      </c>
      <c r="G1221" s="1" t="s">
        <v>72</v>
      </c>
      <c r="H1221" s="1">
        <f t="shared" si="19"/>
        <v>0</v>
      </c>
      <c r="I1221" s="1" t="s">
        <v>22</v>
      </c>
      <c r="J1221" s="1" t="s">
        <v>0</v>
      </c>
    </row>
    <row r="1222" spans="1:10" ht="28.8" x14ac:dyDescent="0.3">
      <c r="A1222" s="1">
        <v>1970018</v>
      </c>
      <c r="B1222" s="1" t="s">
        <v>2428</v>
      </c>
      <c r="C1222" s="1" t="s">
        <v>22</v>
      </c>
      <c r="D1222" s="1" t="s">
        <v>2429</v>
      </c>
      <c r="E1222" s="2">
        <v>0</v>
      </c>
      <c r="F1222" s="1">
        <v>4</v>
      </c>
      <c r="G1222" s="1" t="s">
        <v>72</v>
      </c>
      <c r="H1222" s="1">
        <f t="shared" si="19"/>
        <v>0</v>
      </c>
      <c r="I1222" s="1" t="s">
        <v>22</v>
      </c>
      <c r="J1222" s="1" t="s">
        <v>0</v>
      </c>
    </row>
    <row r="1223" spans="1:10" x14ac:dyDescent="0.3">
      <c r="A1223" s="1">
        <v>1970019</v>
      </c>
      <c r="B1223" s="1" t="s">
        <v>2430</v>
      </c>
      <c r="C1223" s="1" t="s">
        <v>22</v>
      </c>
      <c r="D1223" s="1" t="s">
        <v>2431</v>
      </c>
      <c r="E1223" s="2">
        <v>0</v>
      </c>
      <c r="F1223" s="1">
        <v>4</v>
      </c>
      <c r="G1223" s="1" t="s">
        <v>72</v>
      </c>
      <c r="H1223" s="1">
        <f t="shared" si="19"/>
        <v>0</v>
      </c>
      <c r="I1223" s="1" t="s">
        <v>22</v>
      </c>
      <c r="J1223" s="1" t="s">
        <v>0</v>
      </c>
    </row>
    <row r="1224" spans="1:10" ht="28.8" x14ac:dyDescent="0.3">
      <c r="A1224" s="1">
        <v>1970020</v>
      </c>
      <c r="B1224" s="1" t="s">
        <v>2432</v>
      </c>
      <c r="C1224" s="1" t="s">
        <v>22</v>
      </c>
      <c r="D1224" s="1" t="s">
        <v>2433</v>
      </c>
      <c r="E1224" s="2">
        <v>0</v>
      </c>
      <c r="F1224" s="1">
        <v>8</v>
      </c>
      <c r="G1224" s="1" t="s">
        <v>72</v>
      </c>
      <c r="H1224" s="1">
        <f t="shared" si="19"/>
        <v>0</v>
      </c>
      <c r="I1224" s="1" t="s">
        <v>22</v>
      </c>
      <c r="J1224" s="1" t="s">
        <v>0</v>
      </c>
    </row>
    <row r="1225" spans="1:10" ht="28.8" x14ac:dyDescent="0.3">
      <c r="A1225" s="1">
        <v>1970021</v>
      </c>
      <c r="B1225" s="1" t="s">
        <v>2434</v>
      </c>
      <c r="C1225" s="1" t="s">
        <v>22</v>
      </c>
      <c r="D1225" s="1" t="s">
        <v>2435</v>
      </c>
      <c r="E1225" s="2">
        <v>0</v>
      </c>
      <c r="F1225" s="1">
        <v>8</v>
      </c>
      <c r="G1225" s="1" t="s">
        <v>72</v>
      </c>
      <c r="H1225" s="1">
        <f t="shared" si="19"/>
        <v>0</v>
      </c>
      <c r="I1225" s="1" t="s">
        <v>22</v>
      </c>
      <c r="J1225" s="1" t="s">
        <v>0</v>
      </c>
    </row>
    <row r="1226" spans="1:10" x14ac:dyDescent="0.3">
      <c r="A1226" s="1">
        <v>1970022</v>
      </c>
      <c r="B1226" s="1" t="s">
        <v>2436</v>
      </c>
      <c r="C1226" s="1" t="s">
        <v>22</v>
      </c>
      <c r="D1226" s="1" t="s">
        <v>2431</v>
      </c>
      <c r="E1226" s="2">
        <v>0</v>
      </c>
      <c r="F1226" s="1">
        <v>8</v>
      </c>
      <c r="G1226" s="1" t="s">
        <v>72</v>
      </c>
      <c r="H1226" s="1">
        <f t="shared" si="19"/>
        <v>0</v>
      </c>
      <c r="I1226" s="1" t="s">
        <v>22</v>
      </c>
      <c r="J1226" s="1" t="s">
        <v>0</v>
      </c>
    </row>
    <row r="1227" spans="1:10" x14ac:dyDescent="0.3">
      <c r="A1227" s="1">
        <v>1970023</v>
      </c>
      <c r="B1227" s="1" t="s">
        <v>2437</v>
      </c>
      <c r="C1227" s="1" t="s">
        <v>22</v>
      </c>
      <c r="D1227" s="1" t="s">
        <v>2438</v>
      </c>
      <c r="E1227" s="2">
        <v>0</v>
      </c>
      <c r="F1227" s="1">
        <v>60</v>
      </c>
      <c r="G1227" s="1" t="s">
        <v>72</v>
      </c>
      <c r="H1227" s="1">
        <f t="shared" si="19"/>
        <v>0</v>
      </c>
      <c r="I1227" s="1" t="s">
        <v>22</v>
      </c>
      <c r="J1227" s="1" t="s">
        <v>0</v>
      </c>
    </row>
    <row r="1228" spans="1:10" ht="28.8" x14ac:dyDescent="0.3">
      <c r="A1228" s="1">
        <v>1970024</v>
      </c>
      <c r="B1228" s="1" t="s">
        <v>2439</v>
      </c>
      <c r="C1228" s="1" t="s">
        <v>22</v>
      </c>
      <c r="D1228" s="1" t="s">
        <v>2440</v>
      </c>
      <c r="E1228" s="2">
        <v>0</v>
      </c>
      <c r="F1228" s="1">
        <v>60</v>
      </c>
      <c r="G1228" s="1" t="s">
        <v>72</v>
      </c>
      <c r="H1228" s="1">
        <f t="shared" si="19"/>
        <v>0</v>
      </c>
      <c r="I1228" s="1" t="s">
        <v>22</v>
      </c>
      <c r="J1228" s="1" t="s">
        <v>0</v>
      </c>
    </row>
    <row r="1229" spans="1:10" x14ac:dyDescent="0.3">
      <c r="A1229" s="1">
        <v>1970025</v>
      </c>
      <c r="B1229" s="1" t="s">
        <v>2441</v>
      </c>
      <c r="C1229" s="1" t="s">
        <v>22</v>
      </c>
      <c r="D1229" s="1" t="s">
        <v>2442</v>
      </c>
      <c r="E1229" s="2">
        <v>0</v>
      </c>
      <c r="F1229" s="1">
        <v>12</v>
      </c>
      <c r="G1229" s="1" t="s">
        <v>72</v>
      </c>
      <c r="H1229" s="1">
        <f t="shared" si="19"/>
        <v>0</v>
      </c>
      <c r="I1229" s="1" t="s">
        <v>22</v>
      </c>
      <c r="J1229" s="1" t="s">
        <v>0</v>
      </c>
    </row>
    <row r="1230" spans="1:10" ht="28.8" x14ac:dyDescent="0.3">
      <c r="A1230" s="1">
        <v>1970026</v>
      </c>
      <c r="B1230" s="1" t="s">
        <v>2443</v>
      </c>
      <c r="C1230" s="1" t="s">
        <v>22</v>
      </c>
      <c r="D1230" s="1" t="s">
        <v>2444</v>
      </c>
      <c r="E1230" s="2">
        <v>0</v>
      </c>
      <c r="F1230" s="1">
        <v>12</v>
      </c>
      <c r="G1230" s="1" t="s">
        <v>72</v>
      </c>
      <c r="H1230" s="1">
        <f t="shared" si="19"/>
        <v>0</v>
      </c>
      <c r="I1230" s="1" t="s">
        <v>22</v>
      </c>
      <c r="J1230" s="1" t="s">
        <v>0</v>
      </c>
    </row>
    <row r="1231" spans="1:10" x14ac:dyDescent="0.3">
      <c r="A1231" s="1">
        <v>1970027</v>
      </c>
      <c r="B1231" s="1" t="s">
        <v>2445</v>
      </c>
      <c r="C1231" s="1" t="s">
        <v>22</v>
      </c>
      <c r="D1231" s="1" t="s">
        <v>2446</v>
      </c>
      <c r="E1231" s="2">
        <v>0</v>
      </c>
      <c r="F1231" s="1">
        <v>18</v>
      </c>
      <c r="G1231" s="1" t="s">
        <v>72</v>
      </c>
      <c r="H1231" s="1">
        <f t="shared" si="19"/>
        <v>0</v>
      </c>
      <c r="I1231" s="1" t="s">
        <v>22</v>
      </c>
      <c r="J1231" s="1" t="s">
        <v>0</v>
      </c>
    </row>
    <row r="1232" spans="1:10" ht="28.8" x14ac:dyDescent="0.3">
      <c r="A1232" s="1">
        <v>1970028</v>
      </c>
      <c r="B1232" s="1" t="s">
        <v>2447</v>
      </c>
      <c r="C1232" s="1" t="s">
        <v>22</v>
      </c>
      <c r="D1232" s="1" t="s">
        <v>2448</v>
      </c>
      <c r="E1232" s="2">
        <v>0</v>
      </c>
      <c r="F1232" s="1">
        <v>18</v>
      </c>
      <c r="G1232" s="1" t="s">
        <v>72</v>
      </c>
      <c r="H1232" s="1">
        <f t="shared" si="19"/>
        <v>0</v>
      </c>
      <c r="I1232" s="1" t="s">
        <v>22</v>
      </c>
      <c r="J1232" s="1" t="s">
        <v>0</v>
      </c>
    </row>
    <row r="1233" spans="1:10" ht="28.8" x14ac:dyDescent="0.3">
      <c r="A1233" s="1">
        <v>1970029</v>
      </c>
      <c r="B1233" s="1" t="s">
        <v>2449</v>
      </c>
      <c r="C1233" s="1" t="s">
        <v>22</v>
      </c>
      <c r="D1233" s="1" t="s">
        <v>2450</v>
      </c>
      <c r="E1233" s="2">
        <v>0</v>
      </c>
      <c r="F1233" s="1">
        <v>14</v>
      </c>
      <c r="G1233" s="1" t="s">
        <v>72</v>
      </c>
      <c r="H1233" s="1">
        <f t="shared" si="19"/>
        <v>0</v>
      </c>
      <c r="I1233" s="1" t="s">
        <v>22</v>
      </c>
      <c r="J1233" s="1" t="s">
        <v>0</v>
      </c>
    </row>
    <row r="1234" spans="1:10" x14ac:dyDescent="0.3">
      <c r="A1234" s="1">
        <v>1970030</v>
      </c>
      <c r="B1234" s="1" t="s">
        <v>2451</v>
      </c>
      <c r="C1234" s="1" t="s">
        <v>22</v>
      </c>
      <c r="D1234" s="1" t="s">
        <v>2452</v>
      </c>
      <c r="E1234" s="2">
        <v>0</v>
      </c>
      <c r="F1234" s="1">
        <v>14</v>
      </c>
      <c r="G1234" s="1" t="s">
        <v>72</v>
      </c>
      <c r="H1234" s="1">
        <f t="shared" si="19"/>
        <v>0</v>
      </c>
      <c r="I1234" s="1" t="s">
        <v>22</v>
      </c>
      <c r="J1234" s="1" t="s">
        <v>0</v>
      </c>
    </row>
    <row r="1235" spans="1:10" ht="28.8" x14ac:dyDescent="0.3">
      <c r="A1235" s="1">
        <v>1970031</v>
      </c>
      <c r="B1235" s="1" t="s">
        <v>2453</v>
      </c>
      <c r="C1235" s="1" t="s">
        <v>22</v>
      </c>
      <c r="D1235" s="1" t="s">
        <v>2454</v>
      </c>
      <c r="E1235" s="2">
        <v>0</v>
      </c>
      <c r="F1235" s="1">
        <v>6</v>
      </c>
      <c r="G1235" s="1" t="s">
        <v>72</v>
      </c>
      <c r="H1235" s="1">
        <f t="shared" si="19"/>
        <v>0</v>
      </c>
      <c r="I1235" s="1" t="s">
        <v>22</v>
      </c>
      <c r="J1235" s="1" t="s">
        <v>0</v>
      </c>
    </row>
    <row r="1236" spans="1:10" x14ac:dyDescent="0.3">
      <c r="A1236" s="1">
        <v>1970032</v>
      </c>
      <c r="B1236" s="1" t="s">
        <v>2455</v>
      </c>
      <c r="C1236" s="1" t="s">
        <v>22</v>
      </c>
      <c r="D1236" s="1" t="s">
        <v>2456</v>
      </c>
      <c r="E1236" s="2">
        <v>0</v>
      </c>
      <c r="F1236" s="1">
        <v>6</v>
      </c>
      <c r="G1236" s="1" t="s">
        <v>72</v>
      </c>
      <c r="H1236" s="1">
        <f t="shared" si="19"/>
        <v>0</v>
      </c>
      <c r="I1236" s="1" t="s">
        <v>22</v>
      </c>
      <c r="J1236" s="1" t="s">
        <v>0</v>
      </c>
    </row>
    <row r="1237" spans="1:10" ht="28.8" x14ac:dyDescent="0.3">
      <c r="A1237" s="1">
        <v>1970033</v>
      </c>
      <c r="B1237" s="1" t="s">
        <v>2457</v>
      </c>
      <c r="C1237" s="1" t="s">
        <v>22</v>
      </c>
      <c r="D1237" s="1" t="s">
        <v>2458</v>
      </c>
      <c r="E1237" s="2">
        <v>0</v>
      </c>
      <c r="F1237" s="1">
        <v>3750</v>
      </c>
      <c r="G1237" s="1" t="s">
        <v>79</v>
      </c>
      <c r="H1237" s="1">
        <f t="shared" si="19"/>
        <v>0</v>
      </c>
      <c r="I1237" s="1" t="s">
        <v>22</v>
      </c>
      <c r="J1237" s="1" t="s">
        <v>0</v>
      </c>
    </row>
    <row r="1238" spans="1:10" ht="28.8" x14ac:dyDescent="0.3">
      <c r="A1238" s="1">
        <v>1970034</v>
      </c>
      <c r="B1238" s="1" t="s">
        <v>2459</v>
      </c>
      <c r="C1238" s="1" t="s">
        <v>22</v>
      </c>
      <c r="D1238" s="1" t="s">
        <v>2460</v>
      </c>
      <c r="E1238" s="2">
        <v>0</v>
      </c>
      <c r="F1238" s="1">
        <v>3750</v>
      </c>
      <c r="G1238" s="1" t="s">
        <v>79</v>
      </c>
      <c r="H1238" s="1">
        <f t="shared" si="19"/>
        <v>0</v>
      </c>
      <c r="I1238" s="1" t="s">
        <v>22</v>
      </c>
      <c r="J1238" s="1" t="s">
        <v>0</v>
      </c>
    </row>
    <row r="1239" spans="1:10" ht="28.8" x14ac:dyDescent="0.3">
      <c r="A1239" s="1">
        <v>1970035</v>
      </c>
      <c r="B1239" s="1" t="s">
        <v>2461</v>
      </c>
      <c r="C1239" s="1" t="s">
        <v>22</v>
      </c>
      <c r="D1239" s="1" t="s">
        <v>2462</v>
      </c>
      <c r="E1239" s="2">
        <v>0</v>
      </c>
      <c r="F1239" s="1">
        <v>5400</v>
      </c>
      <c r="G1239" s="1" t="s">
        <v>79</v>
      </c>
      <c r="H1239" s="1">
        <f t="shared" si="19"/>
        <v>0</v>
      </c>
      <c r="I1239" s="1" t="s">
        <v>22</v>
      </c>
      <c r="J1239" s="1" t="s">
        <v>0</v>
      </c>
    </row>
    <row r="1240" spans="1:10" x14ac:dyDescent="0.3">
      <c r="A1240" s="1">
        <v>1970036</v>
      </c>
      <c r="B1240" s="1" t="s">
        <v>2463</v>
      </c>
      <c r="C1240" s="1" t="s">
        <v>22</v>
      </c>
      <c r="D1240" s="1" t="s">
        <v>2464</v>
      </c>
      <c r="E1240" s="2">
        <v>0</v>
      </c>
      <c r="F1240" s="1">
        <v>5400</v>
      </c>
      <c r="G1240" s="1" t="s">
        <v>79</v>
      </c>
      <c r="H1240" s="1">
        <f t="shared" si="19"/>
        <v>0</v>
      </c>
      <c r="I1240" s="1" t="s">
        <v>22</v>
      </c>
      <c r="J1240" s="1" t="s">
        <v>0</v>
      </c>
    </row>
    <row r="1241" spans="1:10" ht="28.8" x14ac:dyDescent="0.3">
      <c r="A1241" s="1">
        <v>1970037</v>
      </c>
      <c r="B1241" s="1" t="s">
        <v>2465</v>
      </c>
      <c r="C1241" s="1" t="s">
        <v>22</v>
      </c>
      <c r="D1241" s="1" t="s">
        <v>2466</v>
      </c>
      <c r="E1241" s="2">
        <v>0</v>
      </c>
      <c r="F1241" s="1">
        <v>7600</v>
      </c>
      <c r="G1241" s="1" t="s">
        <v>79</v>
      </c>
      <c r="H1241" s="1">
        <f t="shared" si="19"/>
        <v>0</v>
      </c>
      <c r="I1241" s="1" t="s">
        <v>22</v>
      </c>
      <c r="J1241" s="1" t="s">
        <v>0</v>
      </c>
    </row>
    <row r="1242" spans="1:10" ht="28.8" x14ac:dyDescent="0.3">
      <c r="A1242" s="1">
        <v>1970038</v>
      </c>
      <c r="B1242" s="1" t="s">
        <v>2467</v>
      </c>
      <c r="C1242" s="1" t="s">
        <v>22</v>
      </c>
      <c r="D1242" s="1" t="s">
        <v>2468</v>
      </c>
      <c r="E1242" s="2">
        <v>0</v>
      </c>
      <c r="F1242" s="1">
        <v>7600</v>
      </c>
      <c r="G1242" s="1" t="s">
        <v>79</v>
      </c>
      <c r="H1242" s="1">
        <f t="shared" si="19"/>
        <v>0</v>
      </c>
      <c r="I1242" s="1" t="s">
        <v>22</v>
      </c>
      <c r="J1242" s="1" t="s">
        <v>0</v>
      </c>
    </row>
    <row r="1243" spans="1:10" ht="28.8" x14ac:dyDescent="0.3">
      <c r="A1243" s="1">
        <v>1970039</v>
      </c>
      <c r="B1243" s="1" t="s">
        <v>2469</v>
      </c>
      <c r="C1243" s="1" t="s">
        <v>22</v>
      </c>
      <c r="D1243" s="1" t="s">
        <v>2470</v>
      </c>
      <c r="E1243" s="2">
        <v>0</v>
      </c>
      <c r="F1243" s="1">
        <v>520</v>
      </c>
      <c r="G1243" s="1" t="s">
        <v>79</v>
      </c>
      <c r="H1243" s="1">
        <f t="shared" si="19"/>
        <v>0</v>
      </c>
      <c r="I1243" s="1" t="s">
        <v>22</v>
      </c>
      <c r="J1243" s="1" t="s">
        <v>0</v>
      </c>
    </row>
    <row r="1244" spans="1:10" x14ac:dyDescent="0.3">
      <c r="A1244" s="1">
        <v>1970040</v>
      </c>
      <c r="B1244" s="1" t="s">
        <v>2471</v>
      </c>
      <c r="C1244" s="1" t="s">
        <v>22</v>
      </c>
      <c r="D1244" s="1" t="s">
        <v>2472</v>
      </c>
      <c r="E1244" s="2">
        <v>0</v>
      </c>
      <c r="F1244" s="1">
        <v>520</v>
      </c>
      <c r="G1244" s="1" t="s">
        <v>79</v>
      </c>
      <c r="H1244" s="1">
        <f t="shared" si="19"/>
        <v>0</v>
      </c>
      <c r="I1244" s="1" t="s">
        <v>22</v>
      </c>
      <c r="J1244" s="1" t="s">
        <v>0</v>
      </c>
    </row>
    <row r="1245" spans="1:10" ht="28.8" x14ac:dyDescent="0.3">
      <c r="A1245" s="1">
        <v>1970041</v>
      </c>
      <c r="B1245" s="1" t="s">
        <v>2473</v>
      </c>
      <c r="C1245" s="1" t="s">
        <v>22</v>
      </c>
      <c r="D1245" s="1" t="s">
        <v>2254</v>
      </c>
      <c r="E1245" s="2">
        <v>0</v>
      </c>
      <c r="F1245" s="1">
        <v>320</v>
      </c>
      <c r="G1245" s="1" t="s">
        <v>79</v>
      </c>
      <c r="H1245" s="1">
        <f t="shared" si="19"/>
        <v>0</v>
      </c>
      <c r="I1245" s="1" t="s">
        <v>22</v>
      </c>
      <c r="J1245" s="1" t="s">
        <v>0</v>
      </c>
    </row>
    <row r="1246" spans="1:10" x14ac:dyDescent="0.3">
      <c r="A1246" s="1">
        <v>1970042</v>
      </c>
      <c r="B1246" s="1" t="s">
        <v>2474</v>
      </c>
      <c r="C1246" s="1" t="s">
        <v>22</v>
      </c>
      <c r="D1246" s="1" t="s">
        <v>2256</v>
      </c>
      <c r="E1246" s="2">
        <v>0</v>
      </c>
      <c r="F1246" s="1">
        <v>320</v>
      </c>
      <c r="G1246" s="1" t="s">
        <v>79</v>
      </c>
      <c r="H1246" s="1">
        <f t="shared" si="19"/>
        <v>0</v>
      </c>
      <c r="I1246" s="1" t="s">
        <v>22</v>
      </c>
      <c r="J1246" s="1" t="s">
        <v>0</v>
      </c>
    </row>
    <row r="1247" spans="1:10" ht="28.8" x14ac:dyDescent="0.3">
      <c r="A1247" s="1">
        <v>1970043</v>
      </c>
      <c r="B1247" s="1" t="s">
        <v>2475</v>
      </c>
      <c r="C1247" s="1" t="s">
        <v>22</v>
      </c>
      <c r="D1247" s="1" t="s">
        <v>2476</v>
      </c>
      <c r="E1247" s="2">
        <v>0</v>
      </c>
      <c r="F1247" s="1">
        <v>205</v>
      </c>
      <c r="G1247" s="1" t="s">
        <v>79</v>
      </c>
      <c r="H1247" s="1">
        <f t="shared" si="19"/>
        <v>0</v>
      </c>
      <c r="I1247" s="1" t="s">
        <v>22</v>
      </c>
      <c r="J1247" s="1" t="s">
        <v>0</v>
      </c>
    </row>
    <row r="1248" spans="1:10" x14ac:dyDescent="0.3">
      <c r="A1248" s="1">
        <v>1970044</v>
      </c>
      <c r="B1248" s="1" t="s">
        <v>2477</v>
      </c>
      <c r="C1248" s="1" t="s">
        <v>22</v>
      </c>
      <c r="D1248" s="1" t="s">
        <v>2478</v>
      </c>
      <c r="E1248" s="2">
        <v>0</v>
      </c>
      <c r="F1248" s="1">
        <v>205</v>
      </c>
      <c r="G1248" s="1" t="s">
        <v>79</v>
      </c>
      <c r="H1248" s="1">
        <f t="shared" si="19"/>
        <v>0</v>
      </c>
      <c r="I1248" s="1" t="s">
        <v>22</v>
      </c>
      <c r="J1248" s="1" t="s">
        <v>0</v>
      </c>
    </row>
    <row r="1249" spans="1:10" ht="28.8" x14ac:dyDescent="0.3">
      <c r="A1249" s="1">
        <v>1970045</v>
      </c>
      <c r="B1249" s="1" t="s">
        <v>2479</v>
      </c>
      <c r="C1249" s="1" t="s">
        <v>22</v>
      </c>
      <c r="D1249" s="1" t="s">
        <v>2480</v>
      </c>
      <c r="E1249" s="2">
        <v>0</v>
      </c>
      <c r="F1249" s="1">
        <v>160</v>
      </c>
      <c r="G1249" s="1" t="s">
        <v>79</v>
      </c>
      <c r="H1249" s="1">
        <f t="shared" si="19"/>
        <v>0</v>
      </c>
      <c r="I1249" s="1" t="s">
        <v>22</v>
      </c>
      <c r="J1249" s="1" t="s">
        <v>0</v>
      </c>
    </row>
    <row r="1250" spans="1:10" x14ac:dyDescent="0.3">
      <c r="A1250" s="1">
        <v>1970046</v>
      </c>
      <c r="B1250" s="1" t="s">
        <v>2481</v>
      </c>
      <c r="C1250" s="1" t="s">
        <v>22</v>
      </c>
      <c r="D1250" s="1" t="s">
        <v>2482</v>
      </c>
      <c r="E1250" s="2">
        <v>0</v>
      </c>
      <c r="F1250" s="1">
        <v>145</v>
      </c>
      <c r="G1250" s="1" t="s">
        <v>79</v>
      </c>
      <c r="H1250" s="1">
        <f t="shared" si="19"/>
        <v>0</v>
      </c>
      <c r="I1250" s="1" t="s">
        <v>22</v>
      </c>
      <c r="J1250" s="1" t="s">
        <v>0</v>
      </c>
    </row>
    <row r="1251" spans="1:10" x14ac:dyDescent="0.3">
      <c r="A1251" s="1">
        <v>1970047</v>
      </c>
      <c r="B1251" s="1" t="s">
        <v>2483</v>
      </c>
      <c r="C1251" s="1" t="s">
        <v>22</v>
      </c>
      <c r="D1251" s="1" t="s">
        <v>2484</v>
      </c>
      <c r="E1251" s="2">
        <v>0</v>
      </c>
      <c r="F1251" s="1">
        <v>15</v>
      </c>
      <c r="G1251" s="1" t="s">
        <v>79</v>
      </c>
      <c r="H1251" s="1">
        <f t="shared" si="19"/>
        <v>0</v>
      </c>
      <c r="I1251" s="1" t="s">
        <v>22</v>
      </c>
      <c r="J1251" s="1" t="s">
        <v>0</v>
      </c>
    </row>
    <row r="1252" spans="1:10" ht="28.8" x14ac:dyDescent="0.3">
      <c r="A1252" s="1">
        <v>1970048</v>
      </c>
      <c r="B1252" s="1" t="s">
        <v>2485</v>
      </c>
      <c r="C1252" s="1" t="s">
        <v>22</v>
      </c>
      <c r="D1252" s="1" t="s">
        <v>2486</v>
      </c>
      <c r="E1252" s="2">
        <v>0</v>
      </c>
      <c r="F1252" s="1">
        <v>1600</v>
      </c>
      <c r="G1252" s="1" t="s">
        <v>79</v>
      </c>
      <c r="H1252" s="1">
        <f t="shared" si="19"/>
        <v>0</v>
      </c>
      <c r="I1252" s="1" t="s">
        <v>22</v>
      </c>
      <c r="J1252" s="1" t="s">
        <v>0</v>
      </c>
    </row>
    <row r="1253" spans="1:10" x14ac:dyDescent="0.3">
      <c r="A1253" s="1">
        <v>1970049</v>
      </c>
      <c r="B1253" s="1" t="s">
        <v>2487</v>
      </c>
      <c r="C1253" s="1" t="s">
        <v>22</v>
      </c>
      <c r="D1253" s="1" t="s">
        <v>2488</v>
      </c>
      <c r="E1253" s="2">
        <v>0</v>
      </c>
      <c r="F1253" s="1">
        <v>1600</v>
      </c>
      <c r="G1253" s="1" t="s">
        <v>79</v>
      </c>
      <c r="H1253" s="1">
        <f t="shared" si="19"/>
        <v>0</v>
      </c>
      <c r="I1253" s="1" t="s">
        <v>22</v>
      </c>
      <c r="J1253" s="1" t="s">
        <v>0</v>
      </c>
    </row>
    <row r="1254" spans="1:10" x14ac:dyDescent="0.3">
      <c r="A1254" s="1">
        <v>1970050</v>
      </c>
      <c r="B1254" s="1" t="s">
        <v>2489</v>
      </c>
      <c r="C1254" s="1" t="s">
        <v>22</v>
      </c>
      <c r="D1254" s="1" t="s">
        <v>2490</v>
      </c>
      <c r="E1254" s="2">
        <v>0</v>
      </c>
      <c r="F1254" s="1">
        <v>300</v>
      </c>
      <c r="G1254" s="1" t="s">
        <v>72</v>
      </c>
      <c r="H1254" s="1">
        <f t="shared" si="19"/>
        <v>0</v>
      </c>
      <c r="I1254" s="1" t="s">
        <v>22</v>
      </c>
      <c r="J1254" s="1" t="s">
        <v>0</v>
      </c>
    </row>
    <row r="1255" spans="1:10" x14ac:dyDescent="0.3">
      <c r="A1255" s="1">
        <v>1970051</v>
      </c>
      <c r="B1255" s="1" t="s">
        <v>2491</v>
      </c>
      <c r="C1255" s="1" t="s">
        <v>22</v>
      </c>
      <c r="D1255" s="1" t="s">
        <v>2492</v>
      </c>
      <c r="E1255" s="2">
        <v>0</v>
      </c>
      <c r="F1255" s="1">
        <v>300</v>
      </c>
      <c r="G1255" s="1" t="s">
        <v>72</v>
      </c>
      <c r="H1255" s="1">
        <f t="shared" si="19"/>
        <v>0</v>
      </c>
      <c r="I1255" s="1" t="s">
        <v>22</v>
      </c>
      <c r="J1255" s="1" t="s">
        <v>0</v>
      </c>
    </row>
    <row r="1256" spans="1:10" ht="28.8" x14ac:dyDescent="0.3">
      <c r="A1256" s="1">
        <v>1970052</v>
      </c>
      <c r="B1256" s="1" t="s">
        <v>2493</v>
      </c>
      <c r="C1256" s="1" t="s">
        <v>22</v>
      </c>
      <c r="D1256" s="1" t="s">
        <v>2494</v>
      </c>
      <c r="E1256" s="2">
        <v>0</v>
      </c>
      <c r="F1256" s="1">
        <v>300</v>
      </c>
      <c r="G1256" s="1" t="s">
        <v>72</v>
      </c>
      <c r="H1256" s="1">
        <f t="shared" si="19"/>
        <v>0</v>
      </c>
      <c r="I1256" s="1" t="s">
        <v>22</v>
      </c>
      <c r="J1256" s="1" t="s">
        <v>0</v>
      </c>
    </row>
    <row r="1257" spans="1:10" x14ac:dyDescent="0.3">
      <c r="A1257" s="1">
        <v>1970053</v>
      </c>
      <c r="B1257" s="1" t="s">
        <v>2495</v>
      </c>
      <c r="C1257" s="1" t="s">
        <v>22</v>
      </c>
      <c r="D1257" s="1" t="s">
        <v>2496</v>
      </c>
      <c r="E1257" s="2">
        <v>0</v>
      </c>
      <c r="F1257" s="1">
        <v>18</v>
      </c>
      <c r="G1257" s="1" t="s">
        <v>72</v>
      </c>
      <c r="H1257" s="1">
        <f t="shared" si="19"/>
        <v>0</v>
      </c>
      <c r="I1257" s="1" t="s">
        <v>22</v>
      </c>
      <c r="J1257" s="1" t="s">
        <v>0</v>
      </c>
    </row>
    <row r="1258" spans="1:10" x14ac:dyDescent="0.3">
      <c r="A1258" s="1">
        <v>1970054</v>
      </c>
      <c r="B1258" s="1" t="s">
        <v>2497</v>
      </c>
      <c r="C1258" s="1" t="s">
        <v>22</v>
      </c>
      <c r="D1258" s="1" t="s">
        <v>2498</v>
      </c>
      <c r="E1258" s="2">
        <v>0</v>
      </c>
      <c r="F1258" s="1">
        <v>18</v>
      </c>
      <c r="G1258" s="1" t="s">
        <v>72</v>
      </c>
      <c r="H1258" s="1">
        <f t="shared" si="19"/>
        <v>0</v>
      </c>
      <c r="I1258" s="1" t="s">
        <v>22</v>
      </c>
      <c r="J1258" s="1" t="s">
        <v>0</v>
      </c>
    </row>
    <row r="1259" spans="1:10" ht="28.8" x14ac:dyDescent="0.3">
      <c r="A1259" s="1">
        <v>1970055</v>
      </c>
      <c r="B1259" s="1" t="s">
        <v>2499</v>
      </c>
      <c r="C1259" s="1" t="s">
        <v>22</v>
      </c>
      <c r="D1259" s="1" t="s">
        <v>2500</v>
      </c>
      <c r="E1259" s="2">
        <v>0</v>
      </c>
      <c r="F1259" s="1">
        <v>3600</v>
      </c>
      <c r="G1259" s="1" t="s">
        <v>79</v>
      </c>
      <c r="H1259" s="1">
        <f t="shared" si="19"/>
        <v>0</v>
      </c>
      <c r="I1259" s="1" t="s">
        <v>22</v>
      </c>
      <c r="J1259" s="1" t="s">
        <v>0</v>
      </c>
    </row>
    <row r="1260" spans="1:10" ht="28.8" x14ac:dyDescent="0.3">
      <c r="A1260" s="1">
        <v>1970056</v>
      </c>
      <c r="B1260" s="1" t="s">
        <v>2501</v>
      </c>
      <c r="C1260" s="1" t="s">
        <v>22</v>
      </c>
      <c r="D1260" s="1" t="s">
        <v>2502</v>
      </c>
      <c r="E1260" s="2">
        <v>0</v>
      </c>
      <c r="F1260" s="1">
        <v>3600</v>
      </c>
      <c r="G1260" s="1" t="s">
        <v>79</v>
      </c>
      <c r="H1260" s="1">
        <f t="shared" si="19"/>
        <v>0</v>
      </c>
      <c r="I1260" s="1" t="s">
        <v>22</v>
      </c>
      <c r="J1260" s="1" t="s">
        <v>0</v>
      </c>
    </row>
    <row r="1261" spans="1:10" x14ac:dyDescent="0.3">
      <c r="A1261" s="1">
        <v>1970057</v>
      </c>
      <c r="B1261" s="1" t="s">
        <v>2503</v>
      </c>
      <c r="C1261" s="1" t="s">
        <v>22</v>
      </c>
      <c r="D1261" s="1" t="s">
        <v>2504</v>
      </c>
      <c r="E1261" s="2">
        <v>0</v>
      </c>
      <c r="F1261" s="1">
        <v>686</v>
      </c>
      <c r="G1261" s="1" t="s">
        <v>72</v>
      </c>
      <c r="H1261" s="1">
        <f t="shared" si="19"/>
        <v>0</v>
      </c>
      <c r="I1261" s="1" t="s">
        <v>22</v>
      </c>
      <c r="J1261" s="1" t="s">
        <v>0</v>
      </c>
    </row>
    <row r="1262" spans="1:10" ht="28.8" x14ac:dyDescent="0.3">
      <c r="A1262" s="1">
        <v>1970058</v>
      </c>
      <c r="B1262" s="1" t="s">
        <v>2505</v>
      </c>
      <c r="C1262" s="1" t="s">
        <v>22</v>
      </c>
      <c r="D1262" s="1" t="s">
        <v>2506</v>
      </c>
      <c r="E1262" s="2">
        <v>0</v>
      </c>
      <c r="F1262" s="1">
        <v>686</v>
      </c>
      <c r="G1262" s="1" t="s">
        <v>72</v>
      </c>
      <c r="H1262" s="1">
        <f t="shared" si="19"/>
        <v>0</v>
      </c>
      <c r="I1262" s="1" t="s">
        <v>22</v>
      </c>
      <c r="J1262" s="1" t="s">
        <v>0</v>
      </c>
    </row>
    <row r="1263" spans="1:10" ht="28.8" x14ac:dyDescent="0.3">
      <c r="A1263" s="1">
        <v>1970059</v>
      </c>
      <c r="B1263" s="1" t="s">
        <v>2507</v>
      </c>
      <c r="C1263" s="1" t="s">
        <v>22</v>
      </c>
      <c r="D1263" s="1" t="s">
        <v>2508</v>
      </c>
      <c r="E1263" s="2">
        <v>0</v>
      </c>
      <c r="F1263" s="1">
        <v>143</v>
      </c>
      <c r="G1263" s="1" t="s">
        <v>72</v>
      </c>
      <c r="H1263" s="1">
        <f t="shared" si="19"/>
        <v>0</v>
      </c>
      <c r="I1263" s="1" t="s">
        <v>22</v>
      </c>
      <c r="J1263" s="1" t="s">
        <v>0</v>
      </c>
    </row>
    <row r="1264" spans="1:10" x14ac:dyDescent="0.3">
      <c r="A1264" s="1">
        <v>1970060</v>
      </c>
      <c r="B1264" s="1" t="s">
        <v>2509</v>
      </c>
      <c r="C1264" s="1" t="s">
        <v>22</v>
      </c>
      <c r="D1264" s="1" t="s">
        <v>2510</v>
      </c>
      <c r="E1264" s="2">
        <v>0</v>
      </c>
      <c r="F1264" s="1">
        <v>143</v>
      </c>
      <c r="G1264" s="1" t="s">
        <v>72</v>
      </c>
      <c r="H1264" s="1">
        <f t="shared" si="19"/>
        <v>0</v>
      </c>
      <c r="I1264" s="1" t="s">
        <v>22</v>
      </c>
      <c r="J1264" s="1" t="s">
        <v>0</v>
      </c>
    </row>
    <row r="1265" spans="1:10" x14ac:dyDescent="0.3">
      <c r="A1265" s="1">
        <v>1970061</v>
      </c>
      <c r="B1265" s="1" t="s">
        <v>2511</v>
      </c>
      <c r="C1265" s="1" t="s">
        <v>22</v>
      </c>
      <c r="D1265" s="1" t="s">
        <v>2512</v>
      </c>
      <c r="E1265" s="2">
        <v>0</v>
      </c>
      <c r="F1265" s="1">
        <v>600</v>
      </c>
      <c r="G1265" s="1" t="s">
        <v>72</v>
      </c>
      <c r="H1265" s="1">
        <f t="shared" si="19"/>
        <v>0</v>
      </c>
      <c r="I1265" s="1" t="s">
        <v>22</v>
      </c>
      <c r="J1265" s="1" t="s">
        <v>0</v>
      </c>
    </row>
    <row r="1266" spans="1:10" x14ac:dyDescent="0.3">
      <c r="A1266" s="1">
        <v>1970062</v>
      </c>
      <c r="B1266" s="1" t="s">
        <v>2513</v>
      </c>
      <c r="C1266" s="1" t="s">
        <v>22</v>
      </c>
      <c r="D1266" s="1" t="s">
        <v>2514</v>
      </c>
      <c r="E1266" s="2">
        <v>0</v>
      </c>
      <c r="F1266" s="1">
        <v>143</v>
      </c>
      <c r="G1266" s="1" t="s">
        <v>72</v>
      </c>
      <c r="H1266" s="1">
        <f t="shared" si="19"/>
        <v>0</v>
      </c>
      <c r="I1266" s="1" t="s">
        <v>22</v>
      </c>
      <c r="J1266" s="1" t="s">
        <v>0</v>
      </c>
    </row>
    <row r="1267" spans="1:10" ht="28.8" x14ac:dyDescent="0.3">
      <c r="A1267" s="1">
        <v>1970063</v>
      </c>
      <c r="B1267" s="1" t="s">
        <v>2515</v>
      </c>
      <c r="C1267" s="1" t="s">
        <v>22</v>
      </c>
      <c r="D1267" s="1" t="s">
        <v>2516</v>
      </c>
      <c r="E1267" s="2">
        <v>0</v>
      </c>
      <c r="F1267" s="1">
        <v>341</v>
      </c>
      <c r="G1267" s="1" t="s">
        <v>79</v>
      </c>
      <c r="H1267" s="1">
        <f t="shared" si="19"/>
        <v>0</v>
      </c>
      <c r="I1267" s="1" t="s">
        <v>22</v>
      </c>
      <c r="J1267" s="1" t="s">
        <v>0</v>
      </c>
    </row>
    <row r="1268" spans="1:10" x14ac:dyDescent="0.3">
      <c r="A1268" s="1">
        <v>1970064</v>
      </c>
      <c r="B1268" s="1" t="s">
        <v>2517</v>
      </c>
      <c r="C1268" s="1" t="s">
        <v>22</v>
      </c>
      <c r="D1268" s="1" t="s">
        <v>2518</v>
      </c>
      <c r="E1268" s="2">
        <v>0</v>
      </c>
      <c r="F1268" s="1">
        <v>341</v>
      </c>
      <c r="G1268" s="1" t="s">
        <v>79</v>
      </c>
      <c r="H1268" s="1">
        <f t="shared" si="19"/>
        <v>0</v>
      </c>
      <c r="I1268" s="1" t="s">
        <v>22</v>
      </c>
      <c r="J1268" s="1" t="s">
        <v>0</v>
      </c>
    </row>
    <row r="1269" spans="1:10" x14ac:dyDescent="0.3">
      <c r="A1269" s="1">
        <v>1970065</v>
      </c>
      <c r="B1269" s="1" t="s">
        <v>2519</v>
      </c>
      <c r="C1269" s="1" t="s">
        <v>22</v>
      </c>
      <c r="D1269" s="1" t="s">
        <v>2520</v>
      </c>
      <c r="E1269" s="2">
        <v>0</v>
      </c>
      <c r="F1269" s="1">
        <v>33</v>
      </c>
      <c r="G1269" s="1" t="s">
        <v>79</v>
      </c>
      <c r="H1269" s="1">
        <f t="shared" si="19"/>
        <v>0</v>
      </c>
      <c r="I1269" s="1" t="s">
        <v>22</v>
      </c>
      <c r="J1269" s="1" t="s">
        <v>0</v>
      </c>
    </row>
    <row r="1270" spans="1:10" x14ac:dyDescent="0.3">
      <c r="A1270" s="1">
        <v>1970066</v>
      </c>
      <c r="B1270" s="1" t="s">
        <v>2521</v>
      </c>
      <c r="C1270" s="1" t="s">
        <v>22</v>
      </c>
      <c r="D1270" s="1" t="s">
        <v>2522</v>
      </c>
      <c r="E1270" s="2">
        <v>0</v>
      </c>
      <c r="F1270" s="1">
        <v>9</v>
      </c>
      <c r="G1270" s="1" t="s">
        <v>72</v>
      </c>
      <c r="H1270" s="1">
        <f t="shared" si="19"/>
        <v>0</v>
      </c>
      <c r="I1270" s="1" t="s">
        <v>22</v>
      </c>
      <c r="J1270" s="1" t="s">
        <v>0</v>
      </c>
    </row>
    <row r="1271" spans="1:10" x14ac:dyDescent="0.3">
      <c r="A1271" s="1">
        <v>1970067</v>
      </c>
      <c r="B1271" s="1" t="s">
        <v>2523</v>
      </c>
      <c r="C1271" s="1" t="s">
        <v>22</v>
      </c>
      <c r="D1271" s="1" t="s">
        <v>2524</v>
      </c>
      <c r="E1271" s="2">
        <v>0</v>
      </c>
      <c r="F1271" s="1">
        <v>176</v>
      </c>
      <c r="G1271" s="1" t="s">
        <v>72</v>
      </c>
      <c r="H1271" s="1">
        <f t="shared" si="19"/>
        <v>0</v>
      </c>
      <c r="I1271" s="1" t="s">
        <v>22</v>
      </c>
      <c r="J1271" s="1" t="s">
        <v>0</v>
      </c>
    </row>
    <row r="1272" spans="1:10" x14ac:dyDescent="0.3">
      <c r="A1272" s="1">
        <v>1970068</v>
      </c>
      <c r="B1272" s="1" t="s">
        <v>2525</v>
      </c>
      <c r="C1272" s="1" t="s">
        <v>22</v>
      </c>
      <c r="D1272" s="1" t="s">
        <v>2526</v>
      </c>
      <c r="E1272" s="2">
        <v>0</v>
      </c>
      <c r="F1272" s="1">
        <v>176</v>
      </c>
      <c r="G1272" s="1" t="s">
        <v>72</v>
      </c>
      <c r="H1272" s="1">
        <f t="shared" si="19"/>
        <v>0</v>
      </c>
      <c r="I1272" s="1" t="s">
        <v>22</v>
      </c>
      <c r="J1272" s="1" t="s">
        <v>0</v>
      </c>
    </row>
    <row r="1273" spans="1:10" x14ac:dyDescent="0.3">
      <c r="A1273" s="1">
        <v>1970069</v>
      </c>
      <c r="B1273" s="1" t="s">
        <v>2527</v>
      </c>
      <c r="C1273" s="1" t="s">
        <v>22</v>
      </c>
      <c r="D1273" s="1" t="s">
        <v>2528</v>
      </c>
      <c r="E1273" s="2">
        <v>0</v>
      </c>
      <c r="F1273" s="1">
        <v>7</v>
      </c>
      <c r="G1273" s="1" t="s">
        <v>150</v>
      </c>
      <c r="H1273" s="1">
        <f t="shared" si="19"/>
        <v>0</v>
      </c>
      <c r="I1273" s="1" t="s">
        <v>22</v>
      </c>
      <c r="J1273" s="1" t="s">
        <v>0</v>
      </c>
    </row>
    <row r="1274" spans="1:10" ht="28.8" x14ac:dyDescent="0.3">
      <c r="A1274" s="1">
        <v>1970070</v>
      </c>
      <c r="B1274" s="1" t="s">
        <v>2529</v>
      </c>
      <c r="C1274" s="1" t="s">
        <v>22</v>
      </c>
      <c r="D1274" s="1" t="s">
        <v>2530</v>
      </c>
      <c r="E1274" s="2">
        <v>0</v>
      </c>
      <c r="F1274" s="1">
        <v>115</v>
      </c>
      <c r="G1274" s="1" t="s">
        <v>79</v>
      </c>
      <c r="H1274" s="1">
        <f t="shared" si="19"/>
        <v>0</v>
      </c>
      <c r="I1274" s="1" t="s">
        <v>22</v>
      </c>
      <c r="J1274" s="1" t="s">
        <v>0</v>
      </c>
    </row>
    <row r="1275" spans="1:10" x14ac:dyDescent="0.3">
      <c r="A1275" s="1">
        <v>1970071</v>
      </c>
      <c r="B1275" s="1" t="s">
        <v>2531</v>
      </c>
      <c r="C1275" s="1" t="s">
        <v>22</v>
      </c>
      <c r="D1275" s="1" t="s">
        <v>2532</v>
      </c>
      <c r="E1275" s="2">
        <v>0</v>
      </c>
      <c r="F1275" s="1">
        <v>115</v>
      </c>
      <c r="G1275" s="1" t="s">
        <v>79</v>
      </c>
      <c r="H1275" s="1">
        <f t="shared" si="19"/>
        <v>0</v>
      </c>
      <c r="I1275" s="1" t="s">
        <v>22</v>
      </c>
      <c r="J1275" s="1" t="s">
        <v>0</v>
      </c>
    </row>
    <row r="1276" spans="1:10" x14ac:dyDescent="0.3">
      <c r="A1276" s="1">
        <v>1970072</v>
      </c>
      <c r="B1276" s="1" t="s">
        <v>2533</v>
      </c>
      <c r="C1276" s="1" t="s">
        <v>22</v>
      </c>
      <c r="D1276" s="1" t="s">
        <v>2534</v>
      </c>
      <c r="E1276" s="2">
        <v>0</v>
      </c>
      <c r="F1276" s="1">
        <v>1</v>
      </c>
      <c r="G1276" s="1" t="s">
        <v>860</v>
      </c>
      <c r="H1276" s="1">
        <f t="shared" si="19"/>
        <v>0</v>
      </c>
      <c r="I1276" s="1" t="s">
        <v>22</v>
      </c>
      <c r="J1276" s="1" t="s">
        <v>0</v>
      </c>
    </row>
    <row r="1277" spans="1:10" x14ac:dyDescent="0.3">
      <c r="A1277" s="1">
        <v>1970073</v>
      </c>
      <c r="B1277" s="1" t="s">
        <v>2535</v>
      </c>
      <c r="C1277" s="1" t="s">
        <v>22</v>
      </c>
      <c r="D1277" s="1" t="s">
        <v>2316</v>
      </c>
      <c r="E1277" s="2">
        <v>0</v>
      </c>
      <c r="F1277" s="1">
        <v>1</v>
      </c>
      <c r="G1277" s="1" t="s">
        <v>147</v>
      </c>
      <c r="H1277" s="1">
        <f t="shared" si="19"/>
        <v>0</v>
      </c>
      <c r="I1277" s="1" t="s">
        <v>22</v>
      </c>
      <c r="J1277" s="1" t="s">
        <v>0</v>
      </c>
    </row>
    <row r="1278" spans="1:10" x14ac:dyDescent="0.3">
      <c r="A1278" s="1">
        <v>1970074</v>
      </c>
      <c r="B1278" s="1" t="s">
        <v>2536</v>
      </c>
      <c r="C1278" s="1" t="s">
        <v>22</v>
      </c>
      <c r="D1278" s="1" t="s">
        <v>2321</v>
      </c>
      <c r="E1278" s="2">
        <v>0</v>
      </c>
      <c r="F1278" s="1">
        <v>1</v>
      </c>
      <c r="G1278" s="1" t="s">
        <v>147</v>
      </c>
      <c r="H1278" s="1">
        <f t="shared" si="19"/>
        <v>0</v>
      </c>
      <c r="I1278" s="1" t="s">
        <v>22</v>
      </c>
      <c r="J1278" s="1" t="s">
        <v>0</v>
      </c>
    </row>
    <row r="1279" spans="1:10" x14ac:dyDescent="0.3">
      <c r="A1279" s="1">
        <v>1970075</v>
      </c>
      <c r="B1279" s="1" t="s">
        <v>2537</v>
      </c>
      <c r="C1279" s="1" t="s">
        <v>22</v>
      </c>
      <c r="D1279" s="1" t="s">
        <v>2236</v>
      </c>
      <c r="E1279" s="2">
        <v>0</v>
      </c>
      <c r="F1279" s="1">
        <v>1</v>
      </c>
      <c r="G1279" s="1" t="s">
        <v>147</v>
      </c>
      <c r="H1279" s="1">
        <f t="shared" si="19"/>
        <v>0</v>
      </c>
      <c r="I1279" s="1" t="s">
        <v>22</v>
      </c>
      <c r="J1279" s="1" t="s">
        <v>0</v>
      </c>
    </row>
    <row r="1280" spans="1:10" x14ac:dyDescent="0.3">
      <c r="A1280" s="1">
        <v>1970076</v>
      </c>
      <c r="B1280" s="1" t="s">
        <v>2538</v>
      </c>
      <c r="C1280" s="1" t="s">
        <v>22</v>
      </c>
      <c r="D1280" s="1" t="s">
        <v>2238</v>
      </c>
      <c r="E1280" s="2">
        <v>0</v>
      </c>
      <c r="F1280" s="1">
        <v>1</v>
      </c>
      <c r="G1280" s="1" t="s">
        <v>147</v>
      </c>
      <c r="H1280" s="1">
        <f t="shared" si="19"/>
        <v>0</v>
      </c>
      <c r="I1280" s="1" t="s">
        <v>22</v>
      </c>
      <c r="J1280" s="1" t="s">
        <v>0</v>
      </c>
    </row>
    <row r="1281" spans="1:10" ht="28.8" x14ac:dyDescent="0.3">
      <c r="A1281" s="1">
        <v>1970077</v>
      </c>
      <c r="B1281" s="1" t="s">
        <v>2539</v>
      </c>
      <c r="C1281" s="1" t="s">
        <v>22</v>
      </c>
      <c r="D1281" s="1" t="s">
        <v>2540</v>
      </c>
      <c r="E1281" s="2">
        <v>0</v>
      </c>
      <c r="F1281" s="1">
        <v>1</v>
      </c>
      <c r="G1281" s="1" t="s">
        <v>860</v>
      </c>
      <c r="H1281" s="1">
        <f t="shared" si="19"/>
        <v>0</v>
      </c>
      <c r="I1281" s="1" t="s">
        <v>22</v>
      </c>
      <c r="J1281" s="1" t="s">
        <v>0</v>
      </c>
    </row>
    <row r="1282" spans="1:10" x14ac:dyDescent="0.3">
      <c r="A1282" s="1">
        <v>1970078</v>
      </c>
      <c r="B1282" s="1" t="s">
        <v>2541</v>
      </c>
      <c r="C1282" s="1" t="s">
        <v>2542</v>
      </c>
      <c r="D1282" s="1" t="s">
        <v>2543</v>
      </c>
      <c r="E1282" s="1">
        <f>ROUND(H1283+H1284+H1285+H1286,2)</f>
        <v>0</v>
      </c>
      <c r="F1282" s="1">
        <v>1</v>
      </c>
      <c r="G1282" s="1" t="s">
        <v>0</v>
      </c>
      <c r="H1282" s="1">
        <f t="shared" si="19"/>
        <v>0</v>
      </c>
      <c r="I1282" s="1" t="s">
        <v>22</v>
      </c>
      <c r="J1282" s="1" t="s">
        <v>0</v>
      </c>
    </row>
    <row r="1283" spans="1:10" ht="43.2" x14ac:dyDescent="0.3">
      <c r="A1283" s="1">
        <v>1970079</v>
      </c>
      <c r="B1283" s="1" t="s">
        <v>2544</v>
      </c>
      <c r="C1283" s="1" t="s">
        <v>22</v>
      </c>
      <c r="D1283" s="1" t="s">
        <v>2545</v>
      </c>
      <c r="E1283" s="2">
        <v>0</v>
      </c>
      <c r="F1283" s="1">
        <v>1650</v>
      </c>
      <c r="G1283" s="1" t="s">
        <v>79</v>
      </c>
      <c r="H1283" s="1">
        <f t="shared" ref="H1283:H1346" si="20">IF(ISNUMBER(VALUE(E1283)),ROUND(SUM(ROUND(E1283,2)*F1283),2),"N")</f>
        <v>0</v>
      </c>
      <c r="I1283" s="1" t="s">
        <v>22</v>
      </c>
      <c r="J1283" s="1" t="s">
        <v>0</v>
      </c>
    </row>
    <row r="1284" spans="1:10" ht="28.8" x14ac:dyDescent="0.3">
      <c r="A1284" s="1">
        <v>1970080</v>
      </c>
      <c r="B1284" s="1" t="s">
        <v>2546</v>
      </c>
      <c r="C1284" s="1" t="s">
        <v>22</v>
      </c>
      <c r="D1284" s="1" t="s">
        <v>2547</v>
      </c>
      <c r="E1284" s="2">
        <v>0</v>
      </c>
      <c r="F1284" s="1">
        <v>430</v>
      </c>
      <c r="G1284" s="1" t="s">
        <v>79</v>
      </c>
      <c r="H1284" s="1">
        <f t="shared" si="20"/>
        <v>0</v>
      </c>
      <c r="I1284" s="1" t="s">
        <v>22</v>
      </c>
      <c r="J1284" s="1" t="s">
        <v>0</v>
      </c>
    </row>
    <row r="1285" spans="1:10" ht="28.8" x14ac:dyDescent="0.3">
      <c r="A1285" s="1">
        <v>1970081</v>
      </c>
      <c r="B1285" s="1" t="s">
        <v>2548</v>
      </c>
      <c r="C1285" s="1" t="s">
        <v>22</v>
      </c>
      <c r="D1285" s="1" t="s">
        <v>2549</v>
      </c>
      <c r="E1285" s="2">
        <v>0</v>
      </c>
      <c r="F1285" s="1">
        <v>829</v>
      </c>
      <c r="G1285" s="1" t="s">
        <v>72</v>
      </c>
      <c r="H1285" s="1">
        <f t="shared" si="20"/>
        <v>0</v>
      </c>
      <c r="I1285" s="1" t="s">
        <v>22</v>
      </c>
      <c r="J1285" s="1" t="s">
        <v>0</v>
      </c>
    </row>
    <row r="1286" spans="1:10" x14ac:dyDescent="0.3">
      <c r="A1286" s="1">
        <v>1970082</v>
      </c>
      <c r="B1286" s="1" t="s">
        <v>2550</v>
      </c>
      <c r="C1286" s="1" t="s">
        <v>22</v>
      </c>
      <c r="D1286" s="1" t="s">
        <v>2551</v>
      </c>
      <c r="E1286" s="2">
        <v>0</v>
      </c>
      <c r="F1286" s="1">
        <v>1</v>
      </c>
      <c r="G1286" s="1" t="s">
        <v>860</v>
      </c>
      <c r="H1286" s="1">
        <f t="shared" si="20"/>
        <v>0</v>
      </c>
      <c r="I1286" s="1" t="s">
        <v>22</v>
      </c>
      <c r="J1286" s="1" t="s">
        <v>0</v>
      </c>
    </row>
    <row r="1287" spans="1:10" x14ac:dyDescent="0.3">
      <c r="A1287" s="1">
        <v>1970083</v>
      </c>
      <c r="B1287" s="1" t="s">
        <v>2552</v>
      </c>
      <c r="C1287" s="1" t="s">
        <v>2553</v>
      </c>
      <c r="D1287" s="1" t="s">
        <v>2554</v>
      </c>
      <c r="E1287" s="1">
        <f>ROUND(H1288+H1289,2)</f>
        <v>0</v>
      </c>
      <c r="F1287" s="1">
        <v>1</v>
      </c>
      <c r="G1287" s="1" t="s">
        <v>0</v>
      </c>
      <c r="H1287" s="1">
        <f t="shared" si="20"/>
        <v>0</v>
      </c>
      <c r="I1287" s="1" t="s">
        <v>22</v>
      </c>
      <c r="J1287" s="1" t="s">
        <v>0</v>
      </c>
    </row>
    <row r="1288" spans="1:10" x14ac:dyDescent="0.3">
      <c r="A1288" s="1">
        <v>1970084</v>
      </c>
      <c r="B1288" s="1" t="s">
        <v>2555</v>
      </c>
      <c r="C1288" s="1" t="s">
        <v>22</v>
      </c>
      <c r="D1288" s="1" t="s">
        <v>2556</v>
      </c>
      <c r="E1288" s="2">
        <v>0</v>
      </c>
      <c r="F1288" s="1">
        <v>1</v>
      </c>
      <c r="G1288" s="1" t="s">
        <v>860</v>
      </c>
      <c r="H1288" s="1">
        <f t="shared" si="20"/>
        <v>0</v>
      </c>
      <c r="I1288" s="1" t="s">
        <v>22</v>
      </c>
      <c r="J1288" s="1" t="s">
        <v>0</v>
      </c>
    </row>
    <row r="1289" spans="1:10" x14ac:dyDescent="0.3">
      <c r="A1289" s="1">
        <v>1970085</v>
      </c>
      <c r="B1289" s="1" t="s">
        <v>2557</v>
      </c>
      <c r="C1289" s="1" t="s">
        <v>22</v>
      </c>
      <c r="D1289" s="1" t="s">
        <v>2318</v>
      </c>
      <c r="E1289" s="2">
        <v>0</v>
      </c>
      <c r="F1289" s="1">
        <v>1</v>
      </c>
      <c r="G1289" s="1" t="s">
        <v>147</v>
      </c>
      <c r="H1289" s="1">
        <f t="shared" si="20"/>
        <v>0</v>
      </c>
      <c r="I1289" s="1" t="s">
        <v>22</v>
      </c>
      <c r="J1289" s="1" t="s">
        <v>0</v>
      </c>
    </row>
    <row r="1290" spans="1:10" x14ac:dyDescent="0.3">
      <c r="A1290" s="1">
        <v>1970086</v>
      </c>
      <c r="B1290" s="1" t="s">
        <v>2558</v>
      </c>
      <c r="C1290" s="1" t="s">
        <v>2559</v>
      </c>
      <c r="D1290" s="1" t="s">
        <v>2560</v>
      </c>
      <c r="E1290" s="1">
        <f>ROUND(H1291+H1292+H1293,2)</f>
        <v>0</v>
      </c>
      <c r="F1290" s="1">
        <v>1</v>
      </c>
      <c r="G1290" s="1" t="s">
        <v>0</v>
      </c>
      <c r="H1290" s="1">
        <f t="shared" si="20"/>
        <v>0</v>
      </c>
      <c r="I1290" s="1" t="s">
        <v>22</v>
      </c>
      <c r="J1290" s="1" t="s">
        <v>0</v>
      </c>
    </row>
    <row r="1291" spans="1:10" ht="28.8" x14ac:dyDescent="0.3">
      <c r="A1291" s="1">
        <v>1970087</v>
      </c>
      <c r="B1291" s="1" t="s">
        <v>2561</v>
      </c>
      <c r="C1291" s="1" t="s">
        <v>22</v>
      </c>
      <c r="D1291" s="1" t="s">
        <v>2562</v>
      </c>
      <c r="E1291" s="2">
        <v>0</v>
      </c>
      <c r="F1291" s="1">
        <v>240</v>
      </c>
      <c r="G1291" s="1" t="s">
        <v>1917</v>
      </c>
      <c r="H1291" s="1">
        <f t="shared" si="20"/>
        <v>0</v>
      </c>
      <c r="I1291" s="1" t="s">
        <v>22</v>
      </c>
      <c r="J1291" s="1" t="s">
        <v>0</v>
      </c>
    </row>
    <row r="1292" spans="1:10" x14ac:dyDescent="0.3">
      <c r="A1292" s="1">
        <v>1970088</v>
      </c>
      <c r="B1292" s="1" t="s">
        <v>2563</v>
      </c>
      <c r="C1292" s="1" t="s">
        <v>22</v>
      </c>
      <c r="D1292" s="1" t="s">
        <v>2564</v>
      </c>
      <c r="E1292" s="2">
        <v>0</v>
      </c>
      <c r="F1292" s="1">
        <v>1</v>
      </c>
      <c r="G1292" s="1" t="s">
        <v>860</v>
      </c>
      <c r="H1292" s="1">
        <f t="shared" si="20"/>
        <v>0</v>
      </c>
      <c r="I1292" s="1" t="s">
        <v>22</v>
      </c>
      <c r="J1292" s="1" t="s">
        <v>0</v>
      </c>
    </row>
    <row r="1293" spans="1:10" x14ac:dyDescent="0.3">
      <c r="A1293" s="1">
        <v>1970089</v>
      </c>
      <c r="B1293" s="1" t="s">
        <v>2565</v>
      </c>
      <c r="C1293" s="1" t="s">
        <v>22</v>
      </c>
      <c r="D1293" s="1" t="s">
        <v>2566</v>
      </c>
      <c r="E1293" s="2">
        <v>0</v>
      </c>
      <c r="F1293" s="1">
        <v>1</v>
      </c>
      <c r="G1293" s="1" t="s">
        <v>860</v>
      </c>
      <c r="H1293" s="1">
        <f t="shared" si="20"/>
        <v>0</v>
      </c>
      <c r="I1293" s="1" t="s">
        <v>22</v>
      </c>
      <c r="J1293" s="1" t="s">
        <v>0</v>
      </c>
    </row>
    <row r="1294" spans="1:10" x14ac:dyDescent="0.3">
      <c r="A1294" s="1">
        <v>1970090</v>
      </c>
      <c r="B1294" s="1" t="s">
        <v>2567</v>
      </c>
      <c r="C1294" s="1" t="s">
        <v>22</v>
      </c>
      <c r="D1294" s="1" t="s">
        <v>2568</v>
      </c>
      <c r="E1294" s="1">
        <f>ROUND(H1295,2)</f>
        <v>0</v>
      </c>
      <c r="F1294" s="1">
        <v>1</v>
      </c>
      <c r="G1294" s="1" t="s">
        <v>0</v>
      </c>
      <c r="H1294" s="1">
        <f t="shared" si="20"/>
        <v>0</v>
      </c>
      <c r="I1294" s="1" t="s">
        <v>22</v>
      </c>
      <c r="J1294" s="1" t="s">
        <v>0</v>
      </c>
    </row>
    <row r="1295" spans="1:10" x14ac:dyDescent="0.3">
      <c r="A1295" s="1">
        <v>1970091</v>
      </c>
      <c r="B1295" s="1" t="s">
        <v>2569</v>
      </c>
      <c r="C1295" s="1" t="s">
        <v>217</v>
      </c>
      <c r="D1295" s="1" t="s">
        <v>218</v>
      </c>
      <c r="E1295" s="1">
        <f>ROUND(H1296,2)</f>
        <v>0</v>
      </c>
      <c r="F1295" s="1">
        <v>1</v>
      </c>
      <c r="G1295" s="1" t="s">
        <v>0</v>
      </c>
      <c r="H1295" s="1">
        <f t="shared" si="20"/>
        <v>0</v>
      </c>
      <c r="I1295" s="1" t="s">
        <v>22</v>
      </c>
      <c r="J1295" s="1" t="s">
        <v>0</v>
      </c>
    </row>
    <row r="1296" spans="1:10" x14ac:dyDescent="0.3">
      <c r="A1296" s="1">
        <v>1970092</v>
      </c>
      <c r="B1296" s="1" t="s">
        <v>2570</v>
      </c>
      <c r="C1296" s="1" t="s">
        <v>2172</v>
      </c>
      <c r="D1296" s="1" t="s">
        <v>2173</v>
      </c>
      <c r="E1296" s="1">
        <f>ROUND(H1297+H1314+H1329+H1346+H1359,2)</f>
        <v>0</v>
      </c>
      <c r="F1296" s="1">
        <v>1</v>
      </c>
      <c r="G1296" s="1" t="s">
        <v>0</v>
      </c>
      <c r="H1296" s="1">
        <f t="shared" si="20"/>
        <v>0</v>
      </c>
      <c r="I1296" s="1" t="s">
        <v>22</v>
      </c>
      <c r="J1296" s="1" t="s">
        <v>0</v>
      </c>
    </row>
    <row r="1297" spans="1:10" x14ac:dyDescent="0.3">
      <c r="A1297" s="1">
        <v>1970093</v>
      </c>
      <c r="B1297" s="1" t="s">
        <v>2571</v>
      </c>
      <c r="C1297" s="1" t="s">
        <v>2572</v>
      </c>
      <c r="D1297" s="1" t="s">
        <v>2573</v>
      </c>
      <c r="E1297" s="1">
        <f>ROUND(H1298+H1299+H1300+H1301+H1302+H1303+H1304+H1305+H1306+H1307+H1308+H1309+H1310+H1311+H1312+H1313,2)</f>
        <v>0</v>
      </c>
      <c r="F1297" s="1">
        <v>1</v>
      </c>
      <c r="G1297" s="1" t="s">
        <v>0</v>
      </c>
      <c r="H1297" s="1">
        <f t="shared" si="20"/>
        <v>0</v>
      </c>
      <c r="I1297" s="1" t="s">
        <v>22</v>
      </c>
      <c r="J1297" s="1" t="s">
        <v>0</v>
      </c>
    </row>
    <row r="1298" spans="1:10" x14ac:dyDescent="0.3">
      <c r="A1298" s="1">
        <v>1970094</v>
      </c>
      <c r="B1298" s="1" t="s">
        <v>2574</v>
      </c>
      <c r="C1298" s="1" t="s">
        <v>22</v>
      </c>
      <c r="D1298" s="1" t="s">
        <v>2575</v>
      </c>
      <c r="E1298" s="2">
        <v>0</v>
      </c>
      <c r="F1298" s="1">
        <v>10</v>
      </c>
      <c r="G1298" s="1" t="s">
        <v>72</v>
      </c>
      <c r="H1298" s="1">
        <f t="shared" si="20"/>
        <v>0</v>
      </c>
      <c r="I1298" s="1" t="s">
        <v>22</v>
      </c>
      <c r="J1298" s="1" t="s">
        <v>0</v>
      </c>
    </row>
    <row r="1299" spans="1:10" x14ac:dyDescent="0.3">
      <c r="A1299" s="1">
        <v>1970095</v>
      </c>
      <c r="B1299" s="1" t="s">
        <v>2576</v>
      </c>
      <c r="C1299" s="1" t="s">
        <v>22</v>
      </c>
      <c r="D1299" s="1" t="s">
        <v>2577</v>
      </c>
      <c r="E1299" s="2">
        <v>0</v>
      </c>
      <c r="F1299" s="1">
        <v>9</v>
      </c>
      <c r="G1299" s="1" t="s">
        <v>72</v>
      </c>
      <c r="H1299" s="1">
        <f t="shared" si="20"/>
        <v>0</v>
      </c>
      <c r="I1299" s="1" t="s">
        <v>22</v>
      </c>
      <c r="J1299" s="1" t="s">
        <v>0</v>
      </c>
    </row>
    <row r="1300" spans="1:10" x14ac:dyDescent="0.3">
      <c r="A1300" s="1">
        <v>1970096</v>
      </c>
      <c r="B1300" s="1" t="s">
        <v>2578</v>
      </c>
      <c r="C1300" s="1" t="s">
        <v>22</v>
      </c>
      <c r="D1300" s="1" t="s">
        <v>2579</v>
      </c>
      <c r="E1300" s="2">
        <v>0</v>
      </c>
      <c r="F1300" s="1">
        <v>1</v>
      </c>
      <c r="G1300" s="1" t="s">
        <v>72</v>
      </c>
      <c r="H1300" s="1">
        <f t="shared" si="20"/>
        <v>0</v>
      </c>
      <c r="I1300" s="1" t="s">
        <v>22</v>
      </c>
      <c r="J1300" s="1" t="s">
        <v>0</v>
      </c>
    </row>
    <row r="1301" spans="1:10" x14ac:dyDescent="0.3">
      <c r="A1301" s="1">
        <v>1970097</v>
      </c>
      <c r="B1301" s="1" t="s">
        <v>2580</v>
      </c>
      <c r="C1301" s="1" t="s">
        <v>22</v>
      </c>
      <c r="D1301" s="1" t="s">
        <v>2581</v>
      </c>
      <c r="E1301" s="2">
        <v>0</v>
      </c>
      <c r="F1301" s="1">
        <v>4</v>
      </c>
      <c r="G1301" s="1" t="s">
        <v>72</v>
      </c>
      <c r="H1301" s="1">
        <f t="shared" si="20"/>
        <v>0</v>
      </c>
      <c r="I1301" s="1" t="s">
        <v>22</v>
      </c>
      <c r="J1301" s="1" t="s">
        <v>0</v>
      </c>
    </row>
    <row r="1302" spans="1:10" x14ac:dyDescent="0.3">
      <c r="A1302" s="1">
        <v>1970098</v>
      </c>
      <c r="B1302" s="1" t="s">
        <v>2582</v>
      </c>
      <c r="C1302" s="1" t="s">
        <v>22</v>
      </c>
      <c r="D1302" s="1" t="s">
        <v>2583</v>
      </c>
      <c r="E1302" s="2">
        <v>0</v>
      </c>
      <c r="F1302" s="1">
        <v>4</v>
      </c>
      <c r="G1302" s="1" t="s">
        <v>72</v>
      </c>
      <c r="H1302" s="1">
        <f t="shared" si="20"/>
        <v>0</v>
      </c>
      <c r="I1302" s="1" t="s">
        <v>22</v>
      </c>
      <c r="J1302" s="1" t="s">
        <v>0</v>
      </c>
    </row>
    <row r="1303" spans="1:10" x14ac:dyDescent="0.3">
      <c r="A1303" s="1">
        <v>1970099</v>
      </c>
      <c r="B1303" s="1" t="s">
        <v>2584</v>
      </c>
      <c r="C1303" s="1" t="s">
        <v>22</v>
      </c>
      <c r="D1303" s="1" t="s">
        <v>2585</v>
      </c>
      <c r="E1303" s="2">
        <v>0</v>
      </c>
      <c r="F1303" s="1">
        <v>9</v>
      </c>
      <c r="G1303" s="1" t="s">
        <v>72</v>
      </c>
      <c r="H1303" s="1">
        <f t="shared" si="20"/>
        <v>0</v>
      </c>
      <c r="I1303" s="1" t="s">
        <v>22</v>
      </c>
      <c r="J1303" s="1" t="s">
        <v>0</v>
      </c>
    </row>
    <row r="1304" spans="1:10" x14ac:dyDescent="0.3">
      <c r="A1304" s="1">
        <v>1970100</v>
      </c>
      <c r="B1304" s="1" t="s">
        <v>2586</v>
      </c>
      <c r="C1304" s="1" t="s">
        <v>22</v>
      </c>
      <c r="D1304" s="1" t="s">
        <v>2587</v>
      </c>
      <c r="E1304" s="2">
        <v>0</v>
      </c>
      <c r="F1304" s="1">
        <v>9</v>
      </c>
      <c r="G1304" s="1" t="s">
        <v>72</v>
      </c>
      <c r="H1304" s="1">
        <f t="shared" si="20"/>
        <v>0</v>
      </c>
      <c r="I1304" s="1" t="s">
        <v>22</v>
      </c>
      <c r="J1304" s="1" t="s">
        <v>0</v>
      </c>
    </row>
    <row r="1305" spans="1:10" x14ac:dyDescent="0.3">
      <c r="A1305" s="1">
        <v>1970101</v>
      </c>
      <c r="B1305" s="1" t="s">
        <v>2588</v>
      </c>
      <c r="C1305" s="1" t="s">
        <v>22</v>
      </c>
      <c r="D1305" s="1" t="s">
        <v>2589</v>
      </c>
      <c r="E1305" s="2">
        <v>0</v>
      </c>
      <c r="F1305" s="1">
        <v>60</v>
      </c>
      <c r="G1305" s="1" t="s">
        <v>72</v>
      </c>
      <c r="H1305" s="1">
        <f t="shared" si="20"/>
        <v>0</v>
      </c>
      <c r="I1305" s="1" t="s">
        <v>22</v>
      </c>
      <c r="J1305" s="1" t="s">
        <v>0</v>
      </c>
    </row>
    <row r="1306" spans="1:10" x14ac:dyDescent="0.3">
      <c r="A1306" s="1">
        <v>1970102</v>
      </c>
      <c r="B1306" s="1" t="s">
        <v>2590</v>
      </c>
      <c r="C1306" s="1" t="s">
        <v>22</v>
      </c>
      <c r="D1306" s="1" t="s">
        <v>2591</v>
      </c>
      <c r="E1306" s="2">
        <v>0</v>
      </c>
      <c r="F1306" s="1">
        <v>30</v>
      </c>
      <c r="G1306" s="1" t="s">
        <v>72</v>
      </c>
      <c r="H1306" s="1">
        <f t="shared" si="20"/>
        <v>0</v>
      </c>
      <c r="I1306" s="1" t="s">
        <v>22</v>
      </c>
      <c r="J1306" s="1" t="s">
        <v>0</v>
      </c>
    </row>
    <row r="1307" spans="1:10" x14ac:dyDescent="0.3">
      <c r="A1307" s="1">
        <v>1970103</v>
      </c>
      <c r="B1307" s="1" t="s">
        <v>2592</v>
      </c>
      <c r="C1307" s="1" t="s">
        <v>22</v>
      </c>
      <c r="D1307" s="1" t="s">
        <v>2593</v>
      </c>
      <c r="E1307" s="2">
        <v>0</v>
      </c>
      <c r="F1307" s="1">
        <v>60</v>
      </c>
      <c r="G1307" s="1" t="s">
        <v>72</v>
      </c>
      <c r="H1307" s="1">
        <f t="shared" si="20"/>
        <v>0</v>
      </c>
      <c r="I1307" s="1" t="s">
        <v>22</v>
      </c>
      <c r="J1307" s="1" t="s">
        <v>0</v>
      </c>
    </row>
    <row r="1308" spans="1:10" x14ac:dyDescent="0.3">
      <c r="A1308" s="1">
        <v>1970104</v>
      </c>
      <c r="B1308" s="1" t="s">
        <v>2594</v>
      </c>
      <c r="C1308" s="1" t="s">
        <v>22</v>
      </c>
      <c r="D1308" s="1" t="s">
        <v>2595</v>
      </c>
      <c r="E1308" s="2">
        <v>0</v>
      </c>
      <c r="F1308" s="1">
        <v>30</v>
      </c>
      <c r="G1308" s="1" t="s">
        <v>72</v>
      </c>
      <c r="H1308" s="1">
        <f t="shared" si="20"/>
        <v>0</v>
      </c>
      <c r="I1308" s="1" t="s">
        <v>22</v>
      </c>
      <c r="J1308" s="1" t="s">
        <v>0</v>
      </c>
    </row>
    <row r="1309" spans="1:10" x14ac:dyDescent="0.3">
      <c r="A1309" s="1">
        <v>1970105</v>
      </c>
      <c r="B1309" s="1" t="s">
        <v>2596</v>
      </c>
      <c r="C1309" s="1" t="s">
        <v>22</v>
      </c>
      <c r="D1309" s="1" t="s">
        <v>2597</v>
      </c>
      <c r="E1309" s="2">
        <v>0</v>
      </c>
      <c r="F1309" s="1">
        <v>61</v>
      </c>
      <c r="G1309" s="1" t="s">
        <v>72</v>
      </c>
      <c r="H1309" s="1">
        <f t="shared" si="20"/>
        <v>0</v>
      </c>
      <c r="I1309" s="1" t="s">
        <v>22</v>
      </c>
      <c r="J1309" s="1" t="s">
        <v>0</v>
      </c>
    </row>
    <row r="1310" spans="1:10" x14ac:dyDescent="0.3">
      <c r="A1310" s="1">
        <v>1970106</v>
      </c>
      <c r="B1310" s="1" t="s">
        <v>2598</v>
      </c>
      <c r="C1310" s="1" t="s">
        <v>22</v>
      </c>
      <c r="D1310" s="1" t="s">
        <v>2599</v>
      </c>
      <c r="E1310" s="2">
        <v>0</v>
      </c>
      <c r="F1310" s="1">
        <v>34</v>
      </c>
      <c r="G1310" s="1" t="s">
        <v>72</v>
      </c>
      <c r="H1310" s="1">
        <f t="shared" si="20"/>
        <v>0</v>
      </c>
      <c r="I1310" s="1" t="s">
        <v>22</v>
      </c>
      <c r="J1310" s="1" t="s">
        <v>0</v>
      </c>
    </row>
    <row r="1311" spans="1:10" x14ac:dyDescent="0.3">
      <c r="A1311" s="1">
        <v>1970107</v>
      </c>
      <c r="B1311" s="1" t="s">
        <v>2600</v>
      </c>
      <c r="C1311" s="1" t="s">
        <v>22</v>
      </c>
      <c r="D1311" s="1" t="s">
        <v>2601</v>
      </c>
      <c r="E1311" s="2">
        <v>0</v>
      </c>
      <c r="F1311" s="1">
        <v>10</v>
      </c>
      <c r="G1311" s="1" t="s">
        <v>72</v>
      </c>
      <c r="H1311" s="1">
        <f t="shared" si="20"/>
        <v>0</v>
      </c>
      <c r="I1311" s="1" t="s">
        <v>22</v>
      </c>
      <c r="J1311" s="1" t="s">
        <v>0</v>
      </c>
    </row>
    <row r="1312" spans="1:10" x14ac:dyDescent="0.3">
      <c r="A1312" s="1">
        <v>1970108</v>
      </c>
      <c r="B1312" s="1" t="s">
        <v>2602</v>
      </c>
      <c r="C1312" s="1" t="s">
        <v>22</v>
      </c>
      <c r="D1312" s="1" t="s">
        <v>2603</v>
      </c>
      <c r="E1312" s="2">
        <v>0</v>
      </c>
      <c r="F1312" s="1">
        <v>8</v>
      </c>
      <c r="G1312" s="1" t="s">
        <v>72</v>
      </c>
      <c r="H1312" s="1">
        <f t="shared" si="20"/>
        <v>0</v>
      </c>
      <c r="I1312" s="1" t="s">
        <v>22</v>
      </c>
      <c r="J1312" s="1" t="s">
        <v>0</v>
      </c>
    </row>
    <row r="1313" spans="1:10" x14ac:dyDescent="0.3">
      <c r="A1313" s="1">
        <v>1970109</v>
      </c>
      <c r="B1313" s="1" t="s">
        <v>2604</v>
      </c>
      <c r="C1313" s="1" t="s">
        <v>22</v>
      </c>
      <c r="D1313" s="1" t="s">
        <v>2605</v>
      </c>
      <c r="E1313" s="2">
        <v>0</v>
      </c>
      <c r="F1313" s="1">
        <v>9</v>
      </c>
      <c r="G1313" s="1" t="s">
        <v>72</v>
      </c>
      <c r="H1313" s="1">
        <f t="shared" si="20"/>
        <v>0</v>
      </c>
      <c r="I1313" s="1" t="s">
        <v>22</v>
      </c>
      <c r="J1313" s="1" t="s">
        <v>0</v>
      </c>
    </row>
    <row r="1314" spans="1:10" x14ac:dyDescent="0.3">
      <c r="A1314" s="1">
        <v>1970110</v>
      </c>
      <c r="B1314" s="1" t="s">
        <v>2606</v>
      </c>
      <c r="C1314" s="1" t="s">
        <v>2607</v>
      </c>
      <c r="D1314" s="1" t="s">
        <v>2608</v>
      </c>
      <c r="E1314" s="1">
        <f>ROUND(H1315+H1316+H1317+H1318+H1319+H1320+H1321+H1322+H1323+H1324+H1325+H1326+H1327+H1328,2)</f>
        <v>0</v>
      </c>
      <c r="F1314" s="1">
        <v>1</v>
      </c>
      <c r="G1314" s="1" t="s">
        <v>0</v>
      </c>
      <c r="H1314" s="1">
        <f t="shared" si="20"/>
        <v>0</v>
      </c>
      <c r="I1314" s="1" t="s">
        <v>22</v>
      </c>
      <c r="J1314" s="1" t="s">
        <v>0</v>
      </c>
    </row>
    <row r="1315" spans="1:10" ht="28.8" x14ac:dyDescent="0.3">
      <c r="A1315" s="1">
        <v>1970111</v>
      </c>
      <c r="B1315" s="1" t="s">
        <v>2609</v>
      </c>
      <c r="C1315" s="1" t="s">
        <v>22</v>
      </c>
      <c r="D1315" s="1" t="s">
        <v>2610</v>
      </c>
      <c r="E1315" s="2">
        <v>0</v>
      </c>
      <c r="F1315" s="1">
        <v>818</v>
      </c>
      <c r="G1315" s="1" t="s">
        <v>79</v>
      </c>
      <c r="H1315" s="1">
        <f t="shared" si="20"/>
        <v>0</v>
      </c>
      <c r="I1315" s="1" t="s">
        <v>22</v>
      </c>
      <c r="J1315" s="1" t="s">
        <v>0</v>
      </c>
    </row>
    <row r="1316" spans="1:10" x14ac:dyDescent="0.3">
      <c r="A1316" s="1">
        <v>1970112</v>
      </c>
      <c r="B1316" s="1" t="s">
        <v>2611</v>
      </c>
      <c r="C1316" s="1" t="s">
        <v>22</v>
      </c>
      <c r="D1316" s="1" t="s">
        <v>2612</v>
      </c>
      <c r="E1316" s="2">
        <v>0</v>
      </c>
      <c r="F1316" s="1">
        <v>818</v>
      </c>
      <c r="G1316" s="1" t="s">
        <v>79</v>
      </c>
      <c r="H1316" s="1">
        <f t="shared" si="20"/>
        <v>0</v>
      </c>
      <c r="I1316" s="1" t="s">
        <v>22</v>
      </c>
      <c r="J1316" s="1" t="s">
        <v>0</v>
      </c>
    </row>
    <row r="1317" spans="1:10" x14ac:dyDescent="0.3">
      <c r="A1317" s="1">
        <v>1970113</v>
      </c>
      <c r="B1317" s="1" t="s">
        <v>2613</v>
      </c>
      <c r="C1317" s="1" t="s">
        <v>22</v>
      </c>
      <c r="D1317" s="1" t="s">
        <v>2614</v>
      </c>
      <c r="E1317" s="2">
        <v>0</v>
      </c>
      <c r="F1317" s="1">
        <v>818</v>
      </c>
      <c r="G1317" s="1" t="s">
        <v>72</v>
      </c>
      <c r="H1317" s="1">
        <f t="shared" si="20"/>
        <v>0</v>
      </c>
      <c r="I1317" s="1" t="s">
        <v>22</v>
      </c>
      <c r="J1317" s="1" t="s">
        <v>0</v>
      </c>
    </row>
    <row r="1318" spans="1:10" x14ac:dyDescent="0.3">
      <c r="A1318" s="1">
        <v>1970114</v>
      </c>
      <c r="B1318" s="1" t="s">
        <v>2615</v>
      </c>
      <c r="C1318" s="1" t="s">
        <v>22</v>
      </c>
      <c r="D1318" s="1" t="s">
        <v>2616</v>
      </c>
      <c r="E1318" s="2">
        <v>0</v>
      </c>
      <c r="F1318" s="1">
        <v>818</v>
      </c>
      <c r="G1318" s="1" t="s">
        <v>72</v>
      </c>
      <c r="H1318" s="1">
        <f t="shared" si="20"/>
        <v>0</v>
      </c>
      <c r="I1318" s="1" t="s">
        <v>22</v>
      </c>
      <c r="J1318" s="1" t="s">
        <v>0</v>
      </c>
    </row>
    <row r="1319" spans="1:10" x14ac:dyDescent="0.3">
      <c r="A1319" s="1">
        <v>1970115</v>
      </c>
      <c r="B1319" s="1" t="s">
        <v>2617</v>
      </c>
      <c r="C1319" s="1" t="s">
        <v>22</v>
      </c>
      <c r="D1319" s="1" t="s">
        <v>2618</v>
      </c>
      <c r="E1319" s="2">
        <v>0</v>
      </c>
      <c r="F1319" s="1">
        <v>48</v>
      </c>
      <c r="G1319" s="1" t="s">
        <v>72</v>
      </c>
      <c r="H1319" s="1">
        <f t="shared" si="20"/>
        <v>0</v>
      </c>
      <c r="I1319" s="1" t="s">
        <v>22</v>
      </c>
      <c r="J1319" s="1" t="s">
        <v>0</v>
      </c>
    </row>
    <row r="1320" spans="1:10" x14ac:dyDescent="0.3">
      <c r="A1320" s="1">
        <v>1970116</v>
      </c>
      <c r="B1320" s="1" t="s">
        <v>2619</v>
      </c>
      <c r="C1320" s="1" t="s">
        <v>22</v>
      </c>
      <c r="D1320" s="1" t="s">
        <v>2620</v>
      </c>
      <c r="E1320" s="2">
        <v>0</v>
      </c>
      <c r="F1320" s="1">
        <v>8</v>
      </c>
      <c r="G1320" s="1" t="s">
        <v>72</v>
      </c>
      <c r="H1320" s="1">
        <f t="shared" si="20"/>
        <v>0</v>
      </c>
      <c r="I1320" s="1" t="s">
        <v>22</v>
      </c>
      <c r="J1320" s="1" t="s">
        <v>0</v>
      </c>
    </row>
    <row r="1321" spans="1:10" x14ac:dyDescent="0.3">
      <c r="A1321" s="1">
        <v>1970117</v>
      </c>
      <c r="B1321" s="1" t="s">
        <v>2621</v>
      </c>
      <c r="C1321" s="1" t="s">
        <v>22</v>
      </c>
      <c r="D1321" s="1" t="s">
        <v>2622</v>
      </c>
      <c r="E1321" s="2">
        <v>0</v>
      </c>
      <c r="F1321" s="1">
        <v>40</v>
      </c>
      <c r="G1321" s="1" t="s">
        <v>72</v>
      </c>
      <c r="H1321" s="1">
        <f t="shared" si="20"/>
        <v>0</v>
      </c>
      <c r="I1321" s="1" t="s">
        <v>22</v>
      </c>
      <c r="J1321" s="1" t="s">
        <v>0</v>
      </c>
    </row>
    <row r="1322" spans="1:10" ht="28.8" x14ac:dyDescent="0.3">
      <c r="A1322" s="1">
        <v>1970118</v>
      </c>
      <c r="B1322" s="1" t="s">
        <v>2623</v>
      </c>
      <c r="C1322" s="1" t="s">
        <v>22</v>
      </c>
      <c r="D1322" s="1" t="s">
        <v>2624</v>
      </c>
      <c r="E1322" s="2">
        <v>0</v>
      </c>
      <c r="F1322" s="1">
        <v>500</v>
      </c>
      <c r="G1322" s="1" t="s">
        <v>79</v>
      </c>
      <c r="H1322" s="1">
        <f t="shared" si="20"/>
        <v>0</v>
      </c>
      <c r="I1322" s="1" t="s">
        <v>22</v>
      </c>
      <c r="J1322" s="1" t="s">
        <v>0</v>
      </c>
    </row>
    <row r="1323" spans="1:10" x14ac:dyDescent="0.3">
      <c r="A1323" s="1">
        <v>1970119</v>
      </c>
      <c r="B1323" s="1" t="s">
        <v>2625</v>
      </c>
      <c r="C1323" s="1" t="s">
        <v>22</v>
      </c>
      <c r="D1323" s="1" t="s">
        <v>2626</v>
      </c>
      <c r="E1323" s="2">
        <v>0</v>
      </c>
      <c r="F1323" s="1">
        <v>500</v>
      </c>
      <c r="G1323" s="1" t="s">
        <v>79</v>
      </c>
      <c r="H1323" s="1">
        <f t="shared" si="20"/>
        <v>0</v>
      </c>
      <c r="I1323" s="1" t="s">
        <v>22</v>
      </c>
      <c r="J1323" s="1" t="s">
        <v>0</v>
      </c>
    </row>
    <row r="1324" spans="1:10" x14ac:dyDescent="0.3">
      <c r="A1324" s="1">
        <v>1970120</v>
      </c>
      <c r="B1324" s="1" t="s">
        <v>2627</v>
      </c>
      <c r="C1324" s="1" t="s">
        <v>22</v>
      </c>
      <c r="D1324" s="1" t="s">
        <v>2628</v>
      </c>
      <c r="E1324" s="2">
        <v>0</v>
      </c>
      <c r="F1324" s="1">
        <v>500</v>
      </c>
      <c r="G1324" s="1" t="s">
        <v>72</v>
      </c>
      <c r="H1324" s="1">
        <f t="shared" si="20"/>
        <v>0</v>
      </c>
      <c r="I1324" s="1" t="s">
        <v>22</v>
      </c>
      <c r="J1324" s="1" t="s">
        <v>0</v>
      </c>
    </row>
    <row r="1325" spans="1:10" x14ac:dyDescent="0.3">
      <c r="A1325" s="1">
        <v>1970121</v>
      </c>
      <c r="B1325" s="1" t="s">
        <v>2629</v>
      </c>
      <c r="C1325" s="1" t="s">
        <v>22</v>
      </c>
      <c r="D1325" s="1" t="s">
        <v>2591</v>
      </c>
      <c r="E1325" s="2">
        <v>0</v>
      </c>
      <c r="F1325" s="1">
        <v>500</v>
      </c>
      <c r="G1325" s="1" t="s">
        <v>72</v>
      </c>
      <c r="H1325" s="1">
        <f t="shared" si="20"/>
        <v>0</v>
      </c>
      <c r="I1325" s="1" t="s">
        <v>22</v>
      </c>
      <c r="J1325" s="1" t="s">
        <v>0</v>
      </c>
    </row>
    <row r="1326" spans="1:10" x14ac:dyDescent="0.3">
      <c r="A1326" s="1">
        <v>1970122</v>
      </c>
      <c r="B1326" s="1" t="s">
        <v>2630</v>
      </c>
      <c r="C1326" s="1" t="s">
        <v>22</v>
      </c>
      <c r="D1326" s="1" t="s">
        <v>2593</v>
      </c>
      <c r="E1326" s="2">
        <v>0</v>
      </c>
      <c r="F1326" s="1">
        <v>500</v>
      </c>
      <c r="G1326" s="1" t="s">
        <v>72</v>
      </c>
      <c r="H1326" s="1">
        <f t="shared" si="20"/>
        <v>0</v>
      </c>
      <c r="I1326" s="1" t="s">
        <v>22</v>
      </c>
      <c r="J1326" s="1" t="s">
        <v>0</v>
      </c>
    </row>
    <row r="1327" spans="1:10" x14ac:dyDescent="0.3">
      <c r="A1327" s="1">
        <v>1970123</v>
      </c>
      <c r="B1327" s="1" t="s">
        <v>2631</v>
      </c>
      <c r="C1327" s="1" t="s">
        <v>22</v>
      </c>
      <c r="D1327" s="1" t="s">
        <v>2632</v>
      </c>
      <c r="E1327" s="2">
        <v>0</v>
      </c>
      <c r="F1327" s="1">
        <v>500</v>
      </c>
      <c r="G1327" s="1" t="s">
        <v>72</v>
      </c>
      <c r="H1327" s="1">
        <f t="shared" si="20"/>
        <v>0</v>
      </c>
      <c r="I1327" s="1" t="s">
        <v>22</v>
      </c>
      <c r="J1327" s="1" t="s">
        <v>0</v>
      </c>
    </row>
    <row r="1328" spans="1:10" x14ac:dyDescent="0.3">
      <c r="A1328" s="1">
        <v>1970124</v>
      </c>
      <c r="B1328" s="1" t="s">
        <v>2633</v>
      </c>
      <c r="C1328" s="1" t="s">
        <v>22</v>
      </c>
      <c r="D1328" s="1" t="s">
        <v>2634</v>
      </c>
      <c r="E1328" s="2">
        <v>0</v>
      </c>
      <c r="F1328" s="1">
        <v>500</v>
      </c>
      <c r="G1328" s="1" t="s">
        <v>72</v>
      </c>
      <c r="H1328" s="1">
        <f t="shared" si="20"/>
        <v>0</v>
      </c>
      <c r="I1328" s="1" t="s">
        <v>22</v>
      </c>
      <c r="J1328" s="1" t="s">
        <v>0</v>
      </c>
    </row>
    <row r="1329" spans="1:10" x14ac:dyDescent="0.3">
      <c r="A1329" s="1">
        <v>1970125</v>
      </c>
      <c r="B1329" s="1" t="s">
        <v>2635</v>
      </c>
      <c r="C1329" s="1" t="s">
        <v>2636</v>
      </c>
      <c r="D1329" s="1" t="s">
        <v>2637</v>
      </c>
      <c r="E1329" s="1">
        <f>ROUND(H1330+H1331+H1332+H1333+H1334+H1335+H1336+H1337+H1338+H1339+H1340+H1341+H1342+H1343+H1344+H1345,2)</f>
        <v>0</v>
      </c>
      <c r="F1329" s="1">
        <v>1</v>
      </c>
      <c r="G1329" s="1" t="s">
        <v>0</v>
      </c>
      <c r="H1329" s="1">
        <f t="shared" si="20"/>
        <v>0</v>
      </c>
      <c r="I1329" s="1" t="s">
        <v>22</v>
      </c>
      <c r="J1329" s="1" t="s">
        <v>0</v>
      </c>
    </row>
    <row r="1330" spans="1:10" ht="28.8" x14ac:dyDescent="0.3">
      <c r="A1330" s="1">
        <v>1970126</v>
      </c>
      <c r="B1330" s="1" t="s">
        <v>2638</v>
      </c>
      <c r="C1330" s="1" t="s">
        <v>22</v>
      </c>
      <c r="D1330" s="1" t="s">
        <v>2624</v>
      </c>
      <c r="E1330" s="2">
        <v>0</v>
      </c>
      <c r="F1330" s="1">
        <v>485</v>
      </c>
      <c r="G1330" s="1" t="s">
        <v>79</v>
      </c>
      <c r="H1330" s="1">
        <f t="shared" si="20"/>
        <v>0</v>
      </c>
      <c r="I1330" s="1" t="s">
        <v>22</v>
      </c>
      <c r="J1330" s="1" t="s">
        <v>0</v>
      </c>
    </row>
    <row r="1331" spans="1:10" x14ac:dyDescent="0.3">
      <c r="A1331" s="1">
        <v>1970127</v>
      </c>
      <c r="B1331" s="1" t="s">
        <v>2639</v>
      </c>
      <c r="C1331" s="1" t="s">
        <v>22</v>
      </c>
      <c r="D1331" s="1" t="s">
        <v>2640</v>
      </c>
      <c r="E1331" s="2">
        <v>0</v>
      </c>
      <c r="F1331" s="1">
        <v>70.545000000000002</v>
      </c>
      <c r="G1331" s="1" t="s">
        <v>72</v>
      </c>
      <c r="H1331" s="1">
        <f t="shared" si="20"/>
        <v>0</v>
      </c>
      <c r="I1331" s="1" t="s">
        <v>22</v>
      </c>
      <c r="J1331" s="1" t="s">
        <v>0</v>
      </c>
    </row>
    <row r="1332" spans="1:10" x14ac:dyDescent="0.3">
      <c r="A1332" s="1">
        <v>1970128</v>
      </c>
      <c r="B1332" s="1" t="s">
        <v>2641</v>
      </c>
      <c r="C1332" s="1" t="s">
        <v>22</v>
      </c>
      <c r="D1332" s="1" t="s">
        <v>2642</v>
      </c>
      <c r="E1332" s="2">
        <v>0</v>
      </c>
      <c r="F1332" s="1">
        <v>110</v>
      </c>
      <c r="G1332" s="1" t="s">
        <v>72</v>
      </c>
      <c r="H1332" s="1">
        <f t="shared" si="20"/>
        <v>0</v>
      </c>
      <c r="I1332" s="1" t="s">
        <v>22</v>
      </c>
      <c r="J1332" s="1" t="s">
        <v>0</v>
      </c>
    </row>
    <row r="1333" spans="1:10" x14ac:dyDescent="0.3">
      <c r="A1333" s="1">
        <v>1970129</v>
      </c>
      <c r="B1333" s="1" t="s">
        <v>2643</v>
      </c>
      <c r="C1333" s="1" t="s">
        <v>22</v>
      </c>
      <c r="D1333" s="1" t="s">
        <v>2644</v>
      </c>
      <c r="E1333" s="2">
        <v>0</v>
      </c>
      <c r="F1333" s="1">
        <v>110</v>
      </c>
      <c r="G1333" s="1" t="s">
        <v>72</v>
      </c>
      <c r="H1333" s="1">
        <f t="shared" si="20"/>
        <v>0</v>
      </c>
      <c r="I1333" s="1" t="s">
        <v>22</v>
      </c>
      <c r="J1333" s="1" t="s">
        <v>0</v>
      </c>
    </row>
    <row r="1334" spans="1:10" x14ac:dyDescent="0.3">
      <c r="A1334" s="1">
        <v>1970130</v>
      </c>
      <c r="B1334" s="1" t="s">
        <v>2645</v>
      </c>
      <c r="C1334" s="1" t="s">
        <v>22</v>
      </c>
      <c r="D1334" s="1" t="s">
        <v>2646</v>
      </c>
      <c r="E1334" s="2">
        <v>0</v>
      </c>
      <c r="F1334" s="1">
        <v>384</v>
      </c>
      <c r="G1334" s="1" t="s">
        <v>72</v>
      </c>
      <c r="H1334" s="1">
        <f t="shared" si="20"/>
        <v>0</v>
      </c>
      <c r="I1334" s="1" t="s">
        <v>22</v>
      </c>
      <c r="J1334" s="1" t="s">
        <v>0</v>
      </c>
    </row>
    <row r="1335" spans="1:10" x14ac:dyDescent="0.3">
      <c r="A1335" s="1">
        <v>1970131</v>
      </c>
      <c r="B1335" s="1" t="s">
        <v>2647</v>
      </c>
      <c r="C1335" s="1" t="s">
        <v>22</v>
      </c>
      <c r="D1335" s="1" t="s">
        <v>2648</v>
      </c>
      <c r="E1335" s="2">
        <v>0</v>
      </c>
      <c r="F1335" s="1">
        <v>384</v>
      </c>
      <c r="G1335" s="1" t="s">
        <v>72</v>
      </c>
      <c r="H1335" s="1">
        <f t="shared" si="20"/>
        <v>0</v>
      </c>
      <c r="I1335" s="1" t="s">
        <v>22</v>
      </c>
      <c r="J1335" s="1" t="s">
        <v>0</v>
      </c>
    </row>
    <row r="1336" spans="1:10" x14ac:dyDescent="0.3">
      <c r="A1336" s="1">
        <v>1970132</v>
      </c>
      <c r="B1336" s="1" t="s">
        <v>2649</v>
      </c>
      <c r="C1336" s="1" t="s">
        <v>22</v>
      </c>
      <c r="D1336" s="1" t="s">
        <v>2650</v>
      </c>
      <c r="E1336" s="2">
        <v>0</v>
      </c>
      <c r="F1336" s="1">
        <v>384</v>
      </c>
      <c r="G1336" s="1" t="s">
        <v>72</v>
      </c>
      <c r="H1336" s="1">
        <f t="shared" si="20"/>
        <v>0</v>
      </c>
      <c r="I1336" s="1" t="s">
        <v>22</v>
      </c>
      <c r="J1336" s="1" t="s">
        <v>0</v>
      </c>
    </row>
    <row r="1337" spans="1:10" x14ac:dyDescent="0.3">
      <c r="A1337" s="1">
        <v>1970133</v>
      </c>
      <c r="B1337" s="1" t="s">
        <v>2651</v>
      </c>
      <c r="C1337" s="1" t="s">
        <v>22</v>
      </c>
      <c r="D1337" s="1" t="s">
        <v>2652</v>
      </c>
      <c r="E1337" s="2">
        <v>0</v>
      </c>
      <c r="F1337" s="1">
        <v>384</v>
      </c>
      <c r="G1337" s="1" t="s">
        <v>72</v>
      </c>
      <c r="H1337" s="1">
        <f t="shared" si="20"/>
        <v>0</v>
      </c>
      <c r="I1337" s="1" t="s">
        <v>22</v>
      </c>
      <c r="J1337" s="1" t="s">
        <v>0</v>
      </c>
    </row>
    <row r="1338" spans="1:10" x14ac:dyDescent="0.3">
      <c r="A1338" s="1">
        <v>1970134</v>
      </c>
      <c r="B1338" s="1" t="s">
        <v>2653</v>
      </c>
      <c r="C1338" s="1" t="s">
        <v>22</v>
      </c>
      <c r="D1338" s="1" t="s">
        <v>2654</v>
      </c>
      <c r="E1338" s="2">
        <v>0</v>
      </c>
      <c r="F1338" s="1">
        <v>37</v>
      </c>
      <c r="G1338" s="1" t="s">
        <v>72</v>
      </c>
      <c r="H1338" s="1">
        <f t="shared" si="20"/>
        <v>0</v>
      </c>
      <c r="I1338" s="1" t="s">
        <v>22</v>
      </c>
      <c r="J1338" s="1" t="s">
        <v>0</v>
      </c>
    </row>
    <row r="1339" spans="1:10" x14ac:dyDescent="0.3">
      <c r="A1339" s="1">
        <v>1970135</v>
      </c>
      <c r="B1339" s="1" t="s">
        <v>2655</v>
      </c>
      <c r="C1339" s="1" t="s">
        <v>22</v>
      </c>
      <c r="D1339" s="1" t="s">
        <v>2656</v>
      </c>
      <c r="E1339" s="2">
        <v>0</v>
      </c>
      <c r="F1339" s="1">
        <v>37</v>
      </c>
      <c r="G1339" s="1" t="s">
        <v>72</v>
      </c>
      <c r="H1339" s="1">
        <f t="shared" si="20"/>
        <v>0</v>
      </c>
      <c r="I1339" s="1" t="s">
        <v>22</v>
      </c>
      <c r="J1339" s="1" t="s">
        <v>0</v>
      </c>
    </row>
    <row r="1340" spans="1:10" x14ac:dyDescent="0.3">
      <c r="A1340" s="1">
        <v>1970136</v>
      </c>
      <c r="B1340" s="1" t="s">
        <v>2657</v>
      </c>
      <c r="C1340" s="1" t="s">
        <v>22</v>
      </c>
      <c r="D1340" s="1" t="s">
        <v>2658</v>
      </c>
      <c r="E1340" s="2">
        <v>0</v>
      </c>
      <c r="F1340" s="1">
        <v>3</v>
      </c>
      <c r="G1340" s="1" t="s">
        <v>72</v>
      </c>
      <c r="H1340" s="1">
        <f t="shared" si="20"/>
        <v>0</v>
      </c>
      <c r="I1340" s="1" t="s">
        <v>22</v>
      </c>
      <c r="J1340" s="1" t="s">
        <v>0</v>
      </c>
    </row>
    <row r="1341" spans="1:10" x14ac:dyDescent="0.3">
      <c r="A1341" s="1">
        <v>1970137</v>
      </c>
      <c r="B1341" s="1" t="s">
        <v>2659</v>
      </c>
      <c r="C1341" s="1" t="s">
        <v>22</v>
      </c>
      <c r="D1341" s="1" t="s">
        <v>2660</v>
      </c>
      <c r="E1341" s="2">
        <v>0</v>
      </c>
      <c r="F1341" s="1">
        <v>3</v>
      </c>
      <c r="G1341" s="1" t="s">
        <v>72</v>
      </c>
      <c r="H1341" s="1">
        <f t="shared" si="20"/>
        <v>0</v>
      </c>
      <c r="I1341" s="1" t="s">
        <v>22</v>
      </c>
      <c r="J1341" s="1" t="s">
        <v>0</v>
      </c>
    </row>
    <row r="1342" spans="1:10" x14ac:dyDescent="0.3">
      <c r="A1342" s="1">
        <v>1970138</v>
      </c>
      <c r="B1342" s="1" t="s">
        <v>2661</v>
      </c>
      <c r="C1342" s="1" t="s">
        <v>22</v>
      </c>
      <c r="D1342" s="1" t="s">
        <v>2662</v>
      </c>
      <c r="E1342" s="2">
        <v>0</v>
      </c>
      <c r="F1342" s="1">
        <v>14</v>
      </c>
      <c r="G1342" s="1" t="s">
        <v>72</v>
      </c>
      <c r="H1342" s="1">
        <f t="shared" si="20"/>
        <v>0</v>
      </c>
      <c r="I1342" s="1" t="s">
        <v>22</v>
      </c>
      <c r="J1342" s="1" t="s">
        <v>0</v>
      </c>
    </row>
    <row r="1343" spans="1:10" x14ac:dyDescent="0.3">
      <c r="A1343" s="1">
        <v>1970139</v>
      </c>
      <c r="B1343" s="1" t="s">
        <v>2663</v>
      </c>
      <c r="C1343" s="1" t="s">
        <v>22</v>
      </c>
      <c r="D1343" s="1" t="s">
        <v>2664</v>
      </c>
      <c r="E1343" s="2">
        <v>0</v>
      </c>
      <c r="F1343" s="1">
        <v>14</v>
      </c>
      <c r="G1343" s="1" t="s">
        <v>72</v>
      </c>
      <c r="H1343" s="1">
        <f t="shared" si="20"/>
        <v>0</v>
      </c>
      <c r="I1343" s="1" t="s">
        <v>22</v>
      </c>
      <c r="J1343" s="1" t="s">
        <v>0</v>
      </c>
    </row>
    <row r="1344" spans="1:10" x14ac:dyDescent="0.3">
      <c r="A1344" s="1">
        <v>1970140</v>
      </c>
      <c r="B1344" s="1" t="s">
        <v>2665</v>
      </c>
      <c r="C1344" s="1" t="s">
        <v>22</v>
      </c>
      <c r="D1344" s="1" t="s">
        <v>2666</v>
      </c>
      <c r="E1344" s="2">
        <v>0</v>
      </c>
      <c r="F1344" s="1">
        <v>14</v>
      </c>
      <c r="G1344" s="1" t="s">
        <v>72</v>
      </c>
      <c r="H1344" s="1">
        <f t="shared" si="20"/>
        <v>0</v>
      </c>
      <c r="I1344" s="1" t="s">
        <v>22</v>
      </c>
      <c r="J1344" s="1" t="s">
        <v>0</v>
      </c>
    </row>
    <row r="1345" spans="1:10" x14ac:dyDescent="0.3">
      <c r="A1345" s="1">
        <v>1970141</v>
      </c>
      <c r="B1345" s="1" t="s">
        <v>2667</v>
      </c>
      <c r="C1345" s="1" t="s">
        <v>22</v>
      </c>
      <c r="D1345" s="1" t="s">
        <v>2668</v>
      </c>
      <c r="E1345" s="2">
        <v>0</v>
      </c>
      <c r="F1345" s="1">
        <v>14</v>
      </c>
      <c r="G1345" s="1" t="s">
        <v>72</v>
      </c>
      <c r="H1345" s="1">
        <f t="shared" si="20"/>
        <v>0</v>
      </c>
      <c r="I1345" s="1" t="s">
        <v>22</v>
      </c>
      <c r="J1345" s="1" t="s">
        <v>0</v>
      </c>
    </row>
    <row r="1346" spans="1:10" ht="28.8" x14ac:dyDescent="0.3">
      <c r="A1346" s="1">
        <v>1970142</v>
      </c>
      <c r="B1346" s="1" t="s">
        <v>2669</v>
      </c>
      <c r="C1346" s="1" t="s">
        <v>2670</v>
      </c>
      <c r="D1346" s="1" t="s">
        <v>2671</v>
      </c>
      <c r="E1346" s="1">
        <f>ROUND(H1347+H1348+H1349+H1350+H1351+H1352+H1353+H1354+H1355+H1356+H1357+H1358,2)</f>
        <v>0</v>
      </c>
      <c r="F1346" s="1">
        <v>1</v>
      </c>
      <c r="G1346" s="1" t="s">
        <v>0</v>
      </c>
      <c r="H1346" s="1">
        <f t="shared" si="20"/>
        <v>0</v>
      </c>
      <c r="I1346" s="1" t="s">
        <v>22</v>
      </c>
      <c r="J1346" s="1" t="s">
        <v>0</v>
      </c>
    </row>
    <row r="1347" spans="1:10" ht="28.8" x14ac:dyDescent="0.3">
      <c r="A1347" s="1">
        <v>1970143</v>
      </c>
      <c r="B1347" s="1" t="s">
        <v>2672</v>
      </c>
      <c r="C1347" s="1" t="s">
        <v>22</v>
      </c>
      <c r="D1347" s="1" t="s">
        <v>2673</v>
      </c>
      <c r="E1347" s="2">
        <v>0</v>
      </c>
      <c r="F1347" s="1">
        <v>370</v>
      </c>
      <c r="G1347" s="1" t="s">
        <v>79</v>
      </c>
      <c r="H1347" s="1">
        <f t="shared" ref="H1347:H1410" si="21">IF(ISNUMBER(VALUE(E1347)),ROUND(SUM(ROUND(E1347,2)*F1347),2),"N")</f>
        <v>0</v>
      </c>
      <c r="I1347" s="1" t="s">
        <v>22</v>
      </c>
      <c r="J1347" s="1" t="s">
        <v>0</v>
      </c>
    </row>
    <row r="1348" spans="1:10" ht="28.8" x14ac:dyDescent="0.3">
      <c r="A1348" s="1">
        <v>1970144</v>
      </c>
      <c r="B1348" s="1" t="s">
        <v>2674</v>
      </c>
      <c r="C1348" s="1" t="s">
        <v>22</v>
      </c>
      <c r="D1348" s="1" t="s">
        <v>2675</v>
      </c>
      <c r="E1348" s="2">
        <v>0</v>
      </c>
      <c r="F1348" s="1">
        <v>370</v>
      </c>
      <c r="G1348" s="1" t="s">
        <v>79</v>
      </c>
      <c r="H1348" s="1">
        <f t="shared" si="21"/>
        <v>0</v>
      </c>
      <c r="I1348" s="1" t="s">
        <v>22</v>
      </c>
      <c r="J1348" s="1" t="s">
        <v>0</v>
      </c>
    </row>
    <row r="1349" spans="1:10" x14ac:dyDescent="0.3">
      <c r="A1349" s="1">
        <v>1970145</v>
      </c>
      <c r="B1349" s="1" t="s">
        <v>2676</v>
      </c>
      <c r="C1349" s="1" t="s">
        <v>22</v>
      </c>
      <c r="D1349" s="1" t="s">
        <v>2677</v>
      </c>
      <c r="E1349" s="2">
        <v>0</v>
      </c>
      <c r="F1349" s="1">
        <v>370</v>
      </c>
      <c r="G1349" s="1" t="s">
        <v>79</v>
      </c>
      <c r="H1349" s="1">
        <f t="shared" si="21"/>
        <v>0</v>
      </c>
      <c r="I1349" s="1" t="s">
        <v>22</v>
      </c>
      <c r="J1349" s="1" t="s">
        <v>0</v>
      </c>
    </row>
    <row r="1350" spans="1:10" x14ac:dyDescent="0.3">
      <c r="A1350" s="1">
        <v>1970146</v>
      </c>
      <c r="B1350" s="1" t="s">
        <v>2678</v>
      </c>
      <c r="C1350" s="1" t="s">
        <v>22</v>
      </c>
      <c r="D1350" s="1" t="s">
        <v>2679</v>
      </c>
      <c r="E1350" s="2">
        <v>0</v>
      </c>
      <c r="F1350" s="1">
        <v>311</v>
      </c>
      <c r="G1350" s="1" t="s">
        <v>716</v>
      </c>
      <c r="H1350" s="1">
        <f t="shared" si="21"/>
        <v>0</v>
      </c>
      <c r="I1350" s="1" t="s">
        <v>22</v>
      </c>
      <c r="J1350" s="1" t="s">
        <v>0</v>
      </c>
    </row>
    <row r="1351" spans="1:10" x14ac:dyDescent="0.3">
      <c r="A1351" s="1">
        <v>1970147</v>
      </c>
      <c r="B1351" s="1" t="s">
        <v>2680</v>
      </c>
      <c r="C1351" s="1" t="s">
        <v>22</v>
      </c>
      <c r="D1351" s="1" t="s">
        <v>2681</v>
      </c>
      <c r="E1351" s="2">
        <v>0</v>
      </c>
      <c r="F1351" s="1">
        <v>22</v>
      </c>
      <c r="G1351" s="1" t="s">
        <v>79</v>
      </c>
      <c r="H1351" s="1">
        <f t="shared" si="21"/>
        <v>0</v>
      </c>
      <c r="I1351" s="1" t="s">
        <v>22</v>
      </c>
      <c r="J1351" s="1" t="s">
        <v>0</v>
      </c>
    </row>
    <row r="1352" spans="1:10" x14ac:dyDescent="0.3">
      <c r="A1352" s="1">
        <v>1970148</v>
      </c>
      <c r="B1352" s="1" t="s">
        <v>2682</v>
      </c>
      <c r="C1352" s="1" t="s">
        <v>22</v>
      </c>
      <c r="D1352" s="1" t="s">
        <v>2683</v>
      </c>
      <c r="E1352" s="2">
        <v>0</v>
      </c>
      <c r="F1352" s="1">
        <v>22</v>
      </c>
      <c r="G1352" s="1" t="s">
        <v>72</v>
      </c>
      <c r="H1352" s="1">
        <f t="shared" si="21"/>
        <v>0</v>
      </c>
      <c r="I1352" s="1" t="s">
        <v>22</v>
      </c>
      <c r="J1352" s="1" t="s">
        <v>0</v>
      </c>
    </row>
    <row r="1353" spans="1:10" x14ac:dyDescent="0.3">
      <c r="A1353" s="1">
        <v>1970149</v>
      </c>
      <c r="B1353" s="1" t="s">
        <v>2684</v>
      </c>
      <c r="C1353" s="1" t="s">
        <v>22</v>
      </c>
      <c r="D1353" s="1" t="s">
        <v>2685</v>
      </c>
      <c r="E1353" s="2">
        <v>0</v>
      </c>
      <c r="F1353" s="1">
        <v>54</v>
      </c>
      <c r="G1353" s="1" t="s">
        <v>72</v>
      </c>
      <c r="H1353" s="1">
        <f t="shared" si="21"/>
        <v>0</v>
      </c>
      <c r="I1353" s="1" t="s">
        <v>22</v>
      </c>
      <c r="J1353" s="1" t="s">
        <v>0</v>
      </c>
    </row>
    <row r="1354" spans="1:10" ht="28.8" x14ac:dyDescent="0.3">
      <c r="A1354" s="1">
        <v>1970150</v>
      </c>
      <c r="B1354" s="1" t="s">
        <v>2686</v>
      </c>
      <c r="C1354" s="1" t="s">
        <v>22</v>
      </c>
      <c r="D1354" s="1" t="s">
        <v>2687</v>
      </c>
      <c r="E1354" s="2">
        <v>0</v>
      </c>
      <c r="F1354" s="1">
        <v>54</v>
      </c>
      <c r="G1354" s="1" t="s">
        <v>72</v>
      </c>
      <c r="H1354" s="1">
        <f t="shared" si="21"/>
        <v>0</v>
      </c>
      <c r="I1354" s="1" t="s">
        <v>22</v>
      </c>
      <c r="J1354" s="1" t="s">
        <v>0</v>
      </c>
    </row>
    <row r="1355" spans="1:10" x14ac:dyDescent="0.3">
      <c r="A1355" s="1">
        <v>1970151</v>
      </c>
      <c r="B1355" s="1" t="s">
        <v>2688</v>
      </c>
      <c r="C1355" s="1" t="s">
        <v>22</v>
      </c>
      <c r="D1355" s="1" t="s">
        <v>2689</v>
      </c>
      <c r="E1355" s="2">
        <v>0</v>
      </c>
      <c r="F1355" s="1">
        <v>32</v>
      </c>
      <c r="G1355" s="1" t="s">
        <v>72</v>
      </c>
      <c r="H1355" s="1">
        <f t="shared" si="21"/>
        <v>0</v>
      </c>
      <c r="I1355" s="1" t="s">
        <v>22</v>
      </c>
      <c r="J1355" s="1" t="s">
        <v>0</v>
      </c>
    </row>
    <row r="1356" spans="1:10" ht="28.8" x14ac:dyDescent="0.3">
      <c r="A1356" s="1">
        <v>1970152</v>
      </c>
      <c r="B1356" s="1" t="s">
        <v>2690</v>
      </c>
      <c r="C1356" s="1" t="s">
        <v>22</v>
      </c>
      <c r="D1356" s="1" t="s">
        <v>2691</v>
      </c>
      <c r="E1356" s="2">
        <v>0</v>
      </c>
      <c r="F1356" s="1">
        <v>32</v>
      </c>
      <c r="G1356" s="1" t="s">
        <v>72</v>
      </c>
      <c r="H1356" s="1">
        <f t="shared" si="21"/>
        <v>0</v>
      </c>
      <c r="I1356" s="1" t="s">
        <v>22</v>
      </c>
      <c r="J1356" s="1" t="s">
        <v>0</v>
      </c>
    </row>
    <row r="1357" spans="1:10" x14ac:dyDescent="0.3">
      <c r="A1357" s="1">
        <v>1970153</v>
      </c>
      <c r="B1357" s="1" t="s">
        <v>2692</v>
      </c>
      <c r="C1357" s="1" t="s">
        <v>22</v>
      </c>
      <c r="D1357" s="1" t="s">
        <v>2693</v>
      </c>
      <c r="E1357" s="2">
        <v>0</v>
      </c>
      <c r="F1357" s="1">
        <v>32</v>
      </c>
      <c r="G1357" s="1" t="s">
        <v>72</v>
      </c>
      <c r="H1357" s="1">
        <f t="shared" si="21"/>
        <v>0</v>
      </c>
      <c r="I1357" s="1" t="s">
        <v>22</v>
      </c>
      <c r="J1357" s="1" t="s">
        <v>0</v>
      </c>
    </row>
    <row r="1358" spans="1:10" x14ac:dyDescent="0.3">
      <c r="A1358" s="1">
        <v>1970154</v>
      </c>
      <c r="B1358" s="1" t="s">
        <v>2694</v>
      </c>
      <c r="C1358" s="1" t="s">
        <v>22</v>
      </c>
      <c r="D1358" s="1" t="s">
        <v>2695</v>
      </c>
      <c r="E1358" s="2">
        <v>0</v>
      </c>
      <c r="F1358" s="1">
        <v>32</v>
      </c>
      <c r="G1358" s="1" t="s">
        <v>72</v>
      </c>
      <c r="H1358" s="1">
        <f t="shared" si="21"/>
        <v>0</v>
      </c>
      <c r="I1358" s="1" t="s">
        <v>22</v>
      </c>
      <c r="J1358" s="1" t="s">
        <v>0</v>
      </c>
    </row>
    <row r="1359" spans="1:10" x14ac:dyDescent="0.3">
      <c r="A1359" s="1">
        <v>1970155</v>
      </c>
      <c r="B1359" s="1" t="s">
        <v>2696</v>
      </c>
      <c r="C1359" s="1" t="s">
        <v>2697</v>
      </c>
      <c r="D1359" s="1" t="s">
        <v>2698</v>
      </c>
      <c r="E1359" s="1">
        <f>ROUND(H1360,2)</f>
        <v>0</v>
      </c>
      <c r="F1359" s="1">
        <v>1</v>
      </c>
      <c r="G1359" s="1" t="s">
        <v>0</v>
      </c>
      <c r="H1359" s="1">
        <f t="shared" si="21"/>
        <v>0</v>
      </c>
      <c r="I1359" s="1" t="s">
        <v>22</v>
      </c>
      <c r="J1359" s="1" t="s">
        <v>0</v>
      </c>
    </row>
    <row r="1360" spans="1:10" x14ac:dyDescent="0.3">
      <c r="A1360" s="1">
        <v>1970156</v>
      </c>
      <c r="B1360" s="1" t="s">
        <v>2699</v>
      </c>
      <c r="C1360" s="1" t="s">
        <v>22</v>
      </c>
      <c r="D1360" s="1" t="s">
        <v>2701</v>
      </c>
      <c r="E1360" s="2">
        <v>0</v>
      </c>
      <c r="F1360" s="1">
        <v>32</v>
      </c>
      <c r="G1360" s="1" t="s">
        <v>2700</v>
      </c>
      <c r="H1360" s="1">
        <f t="shared" si="21"/>
        <v>0</v>
      </c>
      <c r="I1360" s="1" t="s">
        <v>22</v>
      </c>
      <c r="J1360" s="1" t="s">
        <v>0</v>
      </c>
    </row>
    <row r="1361" spans="1:10" x14ac:dyDescent="0.3">
      <c r="A1361" s="1">
        <v>1970157</v>
      </c>
      <c r="B1361" s="1" t="s">
        <v>2702</v>
      </c>
      <c r="C1361" s="1" t="s">
        <v>22</v>
      </c>
      <c r="D1361" s="1" t="s">
        <v>2703</v>
      </c>
      <c r="E1361" s="1">
        <f>ROUND(H1362+H1390+H1395,2)</f>
        <v>0</v>
      </c>
      <c r="F1361" s="1">
        <v>1</v>
      </c>
      <c r="G1361" s="1" t="s">
        <v>0</v>
      </c>
      <c r="H1361" s="1">
        <f t="shared" si="21"/>
        <v>0</v>
      </c>
      <c r="I1361" s="1" t="s">
        <v>22</v>
      </c>
      <c r="J1361" s="1" t="s">
        <v>0</v>
      </c>
    </row>
    <row r="1362" spans="1:10" x14ac:dyDescent="0.3">
      <c r="A1362" s="1">
        <v>1970158</v>
      </c>
      <c r="B1362" s="1" t="s">
        <v>2704</v>
      </c>
      <c r="C1362" s="1">
        <v>2</v>
      </c>
      <c r="D1362" s="1" t="s">
        <v>2705</v>
      </c>
      <c r="E1362" s="1">
        <f>ROUND(H1363+H1364+H1365+H1366+H1367+H1368+H1369+H1370+H1371+H1372+H1373+H1374+H1375+H1376+H1377+H1378+H1379+H1380+H1381+H1382+H1383+H1384+H1385+H1386+H1387+H1388+H1389,2)</f>
        <v>0</v>
      </c>
      <c r="F1362" s="1">
        <v>1</v>
      </c>
      <c r="G1362" s="1" t="s">
        <v>0</v>
      </c>
      <c r="H1362" s="1">
        <f t="shared" si="21"/>
        <v>0</v>
      </c>
      <c r="I1362" s="1" t="s">
        <v>22</v>
      </c>
      <c r="J1362" s="1" t="s">
        <v>0</v>
      </c>
    </row>
    <row r="1363" spans="1:10" x14ac:dyDescent="0.3">
      <c r="A1363" s="1">
        <v>1970159</v>
      </c>
      <c r="B1363" s="1" t="s">
        <v>2706</v>
      </c>
      <c r="C1363" s="1" t="s">
        <v>22</v>
      </c>
      <c r="D1363" s="1" t="s">
        <v>2707</v>
      </c>
      <c r="E1363" s="2">
        <v>0</v>
      </c>
      <c r="F1363" s="1">
        <v>548</v>
      </c>
      <c r="G1363" s="1" t="s">
        <v>72</v>
      </c>
      <c r="H1363" s="1">
        <f t="shared" si="21"/>
        <v>0</v>
      </c>
      <c r="I1363" s="1" t="s">
        <v>22</v>
      </c>
      <c r="J1363" s="1" t="s">
        <v>0</v>
      </c>
    </row>
    <row r="1364" spans="1:10" x14ac:dyDescent="0.3">
      <c r="A1364" s="1">
        <v>1970160</v>
      </c>
      <c r="B1364" s="1" t="s">
        <v>2708</v>
      </c>
      <c r="C1364" s="1" t="s">
        <v>22</v>
      </c>
      <c r="D1364" s="1" t="s">
        <v>2707</v>
      </c>
      <c r="E1364" s="2">
        <v>0</v>
      </c>
      <c r="F1364" s="1">
        <v>548</v>
      </c>
      <c r="G1364" s="1" t="s">
        <v>72</v>
      </c>
      <c r="H1364" s="1">
        <f t="shared" si="21"/>
        <v>0</v>
      </c>
      <c r="I1364" s="1" t="s">
        <v>22</v>
      </c>
      <c r="J1364" s="1" t="s">
        <v>0</v>
      </c>
    </row>
    <row r="1365" spans="1:10" x14ac:dyDescent="0.3">
      <c r="A1365" s="1">
        <v>1970161</v>
      </c>
      <c r="B1365" s="1" t="s">
        <v>2709</v>
      </c>
      <c r="C1365" s="1" t="s">
        <v>22</v>
      </c>
      <c r="D1365" s="1" t="s">
        <v>2710</v>
      </c>
      <c r="E1365" s="2">
        <v>0</v>
      </c>
      <c r="F1365" s="1">
        <v>1644</v>
      </c>
      <c r="G1365" s="1" t="s">
        <v>72</v>
      </c>
      <c r="H1365" s="1">
        <f t="shared" si="21"/>
        <v>0</v>
      </c>
      <c r="I1365" s="1" t="s">
        <v>22</v>
      </c>
      <c r="J1365" s="1" t="s">
        <v>0</v>
      </c>
    </row>
    <row r="1366" spans="1:10" x14ac:dyDescent="0.3">
      <c r="A1366" s="1">
        <v>1970162</v>
      </c>
      <c r="B1366" s="1" t="s">
        <v>2711</v>
      </c>
      <c r="C1366" s="1" t="s">
        <v>22</v>
      </c>
      <c r="D1366" s="1" t="s">
        <v>2710</v>
      </c>
      <c r="E1366" s="2">
        <v>0</v>
      </c>
      <c r="F1366" s="1">
        <v>1644</v>
      </c>
      <c r="G1366" s="1" t="s">
        <v>72</v>
      </c>
      <c r="H1366" s="1">
        <f t="shared" si="21"/>
        <v>0</v>
      </c>
      <c r="I1366" s="1" t="s">
        <v>22</v>
      </c>
      <c r="J1366" s="1" t="s">
        <v>0</v>
      </c>
    </row>
    <row r="1367" spans="1:10" x14ac:dyDescent="0.3">
      <c r="A1367" s="1">
        <v>1970163</v>
      </c>
      <c r="B1367" s="1" t="s">
        <v>2712</v>
      </c>
      <c r="C1367" s="1" t="s">
        <v>22</v>
      </c>
      <c r="D1367" s="1" t="s">
        <v>2713</v>
      </c>
      <c r="E1367" s="2">
        <v>0</v>
      </c>
      <c r="F1367" s="1">
        <v>548</v>
      </c>
      <c r="G1367" s="1" t="s">
        <v>72</v>
      </c>
      <c r="H1367" s="1">
        <f t="shared" si="21"/>
        <v>0</v>
      </c>
      <c r="I1367" s="1" t="s">
        <v>22</v>
      </c>
      <c r="J1367" s="1" t="s">
        <v>0</v>
      </c>
    </row>
    <row r="1368" spans="1:10" x14ac:dyDescent="0.3">
      <c r="A1368" s="1">
        <v>1970164</v>
      </c>
      <c r="B1368" s="1" t="s">
        <v>2714</v>
      </c>
      <c r="C1368" s="1" t="s">
        <v>22</v>
      </c>
      <c r="D1368" s="1" t="s">
        <v>2713</v>
      </c>
      <c r="E1368" s="2">
        <v>0</v>
      </c>
      <c r="F1368" s="1">
        <v>548</v>
      </c>
      <c r="G1368" s="1" t="s">
        <v>72</v>
      </c>
      <c r="H1368" s="1">
        <f t="shared" si="21"/>
        <v>0</v>
      </c>
      <c r="I1368" s="1" t="s">
        <v>22</v>
      </c>
      <c r="J1368" s="1" t="s">
        <v>0</v>
      </c>
    </row>
    <row r="1369" spans="1:10" x14ac:dyDescent="0.3">
      <c r="A1369" s="1">
        <v>1970165</v>
      </c>
      <c r="B1369" s="1" t="s">
        <v>2715</v>
      </c>
      <c r="C1369" s="1" t="s">
        <v>22</v>
      </c>
      <c r="D1369" s="1" t="s">
        <v>2717</v>
      </c>
      <c r="E1369" s="2">
        <v>0</v>
      </c>
      <c r="F1369" s="1">
        <v>1</v>
      </c>
      <c r="G1369" s="1" t="s">
        <v>2716</v>
      </c>
      <c r="H1369" s="1">
        <f t="shared" si="21"/>
        <v>0</v>
      </c>
      <c r="I1369" s="1" t="s">
        <v>22</v>
      </c>
      <c r="J1369" s="1" t="s">
        <v>0</v>
      </c>
    </row>
    <row r="1370" spans="1:10" x14ac:dyDescent="0.3">
      <c r="A1370" s="1">
        <v>1970166</v>
      </c>
      <c r="B1370" s="1" t="s">
        <v>2718</v>
      </c>
      <c r="C1370" s="1" t="s">
        <v>22</v>
      </c>
      <c r="D1370" s="1" t="s">
        <v>2719</v>
      </c>
      <c r="E1370" s="2">
        <v>0</v>
      </c>
      <c r="F1370" s="1">
        <v>1</v>
      </c>
      <c r="G1370" s="1" t="s">
        <v>147</v>
      </c>
      <c r="H1370" s="1">
        <f t="shared" si="21"/>
        <v>0</v>
      </c>
      <c r="I1370" s="1" t="s">
        <v>22</v>
      </c>
      <c r="J1370" s="1" t="s">
        <v>0</v>
      </c>
    </row>
    <row r="1371" spans="1:10" ht="28.8" x14ac:dyDescent="0.3">
      <c r="A1371" s="1">
        <v>1970167</v>
      </c>
      <c r="B1371" s="1" t="s">
        <v>2720</v>
      </c>
      <c r="C1371" s="1" t="s">
        <v>22</v>
      </c>
      <c r="D1371" s="1" t="s">
        <v>2721</v>
      </c>
      <c r="E1371" s="2">
        <v>0</v>
      </c>
      <c r="F1371" s="1">
        <v>1</v>
      </c>
      <c r="G1371" s="1" t="s">
        <v>72</v>
      </c>
      <c r="H1371" s="1">
        <f t="shared" si="21"/>
        <v>0</v>
      </c>
      <c r="I1371" s="1" t="s">
        <v>22</v>
      </c>
      <c r="J1371" s="1" t="s">
        <v>0</v>
      </c>
    </row>
    <row r="1372" spans="1:10" x14ac:dyDescent="0.3">
      <c r="A1372" s="1">
        <v>1970168</v>
      </c>
      <c r="B1372" s="1" t="s">
        <v>2722</v>
      </c>
      <c r="C1372" s="1" t="s">
        <v>22</v>
      </c>
      <c r="D1372" s="1" t="s">
        <v>2723</v>
      </c>
      <c r="E1372" s="2">
        <v>0</v>
      </c>
      <c r="F1372" s="1">
        <v>1</v>
      </c>
      <c r="G1372" s="1" t="s">
        <v>72</v>
      </c>
      <c r="H1372" s="1">
        <f t="shared" si="21"/>
        <v>0</v>
      </c>
      <c r="I1372" s="1" t="s">
        <v>22</v>
      </c>
      <c r="J1372" s="1" t="s">
        <v>0</v>
      </c>
    </row>
    <row r="1373" spans="1:10" x14ac:dyDescent="0.3">
      <c r="A1373" s="1">
        <v>1970169</v>
      </c>
      <c r="B1373" s="1" t="s">
        <v>2724</v>
      </c>
      <c r="C1373" s="1" t="s">
        <v>22</v>
      </c>
      <c r="D1373" s="1" t="s">
        <v>2725</v>
      </c>
      <c r="E1373" s="2">
        <v>0</v>
      </c>
      <c r="F1373" s="1">
        <v>1</v>
      </c>
      <c r="G1373" s="1" t="s">
        <v>72</v>
      </c>
      <c r="H1373" s="1">
        <f t="shared" si="21"/>
        <v>0</v>
      </c>
      <c r="I1373" s="1" t="s">
        <v>22</v>
      </c>
      <c r="J1373" s="1" t="s">
        <v>0</v>
      </c>
    </row>
    <row r="1374" spans="1:10" x14ac:dyDescent="0.3">
      <c r="A1374" s="1">
        <v>1970170</v>
      </c>
      <c r="B1374" s="1" t="s">
        <v>2726</v>
      </c>
      <c r="C1374" s="1" t="s">
        <v>22</v>
      </c>
      <c r="D1374" s="1" t="s">
        <v>2727</v>
      </c>
      <c r="E1374" s="2">
        <v>0</v>
      </c>
      <c r="F1374" s="1">
        <v>1</v>
      </c>
      <c r="G1374" s="1" t="s">
        <v>72</v>
      </c>
      <c r="H1374" s="1">
        <f t="shared" si="21"/>
        <v>0</v>
      </c>
      <c r="I1374" s="1" t="s">
        <v>22</v>
      </c>
      <c r="J1374" s="1" t="s">
        <v>0</v>
      </c>
    </row>
    <row r="1375" spans="1:10" x14ac:dyDescent="0.3">
      <c r="A1375" s="1">
        <v>1970171</v>
      </c>
      <c r="B1375" s="1" t="s">
        <v>2728</v>
      </c>
      <c r="C1375" s="1" t="s">
        <v>22</v>
      </c>
      <c r="D1375" s="1" t="s">
        <v>2729</v>
      </c>
      <c r="E1375" s="2">
        <v>0</v>
      </c>
      <c r="F1375" s="1">
        <v>8</v>
      </c>
      <c r="G1375" s="1" t="s">
        <v>72</v>
      </c>
      <c r="H1375" s="1">
        <f t="shared" si="21"/>
        <v>0</v>
      </c>
      <c r="I1375" s="1" t="s">
        <v>22</v>
      </c>
      <c r="J1375" s="1" t="s">
        <v>0</v>
      </c>
    </row>
    <row r="1376" spans="1:10" x14ac:dyDescent="0.3">
      <c r="A1376" s="1">
        <v>1970172</v>
      </c>
      <c r="B1376" s="1" t="s">
        <v>2730</v>
      </c>
      <c r="C1376" s="1" t="s">
        <v>22</v>
      </c>
      <c r="D1376" s="1" t="s">
        <v>2729</v>
      </c>
      <c r="E1376" s="2">
        <v>0</v>
      </c>
      <c r="F1376" s="1">
        <v>8</v>
      </c>
      <c r="G1376" s="1" t="s">
        <v>72</v>
      </c>
      <c r="H1376" s="1">
        <f t="shared" si="21"/>
        <v>0</v>
      </c>
      <c r="I1376" s="1" t="s">
        <v>22</v>
      </c>
      <c r="J1376" s="1" t="s">
        <v>0</v>
      </c>
    </row>
    <row r="1377" spans="1:10" x14ac:dyDescent="0.3">
      <c r="A1377" s="1">
        <v>1970173</v>
      </c>
      <c r="B1377" s="1" t="s">
        <v>2731</v>
      </c>
      <c r="C1377" s="1" t="s">
        <v>22</v>
      </c>
      <c r="D1377" s="1" t="s">
        <v>2732</v>
      </c>
      <c r="E1377" s="2">
        <v>0</v>
      </c>
      <c r="F1377" s="1">
        <v>11</v>
      </c>
      <c r="G1377" s="1" t="s">
        <v>72</v>
      </c>
      <c r="H1377" s="1">
        <f t="shared" si="21"/>
        <v>0</v>
      </c>
      <c r="I1377" s="1" t="s">
        <v>22</v>
      </c>
      <c r="J1377" s="1" t="s">
        <v>0</v>
      </c>
    </row>
    <row r="1378" spans="1:10" x14ac:dyDescent="0.3">
      <c r="A1378" s="1">
        <v>1970174</v>
      </c>
      <c r="B1378" s="1" t="s">
        <v>2733</v>
      </c>
      <c r="C1378" s="1" t="s">
        <v>22</v>
      </c>
      <c r="D1378" s="1" t="s">
        <v>2732</v>
      </c>
      <c r="E1378" s="2">
        <v>0</v>
      </c>
      <c r="F1378" s="1">
        <v>11</v>
      </c>
      <c r="G1378" s="1" t="s">
        <v>72</v>
      </c>
      <c r="H1378" s="1">
        <f t="shared" si="21"/>
        <v>0</v>
      </c>
      <c r="I1378" s="1" t="s">
        <v>22</v>
      </c>
      <c r="J1378" s="1" t="s">
        <v>0</v>
      </c>
    </row>
    <row r="1379" spans="1:10" x14ac:dyDescent="0.3">
      <c r="A1379" s="1">
        <v>1970175</v>
      </c>
      <c r="B1379" s="1" t="s">
        <v>2734</v>
      </c>
      <c r="C1379" s="1" t="s">
        <v>22</v>
      </c>
      <c r="D1379" s="1" t="s">
        <v>2735</v>
      </c>
      <c r="E1379" s="2">
        <v>0</v>
      </c>
      <c r="F1379" s="1">
        <v>38</v>
      </c>
      <c r="G1379" s="1" t="s">
        <v>72</v>
      </c>
      <c r="H1379" s="1">
        <f t="shared" si="21"/>
        <v>0</v>
      </c>
      <c r="I1379" s="1" t="s">
        <v>22</v>
      </c>
      <c r="J1379" s="1" t="s">
        <v>0</v>
      </c>
    </row>
    <row r="1380" spans="1:10" x14ac:dyDescent="0.3">
      <c r="A1380" s="1">
        <v>1970176</v>
      </c>
      <c r="B1380" s="1" t="s">
        <v>2736</v>
      </c>
      <c r="C1380" s="1" t="s">
        <v>22</v>
      </c>
      <c r="D1380" s="1" t="s">
        <v>2735</v>
      </c>
      <c r="E1380" s="2">
        <v>0</v>
      </c>
      <c r="F1380" s="1">
        <v>38</v>
      </c>
      <c r="G1380" s="1" t="s">
        <v>72</v>
      </c>
      <c r="H1380" s="1">
        <f t="shared" si="21"/>
        <v>0</v>
      </c>
      <c r="I1380" s="1" t="s">
        <v>22</v>
      </c>
      <c r="J1380" s="1" t="s">
        <v>0</v>
      </c>
    </row>
    <row r="1381" spans="1:10" x14ac:dyDescent="0.3">
      <c r="A1381" s="1">
        <v>1970177</v>
      </c>
      <c r="B1381" s="1" t="s">
        <v>2737</v>
      </c>
      <c r="C1381" s="1" t="s">
        <v>22</v>
      </c>
      <c r="D1381" s="1" t="s">
        <v>2738</v>
      </c>
      <c r="E1381" s="2">
        <v>0</v>
      </c>
      <c r="F1381" s="1">
        <v>2</v>
      </c>
      <c r="G1381" s="1" t="s">
        <v>72</v>
      </c>
      <c r="H1381" s="1">
        <f t="shared" si="21"/>
        <v>0</v>
      </c>
      <c r="I1381" s="1" t="s">
        <v>22</v>
      </c>
      <c r="J1381" s="1" t="s">
        <v>0</v>
      </c>
    </row>
    <row r="1382" spans="1:10" x14ac:dyDescent="0.3">
      <c r="A1382" s="1">
        <v>1970178</v>
      </c>
      <c r="B1382" s="1" t="s">
        <v>2739</v>
      </c>
      <c r="C1382" s="1" t="s">
        <v>22</v>
      </c>
      <c r="D1382" s="1" t="s">
        <v>2740</v>
      </c>
      <c r="E1382" s="2">
        <v>0</v>
      </c>
      <c r="F1382" s="1">
        <v>2</v>
      </c>
      <c r="G1382" s="1" t="s">
        <v>72</v>
      </c>
      <c r="H1382" s="1">
        <f t="shared" si="21"/>
        <v>0</v>
      </c>
      <c r="I1382" s="1" t="s">
        <v>22</v>
      </c>
      <c r="J1382" s="1" t="s">
        <v>0</v>
      </c>
    </row>
    <row r="1383" spans="1:10" ht="28.8" x14ac:dyDescent="0.3">
      <c r="A1383" s="1">
        <v>1970179</v>
      </c>
      <c r="B1383" s="1" t="s">
        <v>2741</v>
      </c>
      <c r="C1383" s="1" t="s">
        <v>22</v>
      </c>
      <c r="D1383" s="1" t="s">
        <v>2742</v>
      </c>
      <c r="E1383" s="2">
        <v>0</v>
      </c>
      <c r="F1383" s="1">
        <v>1</v>
      </c>
      <c r="G1383" s="1" t="s">
        <v>72</v>
      </c>
      <c r="H1383" s="1">
        <f t="shared" si="21"/>
        <v>0</v>
      </c>
      <c r="I1383" s="1" t="s">
        <v>22</v>
      </c>
      <c r="J1383" s="1" t="s">
        <v>0</v>
      </c>
    </row>
    <row r="1384" spans="1:10" x14ac:dyDescent="0.3">
      <c r="A1384" s="1">
        <v>1970180</v>
      </c>
      <c r="B1384" s="1" t="s">
        <v>2743</v>
      </c>
      <c r="C1384" s="1" t="s">
        <v>22</v>
      </c>
      <c r="D1384" s="1" t="s">
        <v>2744</v>
      </c>
      <c r="E1384" s="2">
        <v>0</v>
      </c>
      <c r="F1384" s="1">
        <v>3</v>
      </c>
      <c r="G1384" s="1" t="s">
        <v>72</v>
      </c>
      <c r="H1384" s="1">
        <f t="shared" si="21"/>
        <v>0</v>
      </c>
      <c r="I1384" s="1" t="s">
        <v>22</v>
      </c>
      <c r="J1384" s="1" t="s">
        <v>0</v>
      </c>
    </row>
    <row r="1385" spans="1:10" x14ac:dyDescent="0.3">
      <c r="A1385" s="1">
        <v>1970181</v>
      </c>
      <c r="B1385" s="1" t="s">
        <v>2745</v>
      </c>
      <c r="C1385" s="1" t="s">
        <v>22</v>
      </c>
      <c r="D1385" s="1" t="s">
        <v>2744</v>
      </c>
      <c r="E1385" s="2">
        <v>0</v>
      </c>
      <c r="F1385" s="1">
        <v>3</v>
      </c>
      <c r="G1385" s="1" t="s">
        <v>72</v>
      </c>
      <c r="H1385" s="1">
        <f t="shared" si="21"/>
        <v>0</v>
      </c>
      <c r="I1385" s="1" t="s">
        <v>22</v>
      </c>
      <c r="J1385" s="1" t="s">
        <v>0</v>
      </c>
    </row>
    <row r="1386" spans="1:10" x14ac:dyDescent="0.3">
      <c r="A1386" s="1">
        <v>1970182</v>
      </c>
      <c r="B1386" s="1" t="s">
        <v>2746</v>
      </c>
      <c r="C1386" s="1" t="s">
        <v>22</v>
      </c>
      <c r="D1386" s="1" t="s">
        <v>2747</v>
      </c>
      <c r="E1386" s="2">
        <v>0</v>
      </c>
      <c r="F1386" s="1">
        <v>3</v>
      </c>
      <c r="G1386" s="1" t="s">
        <v>72</v>
      </c>
      <c r="H1386" s="1">
        <f t="shared" si="21"/>
        <v>0</v>
      </c>
      <c r="I1386" s="1" t="s">
        <v>22</v>
      </c>
      <c r="J1386" s="1" t="s">
        <v>0</v>
      </c>
    </row>
    <row r="1387" spans="1:10" x14ac:dyDescent="0.3">
      <c r="A1387" s="1">
        <v>1970183</v>
      </c>
      <c r="B1387" s="1" t="s">
        <v>2748</v>
      </c>
      <c r="C1387" s="1" t="s">
        <v>22</v>
      </c>
      <c r="D1387" s="1" t="s">
        <v>2749</v>
      </c>
      <c r="E1387" s="2">
        <v>0</v>
      </c>
      <c r="F1387" s="1">
        <v>3</v>
      </c>
      <c r="G1387" s="1" t="s">
        <v>72</v>
      </c>
      <c r="H1387" s="1">
        <f t="shared" si="21"/>
        <v>0</v>
      </c>
      <c r="I1387" s="1" t="s">
        <v>22</v>
      </c>
      <c r="J1387" s="1" t="s">
        <v>0</v>
      </c>
    </row>
    <row r="1388" spans="1:10" x14ac:dyDescent="0.3">
      <c r="A1388" s="1">
        <v>1970184</v>
      </c>
      <c r="B1388" s="1" t="s">
        <v>2750</v>
      </c>
      <c r="C1388" s="1" t="s">
        <v>22</v>
      </c>
      <c r="D1388" s="1" t="s">
        <v>2751</v>
      </c>
      <c r="E1388" s="2">
        <v>0</v>
      </c>
      <c r="F1388" s="1">
        <v>3</v>
      </c>
      <c r="G1388" s="1" t="s">
        <v>72</v>
      </c>
      <c r="H1388" s="1">
        <f t="shared" si="21"/>
        <v>0</v>
      </c>
      <c r="I1388" s="1" t="s">
        <v>22</v>
      </c>
      <c r="J1388" s="1" t="s">
        <v>0</v>
      </c>
    </row>
    <row r="1389" spans="1:10" x14ac:dyDescent="0.3">
      <c r="A1389" s="1">
        <v>1970185</v>
      </c>
      <c r="B1389" s="1" t="s">
        <v>2752</v>
      </c>
      <c r="C1389" s="1" t="s">
        <v>22</v>
      </c>
      <c r="D1389" s="1" t="s">
        <v>2751</v>
      </c>
      <c r="E1389" s="2">
        <v>0</v>
      </c>
      <c r="F1389" s="1">
        <v>3</v>
      </c>
      <c r="G1389" s="1" t="s">
        <v>72</v>
      </c>
      <c r="H1389" s="1">
        <f t="shared" si="21"/>
        <v>0</v>
      </c>
      <c r="I1389" s="1" t="s">
        <v>22</v>
      </c>
      <c r="J1389" s="1" t="s">
        <v>0</v>
      </c>
    </row>
    <row r="1390" spans="1:10" x14ac:dyDescent="0.3">
      <c r="A1390" s="1">
        <v>1970186</v>
      </c>
      <c r="B1390" s="1" t="s">
        <v>2753</v>
      </c>
      <c r="C1390" s="1">
        <v>2</v>
      </c>
      <c r="D1390" s="1" t="s">
        <v>2754</v>
      </c>
      <c r="E1390" s="1">
        <f>ROUND(H1391+H1392+H1393+H1394,2)</f>
        <v>0</v>
      </c>
      <c r="F1390" s="1">
        <v>1</v>
      </c>
      <c r="G1390" s="1" t="s">
        <v>0</v>
      </c>
      <c r="H1390" s="1">
        <f t="shared" si="21"/>
        <v>0</v>
      </c>
      <c r="I1390" s="1" t="s">
        <v>22</v>
      </c>
      <c r="J1390" s="1" t="s">
        <v>0</v>
      </c>
    </row>
    <row r="1391" spans="1:10" ht="28.8" x14ac:dyDescent="0.3">
      <c r="A1391" s="1">
        <v>1970187</v>
      </c>
      <c r="B1391" s="1" t="s">
        <v>2755</v>
      </c>
      <c r="C1391" s="1" t="s">
        <v>22</v>
      </c>
      <c r="D1391" s="1" t="s">
        <v>2756</v>
      </c>
      <c r="E1391" s="2">
        <v>0</v>
      </c>
      <c r="F1391" s="1">
        <v>450</v>
      </c>
      <c r="G1391" s="1" t="s">
        <v>79</v>
      </c>
      <c r="H1391" s="1">
        <f t="shared" si="21"/>
        <v>0</v>
      </c>
      <c r="I1391" s="1" t="s">
        <v>22</v>
      </c>
      <c r="J1391" s="1" t="s">
        <v>0</v>
      </c>
    </row>
    <row r="1392" spans="1:10" x14ac:dyDescent="0.3">
      <c r="A1392" s="1">
        <v>1970188</v>
      </c>
      <c r="B1392" s="1" t="s">
        <v>2757</v>
      </c>
      <c r="C1392" s="1" t="s">
        <v>22</v>
      </c>
      <c r="D1392" s="1" t="s">
        <v>2758</v>
      </c>
      <c r="E1392" s="2">
        <v>0</v>
      </c>
      <c r="F1392" s="1">
        <v>450</v>
      </c>
      <c r="G1392" s="1" t="s">
        <v>79</v>
      </c>
      <c r="H1392" s="1">
        <f t="shared" si="21"/>
        <v>0</v>
      </c>
      <c r="I1392" s="1" t="s">
        <v>22</v>
      </c>
      <c r="J1392" s="1" t="s">
        <v>0</v>
      </c>
    </row>
    <row r="1393" spans="1:10" x14ac:dyDescent="0.3">
      <c r="A1393" s="1">
        <v>1970189</v>
      </c>
      <c r="B1393" s="1" t="s">
        <v>2759</v>
      </c>
      <c r="C1393" s="1" t="s">
        <v>22</v>
      </c>
      <c r="D1393" s="1" t="s">
        <v>2760</v>
      </c>
      <c r="E1393" s="2">
        <v>0</v>
      </c>
      <c r="F1393" s="1">
        <v>550</v>
      </c>
      <c r="G1393" s="1" t="s">
        <v>79</v>
      </c>
      <c r="H1393" s="1">
        <f t="shared" si="21"/>
        <v>0</v>
      </c>
      <c r="I1393" s="1" t="s">
        <v>22</v>
      </c>
      <c r="J1393" s="1" t="s">
        <v>0</v>
      </c>
    </row>
    <row r="1394" spans="1:10" x14ac:dyDescent="0.3">
      <c r="A1394" s="1">
        <v>1970190</v>
      </c>
      <c r="B1394" s="1" t="s">
        <v>2761</v>
      </c>
      <c r="C1394" s="1" t="s">
        <v>22</v>
      </c>
      <c r="D1394" s="1" t="s">
        <v>2762</v>
      </c>
      <c r="E1394" s="2">
        <v>0</v>
      </c>
      <c r="F1394" s="1">
        <v>550</v>
      </c>
      <c r="G1394" s="1" t="s">
        <v>79</v>
      </c>
      <c r="H1394" s="1">
        <f t="shared" si="21"/>
        <v>0</v>
      </c>
      <c r="I1394" s="1" t="s">
        <v>22</v>
      </c>
      <c r="J1394" s="1" t="s">
        <v>0</v>
      </c>
    </row>
    <row r="1395" spans="1:10" x14ac:dyDescent="0.3">
      <c r="A1395" s="1">
        <v>1970191</v>
      </c>
      <c r="B1395" s="1" t="s">
        <v>2763</v>
      </c>
      <c r="C1395" s="1">
        <v>3</v>
      </c>
      <c r="D1395" s="1" t="s">
        <v>2560</v>
      </c>
      <c r="E1395" s="1">
        <f>ROUND(H1396+H1397+H1398+H1399+H1400+H1401+H1402+H1403,2)</f>
        <v>0</v>
      </c>
      <c r="F1395" s="1">
        <v>1</v>
      </c>
      <c r="G1395" s="1" t="s">
        <v>0</v>
      </c>
      <c r="H1395" s="1">
        <f t="shared" si="21"/>
        <v>0</v>
      </c>
      <c r="I1395" s="1" t="s">
        <v>22</v>
      </c>
      <c r="J1395" s="1" t="s">
        <v>0</v>
      </c>
    </row>
    <row r="1396" spans="1:10" x14ac:dyDescent="0.3">
      <c r="A1396" s="1">
        <v>1970192</v>
      </c>
      <c r="B1396" s="1" t="s">
        <v>2764</v>
      </c>
      <c r="C1396" s="1" t="s">
        <v>22</v>
      </c>
      <c r="D1396" s="1" t="s">
        <v>2765</v>
      </c>
      <c r="E1396" s="2">
        <v>0</v>
      </c>
      <c r="F1396" s="1">
        <v>1</v>
      </c>
      <c r="G1396" s="1" t="s">
        <v>55</v>
      </c>
      <c r="H1396" s="1">
        <f t="shared" si="21"/>
        <v>0</v>
      </c>
      <c r="I1396" s="1" t="s">
        <v>22</v>
      </c>
      <c r="J1396" s="1" t="s">
        <v>0</v>
      </c>
    </row>
    <row r="1397" spans="1:10" x14ac:dyDescent="0.3">
      <c r="A1397" s="1">
        <v>1970193</v>
      </c>
      <c r="B1397" s="1" t="s">
        <v>2766</v>
      </c>
      <c r="C1397" s="1" t="s">
        <v>22</v>
      </c>
      <c r="D1397" s="1" t="s">
        <v>2767</v>
      </c>
      <c r="E1397" s="2">
        <v>0</v>
      </c>
      <c r="F1397" s="1">
        <v>10</v>
      </c>
      <c r="G1397" s="1" t="s">
        <v>1917</v>
      </c>
      <c r="H1397" s="1">
        <f t="shared" si="21"/>
        <v>0</v>
      </c>
      <c r="I1397" s="1" t="s">
        <v>22</v>
      </c>
      <c r="J1397" s="1" t="s">
        <v>0</v>
      </c>
    </row>
    <row r="1398" spans="1:10" ht="28.8" x14ac:dyDescent="0.3">
      <c r="A1398" s="1">
        <v>1970194</v>
      </c>
      <c r="B1398" s="1" t="s">
        <v>2768</v>
      </c>
      <c r="C1398" s="1" t="s">
        <v>22</v>
      </c>
      <c r="D1398" s="1" t="s">
        <v>2769</v>
      </c>
      <c r="E1398" s="2">
        <v>0</v>
      </c>
      <c r="F1398" s="1">
        <v>3</v>
      </c>
      <c r="G1398" s="1" t="s">
        <v>72</v>
      </c>
      <c r="H1398" s="1">
        <f t="shared" si="21"/>
        <v>0</v>
      </c>
      <c r="I1398" s="1" t="s">
        <v>22</v>
      </c>
      <c r="J1398" s="1" t="s">
        <v>0</v>
      </c>
    </row>
    <row r="1399" spans="1:10" x14ac:dyDescent="0.3">
      <c r="A1399" s="1">
        <v>1970195</v>
      </c>
      <c r="B1399" s="1" t="s">
        <v>2770</v>
      </c>
      <c r="C1399" s="1" t="s">
        <v>22</v>
      </c>
      <c r="D1399" s="1" t="s">
        <v>2771</v>
      </c>
      <c r="E1399" s="2">
        <v>0</v>
      </c>
      <c r="F1399" s="1">
        <v>10</v>
      </c>
      <c r="G1399" s="1" t="s">
        <v>1917</v>
      </c>
      <c r="H1399" s="1">
        <f t="shared" si="21"/>
        <v>0</v>
      </c>
      <c r="I1399" s="1" t="s">
        <v>22</v>
      </c>
      <c r="J1399" s="1" t="s">
        <v>0</v>
      </c>
    </row>
    <row r="1400" spans="1:10" x14ac:dyDescent="0.3">
      <c r="A1400" s="1">
        <v>1970196</v>
      </c>
      <c r="B1400" s="1" t="s">
        <v>2772</v>
      </c>
      <c r="C1400" s="1" t="s">
        <v>22</v>
      </c>
      <c r="D1400" s="1" t="s">
        <v>2773</v>
      </c>
      <c r="E1400" s="2">
        <v>0</v>
      </c>
      <c r="F1400" s="1">
        <v>1</v>
      </c>
      <c r="G1400" s="1" t="s">
        <v>147</v>
      </c>
      <c r="H1400" s="1">
        <f t="shared" si="21"/>
        <v>0</v>
      </c>
      <c r="I1400" s="1" t="s">
        <v>22</v>
      </c>
      <c r="J1400" s="1" t="s">
        <v>0</v>
      </c>
    </row>
    <row r="1401" spans="1:10" x14ac:dyDescent="0.3">
      <c r="A1401" s="1">
        <v>1970197</v>
      </c>
      <c r="B1401" s="1" t="s">
        <v>2774</v>
      </c>
      <c r="C1401" s="1" t="s">
        <v>22</v>
      </c>
      <c r="D1401" s="1" t="s">
        <v>2775</v>
      </c>
      <c r="E1401" s="2">
        <v>0</v>
      </c>
      <c r="F1401" s="1">
        <v>1</v>
      </c>
      <c r="G1401" s="1" t="s">
        <v>147</v>
      </c>
      <c r="H1401" s="1">
        <f t="shared" si="21"/>
        <v>0</v>
      </c>
      <c r="I1401" s="1" t="s">
        <v>22</v>
      </c>
      <c r="J1401" s="1" t="s">
        <v>0</v>
      </c>
    </row>
    <row r="1402" spans="1:10" x14ac:dyDescent="0.3">
      <c r="A1402" s="1">
        <v>1970198</v>
      </c>
      <c r="B1402" s="1" t="s">
        <v>2776</v>
      </c>
      <c r="C1402" s="1" t="s">
        <v>22</v>
      </c>
      <c r="D1402" s="1" t="s">
        <v>2777</v>
      </c>
      <c r="E1402" s="2">
        <v>0</v>
      </c>
      <c r="F1402" s="1">
        <v>19</v>
      </c>
      <c r="G1402" s="1" t="s">
        <v>72</v>
      </c>
      <c r="H1402" s="1">
        <f t="shared" si="21"/>
        <v>0</v>
      </c>
      <c r="I1402" s="1" t="s">
        <v>22</v>
      </c>
      <c r="J1402" s="1" t="s">
        <v>0</v>
      </c>
    </row>
    <row r="1403" spans="1:10" x14ac:dyDescent="0.3">
      <c r="A1403" s="1">
        <v>1970199</v>
      </c>
      <c r="B1403" s="1" t="s">
        <v>2778</v>
      </c>
      <c r="C1403" s="1" t="s">
        <v>22</v>
      </c>
      <c r="D1403" s="1" t="s">
        <v>2779</v>
      </c>
      <c r="E1403" s="2">
        <v>0</v>
      </c>
      <c r="F1403" s="1">
        <v>20</v>
      </c>
      <c r="G1403" s="1" t="s">
        <v>1917</v>
      </c>
      <c r="H1403" s="1">
        <f t="shared" si="21"/>
        <v>0</v>
      </c>
      <c r="I1403" s="1" t="s">
        <v>22</v>
      </c>
      <c r="J1403" s="1" t="s">
        <v>0</v>
      </c>
    </row>
    <row r="1404" spans="1:10" x14ac:dyDescent="0.3">
      <c r="A1404" s="1">
        <v>1970200</v>
      </c>
      <c r="B1404" s="1" t="s">
        <v>2780</v>
      </c>
      <c r="C1404" s="1" t="s">
        <v>22</v>
      </c>
      <c r="D1404" s="1" t="s">
        <v>2781</v>
      </c>
      <c r="E1404" s="1">
        <f>ROUND(H1405,2)</f>
        <v>0</v>
      </c>
      <c r="F1404" s="1">
        <v>1</v>
      </c>
      <c r="G1404" s="1" t="s">
        <v>0</v>
      </c>
      <c r="H1404" s="1">
        <f t="shared" si="21"/>
        <v>0</v>
      </c>
      <c r="I1404" s="1" t="s">
        <v>22</v>
      </c>
      <c r="J1404" s="1" t="s">
        <v>0</v>
      </c>
    </row>
    <row r="1405" spans="1:10" x14ac:dyDescent="0.3">
      <c r="A1405" s="1">
        <v>1970201</v>
      </c>
      <c r="B1405" s="1" t="s">
        <v>2782</v>
      </c>
      <c r="C1405" s="1" t="s">
        <v>217</v>
      </c>
      <c r="D1405" s="1" t="s">
        <v>218</v>
      </c>
      <c r="E1405" s="1">
        <f>ROUND(H1406,2)</f>
        <v>0</v>
      </c>
      <c r="F1405" s="1">
        <v>1</v>
      </c>
      <c r="G1405" s="1" t="s">
        <v>0</v>
      </c>
      <c r="H1405" s="1">
        <f t="shared" si="21"/>
        <v>0</v>
      </c>
      <c r="I1405" s="1" t="s">
        <v>22</v>
      </c>
      <c r="J1405" s="1" t="s">
        <v>0</v>
      </c>
    </row>
    <row r="1406" spans="1:10" x14ac:dyDescent="0.3">
      <c r="A1406" s="1">
        <v>1970202</v>
      </c>
      <c r="B1406" s="1" t="s">
        <v>2783</v>
      </c>
      <c r="C1406" s="1" t="s">
        <v>2784</v>
      </c>
      <c r="D1406" s="1" t="s">
        <v>2785</v>
      </c>
      <c r="E1406" s="1">
        <f>ROUND(H1407+H1435+H1456+H1480+H1502+H1524+H1552+H1574+H1598+H1626+H1654+H1673+H1680+H1691+H1698,2)</f>
        <v>0</v>
      </c>
      <c r="F1406" s="1">
        <v>1</v>
      </c>
      <c r="G1406" s="1" t="s">
        <v>0</v>
      </c>
      <c r="H1406" s="1">
        <f t="shared" si="21"/>
        <v>0</v>
      </c>
      <c r="I1406" s="1" t="s">
        <v>22</v>
      </c>
      <c r="J1406" s="1" t="s">
        <v>0</v>
      </c>
    </row>
    <row r="1407" spans="1:10" x14ac:dyDescent="0.3">
      <c r="A1407" s="1">
        <v>1970203</v>
      </c>
      <c r="B1407" s="1" t="s">
        <v>2786</v>
      </c>
      <c r="C1407" s="1" t="s">
        <v>2787</v>
      </c>
      <c r="D1407" s="1" t="s">
        <v>2788</v>
      </c>
      <c r="E1407" s="1">
        <f>ROUND(H1408+H1409+H1410+H1411+H1412+H1413+H1414+H1415+H1416+H1417+H1418+H1419+H1420+H1421+H1422+H1423+H1424+H1425+H1426+H1427+H1428+H1429+H1430+H1431+H1432+H1433+H1434,2)</f>
        <v>0</v>
      </c>
      <c r="F1407" s="1">
        <v>1</v>
      </c>
      <c r="G1407" s="1" t="s">
        <v>0</v>
      </c>
      <c r="H1407" s="1">
        <f t="shared" si="21"/>
        <v>0</v>
      </c>
      <c r="I1407" s="1" t="s">
        <v>22</v>
      </c>
      <c r="J1407" s="1" t="s">
        <v>0</v>
      </c>
    </row>
    <row r="1408" spans="1:10" ht="28.8" x14ac:dyDescent="0.3">
      <c r="A1408" s="1">
        <v>1970204</v>
      </c>
      <c r="B1408" s="1" t="s">
        <v>2789</v>
      </c>
      <c r="C1408" s="1" t="s">
        <v>22</v>
      </c>
      <c r="D1408" s="1" t="s">
        <v>2790</v>
      </c>
      <c r="E1408" s="2">
        <v>0</v>
      </c>
      <c r="F1408" s="1">
        <v>1</v>
      </c>
      <c r="G1408" s="1" t="s">
        <v>72</v>
      </c>
      <c r="H1408" s="1">
        <f t="shared" si="21"/>
        <v>0</v>
      </c>
      <c r="I1408" s="1" t="s">
        <v>22</v>
      </c>
      <c r="J1408" s="1" t="s">
        <v>0</v>
      </c>
    </row>
    <row r="1409" spans="1:10" x14ac:dyDescent="0.3">
      <c r="A1409" s="1">
        <v>1970205</v>
      </c>
      <c r="B1409" s="1" t="s">
        <v>2791</v>
      </c>
      <c r="C1409" s="1" t="s">
        <v>22</v>
      </c>
      <c r="D1409" s="1" t="s">
        <v>2792</v>
      </c>
      <c r="E1409" s="2">
        <v>0</v>
      </c>
      <c r="F1409" s="1">
        <v>5</v>
      </c>
      <c r="G1409" s="1" t="s">
        <v>72</v>
      </c>
      <c r="H1409" s="1">
        <f t="shared" si="21"/>
        <v>0</v>
      </c>
      <c r="I1409" s="1" t="s">
        <v>22</v>
      </c>
      <c r="J1409" s="1" t="s">
        <v>0</v>
      </c>
    </row>
    <row r="1410" spans="1:10" x14ac:dyDescent="0.3">
      <c r="A1410" s="1">
        <v>1970206</v>
      </c>
      <c r="B1410" s="1" t="s">
        <v>2793</v>
      </c>
      <c r="C1410" s="1" t="s">
        <v>22</v>
      </c>
      <c r="D1410" s="1" t="s">
        <v>2794</v>
      </c>
      <c r="E1410" s="2">
        <v>0</v>
      </c>
      <c r="F1410" s="1">
        <v>4</v>
      </c>
      <c r="G1410" s="1" t="s">
        <v>72</v>
      </c>
      <c r="H1410" s="1">
        <f t="shared" si="21"/>
        <v>0</v>
      </c>
      <c r="I1410" s="1" t="s">
        <v>22</v>
      </c>
      <c r="J1410" s="1" t="s">
        <v>0</v>
      </c>
    </row>
    <row r="1411" spans="1:10" x14ac:dyDescent="0.3">
      <c r="A1411" s="1">
        <v>1970207</v>
      </c>
      <c r="B1411" s="1" t="s">
        <v>2795</v>
      </c>
      <c r="C1411" s="1" t="s">
        <v>22</v>
      </c>
      <c r="D1411" s="1" t="s">
        <v>2796</v>
      </c>
      <c r="E1411" s="2">
        <v>0</v>
      </c>
      <c r="F1411" s="1">
        <v>2</v>
      </c>
      <c r="G1411" s="1" t="s">
        <v>72</v>
      </c>
      <c r="H1411" s="1">
        <f t="shared" ref="H1411:H1474" si="22">IF(ISNUMBER(VALUE(E1411)),ROUND(SUM(ROUND(E1411,2)*F1411),2),"N")</f>
        <v>0</v>
      </c>
      <c r="I1411" s="1" t="s">
        <v>22</v>
      </c>
      <c r="J1411" s="1" t="s">
        <v>0</v>
      </c>
    </row>
    <row r="1412" spans="1:10" ht="28.8" x14ac:dyDescent="0.3">
      <c r="A1412" s="1">
        <v>1970208</v>
      </c>
      <c r="B1412" s="1" t="s">
        <v>2797</v>
      </c>
      <c r="C1412" s="1" t="s">
        <v>22</v>
      </c>
      <c r="D1412" s="1" t="s">
        <v>2798</v>
      </c>
      <c r="E1412" s="2">
        <v>0</v>
      </c>
      <c r="F1412" s="1">
        <v>1</v>
      </c>
      <c r="G1412" s="1" t="s">
        <v>72</v>
      </c>
      <c r="H1412" s="1">
        <f t="shared" si="22"/>
        <v>0</v>
      </c>
      <c r="I1412" s="1" t="s">
        <v>22</v>
      </c>
      <c r="J1412" s="1" t="s">
        <v>0</v>
      </c>
    </row>
    <row r="1413" spans="1:10" x14ac:dyDescent="0.3">
      <c r="A1413" s="1">
        <v>1970209</v>
      </c>
      <c r="B1413" s="1" t="s">
        <v>2799</v>
      </c>
      <c r="C1413" s="1" t="s">
        <v>22</v>
      </c>
      <c r="D1413" s="1" t="s">
        <v>2800</v>
      </c>
      <c r="E1413" s="2">
        <v>0</v>
      </c>
      <c r="F1413" s="1">
        <v>9</v>
      </c>
      <c r="G1413" s="1" t="s">
        <v>72</v>
      </c>
      <c r="H1413" s="1">
        <f t="shared" si="22"/>
        <v>0</v>
      </c>
      <c r="I1413" s="1" t="s">
        <v>22</v>
      </c>
      <c r="J1413" s="1" t="s">
        <v>0</v>
      </c>
    </row>
    <row r="1414" spans="1:10" x14ac:dyDescent="0.3">
      <c r="A1414" s="1">
        <v>1970210</v>
      </c>
      <c r="B1414" s="1" t="s">
        <v>2801</v>
      </c>
      <c r="C1414" s="1" t="s">
        <v>22</v>
      </c>
      <c r="D1414" s="1" t="s">
        <v>2802</v>
      </c>
      <c r="E1414" s="2">
        <v>0</v>
      </c>
      <c r="F1414" s="1">
        <v>1</v>
      </c>
      <c r="G1414" s="1" t="s">
        <v>72</v>
      </c>
      <c r="H1414" s="1">
        <f t="shared" si="22"/>
        <v>0</v>
      </c>
      <c r="I1414" s="1" t="s">
        <v>22</v>
      </c>
      <c r="J1414" s="1" t="s">
        <v>0</v>
      </c>
    </row>
    <row r="1415" spans="1:10" ht="57.6" x14ac:dyDescent="0.3">
      <c r="A1415" s="1">
        <v>1970211</v>
      </c>
      <c r="B1415" s="1" t="s">
        <v>2803</v>
      </c>
      <c r="C1415" s="1" t="s">
        <v>22</v>
      </c>
      <c r="D1415" s="1" t="s">
        <v>2804</v>
      </c>
      <c r="E1415" s="2">
        <v>0</v>
      </c>
      <c r="F1415" s="1">
        <v>1</v>
      </c>
      <c r="G1415" s="1" t="s">
        <v>72</v>
      </c>
      <c r="H1415" s="1">
        <f t="shared" si="22"/>
        <v>0</v>
      </c>
      <c r="I1415" s="1" t="s">
        <v>22</v>
      </c>
      <c r="J1415" s="1" t="s">
        <v>0</v>
      </c>
    </row>
    <row r="1416" spans="1:10" x14ac:dyDescent="0.3">
      <c r="A1416" s="1">
        <v>1970212</v>
      </c>
      <c r="B1416" s="1" t="s">
        <v>2805</v>
      </c>
      <c r="C1416" s="1" t="s">
        <v>22</v>
      </c>
      <c r="D1416" s="1" t="s">
        <v>2806</v>
      </c>
      <c r="E1416" s="2">
        <v>0</v>
      </c>
      <c r="F1416" s="1">
        <v>1</v>
      </c>
      <c r="G1416" s="1" t="s">
        <v>72</v>
      </c>
      <c r="H1416" s="1">
        <f t="shared" si="22"/>
        <v>0</v>
      </c>
      <c r="I1416" s="1" t="s">
        <v>22</v>
      </c>
      <c r="J1416" s="1" t="s">
        <v>0</v>
      </c>
    </row>
    <row r="1417" spans="1:10" ht="28.8" x14ac:dyDescent="0.3">
      <c r="A1417" s="1">
        <v>1970213</v>
      </c>
      <c r="B1417" s="1" t="s">
        <v>2807</v>
      </c>
      <c r="C1417" s="1" t="s">
        <v>22</v>
      </c>
      <c r="D1417" s="1" t="s">
        <v>2808</v>
      </c>
      <c r="E1417" s="2">
        <v>0</v>
      </c>
      <c r="F1417" s="1">
        <v>1</v>
      </c>
      <c r="G1417" s="1" t="s">
        <v>72</v>
      </c>
      <c r="H1417" s="1">
        <f t="shared" si="22"/>
        <v>0</v>
      </c>
      <c r="I1417" s="1" t="s">
        <v>22</v>
      </c>
      <c r="J1417" s="1" t="s">
        <v>0</v>
      </c>
    </row>
    <row r="1418" spans="1:10" ht="28.8" x14ac:dyDescent="0.3">
      <c r="A1418" s="1">
        <v>1970214</v>
      </c>
      <c r="B1418" s="1" t="s">
        <v>2809</v>
      </c>
      <c r="C1418" s="1" t="s">
        <v>22</v>
      </c>
      <c r="D1418" s="1" t="s">
        <v>2810</v>
      </c>
      <c r="E1418" s="2">
        <v>0</v>
      </c>
      <c r="F1418" s="1">
        <v>4</v>
      </c>
      <c r="G1418" s="1" t="s">
        <v>72</v>
      </c>
      <c r="H1418" s="1">
        <f t="shared" si="22"/>
        <v>0</v>
      </c>
      <c r="I1418" s="1" t="s">
        <v>22</v>
      </c>
      <c r="J1418" s="1" t="s">
        <v>0</v>
      </c>
    </row>
    <row r="1419" spans="1:10" x14ac:dyDescent="0.3">
      <c r="A1419" s="1">
        <v>1970215</v>
      </c>
      <c r="B1419" s="1" t="s">
        <v>2811</v>
      </c>
      <c r="C1419" s="1" t="s">
        <v>22</v>
      </c>
      <c r="D1419" s="1" t="s">
        <v>2812</v>
      </c>
      <c r="E1419" s="2">
        <v>0</v>
      </c>
      <c r="F1419" s="1">
        <v>1</v>
      </c>
      <c r="G1419" s="1" t="s">
        <v>147</v>
      </c>
      <c r="H1419" s="1">
        <f t="shared" si="22"/>
        <v>0</v>
      </c>
      <c r="I1419" s="1" t="s">
        <v>22</v>
      </c>
      <c r="J1419" s="1" t="s">
        <v>0</v>
      </c>
    </row>
    <row r="1420" spans="1:10" ht="43.2" x14ac:dyDescent="0.3">
      <c r="A1420" s="1">
        <v>1970216</v>
      </c>
      <c r="B1420" s="1" t="s">
        <v>2813</v>
      </c>
      <c r="C1420" s="1" t="s">
        <v>22</v>
      </c>
      <c r="D1420" s="1" t="s">
        <v>2814</v>
      </c>
      <c r="E1420" s="2">
        <v>0</v>
      </c>
      <c r="F1420" s="1">
        <v>48</v>
      </c>
      <c r="G1420" s="1" t="s">
        <v>72</v>
      </c>
      <c r="H1420" s="1">
        <f t="shared" si="22"/>
        <v>0</v>
      </c>
      <c r="I1420" s="1" t="s">
        <v>22</v>
      </c>
      <c r="J1420" s="1" t="s">
        <v>0</v>
      </c>
    </row>
    <row r="1421" spans="1:10" x14ac:dyDescent="0.3">
      <c r="A1421" s="1">
        <v>1970217</v>
      </c>
      <c r="B1421" s="1" t="s">
        <v>2815</v>
      </c>
      <c r="C1421" s="1" t="s">
        <v>22</v>
      </c>
      <c r="D1421" s="1" t="s">
        <v>2816</v>
      </c>
      <c r="E1421" s="2">
        <v>0</v>
      </c>
      <c r="F1421" s="1">
        <v>1</v>
      </c>
      <c r="G1421" s="1" t="s">
        <v>72</v>
      </c>
      <c r="H1421" s="1">
        <f t="shared" si="22"/>
        <v>0</v>
      </c>
      <c r="I1421" s="1" t="s">
        <v>22</v>
      </c>
      <c r="J1421" s="1" t="s">
        <v>0</v>
      </c>
    </row>
    <row r="1422" spans="1:10" x14ac:dyDescent="0.3">
      <c r="A1422" s="1">
        <v>1970218</v>
      </c>
      <c r="B1422" s="1" t="s">
        <v>2817</v>
      </c>
      <c r="C1422" s="1" t="s">
        <v>22</v>
      </c>
      <c r="D1422" s="1" t="s">
        <v>2818</v>
      </c>
      <c r="E1422" s="2">
        <v>0</v>
      </c>
      <c r="F1422" s="1">
        <v>1</v>
      </c>
      <c r="G1422" s="1" t="s">
        <v>72</v>
      </c>
      <c r="H1422" s="1">
        <f t="shared" si="22"/>
        <v>0</v>
      </c>
      <c r="I1422" s="1" t="s">
        <v>22</v>
      </c>
      <c r="J1422" s="1" t="s">
        <v>0</v>
      </c>
    </row>
    <row r="1423" spans="1:10" x14ac:dyDescent="0.3">
      <c r="A1423" s="1">
        <v>1970219</v>
      </c>
      <c r="B1423" s="1" t="s">
        <v>2819</v>
      </c>
      <c r="C1423" s="1" t="s">
        <v>22</v>
      </c>
      <c r="D1423" s="1" t="s">
        <v>2820</v>
      </c>
      <c r="E1423" s="2">
        <v>0</v>
      </c>
      <c r="F1423" s="1">
        <v>9</v>
      </c>
      <c r="G1423" s="1" t="s">
        <v>72</v>
      </c>
      <c r="H1423" s="1">
        <f t="shared" si="22"/>
        <v>0</v>
      </c>
      <c r="I1423" s="1" t="s">
        <v>22</v>
      </c>
      <c r="J1423" s="1" t="s">
        <v>0</v>
      </c>
    </row>
    <row r="1424" spans="1:10" x14ac:dyDescent="0.3">
      <c r="A1424" s="1">
        <v>1970220</v>
      </c>
      <c r="B1424" s="1" t="s">
        <v>2821</v>
      </c>
      <c r="C1424" s="1" t="s">
        <v>22</v>
      </c>
      <c r="D1424" s="1" t="s">
        <v>2822</v>
      </c>
      <c r="E1424" s="2">
        <v>0</v>
      </c>
      <c r="F1424" s="1">
        <v>2</v>
      </c>
      <c r="G1424" s="1" t="s">
        <v>72</v>
      </c>
      <c r="H1424" s="1">
        <f t="shared" si="22"/>
        <v>0</v>
      </c>
      <c r="I1424" s="1" t="s">
        <v>22</v>
      </c>
      <c r="J1424" s="1" t="s">
        <v>0</v>
      </c>
    </row>
    <row r="1425" spans="1:10" x14ac:dyDescent="0.3">
      <c r="A1425" s="1">
        <v>1970221</v>
      </c>
      <c r="B1425" s="1" t="s">
        <v>2823</v>
      </c>
      <c r="C1425" s="1" t="s">
        <v>22</v>
      </c>
      <c r="D1425" s="1" t="s">
        <v>2824</v>
      </c>
      <c r="E1425" s="2">
        <v>0</v>
      </c>
      <c r="F1425" s="1">
        <v>1</v>
      </c>
      <c r="G1425" s="1" t="s">
        <v>72</v>
      </c>
      <c r="H1425" s="1">
        <f t="shared" si="22"/>
        <v>0</v>
      </c>
      <c r="I1425" s="1" t="s">
        <v>22</v>
      </c>
      <c r="J1425" s="1" t="s">
        <v>0</v>
      </c>
    </row>
    <row r="1426" spans="1:10" x14ac:dyDescent="0.3">
      <c r="A1426" s="1">
        <v>1970222</v>
      </c>
      <c r="B1426" s="1" t="s">
        <v>2825</v>
      </c>
      <c r="C1426" s="1" t="s">
        <v>22</v>
      </c>
      <c r="D1426" s="1" t="s">
        <v>2826</v>
      </c>
      <c r="E1426" s="2">
        <v>0</v>
      </c>
      <c r="F1426" s="1">
        <v>12</v>
      </c>
      <c r="G1426" s="1" t="s">
        <v>72</v>
      </c>
      <c r="H1426" s="1">
        <f t="shared" si="22"/>
        <v>0</v>
      </c>
      <c r="I1426" s="1" t="s">
        <v>22</v>
      </c>
      <c r="J1426" s="1" t="s">
        <v>0</v>
      </c>
    </row>
    <row r="1427" spans="1:10" x14ac:dyDescent="0.3">
      <c r="A1427" s="1">
        <v>1970223</v>
      </c>
      <c r="B1427" s="1" t="s">
        <v>2827</v>
      </c>
      <c r="C1427" s="1" t="s">
        <v>22</v>
      </c>
      <c r="D1427" s="1" t="s">
        <v>2828</v>
      </c>
      <c r="E1427" s="2">
        <v>0</v>
      </c>
      <c r="F1427" s="1">
        <v>2</v>
      </c>
      <c r="G1427" s="1" t="s">
        <v>72</v>
      </c>
      <c r="H1427" s="1">
        <f t="shared" si="22"/>
        <v>0</v>
      </c>
      <c r="I1427" s="1" t="s">
        <v>22</v>
      </c>
      <c r="J1427" s="1" t="s">
        <v>0</v>
      </c>
    </row>
    <row r="1428" spans="1:10" x14ac:dyDescent="0.3">
      <c r="A1428" s="1">
        <v>1970224</v>
      </c>
      <c r="B1428" s="1" t="s">
        <v>2829</v>
      </c>
      <c r="C1428" s="1" t="s">
        <v>22</v>
      </c>
      <c r="D1428" s="1" t="s">
        <v>2830</v>
      </c>
      <c r="E1428" s="2">
        <v>0</v>
      </c>
      <c r="F1428" s="1">
        <v>1</v>
      </c>
      <c r="G1428" s="1" t="s">
        <v>72</v>
      </c>
      <c r="H1428" s="1">
        <f t="shared" si="22"/>
        <v>0</v>
      </c>
      <c r="I1428" s="1" t="s">
        <v>22</v>
      </c>
      <c r="J1428" s="1" t="s">
        <v>0</v>
      </c>
    </row>
    <row r="1429" spans="1:10" x14ac:dyDescent="0.3">
      <c r="A1429" s="1">
        <v>1970225</v>
      </c>
      <c r="B1429" s="1" t="s">
        <v>2831</v>
      </c>
      <c r="C1429" s="1" t="s">
        <v>22</v>
      </c>
      <c r="D1429" s="1" t="s">
        <v>2832</v>
      </c>
      <c r="E1429" s="2">
        <v>0</v>
      </c>
      <c r="F1429" s="1">
        <v>1</v>
      </c>
      <c r="G1429" s="1" t="s">
        <v>72</v>
      </c>
      <c r="H1429" s="1">
        <f t="shared" si="22"/>
        <v>0</v>
      </c>
      <c r="I1429" s="1" t="s">
        <v>22</v>
      </c>
      <c r="J1429" s="1" t="s">
        <v>0</v>
      </c>
    </row>
    <row r="1430" spans="1:10" x14ac:dyDescent="0.3">
      <c r="A1430" s="1">
        <v>1970226</v>
      </c>
      <c r="B1430" s="1" t="s">
        <v>2833</v>
      </c>
      <c r="C1430" s="1" t="s">
        <v>22</v>
      </c>
      <c r="D1430" s="1" t="s">
        <v>2834</v>
      </c>
      <c r="E1430" s="2">
        <v>0</v>
      </c>
      <c r="F1430" s="1">
        <v>5</v>
      </c>
      <c r="G1430" s="1" t="s">
        <v>72</v>
      </c>
      <c r="H1430" s="1">
        <f t="shared" si="22"/>
        <v>0</v>
      </c>
      <c r="I1430" s="1" t="s">
        <v>22</v>
      </c>
      <c r="J1430" s="1" t="s">
        <v>0</v>
      </c>
    </row>
    <row r="1431" spans="1:10" x14ac:dyDescent="0.3">
      <c r="A1431" s="1">
        <v>1970227</v>
      </c>
      <c r="B1431" s="1" t="s">
        <v>2835</v>
      </c>
      <c r="C1431" s="1" t="s">
        <v>22</v>
      </c>
      <c r="D1431" s="1" t="s">
        <v>2836</v>
      </c>
      <c r="E1431" s="2">
        <v>0</v>
      </c>
      <c r="F1431" s="1">
        <v>1</v>
      </c>
      <c r="G1431" s="1" t="s">
        <v>72</v>
      </c>
      <c r="H1431" s="1">
        <f t="shared" si="22"/>
        <v>0</v>
      </c>
      <c r="I1431" s="1" t="s">
        <v>22</v>
      </c>
      <c r="J1431" s="1" t="s">
        <v>0</v>
      </c>
    </row>
    <row r="1432" spans="1:10" x14ac:dyDescent="0.3">
      <c r="A1432" s="1">
        <v>1970228</v>
      </c>
      <c r="B1432" s="1" t="s">
        <v>2837</v>
      </c>
      <c r="C1432" s="1" t="s">
        <v>22</v>
      </c>
      <c r="D1432" s="1" t="s">
        <v>2838</v>
      </c>
      <c r="E1432" s="2">
        <v>0</v>
      </c>
      <c r="F1432" s="1">
        <v>4</v>
      </c>
      <c r="G1432" s="1" t="s">
        <v>72</v>
      </c>
      <c r="H1432" s="1">
        <f t="shared" si="22"/>
        <v>0</v>
      </c>
      <c r="I1432" s="1" t="s">
        <v>22</v>
      </c>
      <c r="J1432" s="1" t="s">
        <v>0</v>
      </c>
    </row>
    <row r="1433" spans="1:10" x14ac:dyDescent="0.3">
      <c r="A1433" s="1">
        <v>1970229</v>
      </c>
      <c r="B1433" s="1" t="s">
        <v>2839</v>
      </c>
      <c r="C1433" s="1" t="s">
        <v>22</v>
      </c>
      <c r="D1433" s="1" t="s">
        <v>2840</v>
      </c>
      <c r="E1433" s="2">
        <v>0</v>
      </c>
      <c r="F1433" s="1">
        <v>4</v>
      </c>
      <c r="G1433" s="1" t="s">
        <v>72</v>
      </c>
      <c r="H1433" s="1">
        <f t="shared" si="22"/>
        <v>0</v>
      </c>
      <c r="I1433" s="1" t="s">
        <v>22</v>
      </c>
      <c r="J1433" s="1" t="s">
        <v>0</v>
      </c>
    </row>
    <row r="1434" spans="1:10" x14ac:dyDescent="0.3">
      <c r="A1434" s="1">
        <v>1970230</v>
      </c>
      <c r="B1434" s="1" t="s">
        <v>2841</v>
      </c>
      <c r="C1434" s="1" t="s">
        <v>22</v>
      </c>
      <c r="D1434" s="1" t="s">
        <v>2842</v>
      </c>
      <c r="E1434" s="2">
        <v>0</v>
      </c>
      <c r="F1434" s="1">
        <v>48</v>
      </c>
      <c r="G1434" s="1" t="s">
        <v>72</v>
      </c>
      <c r="H1434" s="1">
        <f t="shared" si="22"/>
        <v>0</v>
      </c>
      <c r="I1434" s="1" t="s">
        <v>22</v>
      </c>
      <c r="J1434" s="1" t="s">
        <v>0</v>
      </c>
    </row>
    <row r="1435" spans="1:10" x14ac:dyDescent="0.3">
      <c r="A1435" s="1">
        <v>1970231</v>
      </c>
      <c r="B1435" s="1" t="s">
        <v>2843</v>
      </c>
      <c r="C1435" s="1" t="s">
        <v>2844</v>
      </c>
      <c r="D1435" s="1" t="s">
        <v>2845</v>
      </c>
      <c r="E1435" s="1">
        <f>ROUND(H1436+H1437+H1438+H1439+H1440+H1441+H1442+H1443+H1444+H1445+H1446+H1447+H1448+H1449+H1450+H1451+H1452+H1453+H1454+H1455,2)</f>
        <v>0</v>
      </c>
      <c r="F1435" s="1">
        <v>1</v>
      </c>
      <c r="G1435" s="1" t="s">
        <v>0</v>
      </c>
      <c r="H1435" s="1">
        <f t="shared" si="22"/>
        <v>0</v>
      </c>
      <c r="I1435" s="1" t="s">
        <v>22</v>
      </c>
      <c r="J1435" s="1" t="s">
        <v>0</v>
      </c>
    </row>
    <row r="1436" spans="1:10" ht="28.8" x14ac:dyDescent="0.3">
      <c r="A1436" s="1">
        <v>1970232</v>
      </c>
      <c r="B1436" s="1" t="s">
        <v>2846</v>
      </c>
      <c r="C1436" s="1" t="s">
        <v>22</v>
      </c>
      <c r="D1436" s="1" t="s">
        <v>2808</v>
      </c>
      <c r="E1436" s="2">
        <v>0</v>
      </c>
      <c r="F1436" s="1">
        <v>1</v>
      </c>
      <c r="G1436" s="1" t="s">
        <v>72</v>
      </c>
      <c r="H1436" s="1">
        <f t="shared" si="22"/>
        <v>0</v>
      </c>
      <c r="I1436" s="1" t="s">
        <v>22</v>
      </c>
      <c r="J1436" s="1" t="s">
        <v>0</v>
      </c>
    </row>
    <row r="1437" spans="1:10" ht="28.8" x14ac:dyDescent="0.3">
      <c r="A1437" s="1">
        <v>1970233</v>
      </c>
      <c r="B1437" s="1" t="s">
        <v>2847</v>
      </c>
      <c r="C1437" s="1" t="s">
        <v>22</v>
      </c>
      <c r="D1437" s="1" t="s">
        <v>2810</v>
      </c>
      <c r="E1437" s="2">
        <v>0</v>
      </c>
      <c r="F1437" s="1">
        <v>1</v>
      </c>
      <c r="G1437" s="1" t="s">
        <v>72</v>
      </c>
      <c r="H1437" s="1">
        <f t="shared" si="22"/>
        <v>0</v>
      </c>
      <c r="I1437" s="1" t="s">
        <v>22</v>
      </c>
      <c r="J1437" s="1" t="s">
        <v>0</v>
      </c>
    </row>
    <row r="1438" spans="1:10" x14ac:dyDescent="0.3">
      <c r="A1438" s="1">
        <v>1970234</v>
      </c>
      <c r="B1438" s="1" t="s">
        <v>2848</v>
      </c>
      <c r="C1438" s="1" t="s">
        <v>22</v>
      </c>
      <c r="D1438" s="1" t="s">
        <v>2806</v>
      </c>
      <c r="E1438" s="2">
        <v>0</v>
      </c>
      <c r="F1438" s="1">
        <v>1</v>
      </c>
      <c r="G1438" s="1" t="s">
        <v>72</v>
      </c>
      <c r="H1438" s="1">
        <f t="shared" si="22"/>
        <v>0</v>
      </c>
      <c r="I1438" s="1" t="s">
        <v>22</v>
      </c>
      <c r="J1438" s="1" t="s">
        <v>0</v>
      </c>
    </row>
    <row r="1439" spans="1:10" x14ac:dyDescent="0.3">
      <c r="A1439" s="1">
        <v>1970235</v>
      </c>
      <c r="B1439" s="1" t="s">
        <v>2849</v>
      </c>
      <c r="C1439" s="1" t="s">
        <v>22</v>
      </c>
      <c r="D1439" s="1" t="s">
        <v>2794</v>
      </c>
      <c r="E1439" s="2">
        <v>0</v>
      </c>
      <c r="F1439" s="1">
        <v>1</v>
      </c>
      <c r="G1439" s="1" t="s">
        <v>72</v>
      </c>
      <c r="H1439" s="1">
        <f t="shared" si="22"/>
        <v>0</v>
      </c>
      <c r="I1439" s="1" t="s">
        <v>22</v>
      </c>
      <c r="J1439" s="1" t="s">
        <v>0</v>
      </c>
    </row>
    <row r="1440" spans="1:10" x14ac:dyDescent="0.3">
      <c r="A1440" s="1">
        <v>1970236</v>
      </c>
      <c r="B1440" s="1" t="s">
        <v>2850</v>
      </c>
      <c r="C1440" s="1" t="s">
        <v>22</v>
      </c>
      <c r="D1440" s="1" t="s">
        <v>2851</v>
      </c>
      <c r="E1440" s="2">
        <v>0</v>
      </c>
      <c r="F1440" s="1">
        <v>1</v>
      </c>
      <c r="G1440" s="1" t="s">
        <v>72</v>
      </c>
      <c r="H1440" s="1">
        <f t="shared" si="22"/>
        <v>0</v>
      </c>
      <c r="I1440" s="1" t="s">
        <v>22</v>
      </c>
      <c r="J1440" s="1" t="s">
        <v>0</v>
      </c>
    </row>
    <row r="1441" spans="1:10" x14ac:dyDescent="0.3">
      <c r="A1441" s="1">
        <v>1970237</v>
      </c>
      <c r="B1441" s="1" t="s">
        <v>2852</v>
      </c>
      <c r="C1441" s="1" t="s">
        <v>22</v>
      </c>
      <c r="D1441" s="1" t="s">
        <v>2792</v>
      </c>
      <c r="E1441" s="2">
        <v>0</v>
      </c>
      <c r="F1441" s="1">
        <v>1</v>
      </c>
      <c r="G1441" s="1" t="s">
        <v>72</v>
      </c>
      <c r="H1441" s="1">
        <f t="shared" si="22"/>
        <v>0</v>
      </c>
      <c r="I1441" s="1" t="s">
        <v>22</v>
      </c>
      <c r="J1441" s="1" t="s">
        <v>0</v>
      </c>
    </row>
    <row r="1442" spans="1:10" x14ac:dyDescent="0.3">
      <c r="A1442" s="1">
        <v>1970238</v>
      </c>
      <c r="B1442" s="1" t="s">
        <v>2853</v>
      </c>
      <c r="C1442" s="1" t="s">
        <v>22</v>
      </c>
      <c r="D1442" s="1" t="s">
        <v>2796</v>
      </c>
      <c r="E1442" s="2">
        <v>0</v>
      </c>
      <c r="F1442" s="1">
        <v>1</v>
      </c>
      <c r="G1442" s="1" t="s">
        <v>72</v>
      </c>
      <c r="H1442" s="1">
        <f t="shared" si="22"/>
        <v>0</v>
      </c>
      <c r="I1442" s="1" t="s">
        <v>22</v>
      </c>
      <c r="J1442" s="1" t="s">
        <v>0</v>
      </c>
    </row>
    <row r="1443" spans="1:10" x14ac:dyDescent="0.3">
      <c r="A1443" s="1">
        <v>1970239</v>
      </c>
      <c r="B1443" s="1" t="s">
        <v>2854</v>
      </c>
      <c r="C1443" s="1" t="s">
        <v>22</v>
      </c>
      <c r="D1443" s="1" t="s">
        <v>2800</v>
      </c>
      <c r="E1443" s="2">
        <v>0</v>
      </c>
      <c r="F1443" s="1">
        <v>2</v>
      </c>
      <c r="G1443" s="1" t="s">
        <v>72</v>
      </c>
      <c r="H1443" s="1">
        <f t="shared" si="22"/>
        <v>0</v>
      </c>
      <c r="I1443" s="1" t="s">
        <v>22</v>
      </c>
      <c r="J1443" s="1" t="s">
        <v>0</v>
      </c>
    </row>
    <row r="1444" spans="1:10" x14ac:dyDescent="0.3">
      <c r="A1444" s="1">
        <v>1970240</v>
      </c>
      <c r="B1444" s="1" t="s">
        <v>2855</v>
      </c>
      <c r="C1444" s="1" t="s">
        <v>22</v>
      </c>
      <c r="D1444" s="1" t="s">
        <v>2802</v>
      </c>
      <c r="E1444" s="2">
        <v>0</v>
      </c>
      <c r="F1444" s="1">
        <v>1</v>
      </c>
      <c r="G1444" s="1" t="s">
        <v>72</v>
      </c>
      <c r="H1444" s="1">
        <f t="shared" si="22"/>
        <v>0</v>
      </c>
      <c r="I1444" s="1" t="s">
        <v>22</v>
      </c>
      <c r="J1444" s="1" t="s">
        <v>0</v>
      </c>
    </row>
    <row r="1445" spans="1:10" x14ac:dyDescent="0.3">
      <c r="A1445" s="1">
        <v>1970241</v>
      </c>
      <c r="B1445" s="1" t="s">
        <v>2856</v>
      </c>
      <c r="C1445" s="1" t="s">
        <v>22</v>
      </c>
      <c r="D1445" s="1" t="s">
        <v>2812</v>
      </c>
      <c r="E1445" s="2">
        <v>0</v>
      </c>
      <c r="F1445" s="1">
        <v>1</v>
      </c>
      <c r="G1445" s="1" t="s">
        <v>147</v>
      </c>
      <c r="H1445" s="1">
        <f t="shared" si="22"/>
        <v>0</v>
      </c>
      <c r="I1445" s="1" t="s">
        <v>22</v>
      </c>
      <c r="J1445" s="1" t="s">
        <v>0</v>
      </c>
    </row>
    <row r="1446" spans="1:10" ht="43.2" x14ac:dyDescent="0.3">
      <c r="A1446" s="1">
        <v>1970242</v>
      </c>
      <c r="B1446" s="1" t="s">
        <v>2857</v>
      </c>
      <c r="C1446" s="1" t="s">
        <v>22</v>
      </c>
      <c r="D1446" s="1" t="s">
        <v>2814</v>
      </c>
      <c r="E1446" s="2">
        <v>0</v>
      </c>
      <c r="F1446" s="1">
        <v>12</v>
      </c>
      <c r="G1446" s="1" t="s">
        <v>72</v>
      </c>
      <c r="H1446" s="1">
        <f t="shared" si="22"/>
        <v>0</v>
      </c>
      <c r="I1446" s="1" t="s">
        <v>22</v>
      </c>
      <c r="J1446" s="1" t="s">
        <v>0</v>
      </c>
    </row>
    <row r="1447" spans="1:10" x14ac:dyDescent="0.3">
      <c r="A1447" s="1">
        <v>1970243</v>
      </c>
      <c r="B1447" s="1" t="s">
        <v>2858</v>
      </c>
      <c r="C1447" s="1" t="s">
        <v>22</v>
      </c>
      <c r="D1447" s="1" t="s">
        <v>2838</v>
      </c>
      <c r="E1447" s="2">
        <v>0</v>
      </c>
      <c r="F1447" s="1">
        <v>1</v>
      </c>
      <c r="G1447" s="1" t="s">
        <v>72</v>
      </c>
      <c r="H1447" s="1">
        <f t="shared" si="22"/>
        <v>0</v>
      </c>
      <c r="I1447" s="1" t="s">
        <v>22</v>
      </c>
      <c r="J1447" s="1" t="s">
        <v>0</v>
      </c>
    </row>
    <row r="1448" spans="1:10" x14ac:dyDescent="0.3">
      <c r="A1448" s="1">
        <v>1970244</v>
      </c>
      <c r="B1448" s="1" t="s">
        <v>2859</v>
      </c>
      <c r="C1448" s="1" t="s">
        <v>22</v>
      </c>
      <c r="D1448" s="1" t="s">
        <v>2840</v>
      </c>
      <c r="E1448" s="2">
        <v>0</v>
      </c>
      <c r="F1448" s="1">
        <v>1</v>
      </c>
      <c r="G1448" s="1" t="s">
        <v>72</v>
      </c>
      <c r="H1448" s="1">
        <f t="shared" si="22"/>
        <v>0</v>
      </c>
      <c r="I1448" s="1" t="s">
        <v>22</v>
      </c>
      <c r="J1448" s="1" t="s">
        <v>0</v>
      </c>
    </row>
    <row r="1449" spans="1:10" x14ac:dyDescent="0.3">
      <c r="A1449" s="1">
        <v>1970245</v>
      </c>
      <c r="B1449" s="1" t="s">
        <v>2860</v>
      </c>
      <c r="C1449" s="1" t="s">
        <v>22</v>
      </c>
      <c r="D1449" s="1" t="s">
        <v>2842</v>
      </c>
      <c r="E1449" s="2">
        <v>0</v>
      </c>
      <c r="F1449" s="1">
        <v>12</v>
      </c>
      <c r="G1449" s="1" t="s">
        <v>72</v>
      </c>
      <c r="H1449" s="1">
        <f t="shared" si="22"/>
        <v>0</v>
      </c>
      <c r="I1449" s="1" t="s">
        <v>22</v>
      </c>
      <c r="J1449" s="1" t="s">
        <v>0</v>
      </c>
    </row>
    <row r="1450" spans="1:10" x14ac:dyDescent="0.3">
      <c r="A1450" s="1">
        <v>1970246</v>
      </c>
      <c r="B1450" s="1" t="s">
        <v>2861</v>
      </c>
      <c r="C1450" s="1" t="s">
        <v>22</v>
      </c>
      <c r="D1450" s="1" t="s">
        <v>2862</v>
      </c>
      <c r="E1450" s="2">
        <v>0</v>
      </c>
      <c r="F1450" s="1">
        <v>1</v>
      </c>
      <c r="G1450" s="1" t="s">
        <v>72</v>
      </c>
      <c r="H1450" s="1">
        <f t="shared" si="22"/>
        <v>0</v>
      </c>
      <c r="I1450" s="1" t="s">
        <v>22</v>
      </c>
      <c r="J1450" s="1" t="s">
        <v>0</v>
      </c>
    </row>
    <row r="1451" spans="1:10" x14ac:dyDescent="0.3">
      <c r="A1451" s="1">
        <v>1970247</v>
      </c>
      <c r="B1451" s="1" t="s">
        <v>2863</v>
      </c>
      <c r="C1451" s="1" t="s">
        <v>22</v>
      </c>
      <c r="D1451" s="1" t="s">
        <v>2820</v>
      </c>
      <c r="E1451" s="2">
        <v>0</v>
      </c>
      <c r="F1451" s="1">
        <v>2</v>
      </c>
      <c r="G1451" s="1" t="s">
        <v>72</v>
      </c>
      <c r="H1451" s="1">
        <f t="shared" si="22"/>
        <v>0</v>
      </c>
      <c r="I1451" s="1" t="s">
        <v>22</v>
      </c>
      <c r="J1451" s="1" t="s">
        <v>0</v>
      </c>
    </row>
    <row r="1452" spans="1:10" x14ac:dyDescent="0.3">
      <c r="A1452" s="1">
        <v>1970248</v>
      </c>
      <c r="B1452" s="1" t="s">
        <v>2864</v>
      </c>
      <c r="C1452" s="1" t="s">
        <v>22</v>
      </c>
      <c r="D1452" s="1" t="s">
        <v>2826</v>
      </c>
      <c r="E1452" s="2">
        <v>0</v>
      </c>
      <c r="F1452" s="1">
        <v>6</v>
      </c>
      <c r="G1452" s="1" t="s">
        <v>72</v>
      </c>
      <c r="H1452" s="1">
        <f t="shared" si="22"/>
        <v>0</v>
      </c>
      <c r="I1452" s="1" t="s">
        <v>22</v>
      </c>
      <c r="J1452" s="1" t="s">
        <v>0</v>
      </c>
    </row>
    <row r="1453" spans="1:10" x14ac:dyDescent="0.3">
      <c r="A1453" s="1">
        <v>1970249</v>
      </c>
      <c r="B1453" s="1" t="s">
        <v>2865</v>
      </c>
      <c r="C1453" s="1" t="s">
        <v>22</v>
      </c>
      <c r="D1453" s="1" t="s">
        <v>2828</v>
      </c>
      <c r="E1453" s="2">
        <v>0</v>
      </c>
      <c r="F1453" s="1">
        <v>1</v>
      </c>
      <c r="G1453" s="1" t="s">
        <v>72</v>
      </c>
      <c r="H1453" s="1">
        <f t="shared" si="22"/>
        <v>0</v>
      </c>
      <c r="I1453" s="1" t="s">
        <v>22</v>
      </c>
      <c r="J1453" s="1" t="s">
        <v>0</v>
      </c>
    </row>
    <row r="1454" spans="1:10" x14ac:dyDescent="0.3">
      <c r="A1454" s="1">
        <v>1970250</v>
      </c>
      <c r="B1454" s="1" t="s">
        <v>2866</v>
      </c>
      <c r="C1454" s="1" t="s">
        <v>22</v>
      </c>
      <c r="D1454" s="1" t="s">
        <v>2834</v>
      </c>
      <c r="E1454" s="2">
        <v>0</v>
      </c>
      <c r="F1454" s="1">
        <v>1</v>
      </c>
      <c r="G1454" s="1" t="s">
        <v>72</v>
      </c>
      <c r="H1454" s="1">
        <f t="shared" si="22"/>
        <v>0</v>
      </c>
      <c r="I1454" s="1" t="s">
        <v>22</v>
      </c>
      <c r="J1454" s="1" t="s">
        <v>0</v>
      </c>
    </row>
    <row r="1455" spans="1:10" x14ac:dyDescent="0.3">
      <c r="A1455" s="1">
        <v>1970251</v>
      </c>
      <c r="B1455" s="1" t="s">
        <v>2867</v>
      </c>
      <c r="C1455" s="1" t="s">
        <v>22</v>
      </c>
      <c r="D1455" s="1" t="s">
        <v>2836</v>
      </c>
      <c r="E1455" s="2">
        <v>0</v>
      </c>
      <c r="F1455" s="1">
        <v>1</v>
      </c>
      <c r="G1455" s="1" t="s">
        <v>72</v>
      </c>
      <c r="H1455" s="1">
        <f t="shared" si="22"/>
        <v>0</v>
      </c>
      <c r="I1455" s="1" t="s">
        <v>22</v>
      </c>
      <c r="J1455" s="1" t="s">
        <v>0</v>
      </c>
    </row>
    <row r="1456" spans="1:10" x14ac:dyDescent="0.3">
      <c r="A1456" s="1">
        <v>1970252</v>
      </c>
      <c r="B1456" s="1" t="s">
        <v>2868</v>
      </c>
      <c r="C1456" s="1" t="s">
        <v>2869</v>
      </c>
      <c r="D1456" s="1" t="s">
        <v>2870</v>
      </c>
      <c r="E1456" s="1">
        <f>ROUND(H1457+H1458+H1459+H1460+H1461+H1462+H1463+H1464+H1465+H1466+H1467+H1468+H1469+H1470+H1471+H1472+H1473+H1474+H1475+H1476+H1477+H1478+H1479,2)</f>
        <v>0</v>
      </c>
      <c r="F1456" s="1">
        <v>1</v>
      </c>
      <c r="G1456" s="1" t="s">
        <v>0</v>
      </c>
      <c r="H1456" s="1">
        <f t="shared" si="22"/>
        <v>0</v>
      </c>
      <c r="I1456" s="1" t="s">
        <v>22</v>
      </c>
      <c r="J1456" s="1" t="s">
        <v>0</v>
      </c>
    </row>
    <row r="1457" spans="1:10" x14ac:dyDescent="0.3">
      <c r="A1457" s="1">
        <v>1970253</v>
      </c>
      <c r="B1457" s="1" t="s">
        <v>2871</v>
      </c>
      <c r="C1457" s="1" t="s">
        <v>22</v>
      </c>
      <c r="D1457" s="1" t="s">
        <v>2851</v>
      </c>
      <c r="E1457" s="2">
        <v>0</v>
      </c>
      <c r="F1457" s="1">
        <v>1</v>
      </c>
      <c r="G1457" s="1" t="s">
        <v>72</v>
      </c>
      <c r="H1457" s="1">
        <f t="shared" si="22"/>
        <v>0</v>
      </c>
      <c r="I1457" s="1" t="s">
        <v>22</v>
      </c>
      <c r="J1457" s="1" t="s">
        <v>0</v>
      </c>
    </row>
    <row r="1458" spans="1:10" x14ac:dyDescent="0.3">
      <c r="A1458" s="1">
        <v>1970254</v>
      </c>
      <c r="B1458" s="1" t="s">
        <v>2872</v>
      </c>
      <c r="C1458" s="1" t="s">
        <v>22</v>
      </c>
      <c r="D1458" s="1" t="s">
        <v>2792</v>
      </c>
      <c r="E1458" s="2">
        <v>0</v>
      </c>
      <c r="F1458" s="1">
        <v>3</v>
      </c>
      <c r="G1458" s="1" t="s">
        <v>72</v>
      </c>
      <c r="H1458" s="1">
        <f t="shared" si="22"/>
        <v>0</v>
      </c>
      <c r="I1458" s="1" t="s">
        <v>22</v>
      </c>
      <c r="J1458" s="1" t="s">
        <v>0</v>
      </c>
    </row>
    <row r="1459" spans="1:10" x14ac:dyDescent="0.3">
      <c r="A1459" s="1">
        <v>1970255</v>
      </c>
      <c r="B1459" s="1" t="s">
        <v>2873</v>
      </c>
      <c r="C1459" s="1" t="s">
        <v>22</v>
      </c>
      <c r="D1459" s="1" t="s">
        <v>2794</v>
      </c>
      <c r="E1459" s="2">
        <v>0</v>
      </c>
      <c r="F1459" s="1">
        <v>1</v>
      </c>
      <c r="G1459" s="1" t="s">
        <v>72</v>
      </c>
      <c r="H1459" s="1">
        <f t="shared" si="22"/>
        <v>0</v>
      </c>
      <c r="I1459" s="1" t="s">
        <v>22</v>
      </c>
      <c r="J1459" s="1" t="s">
        <v>0</v>
      </c>
    </row>
    <row r="1460" spans="1:10" x14ac:dyDescent="0.3">
      <c r="A1460" s="1">
        <v>1970256</v>
      </c>
      <c r="B1460" s="1" t="s">
        <v>2874</v>
      </c>
      <c r="C1460" s="1" t="s">
        <v>22</v>
      </c>
      <c r="D1460" s="1" t="s">
        <v>2796</v>
      </c>
      <c r="E1460" s="2">
        <v>0</v>
      </c>
      <c r="F1460" s="1">
        <v>1</v>
      </c>
      <c r="G1460" s="1" t="s">
        <v>72</v>
      </c>
      <c r="H1460" s="1">
        <f t="shared" si="22"/>
        <v>0</v>
      </c>
      <c r="I1460" s="1" t="s">
        <v>22</v>
      </c>
      <c r="J1460" s="1" t="s">
        <v>0</v>
      </c>
    </row>
    <row r="1461" spans="1:10" x14ac:dyDescent="0.3">
      <c r="A1461" s="1">
        <v>1970257</v>
      </c>
      <c r="B1461" s="1" t="s">
        <v>2875</v>
      </c>
      <c r="C1461" s="1" t="s">
        <v>22</v>
      </c>
      <c r="D1461" s="1" t="s">
        <v>2800</v>
      </c>
      <c r="E1461" s="2">
        <v>0</v>
      </c>
      <c r="F1461" s="1">
        <v>5</v>
      </c>
      <c r="G1461" s="1" t="s">
        <v>72</v>
      </c>
      <c r="H1461" s="1">
        <f t="shared" si="22"/>
        <v>0</v>
      </c>
      <c r="I1461" s="1" t="s">
        <v>22</v>
      </c>
      <c r="J1461" s="1" t="s">
        <v>0</v>
      </c>
    </row>
    <row r="1462" spans="1:10" x14ac:dyDescent="0.3">
      <c r="A1462" s="1">
        <v>1970258</v>
      </c>
      <c r="B1462" s="1" t="s">
        <v>2876</v>
      </c>
      <c r="C1462" s="1" t="s">
        <v>22</v>
      </c>
      <c r="D1462" s="1" t="s">
        <v>2802</v>
      </c>
      <c r="E1462" s="2">
        <v>0</v>
      </c>
      <c r="F1462" s="1">
        <v>3</v>
      </c>
      <c r="G1462" s="1" t="s">
        <v>72</v>
      </c>
      <c r="H1462" s="1">
        <f t="shared" si="22"/>
        <v>0</v>
      </c>
      <c r="I1462" s="1" t="s">
        <v>22</v>
      </c>
      <c r="J1462" s="1" t="s">
        <v>0</v>
      </c>
    </row>
    <row r="1463" spans="1:10" ht="57.6" x14ac:dyDescent="0.3">
      <c r="A1463" s="1">
        <v>1970259</v>
      </c>
      <c r="B1463" s="1" t="s">
        <v>2877</v>
      </c>
      <c r="C1463" s="1" t="s">
        <v>22</v>
      </c>
      <c r="D1463" s="1" t="s">
        <v>2804</v>
      </c>
      <c r="E1463" s="2">
        <v>0</v>
      </c>
      <c r="F1463" s="1">
        <v>1</v>
      </c>
      <c r="G1463" s="1" t="s">
        <v>72</v>
      </c>
      <c r="H1463" s="1">
        <f t="shared" si="22"/>
        <v>0</v>
      </c>
      <c r="I1463" s="1" t="s">
        <v>22</v>
      </c>
      <c r="J1463" s="1" t="s">
        <v>0</v>
      </c>
    </row>
    <row r="1464" spans="1:10" x14ac:dyDescent="0.3">
      <c r="A1464" s="1">
        <v>1970260</v>
      </c>
      <c r="B1464" s="1" t="s">
        <v>2878</v>
      </c>
      <c r="C1464" s="1" t="s">
        <v>22</v>
      </c>
      <c r="D1464" s="1" t="s">
        <v>2806</v>
      </c>
      <c r="E1464" s="2">
        <v>0</v>
      </c>
      <c r="F1464" s="1">
        <v>1</v>
      </c>
      <c r="G1464" s="1" t="s">
        <v>72</v>
      </c>
      <c r="H1464" s="1">
        <f t="shared" si="22"/>
        <v>0</v>
      </c>
      <c r="I1464" s="1" t="s">
        <v>22</v>
      </c>
      <c r="J1464" s="1" t="s">
        <v>0</v>
      </c>
    </row>
    <row r="1465" spans="1:10" ht="28.8" x14ac:dyDescent="0.3">
      <c r="A1465" s="1">
        <v>1970261</v>
      </c>
      <c r="B1465" s="1" t="s">
        <v>2879</v>
      </c>
      <c r="C1465" s="1" t="s">
        <v>22</v>
      </c>
      <c r="D1465" s="1" t="s">
        <v>2808</v>
      </c>
      <c r="E1465" s="2">
        <v>0</v>
      </c>
      <c r="F1465" s="1">
        <v>1</v>
      </c>
      <c r="G1465" s="1" t="s">
        <v>72</v>
      </c>
      <c r="H1465" s="1">
        <f t="shared" si="22"/>
        <v>0</v>
      </c>
      <c r="I1465" s="1" t="s">
        <v>22</v>
      </c>
      <c r="J1465" s="1" t="s">
        <v>0</v>
      </c>
    </row>
    <row r="1466" spans="1:10" ht="28.8" x14ac:dyDescent="0.3">
      <c r="A1466" s="1">
        <v>1970262</v>
      </c>
      <c r="B1466" s="1" t="s">
        <v>2880</v>
      </c>
      <c r="C1466" s="1" t="s">
        <v>22</v>
      </c>
      <c r="D1466" s="1" t="s">
        <v>2810</v>
      </c>
      <c r="E1466" s="2">
        <v>0</v>
      </c>
      <c r="F1466" s="1">
        <v>1</v>
      </c>
      <c r="G1466" s="1" t="s">
        <v>72</v>
      </c>
      <c r="H1466" s="1">
        <f t="shared" si="22"/>
        <v>0</v>
      </c>
      <c r="I1466" s="1" t="s">
        <v>22</v>
      </c>
      <c r="J1466" s="1" t="s">
        <v>0</v>
      </c>
    </row>
    <row r="1467" spans="1:10" x14ac:dyDescent="0.3">
      <c r="A1467" s="1">
        <v>1970263</v>
      </c>
      <c r="B1467" s="1" t="s">
        <v>2881</v>
      </c>
      <c r="C1467" s="1" t="s">
        <v>22</v>
      </c>
      <c r="D1467" s="1" t="s">
        <v>2812</v>
      </c>
      <c r="E1467" s="2">
        <v>0</v>
      </c>
      <c r="F1467" s="1">
        <v>1</v>
      </c>
      <c r="G1467" s="1" t="s">
        <v>147</v>
      </c>
      <c r="H1467" s="1">
        <f t="shared" si="22"/>
        <v>0</v>
      </c>
      <c r="I1467" s="1" t="s">
        <v>22</v>
      </c>
      <c r="J1467" s="1" t="s">
        <v>0</v>
      </c>
    </row>
    <row r="1468" spans="1:10" ht="43.2" x14ac:dyDescent="0.3">
      <c r="A1468" s="1">
        <v>1970264</v>
      </c>
      <c r="B1468" s="1" t="s">
        <v>2882</v>
      </c>
      <c r="C1468" s="1" t="s">
        <v>22</v>
      </c>
      <c r="D1468" s="1" t="s">
        <v>2814</v>
      </c>
      <c r="E1468" s="2">
        <v>0</v>
      </c>
      <c r="F1468" s="1">
        <v>12</v>
      </c>
      <c r="G1468" s="1" t="s">
        <v>72</v>
      </c>
      <c r="H1468" s="1">
        <f t="shared" si="22"/>
        <v>0</v>
      </c>
      <c r="I1468" s="1" t="s">
        <v>22</v>
      </c>
      <c r="J1468" s="1" t="s">
        <v>0</v>
      </c>
    </row>
    <row r="1469" spans="1:10" x14ac:dyDescent="0.3">
      <c r="A1469" s="1">
        <v>1970265</v>
      </c>
      <c r="B1469" s="1" t="s">
        <v>2883</v>
      </c>
      <c r="C1469" s="1" t="s">
        <v>22</v>
      </c>
      <c r="D1469" s="1" t="s">
        <v>2884</v>
      </c>
      <c r="E1469" s="2">
        <v>0</v>
      </c>
      <c r="F1469" s="1">
        <v>1</v>
      </c>
      <c r="G1469" s="1" t="s">
        <v>72</v>
      </c>
      <c r="H1469" s="1">
        <f t="shared" si="22"/>
        <v>0</v>
      </c>
      <c r="I1469" s="1" t="s">
        <v>22</v>
      </c>
      <c r="J1469" s="1" t="s">
        <v>0</v>
      </c>
    </row>
    <row r="1470" spans="1:10" x14ac:dyDescent="0.3">
      <c r="A1470" s="1">
        <v>1970266</v>
      </c>
      <c r="B1470" s="1" t="s">
        <v>2885</v>
      </c>
      <c r="C1470" s="1" t="s">
        <v>22</v>
      </c>
      <c r="D1470" s="1" t="s">
        <v>2820</v>
      </c>
      <c r="E1470" s="2">
        <v>0</v>
      </c>
      <c r="F1470" s="1">
        <v>5</v>
      </c>
      <c r="G1470" s="1" t="s">
        <v>72</v>
      </c>
      <c r="H1470" s="1">
        <f t="shared" si="22"/>
        <v>0</v>
      </c>
      <c r="I1470" s="1" t="s">
        <v>22</v>
      </c>
      <c r="J1470" s="1" t="s">
        <v>0</v>
      </c>
    </row>
    <row r="1471" spans="1:10" x14ac:dyDescent="0.3">
      <c r="A1471" s="1">
        <v>1970267</v>
      </c>
      <c r="B1471" s="1" t="s">
        <v>2886</v>
      </c>
      <c r="C1471" s="1" t="s">
        <v>22</v>
      </c>
      <c r="D1471" s="1" t="s">
        <v>2826</v>
      </c>
      <c r="E1471" s="2">
        <v>0</v>
      </c>
      <c r="F1471" s="1">
        <v>49</v>
      </c>
      <c r="G1471" s="1" t="s">
        <v>72</v>
      </c>
      <c r="H1471" s="1">
        <f t="shared" si="22"/>
        <v>0</v>
      </c>
      <c r="I1471" s="1" t="s">
        <v>22</v>
      </c>
      <c r="J1471" s="1" t="s">
        <v>0</v>
      </c>
    </row>
    <row r="1472" spans="1:10" x14ac:dyDescent="0.3">
      <c r="A1472" s="1">
        <v>1970268</v>
      </c>
      <c r="B1472" s="1" t="s">
        <v>2887</v>
      </c>
      <c r="C1472" s="1" t="s">
        <v>22</v>
      </c>
      <c r="D1472" s="1" t="s">
        <v>2828</v>
      </c>
      <c r="E1472" s="2">
        <v>0</v>
      </c>
      <c r="F1472" s="1">
        <v>1</v>
      </c>
      <c r="G1472" s="1" t="s">
        <v>72</v>
      </c>
      <c r="H1472" s="1">
        <f t="shared" si="22"/>
        <v>0</v>
      </c>
      <c r="I1472" s="1" t="s">
        <v>22</v>
      </c>
      <c r="J1472" s="1" t="s">
        <v>0</v>
      </c>
    </row>
    <row r="1473" spans="1:10" x14ac:dyDescent="0.3">
      <c r="A1473" s="1">
        <v>1970269</v>
      </c>
      <c r="B1473" s="1" t="s">
        <v>2888</v>
      </c>
      <c r="C1473" s="1" t="s">
        <v>22</v>
      </c>
      <c r="D1473" s="1" t="s">
        <v>2830</v>
      </c>
      <c r="E1473" s="2">
        <v>0</v>
      </c>
      <c r="F1473" s="1">
        <v>1</v>
      </c>
      <c r="G1473" s="1" t="s">
        <v>72</v>
      </c>
      <c r="H1473" s="1">
        <f t="shared" si="22"/>
        <v>0</v>
      </c>
      <c r="I1473" s="1" t="s">
        <v>22</v>
      </c>
      <c r="J1473" s="1" t="s">
        <v>0</v>
      </c>
    </row>
    <row r="1474" spans="1:10" x14ac:dyDescent="0.3">
      <c r="A1474" s="1">
        <v>1970270</v>
      </c>
      <c r="B1474" s="1" t="s">
        <v>2889</v>
      </c>
      <c r="C1474" s="1" t="s">
        <v>22</v>
      </c>
      <c r="D1474" s="1" t="s">
        <v>2832</v>
      </c>
      <c r="E1474" s="2">
        <v>0</v>
      </c>
      <c r="F1474" s="1">
        <v>1</v>
      </c>
      <c r="G1474" s="1" t="s">
        <v>72</v>
      </c>
      <c r="H1474" s="1">
        <f t="shared" si="22"/>
        <v>0</v>
      </c>
      <c r="I1474" s="1" t="s">
        <v>22</v>
      </c>
      <c r="J1474" s="1" t="s">
        <v>0</v>
      </c>
    </row>
    <row r="1475" spans="1:10" x14ac:dyDescent="0.3">
      <c r="A1475" s="1">
        <v>1970271</v>
      </c>
      <c r="B1475" s="1" t="s">
        <v>2890</v>
      </c>
      <c r="C1475" s="1" t="s">
        <v>22</v>
      </c>
      <c r="D1475" s="1" t="s">
        <v>2834</v>
      </c>
      <c r="E1475" s="2">
        <v>0</v>
      </c>
      <c r="F1475" s="1">
        <v>5</v>
      </c>
      <c r="G1475" s="1" t="s">
        <v>72</v>
      </c>
      <c r="H1475" s="1">
        <f t="shared" ref="H1475:H1538" si="23">IF(ISNUMBER(VALUE(E1475)),ROUND(SUM(ROUND(E1475,2)*F1475),2),"N")</f>
        <v>0</v>
      </c>
      <c r="I1475" s="1" t="s">
        <v>22</v>
      </c>
      <c r="J1475" s="1" t="s">
        <v>0</v>
      </c>
    </row>
    <row r="1476" spans="1:10" x14ac:dyDescent="0.3">
      <c r="A1476" s="1">
        <v>1970272</v>
      </c>
      <c r="B1476" s="1" t="s">
        <v>2891</v>
      </c>
      <c r="C1476" s="1" t="s">
        <v>22</v>
      </c>
      <c r="D1476" s="1" t="s">
        <v>2836</v>
      </c>
      <c r="E1476" s="2">
        <v>0</v>
      </c>
      <c r="F1476" s="1">
        <v>1</v>
      </c>
      <c r="G1476" s="1" t="s">
        <v>72</v>
      </c>
      <c r="H1476" s="1">
        <f t="shared" si="23"/>
        <v>0</v>
      </c>
      <c r="I1476" s="1" t="s">
        <v>22</v>
      </c>
      <c r="J1476" s="1" t="s">
        <v>0</v>
      </c>
    </row>
    <row r="1477" spans="1:10" x14ac:dyDescent="0.3">
      <c r="A1477" s="1">
        <v>1970273</v>
      </c>
      <c r="B1477" s="1" t="s">
        <v>2892</v>
      </c>
      <c r="C1477" s="1" t="s">
        <v>22</v>
      </c>
      <c r="D1477" s="1" t="s">
        <v>2838</v>
      </c>
      <c r="E1477" s="2">
        <v>0</v>
      </c>
      <c r="F1477" s="1">
        <v>1</v>
      </c>
      <c r="G1477" s="1" t="s">
        <v>72</v>
      </c>
      <c r="H1477" s="1">
        <f t="shared" si="23"/>
        <v>0</v>
      </c>
      <c r="I1477" s="1" t="s">
        <v>22</v>
      </c>
      <c r="J1477" s="1" t="s">
        <v>0</v>
      </c>
    </row>
    <row r="1478" spans="1:10" x14ac:dyDescent="0.3">
      <c r="A1478" s="1">
        <v>1970274</v>
      </c>
      <c r="B1478" s="1" t="s">
        <v>2893</v>
      </c>
      <c r="C1478" s="1" t="s">
        <v>22</v>
      </c>
      <c r="D1478" s="1" t="s">
        <v>2840</v>
      </c>
      <c r="E1478" s="2">
        <v>0</v>
      </c>
      <c r="F1478" s="1">
        <v>1</v>
      </c>
      <c r="G1478" s="1" t="s">
        <v>72</v>
      </c>
      <c r="H1478" s="1">
        <f t="shared" si="23"/>
        <v>0</v>
      </c>
      <c r="I1478" s="1" t="s">
        <v>22</v>
      </c>
      <c r="J1478" s="1" t="s">
        <v>0</v>
      </c>
    </row>
    <row r="1479" spans="1:10" x14ac:dyDescent="0.3">
      <c r="A1479" s="1">
        <v>1970275</v>
      </c>
      <c r="B1479" s="1" t="s">
        <v>2894</v>
      </c>
      <c r="C1479" s="1" t="s">
        <v>22</v>
      </c>
      <c r="D1479" s="1" t="s">
        <v>2842</v>
      </c>
      <c r="E1479" s="2">
        <v>0</v>
      </c>
      <c r="F1479" s="1">
        <v>12</v>
      </c>
      <c r="G1479" s="1" t="s">
        <v>72</v>
      </c>
      <c r="H1479" s="1">
        <f t="shared" si="23"/>
        <v>0</v>
      </c>
      <c r="I1479" s="1" t="s">
        <v>22</v>
      </c>
      <c r="J1479" s="1" t="s">
        <v>0</v>
      </c>
    </row>
    <row r="1480" spans="1:10" x14ac:dyDescent="0.3">
      <c r="A1480" s="1">
        <v>1970276</v>
      </c>
      <c r="B1480" s="1" t="s">
        <v>2895</v>
      </c>
      <c r="C1480" s="1" t="s">
        <v>2896</v>
      </c>
      <c r="D1480" s="1" t="s">
        <v>2897</v>
      </c>
      <c r="E1480" s="1">
        <f>ROUND(H1481+H1482+H1483+H1484+H1485+H1486+H1487+H1488+H1489+H1490+H1491+H1492+H1493+H1494+H1495+H1496+H1497+H1498+H1499+H1500+H1501,2)</f>
        <v>0</v>
      </c>
      <c r="F1480" s="1">
        <v>1</v>
      </c>
      <c r="G1480" s="1" t="s">
        <v>0</v>
      </c>
      <c r="H1480" s="1">
        <f t="shared" si="23"/>
        <v>0</v>
      </c>
      <c r="I1480" s="1" t="s">
        <v>22</v>
      </c>
      <c r="J1480" s="1" t="s">
        <v>0</v>
      </c>
    </row>
    <row r="1481" spans="1:10" ht="28.8" x14ac:dyDescent="0.3">
      <c r="A1481" s="1">
        <v>1970277</v>
      </c>
      <c r="B1481" s="1" t="s">
        <v>2898</v>
      </c>
      <c r="C1481" s="1" t="s">
        <v>22</v>
      </c>
      <c r="D1481" s="1" t="s">
        <v>2808</v>
      </c>
      <c r="E1481" s="2">
        <v>0</v>
      </c>
      <c r="F1481" s="1">
        <v>1</v>
      </c>
      <c r="G1481" s="1" t="s">
        <v>72</v>
      </c>
      <c r="H1481" s="1">
        <f t="shared" si="23"/>
        <v>0</v>
      </c>
      <c r="I1481" s="1" t="s">
        <v>22</v>
      </c>
      <c r="J1481" s="1" t="s">
        <v>0</v>
      </c>
    </row>
    <row r="1482" spans="1:10" ht="28.8" x14ac:dyDescent="0.3">
      <c r="A1482" s="1">
        <v>1970278</v>
      </c>
      <c r="B1482" s="1" t="s">
        <v>2899</v>
      </c>
      <c r="C1482" s="1" t="s">
        <v>22</v>
      </c>
      <c r="D1482" s="1" t="s">
        <v>2810</v>
      </c>
      <c r="E1482" s="2">
        <v>0</v>
      </c>
      <c r="F1482" s="1">
        <v>4</v>
      </c>
      <c r="G1482" s="1" t="s">
        <v>72</v>
      </c>
      <c r="H1482" s="1">
        <f t="shared" si="23"/>
        <v>0</v>
      </c>
      <c r="I1482" s="1" t="s">
        <v>22</v>
      </c>
      <c r="J1482" s="1" t="s">
        <v>0</v>
      </c>
    </row>
    <row r="1483" spans="1:10" x14ac:dyDescent="0.3">
      <c r="A1483" s="1">
        <v>1970279</v>
      </c>
      <c r="B1483" s="1" t="s">
        <v>2900</v>
      </c>
      <c r="C1483" s="1" t="s">
        <v>22</v>
      </c>
      <c r="D1483" s="1" t="s">
        <v>2806</v>
      </c>
      <c r="E1483" s="2">
        <v>0</v>
      </c>
      <c r="F1483" s="1">
        <v>1</v>
      </c>
      <c r="G1483" s="1" t="s">
        <v>72</v>
      </c>
      <c r="H1483" s="1">
        <f t="shared" si="23"/>
        <v>0</v>
      </c>
      <c r="I1483" s="1" t="s">
        <v>22</v>
      </c>
      <c r="J1483" s="1" t="s">
        <v>0</v>
      </c>
    </row>
    <row r="1484" spans="1:10" x14ac:dyDescent="0.3">
      <c r="A1484" s="1">
        <v>1970280</v>
      </c>
      <c r="B1484" s="1" t="s">
        <v>2901</v>
      </c>
      <c r="C1484" s="1" t="s">
        <v>22</v>
      </c>
      <c r="D1484" s="1" t="s">
        <v>2794</v>
      </c>
      <c r="E1484" s="2">
        <v>0</v>
      </c>
      <c r="F1484" s="1">
        <v>1</v>
      </c>
      <c r="G1484" s="1" t="s">
        <v>72</v>
      </c>
      <c r="H1484" s="1">
        <f t="shared" si="23"/>
        <v>0</v>
      </c>
      <c r="I1484" s="1" t="s">
        <v>22</v>
      </c>
      <c r="J1484" s="1" t="s">
        <v>0</v>
      </c>
    </row>
    <row r="1485" spans="1:10" x14ac:dyDescent="0.3">
      <c r="A1485" s="1">
        <v>1970281</v>
      </c>
      <c r="B1485" s="1" t="s">
        <v>2902</v>
      </c>
      <c r="C1485" s="1" t="s">
        <v>22</v>
      </c>
      <c r="D1485" s="1" t="s">
        <v>2851</v>
      </c>
      <c r="E1485" s="2">
        <v>0</v>
      </c>
      <c r="F1485" s="1">
        <v>1</v>
      </c>
      <c r="G1485" s="1" t="s">
        <v>72</v>
      </c>
      <c r="H1485" s="1">
        <f t="shared" si="23"/>
        <v>0</v>
      </c>
      <c r="I1485" s="1" t="s">
        <v>22</v>
      </c>
      <c r="J1485" s="1" t="s">
        <v>0</v>
      </c>
    </row>
    <row r="1486" spans="1:10" x14ac:dyDescent="0.3">
      <c r="A1486" s="1">
        <v>1970282</v>
      </c>
      <c r="B1486" s="1" t="s">
        <v>2903</v>
      </c>
      <c r="C1486" s="1" t="s">
        <v>22</v>
      </c>
      <c r="D1486" s="1" t="s">
        <v>2792</v>
      </c>
      <c r="E1486" s="2">
        <v>0</v>
      </c>
      <c r="F1486" s="1">
        <v>1</v>
      </c>
      <c r="G1486" s="1" t="s">
        <v>72</v>
      </c>
      <c r="H1486" s="1">
        <f t="shared" si="23"/>
        <v>0</v>
      </c>
      <c r="I1486" s="1" t="s">
        <v>22</v>
      </c>
      <c r="J1486" s="1" t="s">
        <v>0</v>
      </c>
    </row>
    <row r="1487" spans="1:10" x14ac:dyDescent="0.3">
      <c r="A1487" s="1">
        <v>1970283</v>
      </c>
      <c r="B1487" s="1" t="s">
        <v>2904</v>
      </c>
      <c r="C1487" s="1" t="s">
        <v>22</v>
      </c>
      <c r="D1487" s="1" t="s">
        <v>2796</v>
      </c>
      <c r="E1487" s="2">
        <v>0</v>
      </c>
      <c r="F1487" s="1">
        <v>1</v>
      </c>
      <c r="G1487" s="1" t="s">
        <v>72</v>
      </c>
      <c r="H1487" s="1">
        <f t="shared" si="23"/>
        <v>0</v>
      </c>
      <c r="I1487" s="1" t="s">
        <v>22</v>
      </c>
      <c r="J1487" s="1" t="s">
        <v>0</v>
      </c>
    </row>
    <row r="1488" spans="1:10" x14ac:dyDescent="0.3">
      <c r="A1488" s="1">
        <v>1970284</v>
      </c>
      <c r="B1488" s="1" t="s">
        <v>2905</v>
      </c>
      <c r="C1488" s="1" t="s">
        <v>22</v>
      </c>
      <c r="D1488" s="1" t="s">
        <v>2800</v>
      </c>
      <c r="E1488" s="2">
        <v>0</v>
      </c>
      <c r="F1488" s="1">
        <v>2</v>
      </c>
      <c r="G1488" s="1" t="s">
        <v>72</v>
      </c>
      <c r="H1488" s="1">
        <f t="shared" si="23"/>
        <v>0</v>
      </c>
      <c r="I1488" s="1" t="s">
        <v>22</v>
      </c>
      <c r="J1488" s="1" t="s">
        <v>0</v>
      </c>
    </row>
    <row r="1489" spans="1:10" x14ac:dyDescent="0.3">
      <c r="A1489" s="1">
        <v>1970285</v>
      </c>
      <c r="B1489" s="1" t="s">
        <v>2906</v>
      </c>
      <c r="C1489" s="1" t="s">
        <v>22</v>
      </c>
      <c r="D1489" s="1" t="s">
        <v>2802</v>
      </c>
      <c r="E1489" s="2">
        <v>0</v>
      </c>
      <c r="F1489" s="1">
        <v>1</v>
      </c>
      <c r="G1489" s="1" t="s">
        <v>72</v>
      </c>
      <c r="H1489" s="1">
        <f t="shared" si="23"/>
        <v>0</v>
      </c>
      <c r="I1489" s="1" t="s">
        <v>22</v>
      </c>
      <c r="J1489" s="1" t="s">
        <v>0</v>
      </c>
    </row>
    <row r="1490" spans="1:10" ht="28.8" x14ac:dyDescent="0.3">
      <c r="A1490" s="1">
        <v>1970286</v>
      </c>
      <c r="B1490" s="1" t="s">
        <v>2907</v>
      </c>
      <c r="C1490" s="1" t="s">
        <v>22</v>
      </c>
      <c r="D1490" s="1" t="s">
        <v>2810</v>
      </c>
      <c r="E1490" s="2">
        <v>0</v>
      </c>
      <c r="F1490" s="1">
        <v>1</v>
      </c>
      <c r="G1490" s="1" t="s">
        <v>72</v>
      </c>
      <c r="H1490" s="1">
        <f t="shared" si="23"/>
        <v>0</v>
      </c>
      <c r="I1490" s="1" t="s">
        <v>22</v>
      </c>
      <c r="J1490" s="1" t="s">
        <v>0</v>
      </c>
    </row>
    <row r="1491" spans="1:10" x14ac:dyDescent="0.3">
      <c r="A1491" s="1">
        <v>1970287</v>
      </c>
      <c r="B1491" s="1" t="s">
        <v>2908</v>
      </c>
      <c r="C1491" s="1" t="s">
        <v>22</v>
      </c>
      <c r="D1491" s="1" t="s">
        <v>2812</v>
      </c>
      <c r="E1491" s="2">
        <v>0</v>
      </c>
      <c r="F1491" s="1">
        <v>1</v>
      </c>
      <c r="G1491" s="1" t="s">
        <v>147</v>
      </c>
      <c r="H1491" s="1">
        <f t="shared" si="23"/>
        <v>0</v>
      </c>
      <c r="I1491" s="1" t="s">
        <v>22</v>
      </c>
      <c r="J1491" s="1" t="s">
        <v>0</v>
      </c>
    </row>
    <row r="1492" spans="1:10" ht="43.2" x14ac:dyDescent="0.3">
      <c r="A1492" s="1">
        <v>1970288</v>
      </c>
      <c r="B1492" s="1" t="s">
        <v>2909</v>
      </c>
      <c r="C1492" s="1" t="s">
        <v>22</v>
      </c>
      <c r="D1492" s="1" t="s">
        <v>2814</v>
      </c>
      <c r="E1492" s="2">
        <v>0</v>
      </c>
      <c r="F1492" s="1">
        <v>36</v>
      </c>
      <c r="G1492" s="1" t="s">
        <v>72</v>
      </c>
      <c r="H1492" s="1">
        <f t="shared" si="23"/>
        <v>0</v>
      </c>
      <c r="I1492" s="1" t="s">
        <v>22</v>
      </c>
      <c r="J1492" s="1" t="s">
        <v>0</v>
      </c>
    </row>
    <row r="1493" spans="1:10" x14ac:dyDescent="0.3">
      <c r="A1493" s="1">
        <v>1970289</v>
      </c>
      <c r="B1493" s="1" t="s">
        <v>2910</v>
      </c>
      <c r="C1493" s="1" t="s">
        <v>22</v>
      </c>
      <c r="D1493" s="1" t="s">
        <v>2838</v>
      </c>
      <c r="E1493" s="2">
        <v>0</v>
      </c>
      <c r="F1493" s="1">
        <v>4</v>
      </c>
      <c r="G1493" s="1" t="s">
        <v>72</v>
      </c>
      <c r="H1493" s="1">
        <f t="shared" si="23"/>
        <v>0</v>
      </c>
      <c r="I1493" s="1" t="s">
        <v>22</v>
      </c>
      <c r="J1493" s="1" t="s">
        <v>0</v>
      </c>
    </row>
    <row r="1494" spans="1:10" x14ac:dyDescent="0.3">
      <c r="A1494" s="1">
        <v>1970290</v>
      </c>
      <c r="B1494" s="1" t="s">
        <v>2911</v>
      </c>
      <c r="C1494" s="1" t="s">
        <v>22</v>
      </c>
      <c r="D1494" s="1" t="s">
        <v>2840</v>
      </c>
      <c r="E1494" s="2">
        <v>0</v>
      </c>
      <c r="F1494" s="1">
        <v>4</v>
      </c>
      <c r="G1494" s="1" t="s">
        <v>72</v>
      </c>
      <c r="H1494" s="1">
        <f t="shared" si="23"/>
        <v>0</v>
      </c>
      <c r="I1494" s="1" t="s">
        <v>22</v>
      </c>
      <c r="J1494" s="1" t="s">
        <v>0</v>
      </c>
    </row>
    <row r="1495" spans="1:10" x14ac:dyDescent="0.3">
      <c r="A1495" s="1">
        <v>1970291</v>
      </c>
      <c r="B1495" s="1" t="s">
        <v>2912</v>
      </c>
      <c r="C1495" s="1" t="s">
        <v>22</v>
      </c>
      <c r="D1495" s="1" t="s">
        <v>2842</v>
      </c>
      <c r="E1495" s="2">
        <v>0</v>
      </c>
      <c r="F1495" s="1">
        <v>36</v>
      </c>
      <c r="G1495" s="1" t="s">
        <v>72</v>
      </c>
      <c r="H1495" s="1">
        <f t="shared" si="23"/>
        <v>0</v>
      </c>
      <c r="I1495" s="1" t="s">
        <v>22</v>
      </c>
      <c r="J1495" s="1" t="s">
        <v>0</v>
      </c>
    </row>
    <row r="1496" spans="1:10" x14ac:dyDescent="0.3">
      <c r="A1496" s="1">
        <v>1970292</v>
      </c>
      <c r="B1496" s="1" t="s">
        <v>2913</v>
      </c>
      <c r="C1496" s="1" t="s">
        <v>22</v>
      </c>
      <c r="D1496" s="1" t="s">
        <v>2862</v>
      </c>
      <c r="E1496" s="2">
        <v>0</v>
      </c>
      <c r="F1496" s="1">
        <v>1</v>
      </c>
      <c r="G1496" s="1" t="s">
        <v>72</v>
      </c>
      <c r="H1496" s="1">
        <f t="shared" si="23"/>
        <v>0</v>
      </c>
      <c r="I1496" s="1" t="s">
        <v>22</v>
      </c>
      <c r="J1496" s="1" t="s">
        <v>0</v>
      </c>
    </row>
    <row r="1497" spans="1:10" x14ac:dyDescent="0.3">
      <c r="A1497" s="1">
        <v>1970293</v>
      </c>
      <c r="B1497" s="1" t="s">
        <v>2914</v>
      </c>
      <c r="C1497" s="1" t="s">
        <v>22</v>
      </c>
      <c r="D1497" s="1" t="s">
        <v>2820</v>
      </c>
      <c r="E1497" s="2">
        <v>0</v>
      </c>
      <c r="F1497" s="1">
        <v>2</v>
      </c>
      <c r="G1497" s="1" t="s">
        <v>72</v>
      </c>
      <c r="H1497" s="1">
        <f t="shared" si="23"/>
        <v>0</v>
      </c>
      <c r="I1497" s="1" t="s">
        <v>22</v>
      </c>
      <c r="J1497" s="1" t="s">
        <v>0</v>
      </c>
    </row>
    <row r="1498" spans="1:10" x14ac:dyDescent="0.3">
      <c r="A1498" s="1">
        <v>1970294</v>
      </c>
      <c r="B1498" s="1" t="s">
        <v>2915</v>
      </c>
      <c r="C1498" s="1" t="s">
        <v>22</v>
      </c>
      <c r="D1498" s="1" t="s">
        <v>2826</v>
      </c>
      <c r="E1498" s="2">
        <v>0</v>
      </c>
      <c r="F1498" s="1">
        <v>6</v>
      </c>
      <c r="G1498" s="1" t="s">
        <v>72</v>
      </c>
      <c r="H1498" s="1">
        <f t="shared" si="23"/>
        <v>0</v>
      </c>
      <c r="I1498" s="1" t="s">
        <v>22</v>
      </c>
      <c r="J1498" s="1" t="s">
        <v>0</v>
      </c>
    </row>
    <row r="1499" spans="1:10" x14ac:dyDescent="0.3">
      <c r="A1499" s="1">
        <v>1970295</v>
      </c>
      <c r="B1499" s="1" t="s">
        <v>2916</v>
      </c>
      <c r="C1499" s="1" t="s">
        <v>22</v>
      </c>
      <c r="D1499" s="1" t="s">
        <v>2828</v>
      </c>
      <c r="E1499" s="2">
        <v>0</v>
      </c>
      <c r="F1499" s="1">
        <v>1</v>
      </c>
      <c r="G1499" s="1" t="s">
        <v>72</v>
      </c>
      <c r="H1499" s="1">
        <f t="shared" si="23"/>
        <v>0</v>
      </c>
      <c r="I1499" s="1" t="s">
        <v>22</v>
      </c>
      <c r="J1499" s="1" t="s">
        <v>0</v>
      </c>
    </row>
    <row r="1500" spans="1:10" x14ac:dyDescent="0.3">
      <c r="A1500" s="1">
        <v>1970296</v>
      </c>
      <c r="B1500" s="1" t="s">
        <v>2917</v>
      </c>
      <c r="C1500" s="1" t="s">
        <v>22</v>
      </c>
      <c r="D1500" s="1" t="s">
        <v>2834</v>
      </c>
      <c r="E1500" s="2">
        <v>0</v>
      </c>
      <c r="F1500" s="1">
        <v>1</v>
      </c>
      <c r="G1500" s="1" t="s">
        <v>72</v>
      </c>
      <c r="H1500" s="1">
        <f t="shared" si="23"/>
        <v>0</v>
      </c>
      <c r="I1500" s="1" t="s">
        <v>22</v>
      </c>
      <c r="J1500" s="1" t="s">
        <v>0</v>
      </c>
    </row>
    <row r="1501" spans="1:10" x14ac:dyDescent="0.3">
      <c r="A1501" s="1">
        <v>1970297</v>
      </c>
      <c r="B1501" s="1" t="s">
        <v>2918</v>
      </c>
      <c r="C1501" s="1" t="s">
        <v>22</v>
      </c>
      <c r="D1501" s="1" t="s">
        <v>2836</v>
      </c>
      <c r="E1501" s="2">
        <v>0</v>
      </c>
      <c r="F1501" s="1">
        <v>1</v>
      </c>
      <c r="G1501" s="1" t="s">
        <v>72</v>
      </c>
      <c r="H1501" s="1">
        <f t="shared" si="23"/>
        <v>0</v>
      </c>
      <c r="I1501" s="1" t="s">
        <v>22</v>
      </c>
      <c r="J1501" s="1" t="s">
        <v>0</v>
      </c>
    </row>
    <row r="1502" spans="1:10" x14ac:dyDescent="0.3">
      <c r="A1502" s="1">
        <v>1970298</v>
      </c>
      <c r="B1502" s="1" t="s">
        <v>2919</v>
      </c>
      <c r="C1502" s="1" t="s">
        <v>2920</v>
      </c>
      <c r="D1502" s="1" t="s">
        <v>2897</v>
      </c>
      <c r="E1502" s="1">
        <f>ROUND(H1503+H1504+H1505+H1506+H1507+H1508+H1509+H1510+H1511+H1512+H1513+H1514+H1515+H1516+H1517+H1518+H1519+H1520+H1521+H1522+H1523,2)</f>
        <v>0</v>
      </c>
      <c r="F1502" s="1">
        <v>1</v>
      </c>
      <c r="G1502" s="1" t="s">
        <v>0</v>
      </c>
      <c r="H1502" s="1">
        <f t="shared" si="23"/>
        <v>0</v>
      </c>
      <c r="I1502" s="1" t="s">
        <v>22</v>
      </c>
      <c r="J1502" s="1" t="s">
        <v>0</v>
      </c>
    </row>
    <row r="1503" spans="1:10" ht="28.8" x14ac:dyDescent="0.3">
      <c r="A1503" s="1">
        <v>1970299</v>
      </c>
      <c r="B1503" s="1" t="s">
        <v>2921</v>
      </c>
      <c r="C1503" s="1" t="s">
        <v>22</v>
      </c>
      <c r="D1503" s="1" t="s">
        <v>2808</v>
      </c>
      <c r="E1503" s="2">
        <v>0</v>
      </c>
      <c r="F1503" s="1">
        <v>1</v>
      </c>
      <c r="G1503" s="1" t="s">
        <v>72</v>
      </c>
      <c r="H1503" s="1">
        <f t="shared" si="23"/>
        <v>0</v>
      </c>
      <c r="I1503" s="1" t="s">
        <v>22</v>
      </c>
      <c r="J1503" s="1" t="s">
        <v>0</v>
      </c>
    </row>
    <row r="1504" spans="1:10" ht="28.8" x14ac:dyDescent="0.3">
      <c r="A1504" s="1">
        <v>1970300</v>
      </c>
      <c r="B1504" s="1" t="s">
        <v>2922</v>
      </c>
      <c r="C1504" s="1" t="s">
        <v>22</v>
      </c>
      <c r="D1504" s="1" t="s">
        <v>2810</v>
      </c>
      <c r="E1504" s="2">
        <v>0</v>
      </c>
      <c r="F1504" s="1">
        <v>4</v>
      </c>
      <c r="G1504" s="1" t="s">
        <v>72</v>
      </c>
      <c r="H1504" s="1">
        <f t="shared" si="23"/>
        <v>0</v>
      </c>
      <c r="I1504" s="1" t="s">
        <v>22</v>
      </c>
      <c r="J1504" s="1" t="s">
        <v>0</v>
      </c>
    </row>
    <row r="1505" spans="1:10" x14ac:dyDescent="0.3">
      <c r="A1505" s="1">
        <v>1970301</v>
      </c>
      <c r="B1505" s="1" t="s">
        <v>2923</v>
      </c>
      <c r="C1505" s="1" t="s">
        <v>22</v>
      </c>
      <c r="D1505" s="1" t="s">
        <v>2806</v>
      </c>
      <c r="E1505" s="2">
        <v>0</v>
      </c>
      <c r="F1505" s="1">
        <v>1</v>
      </c>
      <c r="G1505" s="1" t="s">
        <v>72</v>
      </c>
      <c r="H1505" s="1">
        <f t="shared" si="23"/>
        <v>0</v>
      </c>
      <c r="I1505" s="1" t="s">
        <v>22</v>
      </c>
      <c r="J1505" s="1" t="s">
        <v>0</v>
      </c>
    </row>
    <row r="1506" spans="1:10" x14ac:dyDescent="0.3">
      <c r="A1506" s="1">
        <v>1970302</v>
      </c>
      <c r="B1506" s="1" t="s">
        <v>2924</v>
      </c>
      <c r="C1506" s="1" t="s">
        <v>22</v>
      </c>
      <c r="D1506" s="1" t="s">
        <v>2794</v>
      </c>
      <c r="E1506" s="2">
        <v>0</v>
      </c>
      <c r="F1506" s="1">
        <v>1</v>
      </c>
      <c r="G1506" s="1" t="s">
        <v>72</v>
      </c>
      <c r="H1506" s="1">
        <f t="shared" si="23"/>
        <v>0</v>
      </c>
      <c r="I1506" s="1" t="s">
        <v>22</v>
      </c>
      <c r="J1506" s="1" t="s">
        <v>0</v>
      </c>
    </row>
    <row r="1507" spans="1:10" x14ac:dyDescent="0.3">
      <c r="A1507" s="1">
        <v>1970303</v>
      </c>
      <c r="B1507" s="1" t="s">
        <v>2925</v>
      </c>
      <c r="C1507" s="1" t="s">
        <v>22</v>
      </c>
      <c r="D1507" s="1" t="s">
        <v>2851</v>
      </c>
      <c r="E1507" s="2">
        <v>0</v>
      </c>
      <c r="F1507" s="1">
        <v>1</v>
      </c>
      <c r="G1507" s="1" t="s">
        <v>72</v>
      </c>
      <c r="H1507" s="1">
        <f t="shared" si="23"/>
        <v>0</v>
      </c>
      <c r="I1507" s="1" t="s">
        <v>22</v>
      </c>
      <c r="J1507" s="1" t="s">
        <v>0</v>
      </c>
    </row>
    <row r="1508" spans="1:10" x14ac:dyDescent="0.3">
      <c r="A1508" s="1">
        <v>1970304</v>
      </c>
      <c r="B1508" s="1" t="s">
        <v>2926</v>
      </c>
      <c r="C1508" s="1" t="s">
        <v>22</v>
      </c>
      <c r="D1508" s="1" t="s">
        <v>2792</v>
      </c>
      <c r="E1508" s="2">
        <v>0</v>
      </c>
      <c r="F1508" s="1">
        <v>1</v>
      </c>
      <c r="G1508" s="1" t="s">
        <v>72</v>
      </c>
      <c r="H1508" s="1">
        <f t="shared" si="23"/>
        <v>0</v>
      </c>
      <c r="I1508" s="1" t="s">
        <v>22</v>
      </c>
      <c r="J1508" s="1" t="s">
        <v>0</v>
      </c>
    </row>
    <row r="1509" spans="1:10" x14ac:dyDescent="0.3">
      <c r="A1509" s="1">
        <v>1970305</v>
      </c>
      <c r="B1509" s="1" t="s">
        <v>2927</v>
      </c>
      <c r="C1509" s="1" t="s">
        <v>22</v>
      </c>
      <c r="D1509" s="1" t="s">
        <v>2796</v>
      </c>
      <c r="E1509" s="2">
        <v>0</v>
      </c>
      <c r="F1509" s="1">
        <v>1</v>
      </c>
      <c r="G1509" s="1" t="s">
        <v>72</v>
      </c>
      <c r="H1509" s="1">
        <f t="shared" si="23"/>
        <v>0</v>
      </c>
      <c r="I1509" s="1" t="s">
        <v>22</v>
      </c>
      <c r="J1509" s="1" t="s">
        <v>0</v>
      </c>
    </row>
    <row r="1510" spans="1:10" x14ac:dyDescent="0.3">
      <c r="A1510" s="1">
        <v>1970306</v>
      </c>
      <c r="B1510" s="1" t="s">
        <v>2928</v>
      </c>
      <c r="C1510" s="1" t="s">
        <v>22</v>
      </c>
      <c r="D1510" s="1" t="s">
        <v>2800</v>
      </c>
      <c r="E1510" s="2">
        <v>0</v>
      </c>
      <c r="F1510" s="1">
        <v>2</v>
      </c>
      <c r="G1510" s="1" t="s">
        <v>72</v>
      </c>
      <c r="H1510" s="1">
        <f t="shared" si="23"/>
        <v>0</v>
      </c>
      <c r="I1510" s="1" t="s">
        <v>22</v>
      </c>
      <c r="J1510" s="1" t="s">
        <v>0</v>
      </c>
    </row>
    <row r="1511" spans="1:10" x14ac:dyDescent="0.3">
      <c r="A1511" s="1">
        <v>1970307</v>
      </c>
      <c r="B1511" s="1" t="s">
        <v>2929</v>
      </c>
      <c r="C1511" s="1" t="s">
        <v>22</v>
      </c>
      <c r="D1511" s="1" t="s">
        <v>2802</v>
      </c>
      <c r="E1511" s="2">
        <v>0</v>
      </c>
      <c r="F1511" s="1">
        <v>1</v>
      </c>
      <c r="G1511" s="1" t="s">
        <v>72</v>
      </c>
      <c r="H1511" s="1">
        <f t="shared" si="23"/>
        <v>0</v>
      </c>
      <c r="I1511" s="1" t="s">
        <v>22</v>
      </c>
      <c r="J1511" s="1" t="s">
        <v>0</v>
      </c>
    </row>
    <row r="1512" spans="1:10" ht="28.8" x14ac:dyDescent="0.3">
      <c r="A1512" s="1">
        <v>1970308</v>
      </c>
      <c r="B1512" s="1" t="s">
        <v>2930</v>
      </c>
      <c r="C1512" s="1" t="s">
        <v>22</v>
      </c>
      <c r="D1512" s="1" t="s">
        <v>2810</v>
      </c>
      <c r="E1512" s="2">
        <v>0</v>
      </c>
      <c r="F1512" s="1">
        <v>1</v>
      </c>
      <c r="G1512" s="1" t="s">
        <v>72</v>
      </c>
      <c r="H1512" s="1">
        <f t="shared" si="23"/>
        <v>0</v>
      </c>
      <c r="I1512" s="1" t="s">
        <v>22</v>
      </c>
      <c r="J1512" s="1" t="s">
        <v>0</v>
      </c>
    </row>
    <row r="1513" spans="1:10" x14ac:dyDescent="0.3">
      <c r="A1513" s="1">
        <v>1970309</v>
      </c>
      <c r="B1513" s="1" t="s">
        <v>2931</v>
      </c>
      <c r="C1513" s="1" t="s">
        <v>22</v>
      </c>
      <c r="D1513" s="1" t="s">
        <v>2812</v>
      </c>
      <c r="E1513" s="2">
        <v>0</v>
      </c>
      <c r="F1513" s="1">
        <v>1</v>
      </c>
      <c r="G1513" s="1" t="s">
        <v>147</v>
      </c>
      <c r="H1513" s="1">
        <f t="shared" si="23"/>
        <v>0</v>
      </c>
      <c r="I1513" s="1" t="s">
        <v>22</v>
      </c>
      <c r="J1513" s="1" t="s">
        <v>0</v>
      </c>
    </row>
    <row r="1514" spans="1:10" ht="43.2" x14ac:dyDescent="0.3">
      <c r="A1514" s="1">
        <v>1970310</v>
      </c>
      <c r="B1514" s="1" t="s">
        <v>2932</v>
      </c>
      <c r="C1514" s="1" t="s">
        <v>22</v>
      </c>
      <c r="D1514" s="1" t="s">
        <v>2814</v>
      </c>
      <c r="E1514" s="2">
        <v>0</v>
      </c>
      <c r="F1514" s="1">
        <v>36</v>
      </c>
      <c r="G1514" s="1" t="s">
        <v>72</v>
      </c>
      <c r="H1514" s="1">
        <f t="shared" si="23"/>
        <v>0</v>
      </c>
      <c r="I1514" s="1" t="s">
        <v>22</v>
      </c>
      <c r="J1514" s="1" t="s">
        <v>0</v>
      </c>
    </row>
    <row r="1515" spans="1:10" x14ac:dyDescent="0.3">
      <c r="A1515" s="1">
        <v>1970311</v>
      </c>
      <c r="B1515" s="1" t="s">
        <v>2933</v>
      </c>
      <c r="C1515" s="1" t="s">
        <v>22</v>
      </c>
      <c r="D1515" s="1" t="s">
        <v>2838</v>
      </c>
      <c r="E1515" s="2">
        <v>0</v>
      </c>
      <c r="F1515" s="1">
        <v>4</v>
      </c>
      <c r="G1515" s="1" t="s">
        <v>72</v>
      </c>
      <c r="H1515" s="1">
        <f t="shared" si="23"/>
        <v>0</v>
      </c>
      <c r="I1515" s="1" t="s">
        <v>22</v>
      </c>
      <c r="J1515" s="1" t="s">
        <v>0</v>
      </c>
    </row>
    <row r="1516" spans="1:10" x14ac:dyDescent="0.3">
      <c r="A1516" s="1">
        <v>1970312</v>
      </c>
      <c r="B1516" s="1" t="s">
        <v>2934</v>
      </c>
      <c r="C1516" s="1" t="s">
        <v>22</v>
      </c>
      <c r="D1516" s="1" t="s">
        <v>2840</v>
      </c>
      <c r="E1516" s="2">
        <v>0</v>
      </c>
      <c r="F1516" s="1">
        <v>4</v>
      </c>
      <c r="G1516" s="1" t="s">
        <v>72</v>
      </c>
      <c r="H1516" s="1">
        <f t="shared" si="23"/>
        <v>0</v>
      </c>
      <c r="I1516" s="1" t="s">
        <v>22</v>
      </c>
      <c r="J1516" s="1" t="s">
        <v>0</v>
      </c>
    </row>
    <row r="1517" spans="1:10" x14ac:dyDescent="0.3">
      <c r="A1517" s="1">
        <v>1970313</v>
      </c>
      <c r="B1517" s="1" t="s">
        <v>2935</v>
      </c>
      <c r="C1517" s="1" t="s">
        <v>22</v>
      </c>
      <c r="D1517" s="1" t="s">
        <v>2842</v>
      </c>
      <c r="E1517" s="2">
        <v>0</v>
      </c>
      <c r="F1517" s="1">
        <v>36</v>
      </c>
      <c r="G1517" s="1" t="s">
        <v>72</v>
      </c>
      <c r="H1517" s="1">
        <f t="shared" si="23"/>
        <v>0</v>
      </c>
      <c r="I1517" s="1" t="s">
        <v>22</v>
      </c>
      <c r="J1517" s="1" t="s">
        <v>0</v>
      </c>
    </row>
    <row r="1518" spans="1:10" x14ac:dyDescent="0.3">
      <c r="A1518" s="1">
        <v>1970314</v>
      </c>
      <c r="B1518" s="1" t="s">
        <v>2936</v>
      </c>
      <c r="C1518" s="1" t="s">
        <v>22</v>
      </c>
      <c r="D1518" s="1" t="s">
        <v>2862</v>
      </c>
      <c r="E1518" s="2">
        <v>0</v>
      </c>
      <c r="F1518" s="1">
        <v>1</v>
      </c>
      <c r="G1518" s="1" t="s">
        <v>72</v>
      </c>
      <c r="H1518" s="1">
        <f t="shared" si="23"/>
        <v>0</v>
      </c>
      <c r="I1518" s="1" t="s">
        <v>22</v>
      </c>
      <c r="J1518" s="1" t="s">
        <v>0</v>
      </c>
    </row>
    <row r="1519" spans="1:10" x14ac:dyDescent="0.3">
      <c r="A1519" s="1">
        <v>1970315</v>
      </c>
      <c r="B1519" s="1" t="s">
        <v>2937</v>
      </c>
      <c r="C1519" s="1" t="s">
        <v>22</v>
      </c>
      <c r="D1519" s="1" t="s">
        <v>2820</v>
      </c>
      <c r="E1519" s="2">
        <v>0</v>
      </c>
      <c r="F1519" s="1">
        <v>2</v>
      </c>
      <c r="G1519" s="1" t="s">
        <v>72</v>
      </c>
      <c r="H1519" s="1">
        <f t="shared" si="23"/>
        <v>0</v>
      </c>
      <c r="I1519" s="1" t="s">
        <v>22</v>
      </c>
      <c r="J1519" s="1" t="s">
        <v>0</v>
      </c>
    </row>
    <row r="1520" spans="1:10" x14ac:dyDescent="0.3">
      <c r="A1520" s="1">
        <v>1970316</v>
      </c>
      <c r="B1520" s="1" t="s">
        <v>2938</v>
      </c>
      <c r="C1520" s="1" t="s">
        <v>22</v>
      </c>
      <c r="D1520" s="1" t="s">
        <v>2826</v>
      </c>
      <c r="E1520" s="2">
        <v>0</v>
      </c>
      <c r="F1520" s="1">
        <v>6</v>
      </c>
      <c r="G1520" s="1" t="s">
        <v>72</v>
      </c>
      <c r="H1520" s="1">
        <f t="shared" si="23"/>
        <v>0</v>
      </c>
      <c r="I1520" s="1" t="s">
        <v>22</v>
      </c>
      <c r="J1520" s="1" t="s">
        <v>0</v>
      </c>
    </row>
    <row r="1521" spans="1:10" x14ac:dyDescent="0.3">
      <c r="A1521" s="1">
        <v>1970317</v>
      </c>
      <c r="B1521" s="1" t="s">
        <v>2939</v>
      </c>
      <c r="C1521" s="1" t="s">
        <v>22</v>
      </c>
      <c r="D1521" s="1" t="s">
        <v>2828</v>
      </c>
      <c r="E1521" s="2">
        <v>0</v>
      </c>
      <c r="F1521" s="1">
        <v>1</v>
      </c>
      <c r="G1521" s="1" t="s">
        <v>72</v>
      </c>
      <c r="H1521" s="1">
        <f t="shared" si="23"/>
        <v>0</v>
      </c>
      <c r="I1521" s="1" t="s">
        <v>22</v>
      </c>
      <c r="J1521" s="1" t="s">
        <v>0</v>
      </c>
    </row>
    <row r="1522" spans="1:10" x14ac:dyDescent="0.3">
      <c r="A1522" s="1">
        <v>1970318</v>
      </c>
      <c r="B1522" s="1" t="s">
        <v>2940</v>
      </c>
      <c r="C1522" s="1" t="s">
        <v>22</v>
      </c>
      <c r="D1522" s="1" t="s">
        <v>2834</v>
      </c>
      <c r="E1522" s="2">
        <v>0</v>
      </c>
      <c r="F1522" s="1">
        <v>1</v>
      </c>
      <c r="G1522" s="1" t="s">
        <v>72</v>
      </c>
      <c r="H1522" s="1">
        <f t="shared" si="23"/>
        <v>0</v>
      </c>
      <c r="I1522" s="1" t="s">
        <v>22</v>
      </c>
      <c r="J1522" s="1" t="s">
        <v>0</v>
      </c>
    </row>
    <row r="1523" spans="1:10" x14ac:dyDescent="0.3">
      <c r="A1523" s="1">
        <v>1970319</v>
      </c>
      <c r="B1523" s="1" t="s">
        <v>2941</v>
      </c>
      <c r="C1523" s="1" t="s">
        <v>22</v>
      </c>
      <c r="D1523" s="1" t="s">
        <v>2836</v>
      </c>
      <c r="E1523" s="2">
        <v>0</v>
      </c>
      <c r="F1523" s="1">
        <v>1</v>
      </c>
      <c r="G1523" s="1" t="s">
        <v>72</v>
      </c>
      <c r="H1523" s="1">
        <f t="shared" si="23"/>
        <v>0</v>
      </c>
      <c r="I1523" s="1" t="s">
        <v>22</v>
      </c>
      <c r="J1523" s="1" t="s">
        <v>0</v>
      </c>
    </row>
    <row r="1524" spans="1:10" x14ac:dyDescent="0.3">
      <c r="A1524" s="1">
        <v>1970320</v>
      </c>
      <c r="B1524" s="1" t="s">
        <v>2942</v>
      </c>
      <c r="C1524" s="1" t="s">
        <v>2943</v>
      </c>
      <c r="D1524" s="1" t="s">
        <v>2944</v>
      </c>
      <c r="E1524" s="1">
        <f>ROUND(H1525+H1526+H1527+H1528+H1529+H1530+H1531+H1532+H1533+H1534+H1535+H1536+H1537+H1538+H1539+H1540+H1541+H1542+H1543+H1544+H1545+H1546+H1547+H1548+H1549+H1550+H1551,2)</f>
        <v>0</v>
      </c>
      <c r="F1524" s="1">
        <v>1</v>
      </c>
      <c r="G1524" s="1" t="s">
        <v>0</v>
      </c>
      <c r="H1524" s="1">
        <f t="shared" si="23"/>
        <v>0</v>
      </c>
      <c r="I1524" s="1" t="s">
        <v>22</v>
      </c>
      <c r="J1524" s="1" t="s">
        <v>0</v>
      </c>
    </row>
    <row r="1525" spans="1:10" ht="28.8" x14ac:dyDescent="0.3">
      <c r="A1525" s="1">
        <v>1970321</v>
      </c>
      <c r="B1525" s="1" t="s">
        <v>2945</v>
      </c>
      <c r="C1525" s="1" t="s">
        <v>22</v>
      </c>
      <c r="D1525" s="1" t="s">
        <v>2946</v>
      </c>
      <c r="E1525" s="2">
        <v>0</v>
      </c>
      <c r="F1525" s="1">
        <v>1</v>
      </c>
      <c r="G1525" s="1" t="s">
        <v>72</v>
      </c>
      <c r="H1525" s="1">
        <f t="shared" si="23"/>
        <v>0</v>
      </c>
      <c r="I1525" s="1" t="s">
        <v>22</v>
      </c>
      <c r="J1525" s="1" t="s">
        <v>0</v>
      </c>
    </row>
    <row r="1526" spans="1:10" x14ac:dyDescent="0.3">
      <c r="A1526" s="1">
        <v>1970322</v>
      </c>
      <c r="B1526" s="1" t="s">
        <v>2947</v>
      </c>
      <c r="C1526" s="1" t="s">
        <v>22</v>
      </c>
      <c r="D1526" s="1" t="s">
        <v>2792</v>
      </c>
      <c r="E1526" s="2">
        <v>0</v>
      </c>
      <c r="F1526" s="1">
        <v>3</v>
      </c>
      <c r="G1526" s="1" t="s">
        <v>72</v>
      </c>
      <c r="H1526" s="1">
        <f t="shared" si="23"/>
        <v>0</v>
      </c>
      <c r="I1526" s="1" t="s">
        <v>22</v>
      </c>
      <c r="J1526" s="1" t="s">
        <v>0</v>
      </c>
    </row>
    <row r="1527" spans="1:10" x14ac:dyDescent="0.3">
      <c r="A1527" s="1">
        <v>1970323</v>
      </c>
      <c r="B1527" s="1" t="s">
        <v>2948</v>
      </c>
      <c r="C1527" s="1" t="s">
        <v>22</v>
      </c>
      <c r="D1527" s="1" t="s">
        <v>2794</v>
      </c>
      <c r="E1527" s="2">
        <v>0</v>
      </c>
      <c r="F1527" s="1">
        <v>1</v>
      </c>
      <c r="G1527" s="1" t="s">
        <v>72</v>
      </c>
      <c r="H1527" s="1">
        <f t="shared" si="23"/>
        <v>0</v>
      </c>
      <c r="I1527" s="1" t="s">
        <v>22</v>
      </c>
      <c r="J1527" s="1" t="s">
        <v>0</v>
      </c>
    </row>
    <row r="1528" spans="1:10" x14ac:dyDescent="0.3">
      <c r="A1528" s="1">
        <v>1970324</v>
      </c>
      <c r="B1528" s="1" t="s">
        <v>2949</v>
      </c>
      <c r="C1528" s="1" t="s">
        <v>22</v>
      </c>
      <c r="D1528" s="1" t="s">
        <v>2796</v>
      </c>
      <c r="E1528" s="2">
        <v>0</v>
      </c>
      <c r="F1528" s="1">
        <v>1</v>
      </c>
      <c r="G1528" s="1" t="s">
        <v>72</v>
      </c>
      <c r="H1528" s="1">
        <f t="shared" si="23"/>
        <v>0</v>
      </c>
      <c r="I1528" s="1" t="s">
        <v>22</v>
      </c>
      <c r="J1528" s="1" t="s">
        <v>0</v>
      </c>
    </row>
    <row r="1529" spans="1:10" ht="28.8" x14ac:dyDescent="0.3">
      <c r="A1529" s="1">
        <v>1970325</v>
      </c>
      <c r="B1529" s="1" t="s">
        <v>2950</v>
      </c>
      <c r="C1529" s="1" t="s">
        <v>22</v>
      </c>
      <c r="D1529" s="1" t="s">
        <v>2798</v>
      </c>
      <c r="E1529" s="2">
        <v>0</v>
      </c>
      <c r="F1529" s="1">
        <v>1</v>
      </c>
      <c r="G1529" s="1" t="s">
        <v>72</v>
      </c>
      <c r="H1529" s="1">
        <f t="shared" si="23"/>
        <v>0</v>
      </c>
      <c r="I1529" s="1" t="s">
        <v>22</v>
      </c>
      <c r="J1529" s="1" t="s">
        <v>0</v>
      </c>
    </row>
    <row r="1530" spans="1:10" x14ac:dyDescent="0.3">
      <c r="A1530" s="1">
        <v>1970326</v>
      </c>
      <c r="B1530" s="1" t="s">
        <v>2951</v>
      </c>
      <c r="C1530" s="1" t="s">
        <v>22</v>
      </c>
      <c r="D1530" s="1" t="s">
        <v>2800</v>
      </c>
      <c r="E1530" s="2">
        <v>0</v>
      </c>
      <c r="F1530" s="1">
        <v>5</v>
      </c>
      <c r="G1530" s="1" t="s">
        <v>72</v>
      </c>
      <c r="H1530" s="1">
        <f t="shared" si="23"/>
        <v>0</v>
      </c>
      <c r="I1530" s="1" t="s">
        <v>22</v>
      </c>
      <c r="J1530" s="1" t="s">
        <v>0</v>
      </c>
    </row>
    <row r="1531" spans="1:10" x14ac:dyDescent="0.3">
      <c r="A1531" s="1">
        <v>1970327</v>
      </c>
      <c r="B1531" s="1" t="s">
        <v>2952</v>
      </c>
      <c r="C1531" s="1" t="s">
        <v>22</v>
      </c>
      <c r="D1531" s="1" t="s">
        <v>2802</v>
      </c>
      <c r="E1531" s="2">
        <v>0</v>
      </c>
      <c r="F1531" s="1">
        <v>3</v>
      </c>
      <c r="G1531" s="1" t="s">
        <v>72</v>
      </c>
      <c r="H1531" s="1">
        <f t="shared" si="23"/>
        <v>0</v>
      </c>
      <c r="I1531" s="1" t="s">
        <v>22</v>
      </c>
      <c r="J1531" s="1" t="s">
        <v>0</v>
      </c>
    </row>
    <row r="1532" spans="1:10" ht="57.6" x14ac:dyDescent="0.3">
      <c r="A1532" s="1">
        <v>1970328</v>
      </c>
      <c r="B1532" s="1" t="s">
        <v>2953</v>
      </c>
      <c r="C1532" s="1" t="s">
        <v>22</v>
      </c>
      <c r="D1532" s="1" t="s">
        <v>2804</v>
      </c>
      <c r="E1532" s="2">
        <v>0</v>
      </c>
      <c r="F1532" s="1">
        <v>1</v>
      </c>
      <c r="G1532" s="1" t="s">
        <v>72</v>
      </c>
      <c r="H1532" s="1">
        <f t="shared" si="23"/>
        <v>0</v>
      </c>
      <c r="I1532" s="1" t="s">
        <v>22</v>
      </c>
      <c r="J1532" s="1" t="s">
        <v>0</v>
      </c>
    </row>
    <row r="1533" spans="1:10" x14ac:dyDescent="0.3">
      <c r="A1533" s="1">
        <v>1970329</v>
      </c>
      <c r="B1533" s="1" t="s">
        <v>2954</v>
      </c>
      <c r="C1533" s="1" t="s">
        <v>22</v>
      </c>
      <c r="D1533" s="1" t="s">
        <v>2806</v>
      </c>
      <c r="E1533" s="2">
        <v>0</v>
      </c>
      <c r="F1533" s="1">
        <v>3</v>
      </c>
      <c r="G1533" s="1" t="s">
        <v>72</v>
      </c>
      <c r="H1533" s="1">
        <f t="shared" si="23"/>
        <v>0</v>
      </c>
      <c r="I1533" s="1" t="s">
        <v>22</v>
      </c>
      <c r="J1533" s="1" t="s">
        <v>0</v>
      </c>
    </row>
    <row r="1534" spans="1:10" ht="28.8" x14ac:dyDescent="0.3">
      <c r="A1534" s="1">
        <v>1970330</v>
      </c>
      <c r="B1534" s="1" t="s">
        <v>2955</v>
      </c>
      <c r="C1534" s="1" t="s">
        <v>22</v>
      </c>
      <c r="D1534" s="1" t="s">
        <v>2808</v>
      </c>
      <c r="E1534" s="2">
        <v>0</v>
      </c>
      <c r="F1534" s="1">
        <v>1</v>
      </c>
      <c r="G1534" s="1" t="s">
        <v>72</v>
      </c>
      <c r="H1534" s="1">
        <f t="shared" si="23"/>
        <v>0</v>
      </c>
      <c r="I1534" s="1" t="s">
        <v>22</v>
      </c>
      <c r="J1534" s="1" t="s">
        <v>0</v>
      </c>
    </row>
    <row r="1535" spans="1:10" ht="28.8" x14ac:dyDescent="0.3">
      <c r="A1535" s="1">
        <v>1970331</v>
      </c>
      <c r="B1535" s="1" t="s">
        <v>2956</v>
      </c>
      <c r="C1535" s="1" t="s">
        <v>22</v>
      </c>
      <c r="D1535" s="1" t="s">
        <v>2810</v>
      </c>
      <c r="E1535" s="2">
        <v>0</v>
      </c>
      <c r="F1535" s="1">
        <v>1</v>
      </c>
      <c r="G1535" s="1" t="s">
        <v>72</v>
      </c>
      <c r="H1535" s="1">
        <f t="shared" si="23"/>
        <v>0</v>
      </c>
      <c r="I1535" s="1" t="s">
        <v>22</v>
      </c>
      <c r="J1535" s="1" t="s">
        <v>0</v>
      </c>
    </row>
    <row r="1536" spans="1:10" x14ac:dyDescent="0.3">
      <c r="A1536" s="1">
        <v>1970332</v>
      </c>
      <c r="B1536" s="1" t="s">
        <v>2957</v>
      </c>
      <c r="C1536" s="1" t="s">
        <v>22</v>
      </c>
      <c r="D1536" s="1" t="s">
        <v>2812</v>
      </c>
      <c r="E1536" s="2">
        <v>0</v>
      </c>
      <c r="F1536" s="1">
        <v>1</v>
      </c>
      <c r="G1536" s="1" t="s">
        <v>147</v>
      </c>
      <c r="H1536" s="1">
        <f t="shared" si="23"/>
        <v>0</v>
      </c>
      <c r="I1536" s="1" t="s">
        <v>22</v>
      </c>
      <c r="J1536" s="1" t="s">
        <v>0</v>
      </c>
    </row>
    <row r="1537" spans="1:10" ht="43.2" x14ac:dyDescent="0.3">
      <c r="A1537" s="1">
        <v>1970333</v>
      </c>
      <c r="B1537" s="1" t="s">
        <v>2958</v>
      </c>
      <c r="C1537" s="1" t="s">
        <v>22</v>
      </c>
      <c r="D1537" s="1" t="s">
        <v>2814</v>
      </c>
      <c r="E1537" s="2">
        <v>0</v>
      </c>
      <c r="F1537" s="1">
        <v>48</v>
      </c>
      <c r="G1537" s="1" t="s">
        <v>72</v>
      </c>
      <c r="H1537" s="1">
        <f t="shared" si="23"/>
        <v>0</v>
      </c>
      <c r="I1537" s="1" t="s">
        <v>22</v>
      </c>
      <c r="J1537" s="1" t="s">
        <v>0</v>
      </c>
    </row>
    <row r="1538" spans="1:10" x14ac:dyDescent="0.3">
      <c r="A1538" s="1">
        <v>1970334</v>
      </c>
      <c r="B1538" s="1" t="s">
        <v>2959</v>
      </c>
      <c r="C1538" s="1" t="s">
        <v>22</v>
      </c>
      <c r="D1538" s="1" t="s">
        <v>2960</v>
      </c>
      <c r="E1538" s="2">
        <v>0</v>
      </c>
      <c r="F1538" s="1">
        <v>1</v>
      </c>
      <c r="G1538" s="1" t="s">
        <v>72</v>
      </c>
      <c r="H1538" s="1">
        <f t="shared" si="23"/>
        <v>0</v>
      </c>
      <c r="I1538" s="1" t="s">
        <v>22</v>
      </c>
      <c r="J1538" s="1" t="s">
        <v>0</v>
      </c>
    </row>
    <row r="1539" spans="1:10" x14ac:dyDescent="0.3">
      <c r="A1539" s="1">
        <v>1970335</v>
      </c>
      <c r="B1539" s="1" t="s">
        <v>2961</v>
      </c>
      <c r="C1539" s="1" t="s">
        <v>22</v>
      </c>
      <c r="D1539" s="1" t="s">
        <v>2962</v>
      </c>
      <c r="E1539" s="2">
        <v>0</v>
      </c>
      <c r="F1539" s="1">
        <v>1</v>
      </c>
      <c r="G1539" s="1" t="s">
        <v>72</v>
      </c>
      <c r="H1539" s="1">
        <f t="shared" ref="H1539:H1602" si="24">IF(ISNUMBER(VALUE(E1539)),ROUND(SUM(ROUND(E1539,2)*F1539),2),"N")</f>
        <v>0</v>
      </c>
      <c r="I1539" s="1" t="s">
        <v>22</v>
      </c>
      <c r="J1539" s="1" t="s">
        <v>0</v>
      </c>
    </row>
    <row r="1540" spans="1:10" x14ac:dyDescent="0.3">
      <c r="A1540" s="1">
        <v>1970336</v>
      </c>
      <c r="B1540" s="1" t="s">
        <v>2963</v>
      </c>
      <c r="C1540" s="1" t="s">
        <v>22</v>
      </c>
      <c r="D1540" s="1" t="s">
        <v>2820</v>
      </c>
      <c r="E1540" s="2">
        <v>0</v>
      </c>
      <c r="F1540" s="1">
        <v>5</v>
      </c>
      <c r="G1540" s="1" t="s">
        <v>72</v>
      </c>
      <c r="H1540" s="1">
        <f t="shared" si="24"/>
        <v>0</v>
      </c>
      <c r="I1540" s="1" t="s">
        <v>22</v>
      </c>
      <c r="J1540" s="1" t="s">
        <v>0</v>
      </c>
    </row>
    <row r="1541" spans="1:10" x14ac:dyDescent="0.3">
      <c r="A1541" s="1">
        <v>1970337</v>
      </c>
      <c r="B1541" s="1" t="s">
        <v>2964</v>
      </c>
      <c r="C1541" s="1" t="s">
        <v>22</v>
      </c>
      <c r="D1541" s="1" t="s">
        <v>2822</v>
      </c>
      <c r="E1541" s="2">
        <v>0</v>
      </c>
      <c r="F1541" s="1">
        <v>1</v>
      </c>
      <c r="G1541" s="1" t="s">
        <v>72</v>
      </c>
      <c r="H1541" s="1">
        <f t="shared" si="24"/>
        <v>0</v>
      </c>
      <c r="I1541" s="1" t="s">
        <v>22</v>
      </c>
      <c r="J1541" s="1" t="s">
        <v>0</v>
      </c>
    </row>
    <row r="1542" spans="1:10" x14ac:dyDescent="0.3">
      <c r="A1542" s="1">
        <v>1970338</v>
      </c>
      <c r="B1542" s="1" t="s">
        <v>2965</v>
      </c>
      <c r="C1542" s="1" t="s">
        <v>22</v>
      </c>
      <c r="D1542" s="1" t="s">
        <v>2824</v>
      </c>
      <c r="E1542" s="2">
        <v>0</v>
      </c>
      <c r="F1542" s="1">
        <v>1</v>
      </c>
      <c r="G1542" s="1" t="s">
        <v>72</v>
      </c>
      <c r="H1542" s="1">
        <f t="shared" si="24"/>
        <v>0</v>
      </c>
      <c r="I1542" s="1" t="s">
        <v>22</v>
      </c>
      <c r="J1542" s="1" t="s">
        <v>0</v>
      </c>
    </row>
    <row r="1543" spans="1:10" x14ac:dyDescent="0.3">
      <c r="A1543" s="1">
        <v>1970339</v>
      </c>
      <c r="B1543" s="1" t="s">
        <v>2966</v>
      </c>
      <c r="C1543" s="1" t="s">
        <v>22</v>
      </c>
      <c r="D1543" s="1" t="s">
        <v>2826</v>
      </c>
      <c r="E1543" s="2">
        <v>0</v>
      </c>
      <c r="F1543" s="1">
        <v>70</v>
      </c>
      <c r="G1543" s="1" t="s">
        <v>72</v>
      </c>
      <c r="H1543" s="1">
        <f t="shared" si="24"/>
        <v>0</v>
      </c>
      <c r="I1543" s="1" t="s">
        <v>22</v>
      </c>
      <c r="J1543" s="1" t="s">
        <v>0</v>
      </c>
    </row>
    <row r="1544" spans="1:10" x14ac:dyDescent="0.3">
      <c r="A1544" s="1">
        <v>1970340</v>
      </c>
      <c r="B1544" s="1" t="s">
        <v>2967</v>
      </c>
      <c r="C1544" s="1" t="s">
        <v>22</v>
      </c>
      <c r="D1544" s="1" t="s">
        <v>2828</v>
      </c>
      <c r="E1544" s="2">
        <v>0</v>
      </c>
      <c r="F1544" s="1">
        <v>1</v>
      </c>
      <c r="G1544" s="1" t="s">
        <v>72</v>
      </c>
      <c r="H1544" s="1">
        <f t="shared" si="24"/>
        <v>0</v>
      </c>
      <c r="I1544" s="1" t="s">
        <v>22</v>
      </c>
      <c r="J1544" s="1" t="s">
        <v>0</v>
      </c>
    </row>
    <row r="1545" spans="1:10" x14ac:dyDescent="0.3">
      <c r="A1545" s="1">
        <v>1970341</v>
      </c>
      <c r="B1545" s="1" t="s">
        <v>2968</v>
      </c>
      <c r="C1545" s="1" t="s">
        <v>22</v>
      </c>
      <c r="D1545" s="1" t="s">
        <v>2830</v>
      </c>
      <c r="E1545" s="2">
        <v>0</v>
      </c>
      <c r="F1545" s="1">
        <v>1</v>
      </c>
      <c r="G1545" s="1" t="s">
        <v>72</v>
      </c>
      <c r="H1545" s="1">
        <f t="shared" si="24"/>
        <v>0</v>
      </c>
      <c r="I1545" s="1" t="s">
        <v>22</v>
      </c>
      <c r="J1545" s="1" t="s">
        <v>0</v>
      </c>
    </row>
    <row r="1546" spans="1:10" x14ac:dyDescent="0.3">
      <c r="A1546" s="1">
        <v>1970342</v>
      </c>
      <c r="B1546" s="1" t="s">
        <v>2969</v>
      </c>
      <c r="C1546" s="1" t="s">
        <v>22</v>
      </c>
      <c r="D1546" s="1" t="s">
        <v>2832</v>
      </c>
      <c r="E1546" s="2">
        <v>0</v>
      </c>
      <c r="F1546" s="1">
        <v>1</v>
      </c>
      <c r="G1546" s="1" t="s">
        <v>72</v>
      </c>
      <c r="H1546" s="1">
        <f t="shared" si="24"/>
        <v>0</v>
      </c>
      <c r="I1546" s="1" t="s">
        <v>22</v>
      </c>
      <c r="J1546" s="1" t="s">
        <v>0</v>
      </c>
    </row>
    <row r="1547" spans="1:10" x14ac:dyDescent="0.3">
      <c r="A1547" s="1">
        <v>1970343</v>
      </c>
      <c r="B1547" s="1" t="s">
        <v>2970</v>
      </c>
      <c r="C1547" s="1" t="s">
        <v>22</v>
      </c>
      <c r="D1547" s="1" t="s">
        <v>2834</v>
      </c>
      <c r="E1547" s="2">
        <v>0</v>
      </c>
      <c r="F1547" s="1">
        <v>3</v>
      </c>
      <c r="G1547" s="1" t="s">
        <v>72</v>
      </c>
      <c r="H1547" s="1">
        <f t="shared" si="24"/>
        <v>0</v>
      </c>
      <c r="I1547" s="1" t="s">
        <v>22</v>
      </c>
      <c r="J1547" s="1" t="s">
        <v>0</v>
      </c>
    </row>
    <row r="1548" spans="1:10" x14ac:dyDescent="0.3">
      <c r="A1548" s="1">
        <v>1970344</v>
      </c>
      <c r="B1548" s="1" t="s">
        <v>2971</v>
      </c>
      <c r="C1548" s="1" t="s">
        <v>22</v>
      </c>
      <c r="D1548" s="1" t="s">
        <v>2836</v>
      </c>
      <c r="E1548" s="2">
        <v>0</v>
      </c>
      <c r="F1548" s="1">
        <v>3</v>
      </c>
      <c r="G1548" s="1" t="s">
        <v>72</v>
      </c>
      <c r="H1548" s="1">
        <f t="shared" si="24"/>
        <v>0</v>
      </c>
      <c r="I1548" s="1" t="s">
        <v>22</v>
      </c>
      <c r="J1548" s="1" t="s">
        <v>0</v>
      </c>
    </row>
    <row r="1549" spans="1:10" x14ac:dyDescent="0.3">
      <c r="A1549" s="1">
        <v>1970345</v>
      </c>
      <c r="B1549" s="1" t="s">
        <v>2972</v>
      </c>
      <c r="C1549" s="1" t="s">
        <v>22</v>
      </c>
      <c r="D1549" s="1" t="s">
        <v>2838</v>
      </c>
      <c r="E1549" s="2">
        <v>0</v>
      </c>
      <c r="F1549" s="1">
        <v>1</v>
      </c>
      <c r="G1549" s="1" t="s">
        <v>72</v>
      </c>
      <c r="H1549" s="1">
        <f t="shared" si="24"/>
        <v>0</v>
      </c>
      <c r="I1549" s="1" t="s">
        <v>22</v>
      </c>
      <c r="J1549" s="1" t="s">
        <v>0</v>
      </c>
    </row>
    <row r="1550" spans="1:10" x14ac:dyDescent="0.3">
      <c r="A1550" s="1">
        <v>1970346</v>
      </c>
      <c r="B1550" s="1" t="s">
        <v>2973</v>
      </c>
      <c r="C1550" s="1" t="s">
        <v>22</v>
      </c>
      <c r="D1550" s="1" t="s">
        <v>2840</v>
      </c>
      <c r="E1550" s="2">
        <v>0</v>
      </c>
      <c r="F1550" s="1">
        <v>1</v>
      </c>
      <c r="G1550" s="1" t="s">
        <v>72</v>
      </c>
      <c r="H1550" s="1">
        <f t="shared" si="24"/>
        <v>0</v>
      </c>
      <c r="I1550" s="1" t="s">
        <v>22</v>
      </c>
      <c r="J1550" s="1" t="s">
        <v>0</v>
      </c>
    </row>
    <row r="1551" spans="1:10" x14ac:dyDescent="0.3">
      <c r="A1551" s="1">
        <v>1970347</v>
      </c>
      <c r="B1551" s="1" t="s">
        <v>2974</v>
      </c>
      <c r="C1551" s="1" t="s">
        <v>22</v>
      </c>
      <c r="D1551" s="1" t="s">
        <v>2842</v>
      </c>
      <c r="E1551" s="2">
        <v>0</v>
      </c>
      <c r="F1551" s="1">
        <v>12</v>
      </c>
      <c r="G1551" s="1" t="s">
        <v>72</v>
      </c>
      <c r="H1551" s="1">
        <f t="shared" si="24"/>
        <v>0</v>
      </c>
      <c r="I1551" s="1" t="s">
        <v>22</v>
      </c>
      <c r="J1551" s="1" t="s">
        <v>0</v>
      </c>
    </row>
    <row r="1552" spans="1:10" x14ac:dyDescent="0.3">
      <c r="A1552" s="1">
        <v>1970348</v>
      </c>
      <c r="B1552" s="1" t="s">
        <v>2975</v>
      </c>
      <c r="C1552" s="1" t="s">
        <v>2976</v>
      </c>
      <c r="D1552" s="1" t="s">
        <v>2897</v>
      </c>
      <c r="E1552" s="1">
        <f>ROUND(H1553+H1554+H1555+H1556+H1557+H1558+H1559+H1560+H1561+H1562+H1563+H1564+H1565+H1566+H1567+H1568+H1569+H1570+H1571+H1572+H1573,2)</f>
        <v>0</v>
      </c>
      <c r="F1552" s="1">
        <v>1</v>
      </c>
      <c r="G1552" s="1" t="s">
        <v>0</v>
      </c>
      <c r="H1552" s="1">
        <f t="shared" si="24"/>
        <v>0</v>
      </c>
      <c r="I1552" s="1" t="s">
        <v>22</v>
      </c>
      <c r="J1552" s="1" t="s">
        <v>0</v>
      </c>
    </row>
    <row r="1553" spans="1:10" ht="28.8" x14ac:dyDescent="0.3">
      <c r="A1553" s="1">
        <v>1970349</v>
      </c>
      <c r="B1553" s="1" t="s">
        <v>2977</v>
      </c>
      <c r="C1553" s="1" t="s">
        <v>22</v>
      </c>
      <c r="D1553" s="1" t="s">
        <v>2808</v>
      </c>
      <c r="E1553" s="2">
        <v>0</v>
      </c>
      <c r="F1553" s="1">
        <v>1</v>
      </c>
      <c r="G1553" s="1" t="s">
        <v>72</v>
      </c>
      <c r="H1553" s="1">
        <f t="shared" si="24"/>
        <v>0</v>
      </c>
      <c r="I1553" s="1" t="s">
        <v>22</v>
      </c>
      <c r="J1553" s="1" t="s">
        <v>0</v>
      </c>
    </row>
    <row r="1554" spans="1:10" ht="28.8" x14ac:dyDescent="0.3">
      <c r="A1554" s="1">
        <v>1970350</v>
      </c>
      <c r="B1554" s="1" t="s">
        <v>2978</v>
      </c>
      <c r="C1554" s="1" t="s">
        <v>22</v>
      </c>
      <c r="D1554" s="1" t="s">
        <v>2810</v>
      </c>
      <c r="E1554" s="2">
        <v>0</v>
      </c>
      <c r="F1554" s="1">
        <v>4</v>
      </c>
      <c r="G1554" s="1" t="s">
        <v>72</v>
      </c>
      <c r="H1554" s="1">
        <f t="shared" si="24"/>
        <v>0</v>
      </c>
      <c r="I1554" s="1" t="s">
        <v>22</v>
      </c>
      <c r="J1554" s="1" t="s">
        <v>0</v>
      </c>
    </row>
    <row r="1555" spans="1:10" x14ac:dyDescent="0.3">
      <c r="A1555" s="1">
        <v>1970351</v>
      </c>
      <c r="B1555" s="1" t="s">
        <v>2979</v>
      </c>
      <c r="C1555" s="1" t="s">
        <v>22</v>
      </c>
      <c r="D1555" s="1" t="s">
        <v>2806</v>
      </c>
      <c r="E1555" s="2">
        <v>0</v>
      </c>
      <c r="F1555" s="1">
        <v>1</v>
      </c>
      <c r="G1555" s="1" t="s">
        <v>72</v>
      </c>
      <c r="H1555" s="1">
        <f t="shared" si="24"/>
        <v>0</v>
      </c>
      <c r="I1555" s="1" t="s">
        <v>22</v>
      </c>
      <c r="J1555" s="1" t="s">
        <v>0</v>
      </c>
    </row>
    <row r="1556" spans="1:10" x14ac:dyDescent="0.3">
      <c r="A1556" s="1">
        <v>1970352</v>
      </c>
      <c r="B1556" s="1" t="s">
        <v>2980</v>
      </c>
      <c r="C1556" s="1" t="s">
        <v>22</v>
      </c>
      <c r="D1556" s="1" t="s">
        <v>2794</v>
      </c>
      <c r="E1556" s="2">
        <v>0</v>
      </c>
      <c r="F1556" s="1">
        <v>1</v>
      </c>
      <c r="G1556" s="1" t="s">
        <v>72</v>
      </c>
      <c r="H1556" s="1">
        <f t="shared" si="24"/>
        <v>0</v>
      </c>
      <c r="I1556" s="1" t="s">
        <v>22</v>
      </c>
      <c r="J1556" s="1" t="s">
        <v>0</v>
      </c>
    </row>
    <row r="1557" spans="1:10" x14ac:dyDescent="0.3">
      <c r="A1557" s="1">
        <v>1970353</v>
      </c>
      <c r="B1557" s="1" t="s">
        <v>2981</v>
      </c>
      <c r="C1557" s="1" t="s">
        <v>22</v>
      </c>
      <c r="D1557" s="1" t="s">
        <v>2851</v>
      </c>
      <c r="E1557" s="2">
        <v>0</v>
      </c>
      <c r="F1557" s="1">
        <v>1</v>
      </c>
      <c r="G1557" s="1" t="s">
        <v>72</v>
      </c>
      <c r="H1557" s="1">
        <f t="shared" si="24"/>
        <v>0</v>
      </c>
      <c r="I1557" s="1" t="s">
        <v>22</v>
      </c>
      <c r="J1557" s="1" t="s">
        <v>0</v>
      </c>
    </row>
    <row r="1558" spans="1:10" x14ac:dyDescent="0.3">
      <c r="A1558" s="1">
        <v>1970354</v>
      </c>
      <c r="B1558" s="1" t="s">
        <v>2982</v>
      </c>
      <c r="C1558" s="1" t="s">
        <v>22</v>
      </c>
      <c r="D1558" s="1" t="s">
        <v>2792</v>
      </c>
      <c r="E1558" s="2">
        <v>0</v>
      </c>
      <c r="F1558" s="1">
        <v>1</v>
      </c>
      <c r="G1558" s="1" t="s">
        <v>72</v>
      </c>
      <c r="H1558" s="1">
        <f t="shared" si="24"/>
        <v>0</v>
      </c>
      <c r="I1558" s="1" t="s">
        <v>22</v>
      </c>
      <c r="J1558" s="1" t="s">
        <v>0</v>
      </c>
    </row>
    <row r="1559" spans="1:10" x14ac:dyDescent="0.3">
      <c r="A1559" s="1">
        <v>1970355</v>
      </c>
      <c r="B1559" s="1" t="s">
        <v>2983</v>
      </c>
      <c r="C1559" s="1" t="s">
        <v>22</v>
      </c>
      <c r="D1559" s="1" t="s">
        <v>2796</v>
      </c>
      <c r="E1559" s="2">
        <v>0</v>
      </c>
      <c r="F1559" s="1">
        <v>1</v>
      </c>
      <c r="G1559" s="1" t="s">
        <v>72</v>
      </c>
      <c r="H1559" s="1">
        <f t="shared" si="24"/>
        <v>0</v>
      </c>
      <c r="I1559" s="1" t="s">
        <v>22</v>
      </c>
      <c r="J1559" s="1" t="s">
        <v>0</v>
      </c>
    </row>
    <row r="1560" spans="1:10" x14ac:dyDescent="0.3">
      <c r="A1560" s="1">
        <v>1970356</v>
      </c>
      <c r="B1560" s="1" t="s">
        <v>2984</v>
      </c>
      <c r="C1560" s="1" t="s">
        <v>22</v>
      </c>
      <c r="D1560" s="1" t="s">
        <v>2800</v>
      </c>
      <c r="E1560" s="2">
        <v>0</v>
      </c>
      <c r="F1560" s="1">
        <v>2</v>
      </c>
      <c r="G1560" s="1" t="s">
        <v>72</v>
      </c>
      <c r="H1560" s="1">
        <f t="shared" si="24"/>
        <v>0</v>
      </c>
      <c r="I1560" s="1" t="s">
        <v>22</v>
      </c>
      <c r="J1560" s="1" t="s">
        <v>0</v>
      </c>
    </row>
    <row r="1561" spans="1:10" x14ac:dyDescent="0.3">
      <c r="A1561" s="1">
        <v>1970357</v>
      </c>
      <c r="B1561" s="1" t="s">
        <v>2985</v>
      </c>
      <c r="C1561" s="1" t="s">
        <v>22</v>
      </c>
      <c r="D1561" s="1" t="s">
        <v>2802</v>
      </c>
      <c r="E1561" s="2">
        <v>0</v>
      </c>
      <c r="F1561" s="1">
        <v>1</v>
      </c>
      <c r="G1561" s="1" t="s">
        <v>72</v>
      </c>
      <c r="H1561" s="1">
        <f t="shared" si="24"/>
        <v>0</v>
      </c>
      <c r="I1561" s="1" t="s">
        <v>22</v>
      </c>
      <c r="J1561" s="1" t="s">
        <v>0</v>
      </c>
    </row>
    <row r="1562" spans="1:10" ht="28.8" x14ac:dyDescent="0.3">
      <c r="A1562" s="1">
        <v>1970358</v>
      </c>
      <c r="B1562" s="1" t="s">
        <v>2986</v>
      </c>
      <c r="C1562" s="1" t="s">
        <v>22</v>
      </c>
      <c r="D1562" s="1" t="s">
        <v>2810</v>
      </c>
      <c r="E1562" s="2">
        <v>0</v>
      </c>
      <c r="F1562" s="1">
        <v>1</v>
      </c>
      <c r="G1562" s="1" t="s">
        <v>72</v>
      </c>
      <c r="H1562" s="1">
        <f t="shared" si="24"/>
        <v>0</v>
      </c>
      <c r="I1562" s="1" t="s">
        <v>22</v>
      </c>
      <c r="J1562" s="1" t="s">
        <v>0</v>
      </c>
    </row>
    <row r="1563" spans="1:10" x14ac:dyDescent="0.3">
      <c r="A1563" s="1">
        <v>1970359</v>
      </c>
      <c r="B1563" s="1" t="s">
        <v>2987</v>
      </c>
      <c r="C1563" s="1" t="s">
        <v>22</v>
      </c>
      <c r="D1563" s="1" t="s">
        <v>2812</v>
      </c>
      <c r="E1563" s="2">
        <v>0</v>
      </c>
      <c r="F1563" s="1">
        <v>1</v>
      </c>
      <c r="G1563" s="1" t="s">
        <v>147</v>
      </c>
      <c r="H1563" s="1">
        <f t="shared" si="24"/>
        <v>0</v>
      </c>
      <c r="I1563" s="1" t="s">
        <v>22</v>
      </c>
      <c r="J1563" s="1" t="s">
        <v>0</v>
      </c>
    </row>
    <row r="1564" spans="1:10" ht="43.2" x14ac:dyDescent="0.3">
      <c r="A1564" s="1">
        <v>1970360</v>
      </c>
      <c r="B1564" s="1" t="s">
        <v>2988</v>
      </c>
      <c r="C1564" s="1" t="s">
        <v>22</v>
      </c>
      <c r="D1564" s="1" t="s">
        <v>2814</v>
      </c>
      <c r="E1564" s="2">
        <v>0</v>
      </c>
      <c r="F1564" s="1">
        <v>36</v>
      </c>
      <c r="G1564" s="1" t="s">
        <v>72</v>
      </c>
      <c r="H1564" s="1">
        <f t="shared" si="24"/>
        <v>0</v>
      </c>
      <c r="I1564" s="1" t="s">
        <v>22</v>
      </c>
      <c r="J1564" s="1" t="s">
        <v>0</v>
      </c>
    </row>
    <row r="1565" spans="1:10" x14ac:dyDescent="0.3">
      <c r="A1565" s="1">
        <v>1970361</v>
      </c>
      <c r="B1565" s="1" t="s">
        <v>2989</v>
      </c>
      <c r="C1565" s="1" t="s">
        <v>22</v>
      </c>
      <c r="D1565" s="1" t="s">
        <v>2838</v>
      </c>
      <c r="E1565" s="2">
        <v>0</v>
      </c>
      <c r="F1565" s="1">
        <v>4</v>
      </c>
      <c r="G1565" s="1" t="s">
        <v>72</v>
      </c>
      <c r="H1565" s="1">
        <f t="shared" si="24"/>
        <v>0</v>
      </c>
      <c r="I1565" s="1" t="s">
        <v>22</v>
      </c>
      <c r="J1565" s="1" t="s">
        <v>0</v>
      </c>
    </row>
    <row r="1566" spans="1:10" x14ac:dyDescent="0.3">
      <c r="A1566" s="1">
        <v>1970362</v>
      </c>
      <c r="B1566" s="1" t="s">
        <v>2990</v>
      </c>
      <c r="C1566" s="1" t="s">
        <v>22</v>
      </c>
      <c r="D1566" s="1" t="s">
        <v>2840</v>
      </c>
      <c r="E1566" s="2">
        <v>0</v>
      </c>
      <c r="F1566" s="1">
        <v>4</v>
      </c>
      <c r="G1566" s="1" t="s">
        <v>72</v>
      </c>
      <c r="H1566" s="1">
        <f t="shared" si="24"/>
        <v>0</v>
      </c>
      <c r="I1566" s="1" t="s">
        <v>22</v>
      </c>
      <c r="J1566" s="1" t="s">
        <v>0</v>
      </c>
    </row>
    <row r="1567" spans="1:10" x14ac:dyDescent="0.3">
      <c r="A1567" s="1">
        <v>1970363</v>
      </c>
      <c r="B1567" s="1" t="s">
        <v>2991</v>
      </c>
      <c r="C1567" s="1" t="s">
        <v>22</v>
      </c>
      <c r="D1567" s="1" t="s">
        <v>2842</v>
      </c>
      <c r="E1567" s="2">
        <v>0</v>
      </c>
      <c r="F1567" s="1">
        <v>36</v>
      </c>
      <c r="G1567" s="1" t="s">
        <v>72</v>
      </c>
      <c r="H1567" s="1">
        <f t="shared" si="24"/>
        <v>0</v>
      </c>
      <c r="I1567" s="1" t="s">
        <v>22</v>
      </c>
      <c r="J1567" s="1" t="s">
        <v>0</v>
      </c>
    </row>
    <row r="1568" spans="1:10" x14ac:dyDescent="0.3">
      <c r="A1568" s="1">
        <v>1970364</v>
      </c>
      <c r="B1568" s="1" t="s">
        <v>2992</v>
      </c>
      <c r="C1568" s="1" t="s">
        <v>22</v>
      </c>
      <c r="D1568" s="1" t="s">
        <v>2862</v>
      </c>
      <c r="E1568" s="2">
        <v>0</v>
      </c>
      <c r="F1568" s="1">
        <v>1</v>
      </c>
      <c r="G1568" s="1" t="s">
        <v>72</v>
      </c>
      <c r="H1568" s="1">
        <f t="shared" si="24"/>
        <v>0</v>
      </c>
      <c r="I1568" s="1" t="s">
        <v>22</v>
      </c>
      <c r="J1568" s="1" t="s">
        <v>0</v>
      </c>
    </row>
    <row r="1569" spans="1:10" x14ac:dyDescent="0.3">
      <c r="A1569" s="1">
        <v>1970365</v>
      </c>
      <c r="B1569" s="1" t="s">
        <v>2993</v>
      </c>
      <c r="C1569" s="1" t="s">
        <v>22</v>
      </c>
      <c r="D1569" s="1" t="s">
        <v>2820</v>
      </c>
      <c r="E1569" s="2">
        <v>0</v>
      </c>
      <c r="F1569" s="1">
        <v>2</v>
      </c>
      <c r="G1569" s="1" t="s">
        <v>72</v>
      </c>
      <c r="H1569" s="1">
        <f t="shared" si="24"/>
        <v>0</v>
      </c>
      <c r="I1569" s="1" t="s">
        <v>22</v>
      </c>
      <c r="J1569" s="1" t="s">
        <v>0</v>
      </c>
    </row>
    <row r="1570" spans="1:10" x14ac:dyDescent="0.3">
      <c r="A1570" s="1">
        <v>1970366</v>
      </c>
      <c r="B1570" s="1" t="s">
        <v>2994</v>
      </c>
      <c r="C1570" s="1" t="s">
        <v>22</v>
      </c>
      <c r="D1570" s="1" t="s">
        <v>2826</v>
      </c>
      <c r="E1570" s="2">
        <v>0</v>
      </c>
      <c r="F1570" s="1">
        <v>18</v>
      </c>
      <c r="G1570" s="1" t="s">
        <v>72</v>
      </c>
      <c r="H1570" s="1">
        <f t="shared" si="24"/>
        <v>0</v>
      </c>
      <c r="I1570" s="1" t="s">
        <v>22</v>
      </c>
      <c r="J1570" s="1" t="s">
        <v>0</v>
      </c>
    </row>
    <row r="1571" spans="1:10" x14ac:dyDescent="0.3">
      <c r="A1571" s="1">
        <v>1970367</v>
      </c>
      <c r="B1571" s="1" t="s">
        <v>2995</v>
      </c>
      <c r="C1571" s="1" t="s">
        <v>22</v>
      </c>
      <c r="D1571" s="1" t="s">
        <v>2828</v>
      </c>
      <c r="E1571" s="2">
        <v>0</v>
      </c>
      <c r="F1571" s="1">
        <v>1</v>
      </c>
      <c r="G1571" s="1" t="s">
        <v>72</v>
      </c>
      <c r="H1571" s="1">
        <f t="shared" si="24"/>
        <v>0</v>
      </c>
      <c r="I1571" s="1" t="s">
        <v>22</v>
      </c>
      <c r="J1571" s="1" t="s">
        <v>0</v>
      </c>
    </row>
    <row r="1572" spans="1:10" x14ac:dyDescent="0.3">
      <c r="A1572" s="1">
        <v>1970368</v>
      </c>
      <c r="B1572" s="1" t="s">
        <v>2996</v>
      </c>
      <c r="C1572" s="1" t="s">
        <v>22</v>
      </c>
      <c r="D1572" s="1" t="s">
        <v>2834</v>
      </c>
      <c r="E1572" s="2">
        <v>0</v>
      </c>
      <c r="F1572" s="1">
        <v>1</v>
      </c>
      <c r="G1572" s="1" t="s">
        <v>72</v>
      </c>
      <c r="H1572" s="1">
        <f t="shared" si="24"/>
        <v>0</v>
      </c>
      <c r="I1572" s="1" t="s">
        <v>22</v>
      </c>
      <c r="J1572" s="1" t="s">
        <v>0</v>
      </c>
    </row>
    <row r="1573" spans="1:10" x14ac:dyDescent="0.3">
      <c r="A1573" s="1">
        <v>1970369</v>
      </c>
      <c r="B1573" s="1" t="s">
        <v>2997</v>
      </c>
      <c r="C1573" s="1" t="s">
        <v>22</v>
      </c>
      <c r="D1573" s="1" t="s">
        <v>2836</v>
      </c>
      <c r="E1573" s="2">
        <v>0</v>
      </c>
      <c r="F1573" s="1">
        <v>1</v>
      </c>
      <c r="G1573" s="1" t="s">
        <v>72</v>
      </c>
      <c r="H1573" s="1">
        <f t="shared" si="24"/>
        <v>0</v>
      </c>
      <c r="I1573" s="1" t="s">
        <v>22</v>
      </c>
      <c r="J1573" s="1" t="s">
        <v>0</v>
      </c>
    </row>
    <row r="1574" spans="1:10" x14ac:dyDescent="0.3">
      <c r="A1574" s="1">
        <v>1970370</v>
      </c>
      <c r="B1574" s="1" t="s">
        <v>2998</v>
      </c>
      <c r="C1574" s="1" t="s">
        <v>2999</v>
      </c>
      <c r="D1574" s="1" t="s">
        <v>2870</v>
      </c>
      <c r="E1574" s="1">
        <f>ROUND(H1575+H1576+H1577+H1578+H1579+H1580+H1581+H1582+H1583+H1584+H1585+H1586+H1587+H1588+H1589+H1590+H1591+H1592+H1593+H1594+H1595+H1596+H1597,2)</f>
        <v>0</v>
      </c>
      <c r="F1574" s="1">
        <v>1</v>
      </c>
      <c r="G1574" s="1" t="s">
        <v>0</v>
      </c>
      <c r="H1574" s="1">
        <f t="shared" si="24"/>
        <v>0</v>
      </c>
      <c r="I1574" s="1" t="s">
        <v>22</v>
      </c>
      <c r="J1574" s="1" t="s">
        <v>0</v>
      </c>
    </row>
    <row r="1575" spans="1:10" x14ac:dyDescent="0.3">
      <c r="A1575" s="1">
        <v>1970371</v>
      </c>
      <c r="B1575" s="1" t="s">
        <v>3000</v>
      </c>
      <c r="C1575" s="1" t="s">
        <v>22</v>
      </c>
      <c r="D1575" s="1" t="s">
        <v>2851</v>
      </c>
      <c r="E1575" s="2">
        <v>0</v>
      </c>
      <c r="F1575" s="1">
        <v>1</v>
      </c>
      <c r="G1575" s="1" t="s">
        <v>72</v>
      </c>
      <c r="H1575" s="1">
        <f t="shared" si="24"/>
        <v>0</v>
      </c>
      <c r="I1575" s="1" t="s">
        <v>22</v>
      </c>
      <c r="J1575" s="1" t="s">
        <v>0</v>
      </c>
    </row>
    <row r="1576" spans="1:10" x14ac:dyDescent="0.3">
      <c r="A1576" s="1">
        <v>1970372</v>
      </c>
      <c r="B1576" s="1" t="s">
        <v>3001</v>
      </c>
      <c r="C1576" s="1" t="s">
        <v>22</v>
      </c>
      <c r="D1576" s="1" t="s">
        <v>2792</v>
      </c>
      <c r="E1576" s="2">
        <v>0</v>
      </c>
      <c r="F1576" s="1">
        <v>1</v>
      </c>
      <c r="G1576" s="1" t="s">
        <v>72</v>
      </c>
      <c r="H1576" s="1">
        <f t="shared" si="24"/>
        <v>0</v>
      </c>
      <c r="I1576" s="1" t="s">
        <v>22</v>
      </c>
      <c r="J1576" s="1" t="s">
        <v>0</v>
      </c>
    </row>
    <row r="1577" spans="1:10" x14ac:dyDescent="0.3">
      <c r="A1577" s="1">
        <v>1970373</v>
      </c>
      <c r="B1577" s="1" t="s">
        <v>3002</v>
      </c>
      <c r="C1577" s="1" t="s">
        <v>22</v>
      </c>
      <c r="D1577" s="1" t="s">
        <v>2794</v>
      </c>
      <c r="E1577" s="2">
        <v>0</v>
      </c>
      <c r="F1577" s="1">
        <v>1</v>
      </c>
      <c r="G1577" s="1" t="s">
        <v>72</v>
      </c>
      <c r="H1577" s="1">
        <f t="shared" si="24"/>
        <v>0</v>
      </c>
      <c r="I1577" s="1" t="s">
        <v>22</v>
      </c>
      <c r="J1577" s="1" t="s">
        <v>0</v>
      </c>
    </row>
    <row r="1578" spans="1:10" x14ac:dyDescent="0.3">
      <c r="A1578" s="1">
        <v>1970374</v>
      </c>
      <c r="B1578" s="1" t="s">
        <v>3003</v>
      </c>
      <c r="C1578" s="1" t="s">
        <v>22</v>
      </c>
      <c r="D1578" s="1" t="s">
        <v>2796</v>
      </c>
      <c r="E1578" s="2">
        <v>0</v>
      </c>
      <c r="F1578" s="1">
        <v>1</v>
      </c>
      <c r="G1578" s="1" t="s">
        <v>72</v>
      </c>
      <c r="H1578" s="1">
        <f t="shared" si="24"/>
        <v>0</v>
      </c>
      <c r="I1578" s="1" t="s">
        <v>22</v>
      </c>
      <c r="J1578" s="1" t="s">
        <v>0</v>
      </c>
    </row>
    <row r="1579" spans="1:10" x14ac:dyDescent="0.3">
      <c r="A1579" s="1">
        <v>1970375</v>
      </c>
      <c r="B1579" s="1" t="s">
        <v>3004</v>
      </c>
      <c r="C1579" s="1" t="s">
        <v>22</v>
      </c>
      <c r="D1579" s="1" t="s">
        <v>2800</v>
      </c>
      <c r="E1579" s="2">
        <v>0</v>
      </c>
      <c r="F1579" s="1">
        <v>3</v>
      </c>
      <c r="G1579" s="1" t="s">
        <v>72</v>
      </c>
      <c r="H1579" s="1">
        <f t="shared" si="24"/>
        <v>0</v>
      </c>
      <c r="I1579" s="1" t="s">
        <v>22</v>
      </c>
      <c r="J1579" s="1" t="s">
        <v>0</v>
      </c>
    </row>
    <row r="1580" spans="1:10" x14ac:dyDescent="0.3">
      <c r="A1580" s="1">
        <v>1970376</v>
      </c>
      <c r="B1580" s="1" t="s">
        <v>3005</v>
      </c>
      <c r="C1580" s="1" t="s">
        <v>22</v>
      </c>
      <c r="D1580" s="1" t="s">
        <v>2802</v>
      </c>
      <c r="E1580" s="2">
        <v>0</v>
      </c>
      <c r="F1580" s="1">
        <v>2</v>
      </c>
      <c r="G1580" s="1" t="s">
        <v>72</v>
      </c>
      <c r="H1580" s="1">
        <f t="shared" si="24"/>
        <v>0</v>
      </c>
      <c r="I1580" s="1" t="s">
        <v>22</v>
      </c>
      <c r="J1580" s="1" t="s">
        <v>0</v>
      </c>
    </row>
    <row r="1581" spans="1:10" ht="57.6" x14ac:dyDescent="0.3">
      <c r="A1581" s="1">
        <v>1970377</v>
      </c>
      <c r="B1581" s="1" t="s">
        <v>3006</v>
      </c>
      <c r="C1581" s="1" t="s">
        <v>22</v>
      </c>
      <c r="D1581" s="1" t="s">
        <v>2804</v>
      </c>
      <c r="E1581" s="2">
        <v>0</v>
      </c>
      <c r="F1581" s="1">
        <v>1</v>
      </c>
      <c r="G1581" s="1" t="s">
        <v>72</v>
      </c>
      <c r="H1581" s="1">
        <f t="shared" si="24"/>
        <v>0</v>
      </c>
      <c r="I1581" s="1" t="s">
        <v>22</v>
      </c>
      <c r="J1581" s="1" t="s">
        <v>0</v>
      </c>
    </row>
    <row r="1582" spans="1:10" x14ac:dyDescent="0.3">
      <c r="A1582" s="1">
        <v>1970378</v>
      </c>
      <c r="B1582" s="1" t="s">
        <v>3007</v>
      </c>
      <c r="C1582" s="1" t="s">
        <v>22</v>
      </c>
      <c r="D1582" s="1" t="s">
        <v>2806</v>
      </c>
      <c r="E1582" s="2">
        <v>0</v>
      </c>
      <c r="F1582" s="1">
        <v>1</v>
      </c>
      <c r="G1582" s="1" t="s">
        <v>72</v>
      </c>
      <c r="H1582" s="1">
        <f t="shared" si="24"/>
        <v>0</v>
      </c>
      <c r="I1582" s="1" t="s">
        <v>22</v>
      </c>
      <c r="J1582" s="1" t="s">
        <v>0</v>
      </c>
    </row>
    <row r="1583" spans="1:10" ht="28.8" x14ac:dyDescent="0.3">
      <c r="A1583" s="1">
        <v>1970379</v>
      </c>
      <c r="B1583" s="1" t="s">
        <v>3008</v>
      </c>
      <c r="C1583" s="1" t="s">
        <v>22</v>
      </c>
      <c r="D1583" s="1" t="s">
        <v>2808</v>
      </c>
      <c r="E1583" s="2">
        <v>0</v>
      </c>
      <c r="F1583" s="1">
        <v>1</v>
      </c>
      <c r="G1583" s="1" t="s">
        <v>72</v>
      </c>
      <c r="H1583" s="1">
        <f t="shared" si="24"/>
        <v>0</v>
      </c>
      <c r="I1583" s="1" t="s">
        <v>22</v>
      </c>
      <c r="J1583" s="1" t="s">
        <v>0</v>
      </c>
    </row>
    <row r="1584" spans="1:10" ht="28.8" x14ac:dyDescent="0.3">
      <c r="A1584" s="1">
        <v>1970380</v>
      </c>
      <c r="B1584" s="1" t="s">
        <v>3009</v>
      </c>
      <c r="C1584" s="1" t="s">
        <v>22</v>
      </c>
      <c r="D1584" s="1" t="s">
        <v>2810</v>
      </c>
      <c r="E1584" s="2">
        <v>0</v>
      </c>
      <c r="F1584" s="1">
        <v>1</v>
      </c>
      <c r="G1584" s="1" t="s">
        <v>72</v>
      </c>
      <c r="H1584" s="1">
        <f t="shared" si="24"/>
        <v>0</v>
      </c>
      <c r="I1584" s="1" t="s">
        <v>22</v>
      </c>
      <c r="J1584" s="1" t="s">
        <v>0</v>
      </c>
    </row>
    <row r="1585" spans="1:10" x14ac:dyDescent="0.3">
      <c r="A1585" s="1">
        <v>1970381</v>
      </c>
      <c r="B1585" s="1" t="s">
        <v>3010</v>
      </c>
      <c r="C1585" s="1" t="s">
        <v>22</v>
      </c>
      <c r="D1585" s="1" t="s">
        <v>2812</v>
      </c>
      <c r="E1585" s="2">
        <v>0</v>
      </c>
      <c r="F1585" s="1">
        <v>1</v>
      </c>
      <c r="G1585" s="1" t="s">
        <v>147</v>
      </c>
      <c r="H1585" s="1">
        <f t="shared" si="24"/>
        <v>0</v>
      </c>
      <c r="I1585" s="1" t="s">
        <v>22</v>
      </c>
      <c r="J1585" s="1" t="s">
        <v>0</v>
      </c>
    </row>
    <row r="1586" spans="1:10" ht="43.2" x14ac:dyDescent="0.3">
      <c r="A1586" s="1">
        <v>1970382</v>
      </c>
      <c r="B1586" s="1" t="s">
        <v>3011</v>
      </c>
      <c r="C1586" s="1" t="s">
        <v>22</v>
      </c>
      <c r="D1586" s="1" t="s">
        <v>2814</v>
      </c>
      <c r="E1586" s="2">
        <v>0</v>
      </c>
      <c r="F1586" s="1">
        <v>12</v>
      </c>
      <c r="G1586" s="1" t="s">
        <v>72</v>
      </c>
      <c r="H1586" s="1">
        <f t="shared" si="24"/>
        <v>0</v>
      </c>
      <c r="I1586" s="1" t="s">
        <v>22</v>
      </c>
      <c r="J1586" s="1" t="s">
        <v>0</v>
      </c>
    </row>
    <row r="1587" spans="1:10" x14ac:dyDescent="0.3">
      <c r="A1587" s="1">
        <v>1970383</v>
      </c>
      <c r="B1587" s="1" t="s">
        <v>3012</v>
      </c>
      <c r="C1587" s="1" t="s">
        <v>22</v>
      </c>
      <c r="D1587" s="1" t="s">
        <v>2884</v>
      </c>
      <c r="E1587" s="2">
        <v>0</v>
      </c>
      <c r="F1587" s="1">
        <v>1</v>
      </c>
      <c r="G1587" s="1" t="s">
        <v>72</v>
      </c>
      <c r="H1587" s="1">
        <f t="shared" si="24"/>
        <v>0</v>
      </c>
      <c r="I1587" s="1" t="s">
        <v>22</v>
      </c>
      <c r="J1587" s="1" t="s">
        <v>0</v>
      </c>
    </row>
    <row r="1588" spans="1:10" x14ac:dyDescent="0.3">
      <c r="A1588" s="1">
        <v>1970384</v>
      </c>
      <c r="B1588" s="1" t="s">
        <v>3013</v>
      </c>
      <c r="C1588" s="1" t="s">
        <v>22</v>
      </c>
      <c r="D1588" s="1" t="s">
        <v>2820</v>
      </c>
      <c r="E1588" s="2">
        <v>0</v>
      </c>
      <c r="F1588" s="1">
        <v>2</v>
      </c>
      <c r="G1588" s="1" t="s">
        <v>72</v>
      </c>
      <c r="H1588" s="1">
        <f t="shared" si="24"/>
        <v>0</v>
      </c>
      <c r="I1588" s="1" t="s">
        <v>22</v>
      </c>
      <c r="J1588" s="1" t="s">
        <v>0</v>
      </c>
    </row>
    <row r="1589" spans="1:10" x14ac:dyDescent="0.3">
      <c r="A1589" s="1">
        <v>1970385</v>
      </c>
      <c r="B1589" s="1" t="s">
        <v>3014</v>
      </c>
      <c r="C1589" s="1" t="s">
        <v>22</v>
      </c>
      <c r="D1589" s="1" t="s">
        <v>2826</v>
      </c>
      <c r="E1589" s="2">
        <v>0</v>
      </c>
      <c r="F1589" s="1">
        <v>18</v>
      </c>
      <c r="G1589" s="1" t="s">
        <v>72</v>
      </c>
      <c r="H1589" s="1">
        <f t="shared" si="24"/>
        <v>0</v>
      </c>
      <c r="I1589" s="1" t="s">
        <v>22</v>
      </c>
      <c r="J1589" s="1" t="s">
        <v>0</v>
      </c>
    </row>
    <row r="1590" spans="1:10" x14ac:dyDescent="0.3">
      <c r="A1590" s="1">
        <v>1970386</v>
      </c>
      <c r="B1590" s="1" t="s">
        <v>3015</v>
      </c>
      <c r="C1590" s="1" t="s">
        <v>22</v>
      </c>
      <c r="D1590" s="1" t="s">
        <v>2828</v>
      </c>
      <c r="E1590" s="2">
        <v>0</v>
      </c>
      <c r="F1590" s="1">
        <v>1</v>
      </c>
      <c r="G1590" s="1" t="s">
        <v>72</v>
      </c>
      <c r="H1590" s="1">
        <f t="shared" si="24"/>
        <v>0</v>
      </c>
      <c r="I1590" s="1" t="s">
        <v>22</v>
      </c>
      <c r="J1590" s="1" t="s">
        <v>0</v>
      </c>
    </row>
    <row r="1591" spans="1:10" x14ac:dyDescent="0.3">
      <c r="A1591" s="1">
        <v>1970387</v>
      </c>
      <c r="B1591" s="1" t="s">
        <v>3016</v>
      </c>
      <c r="C1591" s="1" t="s">
        <v>22</v>
      </c>
      <c r="D1591" s="1" t="s">
        <v>2830</v>
      </c>
      <c r="E1591" s="2">
        <v>0</v>
      </c>
      <c r="F1591" s="1">
        <v>1</v>
      </c>
      <c r="G1591" s="1" t="s">
        <v>72</v>
      </c>
      <c r="H1591" s="1">
        <f t="shared" si="24"/>
        <v>0</v>
      </c>
      <c r="I1591" s="1" t="s">
        <v>22</v>
      </c>
      <c r="J1591" s="1" t="s">
        <v>0</v>
      </c>
    </row>
    <row r="1592" spans="1:10" x14ac:dyDescent="0.3">
      <c r="A1592" s="1">
        <v>1970388</v>
      </c>
      <c r="B1592" s="1" t="s">
        <v>3017</v>
      </c>
      <c r="C1592" s="1" t="s">
        <v>22</v>
      </c>
      <c r="D1592" s="1" t="s">
        <v>2832</v>
      </c>
      <c r="E1592" s="2">
        <v>0</v>
      </c>
      <c r="F1592" s="1">
        <v>1</v>
      </c>
      <c r="G1592" s="1" t="s">
        <v>72</v>
      </c>
      <c r="H1592" s="1">
        <f t="shared" si="24"/>
        <v>0</v>
      </c>
      <c r="I1592" s="1" t="s">
        <v>22</v>
      </c>
      <c r="J1592" s="1" t="s">
        <v>0</v>
      </c>
    </row>
    <row r="1593" spans="1:10" x14ac:dyDescent="0.3">
      <c r="A1593" s="1">
        <v>1970389</v>
      </c>
      <c r="B1593" s="1" t="s">
        <v>3018</v>
      </c>
      <c r="C1593" s="1" t="s">
        <v>22</v>
      </c>
      <c r="D1593" s="1" t="s">
        <v>2834</v>
      </c>
      <c r="E1593" s="2">
        <v>0</v>
      </c>
      <c r="F1593" s="1">
        <v>1</v>
      </c>
      <c r="G1593" s="1" t="s">
        <v>72</v>
      </c>
      <c r="H1593" s="1">
        <f t="shared" si="24"/>
        <v>0</v>
      </c>
      <c r="I1593" s="1" t="s">
        <v>22</v>
      </c>
      <c r="J1593" s="1" t="s">
        <v>0</v>
      </c>
    </row>
    <row r="1594" spans="1:10" x14ac:dyDescent="0.3">
      <c r="A1594" s="1">
        <v>1970390</v>
      </c>
      <c r="B1594" s="1" t="s">
        <v>3019</v>
      </c>
      <c r="C1594" s="1" t="s">
        <v>22</v>
      </c>
      <c r="D1594" s="1" t="s">
        <v>2836</v>
      </c>
      <c r="E1594" s="2">
        <v>0</v>
      </c>
      <c r="F1594" s="1">
        <v>1</v>
      </c>
      <c r="G1594" s="1" t="s">
        <v>72</v>
      </c>
      <c r="H1594" s="1">
        <f t="shared" si="24"/>
        <v>0</v>
      </c>
      <c r="I1594" s="1" t="s">
        <v>22</v>
      </c>
      <c r="J1594" s="1" t="s">
        <v>0</v>
      </c>
    </row>
    <row r="1595" spans="1:10" x14ac:dyDescent="0.3">
      <c r="A1595" s="1">
        <v>1970391</v>
      </c>
      <c r="B1595" s="1" t="s">
        <v>3020</v>
      </c>
      <c r="C1595" s="1" t="s">
        <v>22</v>
      </c>
      <c r="D1595" s="1" t="s">
        <v>2838</v>
      </c>
      <c r="E1595" s="2">
        <v>0</v>
      </c>
      <c r="F1595" s="1">
        <v>1</v>
      </c>
      <c r="G1595" s="1" t="s">
        <v>72</v>
      </c>
      <c r="H1595" s="1">
        <f t="shared" si="24"/>
        <v>0</v>
      </c>
      <c r="I1595" s="1" t="s">
        <v>22</v>
      </c>
      <c r="J1595" s="1" t="s">
        <v>0</v>
      </c>
    </row>
    <row r="1596" spans="1:10" x14ac:dyDescent="0.3">
      <c r="A1596" s="1">
        <v>1970392</v>
      </c>
      <c r="B1596" s="1" t="s">
        <v>3021</v>
      </c>
      <c r="C1596" s="1" t="s">
        <v>22</v>
      </c>
      <c r="D1596" s="1" t="s">
        <v>2840</v>
      </c>
      <c r="E1596" s="2">
        <v>0</v>
      </c>
      <c r="F1596" s="1">
        <v>1</v>
      </c>
      <c r="G1596" s="1" t="s">
        <v>72</v>
      </c>
      <c r="H1596" s="1">
        <f t="shared" si="24"/>
        <v>0</v>
      </c>
      <c r="I1596" s="1" t="s">
        <v>22</v>
      </c>
      <c r="J1596" s="1" t="s">
        <v>0</v>
      </c>
    </row>
    <row r="1597" spans="1:10" x14ac:dyDescent="0.3">
      <c r="A1597" s="1">
        <v>1970393</v>
      </c>
      <c r="B1597" s="1" t="s">
        <v>3022</v>
      </c>
      <c r="C1597" s="1" t="s">
        <v>22</v>
      </c>
      <c r="D1597" s="1" t="s">
        <v>2842</v>
      </c>
      <c r="E1597" s="2">
        <v>0</v>
      </c>
      <c r="F1597" s="1">
        <v>12</v>
      </c>
      <c r="G1597" s="1" t="s">
        <v>72</v>
      </c>
      <c r="H1597" s="1">
        <f t="shared" si="24"/>
        <v>0</v>
      </c>
      <c r="I1597" s="1" t="s">
        <v>22</v>
      </c>
      <c r="J1597" s="1" t="s">
        <v>0</v>
      </c>
    </row>
    <row r="1598" spans="1:10" x14ac:dyDescent="0.3">
      <c r="A1598" s="1">
        <v>1970394</v>
      </c>
      <c r="B1598" s="1" t="s">
        <v>3023</v>
      </c>
      <c r="C1598" s="1" t="s">
        <v>3024</v>
      </c>
      <c r="D1598" s="1" t="s">
        <v>3025</v>
      </c>
      <c r="E1598" s="1">
        <f>ROUND(H1599+H1600+H1601+H1602+H1603+H1604+H1605+H1606+H1607+H1608+H1609+H1610+H1611+H1612+H1613+H1614+H1615+H1616+H1617+H1618+H1619+H1620+H1621+H1622+H1623+H1624+H1625,2)</f>
        <v>0</v>
      </c>
      <c r="F1598" s="1">
        <v>1</v>
      </c>
      <c r="G1598" s="1" t="s">
        <v>0</v>
      </c>
      <c r="H1598" s="1">
        <f t="shared" si="24"/>
        <v>0</v>
      </c>
      <c r="I1598" s="1" t="s">
        <v>22</v>
      </c>
      <c r="J1598" s="1" t="s">
        <v>0</v>
      </c>
    </row>
    <row r="1599" spans="1:10" ht="28.8" x14ac:dyDescent="0.3">
      <c r="A1599" s="1">
        <v>1970395</v>
      </c>
      <c r="B1599" s="1" t="s">
        <v>3026</v>
      </c>
      <c r="C1599" s="1" t="s">
        <v>22</v>
      </c>
      <c r="D1599" s="1" t="s">
        <v>2790</v>
      </c>
      <c r="E1599" s="2">
        <v>0</v>
      </c>
      <c r="F1599" s="1">
        <v>1</v>
      </c>
      <c r="G1599" s="1" t="s">
        <v>72</v>
      </c>
      <c r="H1599" s="1">
        <f t="shared" si="24"/>
        <v>0</v>
      </c>
      <c r="I1599" s="1" t="s">
        <v>22</v>
      </c>
      <c r="J1599" s="1" t="s">
        <v>0</v>
      </c>
    </row>
    <row r="1600" spans="1:10" x14ac:dyDescent="0.3">
      <c r="A1600" s="1">
        <v>1970396</v>
      </c>
      <c r="B1600" s="1" t="s">
        <v>3027</v>
      </c>
      <c r="C1600" s="1" t="s">
        <v>22</v>
      </c>
      <c r="D1600" s="1" t="s">
        <v>2792</v>
      </c>
      <c r="E1600" s="2">
        <v>0</v>
      </c>
      <c r="F1600" s="1">
        <v>5</v>
      </c>
      <c r="G1600" s="1" t="s">
        <v>72</v>
      </c>
      <c r="H1600" s="1">
        <f t="shared" si="24"/>
        <v>0</v>
      </c>
      <c r="I1600" s="1" t="s">
        <v>22</v>
      </c>
      <c r="J1600" s="1" t="s">
        <v>0</v>
      </c>
    </row>
    <row r="1601" spans="1:10" x14ac:dyDescent="0.3">
      <c r="A1601" s="1">
        <v>1970397</v>
      </c>
      <c r="B1601" s="1" t="s">
        <v>3028</v>
      </c>
      <c r="C1601" s="1" t="s">
        <v>22</v>
      </c>
      <c r="D1601" s="1" t="s">
        <v>2794</v>
      </c>
      <c r="E1601" s="2">
        <v>0</v>
      </c>
      <c r="F1601" s="1">
        <v>1</v>
      </c>
      <c r="G1601" s="1" t="s">
        <v>72</v>
      </c>
      <c r="H1601" s="1">
        <f t="shared" si="24"/>
        <v>0</v>
      </c>
      <c r="I1601" s="1" t="s">
        <v>22</v>
      </c>
      <c r="J1601" s="1" t="s">
        <v>0</v>
      </c>
    </row>
    <row r="1602" spans="1:10" x14ac:dyDescent="0.3">
      <c r="A1602" s="1">
        <v>1970398</v>
      </c>
      <c r="B1602" s="1" t="s">
        <v>3029</v>
      </c>
      <c r="C1602" s="1" t="s">
        <v>22</v>
      </c>
      <c r="D1602" s="1" t="s">
        <v>2796</v>
      </c>
      <c r="E1602" s="2">
        <v>0</v>
      </c>
      <c r="F1602" s="1">
        <v>2</v>
      </c>
      <c r="G1602" s="1" t="s">
        <v>72</v>
      </c>
      <c r="H1602" s="1">
        <f t="shared" si="24"/>
        <v>0</v>
      </c>
      <c r="I1602" s="1" t="s">
        <v>22</v>
      </c>
      <c r="J1602" s="1" t="s">
        <v>0</v>
      </c>
    </row>
    <row r="1603" spans="1:10" ht="28.8" x14ac:dyDescent="0.3">
      <c r="A1603" s="1">
        <v>1970399</v>
      </c>
      <c r="B1603" s="1" t="s">
        <v>3030</v>
      </c>
      <c r="C1603" s="1" t="s">
        <v>22</v>
      </c>
      <c r="D1603" s="1" t="s">
        <v>2798</v>
      </c>
      <c r="E1603" s="2">
        <v>0</v>
      </c>
      <c r="F1603" s="1">
        <v>1</v>
      </c>
      <c r="G1603" s="1" t="s">
        <v>72</v>
      </c>
      <c r="H1603" s="1">
        <f t="shared" ref="H1603:H1666" si="25">IF(ISNUMBER(VALUE(E1603)),ROUND(SUM(ROUND(E1603,2)*F1603),2),"N")</f>
        <v>0</v>
      </c>
      <c r="I1603" s="1" t="s">
        <v>22</v>
      </c>
      <c r="J1603" s="1" t="s">
        <v>0</v>
      </c>
    </row>
    <row r="1604" spans="1:10" x14ac:dyDescent="0.3">
      <c r="A1604" s="1">
        <v>1970400</v>
      </c>
      <c r="B1604" s="1" t="s">
        <v>3031</v>
      </c>
      <c r="C1604" s="1" t="s">
        <v>22</v>
      </c>
      <c r="D1604" s="1" t="s">
        <v>2800</v>
      </c>
      <c r="E1604" s="2">
        <v>0</v>
      </c>
      <c r="F1604" s="1">
        <v>8</v>
      </c>
      <c r="G1604" s="1" t="s">
        <v>72</v>
      </c>
      <c r="H1604" s="1">
        <f t="shared" si="25"/>
        <v>0</v>
      </c>
      <c r="I1604" s="1" t="s">
        <v>22</v>
      </c>
      <c r="J1604" s="1" t="s">
        <v>0</v>
      </c>
    </row>
    <row r="1605" spans="1:10" x14ac:dyDescent="0.3">
      <c r="A1605" s="1">
        <v>1970401</v>
      </c>
      <c r="B1605" s="1" t="s">
        <v>3032</v>
      </c>
      <c r="C1605" s="1" t="s">
        <v>22</v>
      </c>
      <c r="D1605" s="1" t="s">
        <v>2802</v>
      </c>
      <c r="E1605" s="2">
        <v>0</v>
      </c>
      <c r="F1605" s="1">
        <v>5</v>
      </c>
      <c r="G1605" s="1" t="s">
        <v>72</v>
      </c>
      <c r="H1605" s="1">
        <f t="shared" si="25"/>
        <v>0</v>
      </c>
      <c r="I1605" s="1" t="s">
        <v>22</v>
      </c>
      <c r="J1605" s="1" t="s">
        <v>0</v>
      </c>
    </row>
    <row r="1606" spans="1:10" ht="57.6" x14ac:dyDescent="0.3">
      <c r="A1606" s="1">
        <v>1970402</v>
      </c>
      <c r="B1606" s="1" t="s">
        <v>3033</v>
      </c>
      <c r="C1606" s="1" t="s">
        <v>22</v>
      </c>
      <c r="D1606" s="1" t="s">
        <v>2804</v>
      </c>
      <c r="E1606" s="2">
        <v>0</v>
      </c>
      <c r="F1606" s="1">
        <v>1</v>
      </c>
      <c r="G1606" s="1" t="s">
        <v>72</v>
      </c>
      <c r="H1606" s="1">
        <f t="shared" si="25"/>
        <v>0</v>
      </c>
      <c r="I1606" s="1" t="s">
        <v>22</v>
      </c>
      <c r="J1606" s="1" t="s">
        <v>0</v>
      </c>
    </row>
    <row r="1607" spans="1:10" x14ac:dyDescent="0.3">
      <c r="A1607" s="1">
        <v>1970403</v>
      </c>
      <c r="B1607" s="1" t="s">
        <v>3034</v>
      </c>
      <c r="C1607" s="1" t="s">
        <v>22</v>
      </c>
      <c r="D1607" s="1" t="s">
        <v>2806</v>
      </c>
      <c r="E1607" s="2">
        <v>0</v>
      </c>
      <c r="F1607" s="1">
        <v>5</v>
      </c>
      <c r="G1607" s="1" t="s">
        <v>72</v>
      </c>
      <c r="H1607" s="1">
        <f t="shared" si="25"/>
        <v>0</v>
      </c>
      <c r="I1607" s="1" t="s">
        <v>22</v>
      </c>
      <c r="J1607" s="1" t="s">
        <v>0</v>
      </c>
    </row>
    <row r="1608" spans="1:10" ht="28.8" x14ac:dyDescent="0.3">
      <c r="A1608" s="1">
        <v>1970404</v>
      </c>
      <c r="B1608" s="1" t="s">
        <v>3035</v>
      </c>
      <c r="C1608" s="1" t="s">
        <v>22</v>
      </c>
      <c r="D1608" s="1" t="s">
        <v>2808</v>
      </c>
      <c r="E1608" s="2">
        <v>0</v>
      </c>
      <c r="F1608" s="1">
        <v>1</v>
      </c>
      <c r="G1608" s="1" t="s">
        <v>72</v>
      </c>
      <c r="H1608" s="1">
        <f t="shared" si="25"/>
        <v>0</v>
      </c>
      <c r="I1608" s="1" t="s">
        <v>22</v>
      </c>
      <c r="J1608" s="1" t="s">
        <v>0</v>
      </c>
    </row>
    <row r="1609" spans="1:10" ht="28.8" x14ac:dyDescent="0.3">
      <c r="A1609" s="1">
        <v>1970405</v>
      </c>
      <c r="B1609" s="1" t="s">
        <v>3036</v>
      </c>
      <c r="C1609" s="1" t="s">
        <v>22</v>
      </c>
      <c r="D1609" s="1" t="s">
        <v>2810</v>
      </c>
      <c r="E1609" s="2">
        <v>0</v>
      </c>
      <c r="F1609" s="1">
        <v>1</v>
      </c>
      <c r="G1609" s="1" t="s">
        <v>72</v>
      </c>
      <c r="H1609" s="1">
        <f t="shared" si="25"/>
        <v>0</v>
      </c>
      <c r="I1609" s="1" t="s">
        <v>22</v>
      </c>
      <c r="J1609" s="1" t="s">
        <v>0</v>
      </c>
    </row>
    <row r="1610" spans="1:10" x14ac:dyDescent="0.3">
      <c r="A1610" s="1">
        <v>1970406</v>
      </c>
      <c r="B1610" s="1" t="s">
        <v>3037</v>
      </c>
      <c r="C1610" s="1" t="s">
        <v>22</v>
      </c>
      <c r="D1610" s="1" t="s">
        <v>2812</v>
      </c>
      <c r="E1610" s="2">
        <v>0</v>
      </c>
      <c r="F1610" s="1">
        <v>1</v>
      </c>
      <c r="G1610" s="1" t="s">
        <v>147</v>
      </c>
      <c r="H1610" s="1">
        <f t="shared" si="25"/>
        <v>0</v>
      </c>
      <c r="I1610" s="1" t="s">
        <v>22</v>
      </c>
      <c r="J1610" s="1" t="s">
        <v>0</v>
      </c>
    </row>
    <row r="1611" spans="1:10" ht="43.2" x14ac:dyDescent="0.3">
      <c r="A1611" s="1">
        <v>1970407</v>
      </c>
      <c r="B1611" s="1" t="s">
        <v>3038</v>
      </c>
      <c r="C1611" s="1" t="s">
        <v>22</v>
      </c>
      <c r="D1611" s="1" t="s">
        <v>2814</v>
      </c>
      <c r="E1611" s="2">
        <v>0</v>
      </c>
      <c r="F1611" s="1">
        <v>12</v>
      </c>
      <c r="G1611" s="1" t="s">
        <v>72</v>
      </c>
      <c r="H1611" s="1">
        <f t="shared" si="25"/>
        <v>0</v>
      </c>
      <c r="I1611" s="1" t="s">
        <v>22</v>
      </c>
      <c r="J1611" s="1" t="s">
        <v>0</v>
      </c>
    </row>
    <row r="1612" spans="1:10" x14ac:dyDescent="0.3">
      <c r="A1612" s="1">
        <v>1970408</v>
      </c>
      <c r="B1612" s="1" t="s">
        <v>3039</v>
      </c>
      <c r="C1612" s="1" t="s">
        <v>22</v>
      </c>
      <c r="D1612" s="1" t="s">
        <v>3040</v>
      </c>
      <c r="E1612" s="2">
        <v>0</v>
      </c>
      <c r="F1612" s="1">
        <v>1</v>
      </c>
      <c r="G1612" s="1" t="s">
        <v>72</v>
      </c>
      <c r="H1612" s="1">
        <f t="shared" si="25"/>
        <v>0</v>
      </c>
      <c r="I1612" s="1" t="s">
        <v>22</v>
      </c>
      <c r="J1612" s="1" t="s">
        <v>0</v>
      </c>
    </row>
    <row r="1613" spans="1:10" x14ac:dyDescent="0.3">
      <c r="A1613" s="1">
        <v>1970409</v>
      </c>
      <c r="B1613" s="1" t="s">
        <v>3041</v>
      </c>
      <c r="C1613" s="1" t="s">
        <v>22</v>
      </c>
      <c r="D1613" s="1" t="s">
        <v>2818</v>
      </c>
      <c r="E1613" s="2">
        <v>0</v>
      </c>
      <c r="F1613" s="1">
        <v>1</v>
      </c>
      <c r="G1613" s="1" t="s">
        <v>72</v>
      </c>
      <c r="H1613" s="1">
        <f t="shared" si="25"/>
        <v>0</v>
      </c>
      <c r="I1613" s="1" t="s">
        <v>22</v>
      </c>
      <c r="J1613" s="1" t="s">
        <v>0</v>
      </c>
    </row>
    <row r="1614" spans="1:10" x14ac:dyDescent="0.3">
      <c r="A1614" s="1">
        <v>1970410</v>
      </c>
      <c r="B1614" s="1" t="s">
        <v>3042</v>
      </c>
      <c r="C1614" s="1" t="s">
        <v>22</v>
      </c>
      <c r="D1614" s="1" t="s">
        <v>2820</v>
      </c>
      <c r="E1614" s="2">
        <v>0</v>
      </c>
      <c r="F1614" s="1">
        <v>8</v>
      </c>
      <c r="G1614" s="1" t="s">
        <v>72</v>
      </c>
      <c r="H1614" s="1">
        <f t="shared" si="25"/>
        <v>0</v>
      </c>
      <c r="I1614" s="1" t="s">
        <v>22</v>
      </c>
      <c r="J1614" s="1" t="s">
        <v>0</v>
      </c>
    </row>
    <row r="1615" spans="1:10" x14ac:dyDescent="0.3">
      <c r="A1615" s="1">
        <v>1970411</v>
      </c>
      <c r="B1615" s="1" t="s">
        <v>3043</v>
      </c>
      <c r="C1615" s="1" t="s">
        <v>22</v>
      </c>
      <c r="D1615" s="1" t="s">
        <v>2822</v>
      </c>
      <c r="E1615" s="2">
        <v>0</v>
      </c>
      <c r="F1615" s="1">
        <v>1</v>
      </c>
      <c r="G1615" s="1" t="s">
        <v>72</v>
      </c>
      <c r="H1615" s="1">
        <f t="shared" si="25"/>
        <v>0</v>
      </c>
      <c r="I1615" s="1" t="s">
        <v>22</v>
      </c>
      <c r="J1615" s="1" t="s">
        <v>0</v>
      </c>
    </row>
    <row r="1616" spans="1:10" x14ac:dyDescent="0.3">
      <c r="A1616" s="1">
        <v>1970412</v>
      </c>
      <c r="B1616" s="1" t="s">
        <v>3044</v>
      </c>
      <c r="C1616" s="1" t="s">
        <v>22</v>
      </c>
      <c r="D1616" s="1" t="s">
        <v>2824</v>
      </c>
      <c r="E1616" s="2">
        <v>0</v>
      </c>
      <c r="F1616" s="1">
        <v>1</v>
      </c>
      <c r="G1616" s="1" t="s">
        <v>72</v>
      </c>
      <c r="H1616" s="1">
        <f t="shared" si="25"/>
        <v>0</v>
      </c>
      <c r="I1616" s="1" t="s">
        <v>22</v>
      </c>
      <c r="J1616" s="1" t="s">
        <v>0</v>
      </c>
    </row>
    <row r="1617" spans="1:10" x14ac:dyDescent="0.3">
      <c r="A1617" s="1">
        <v>1970413</v>
      </c>
      <c r="B1617" s="1" t="s">
        <v>3045</v>
      </c>
      <c r="C1617" s="1" t="s">
        <v>22</v>
      </c>
      <c r="D1617" s="1" t="s">
        <v>2826</v>
      </c>
      <c r="E1617" s="2">
        <v>0</v>
      </c>
      <c r="F1617" s="1">
        <v>100</v>
      </c>
      <c r="G1617" s="1" t="s">
        <v>72</v>
      </c>
      <c r="H1617" s="1">
        <f t="shared" si="25"/>
        <v>0</v>
      </c>
      <c r="I1617" s="1" t="s">
        <v>22</v>
      </c>
      <c r="J1617" s="1" t="s">
        <v>0</v>
      </c>
    </row>
    <row r="1618" spans="1:10" x14ac:dyDescent="0.3">
      <c r="A1618" s="1">
        <v>1970414</v>
      </c>
      <c r="B1618" s="1" t="s">
        <v>3046</v>
      </c>
      <c r="C1618" s="1" t="s">
        <v>22</v>
      </c>
      <c r="D1618" s="1" t="s">
        <v>2828</v>
      </c>
      <c r="E1618" s="2">
        <v>0</v>
      </c>
      <c r="F1618" s="1">
        <v>1</v>
      </c>
      <c r="G1618" s="1" t="s">
        <v>72</v>
      </c>
      <c r="H1618" s="1">
        <f t="shared" si="25"/>
        <v>0</v>
      </c>
      <c r="I1618" s="1" t="s">
        <v>22</v>
      </c>
      <c r="J1618" s="1" t="s">
        <v>0</v>
      </c>
    </row>
    <row r="1619" spans="1:10" x14ac:dyDescent="0.3">
      <c r="A1619" s="1">
        <v>1970415</v>
      </c>
      <c r="B1619" s="1" t="s">
        <v>3047</v>
      </c>
      <c r="C1619" s="1" t="s">
        <v>22</v>
      </c>
      <c r="D1619" s="1" t="s">
        <v>2830</v>
      </c>
      <c r="E1619" s="2">
        <v>0</v>
      </c>
      <c r="F1619" s="1">
        <v>1</v>
      </c>
      <c r="G1619" s="1" t="s">
        <v>72</v>
      </c>
      <c r="H1619" s="1">
        <f t="shared" si="25"/>
        <v>0</v>
      </c>
      <c r="I1619" s="1" t="s">
        <v>22</v>
      </c>
      <c r="J1619" s="1" t="s">
        <v>0</v>
      </c>
    </row>
    <row r="1620" spans="1:10" x14ac:dyDescent="0.3">
      <c r="A1620" s="1">
        <v>1970416</v>
      </c>
      <c r="B1620" s="1" t="s">
        <v>3048</v>
      </c>
      <c r="C1620" s="1" t="s">
        <v>22</v>
      </c>
      <c r="D1620" s="1" t="s">
        <v>2832</v>
      </c>
      <c r="E1620" s="2">
        <v>0</v>
      </c>
      <c r="F1620" s="1">
        <v>1</v>
      </c>
      <c r="G1620" s="1" t="s">
        <v>72</v>
      </c>
      <c r="H1620" s="1">
        <f t="shared" si="25"/>
        <v>0</v>
      </c>
      <c r="I1620" s="1" t="s">
        <v>22</v>
      </c>
      <c r="J1620" s="1" t="s">
        <v>0</v>
      </c>
    </row>
    <row r="1621" spans="1:10" x14ac:dyDescent="0.3">
      <c r="A1621" s="1">
        <v>1970417</v>
      </c>
      <c r="B1621" s="1" t="s">
        <v>3049</v>
      </c>
      <c r="C1621" s="1" t="s">
        <v>22</v>
      </c>
      <c r="D1621" s="1" t="s">
        <v>2834</v>
      </c>
      <c r="E1621" s="2">
        <v>0</v>
      </c>
      <c r="F1621" s="1">
        <v>4</v>
      </c>
      <c r="G1621" s="1" t="s">
        <v>72</v>
      </c>
      <c r="H1621" s="1">
        <f t="shared" si="25"/>
        <v>0</v>
      </c>
      <c r="I1621" s="1" t="s">
        <v>22</v>
      </c>
      <c r="J1621" s="1" t="s">
        <v>0</v>
      </c>
    </row>
    <row r="1622" spans="1:10" x14ac:dyDescent="0.3">
      <c r="A1622" s="1">
        <v>1970418</v>
      </c>
      <c r="B1622" s="1" t="s">
        <v>3050</v>
      </c>
      <c r="C1622" s="1" t="s">
        <v>22</v>
      </c>
      <c r="D1622" s="1" t="s">
        <v>2836</v>
      </c>
      <c r="E1622" s="2">
        <v>0</v>
      </c>
      <c r="F1622" s="1">
        <v>5</v>
      </c>
      <c r="G1622" s="1" t="s">
        <v>72</v>
      </c>
      <c r="H1622" s="1">
        <f t="shared" si="25"/>
        <v>0</v>
      </c>
      <c r="I1622" s="1" t="s">
        <v>22</v>
      </c>
      <c r="J1622" s="1" t="s">
        <v>0</v>
      </c>
    </row>
    <row r="1623" spans="1:10" x14ac:dyDescent="0.3">
      <c r="A1623" s="1">
        <v>1970419</v>
      </c>
      <c r="B1623" s="1" t="s">
        <v>3051</v>
      </c>
      <c r="C1623" s="1" t="s">
        <v>22</v>
      </c>
      <c r="D1623" s="1" t="s">
        <v>2838</v>
      </c>
      <c r="E1623" s="2">
        <v>0</v>
      </c>
      <c r="F1623" s="1">
        <v>1</v>
      </c>
      <c r="G1623" s="1" t="s">
        <v>72</v>
      </c>
      <c r="H1623" s="1">
        <f t="shared" si="25"/>
        <v>0</v>
      </c>
      <c r="I1623" s="1" t="s">
        <v>22</v>
      </c>
      <c r="J1623" s="1" t="s">
        <v>0</v>
      </c>
    </row>
    <row r="1624" spans="1:10" x14ac:dyDescent="0.3">
      <c r="A1624" s="1">
        <v>1970420</v>
      </c>
      <c r="B1624" s="1" t="s">
        <v>3052</v>
      </c>
      <c r="C1624" s="1" t="s">
        <v>22</v>
      </c>
      <c r="D1624" s="1" t="s">
        <v>2840</v>
      </c>
      <c r="E1624" s="2">
        <v>0</v>
      </c>
      <c r="F1624" s="1">
        <v>1</v>
      </c>
      <c r="G1624" s="1" t="s">
        <v>72</v>
      </c>
      <c r="H1624" s="1">
        <f t="shared" si="25"/>
        <v>0</v>
      </c>
      <c r="I1624" s="1" t="s">
        <v>22</v>
      </c>
      <c r="J1624" s="1" t="s">
        <v>0</v>
      </c>
    </row>
    <row r="1625" spans="1:10" x14ac:dyDescent="0.3">
      <c r="A1625" s="1">
        <v>1970421</v>
      </c>
      <c r="B1625" s="1" t="s">
        <v>3053</v>
      </c>
      <c r="C1625" s="1" t="s">
        <v>22</v>
      </c>
      <c r="D1625" s="1" t="s">
        <v>2842</v>
      </c>
      <c r="E1625" s="2">
        <v>0</v>
      </c>
      <c r="F1625" s="1">
        <v>12</v>
      </c>
      <c r="G1625" s="1" t="s">
        <v>72</v>
      </c>
      <c r="H1625" s="1">
        <f t="shared" si="25"/>
        <v>0</v>
      </c>
      <c r="I1625" s="1" t="s">
        <v>22</v>
      </c>
      <c r="J1625" s="1" t="s">
        <v>0</v>
      </c>
    </row>
    <row r="1626" spans="1:10" x14ac:dyDescent="0.3">
      <c r="A1626" s="1">
        <v>1970422</v>
      </c>
      <c r="B1626" s="1" t="s">
        <v>3054</v>
      </c>
      <c r="C1626" s="1" t="s">
        <v>3055</v>
      </c>
      <c r="D1626" s="1" t="s">
        <v>2944</v>
      </c>
      <c r="E1626" s="1">
        <f>ROUND(H1627+H1628+H1629+H1630+H1631+H1632+H1633+H1634+H1635+H1636+H1637+H1638+H1639+H1640+H1641+H1642+H1643+H1644+H1645+H1646+H1647+H1648+H1649+H1650+H1651+H1652+H1653,2)</f>
        <v>0</v>
      </c>
      <c r="F1626" s="1">
        <v>1</v>
      </c>
      <c r="G1626" s="1" t="s">
        <v>0</v>
      </c>
      <c r="H1626" s="1">
        <f t="shared" si="25"/>
        <v>0</v>
      </c>
      <c r="I1626" s="1" t="s">
        <v>22</v>
      </c>
      <c r="J1626" s="1" t="s">
        <v>0</v>
      </c>
    </row>
    <row r="1627" spans="1:10" ht="28.8" x14ac:dyDescent="0.3">
      <c r="A1627" s="1">
        <v>1970423</v>
      </c>
      <c r="B1627" s="1" t="s">
        <v>3056</v>
      </c>
      <c r="C1627" s="1" t="s">
        <v>22</v>
      </c>
      <c r="D1627" s="1" t="s">
        <v>2946</v>
      </c>
      <c r="E1627" s="2">
        <v>0</v>
      </c>
      <c r="F1627" s="1">
        <v>1</v>
      </c>
      <c r="G1627" s="1" t="s">
        <v>72</v>
      </c>
      <c r="H1627" s="1">
        <f t="shared" si="25"/>
        <v>0</v>
      </c>
      <c r="I1627" s="1" t="s">
        <v>22</v>
      </c>
      <c r="J1627" s="1" t="s">
        <v>0</v>
      </c>
    </row>
    <row r="1628" spans="1:10" x14ac:dyDescent="0.3">
      <c r="A1628" s="1">
        <v>1970424</v>
      </c>
      <c r="B1628" s="1" t="s">
        <v>3057</v>
      </c>
      <c r="C1628" s="1" t="s">
        <v>22</v>
      </c>
      <c r="D1628" s="1" t="s">
        <v>2792</v>
      </c>
      <c r="E1628" s="2">
        <v>0</v>
      </c>
      <c r="F1628" s="1">
        <v>3</v>
      </c>
      <c r="G1628" s="1" t="s">
        <v>72</v>
      </c>
      <c r="H1628" s="1">
        <f t="shared" si="25"/>
        <v>0</v>
      </c>
      <c r="I1628" s="1" t="s">
        <v>22</v>
      </c>
      <c r="J1628" s="1" t="s">
        <v>0</v>
      </c>
    </row>
    <row r="1629" spans="1:10" x14ac:dyDescent="0.3">
      <c r="A1629" s="1">
        <v>1970425</v>
      </c>
      <c r="B1629" s="1" t="s">
        <v>3058</v>
      </c>
      <c r="C1629" s="1" t="s">
        <v>22</v>
      </c>
      <c r="D1629" s="1" t="s">
        <v>2794</v>
      </c>
      <c r="E1629" s="2">
        <v>0</v>
      </c>
      <c r="F1629" s="1">
        <v>1</v>
      </c>
      <c r="G1629" s="1" t="s">
        <v>72</v>
      </c>
      <c r="H1629" s="1">
        <f t="shared" si="25"/>
        <v>0</v>
      </c>
      <c r="I1629" s="1" t="s">
        <v>22</v>
      </c>
      <c r="J1629" s="1" t="s">
        <v>0</v>
      </c>
    </row>
    <row r="1630" spans="1:10" x14ac:dyDescent="0.3">
      <c r="A1630" s="1">
        <v>1970426</v>
      </c>
      <c r="B1630" s="1" t="s">
        <v>3059</v>
      </c>
      <c r="C1630" s="1" t="s">
        <v>22</v>
      </c>
      <c r="D1630" s="1" t="s">
        <v>2796</v>
      </c>
      <c r="E1630" s="2">
        <v>0</v>
      </c>
      <c r="F1630" s="1">
        <v>1</v>
      </c>
      <c r="G1630" s="1" t="s">
        <v>72</v>
      </c>
      <c r="H1630" s="1">
        <f t="shared" si="25"/>
        <v>0</v>
      </c>
      <c r="I1630" s="1" t="s">
        <v>22</v>
      </c>
      <c r="J1630" s="1" t="s">
        <v>0</v>
      </c>
    </row>
    <row r="1631" spans="1:10" ht="28.8" x14ac:dyDescent="0.3">
      <c r="A1631" s="1">
        <v>1970427</v>
      </c>
      <c r="B1631" s="1" t="s">
        <v>3060</v>
      </c>
      <c r="C1631" s="1" t="s">
        <v>22</v>
      </c>
      <c r="D1631" s="1" t="s">
        <v>2798</v>
      </c>
      <c r="E1631" s="2">
        <v>0</v>
      </c>
      <c r="F1631" s="1">
        <v>1</v>
      </c>
      <c r="G1631" s="1" t="s">
        <v>72</v>
      </c>
      <c r="H1631" s="1">
        <f t="shared" si="25"/>
        <v>0</v>
      </c>
      <c r="I1631" s="1" t="s">
        <v>22</v>
      </c>
      <c r="J1631" s="1" t="s">
        <v>0</v>
      </c>
    </row>
    <row r="1632" spans="1:10" x14ac:dyDescent="0.3">
      <c r="A1632" s="1">
        <v>1970428</v>
      </c>
      <c r="B1632" s="1" t="s">
        <v>3061</v>
      </c>
      <c r="C1632" s="1" t="s">
        <v>22</v>
      </c>
      <c r="D1632" s="1" t="s">
        <v>2800</v>
      </c>
      <c r="E1632" s="2">
        <v>0</v>
      </c>
      <c r="F1632" s="1">
        <v>5</v>
      </c>
      <c r="G1632" s="1" t="s">
        <v>72</v>
      </c>
      <c r="H1632" s="1">
        <f t="shared" si="25"/>
        <v>0</v>
      </c>
      <c r="I1632" s="1" t="s">
        <v>22</v>
      </c>
      <c r="J1632" s="1" t="s">
        <v>0</v>
      </c>
    </row>
    <row r="1633" spans="1:10" x14ac:dyDescent="0.3">
      <c r="A1633" s="1">
        <v>1970429</v>
      </c>
      <c r="B1633" s="1" t="s">
        <v>3062</v>
      </c>
      <c r="C1633" s="1" t="s">
        <v>22</v>
      </c>
      <c r="D1633" s="1" t="s">
        <v>2802</v>
      </c>
      <c r="E1633" s="2">
        <v>0</v>
      </c>
      <c r="F1633" s="1">
        <v>3</v>
      </c>
      <c r="G1633" s="1" t="s">
        <v>72</v>
      </c>
      <c r="H1633" s="1">
        <f t="shared" si="25"/>
        <v>0</v>
      </c>
      <c r="I1633" s="1" t="s">
        <v>22</v>
      </c>
      <c r="J1633" s="1" t="s">
        <v>0</v>
      </c>
    </row>
    <row r="1634" spans="1:10" ht="57.6" x14ac:dyDescent="0.3">
      <c r="A1634" s="1">
        <v>1970430</v>
      </c>
      <c r="B1634" s="1" t="s">
        <v>3063</v>
      </c>
      <c r="C1634" s="1" t="s">
        <v>22</v>
      </c>
      <c r="D1634" s="1" t="s">
        <v>2804</v>
      </c>
      <c r="E1634" s="2">
        <v>0</v>
      </c>
      <c r="F1634" s="1">
        <v>1</v>
      </c>
      <c r="G1634" s="1" t="s">
        <v>72</v>
      </c>
      <c r="H1634" s="1">
        <f t="shared" si="25"/>
        <v>0</v>
      </c>
      <c r="I1634" s="1" t="s">
        <v>22</v>
      </c>
      <c r="J1634" s="1" t="s">
        <v>0</v>
      </c>
    </row>
    <row r="1635" spans="1:10" x14ac:dyDescent="0.3">
      <c r="A1635" s="1">
        <v>1970431</v>
      </c>
      <c r="B1635" s="1" t="s">
        <v>3064</v>
      </c>
      <c r="C1635" s="1" t="s">
        <v>22</v>
      </c>
      <c r="D1635" s="1" t="s">
        <v>2806</v>
      </c>
      <c r="E1635" s="2">
        <v>0</v>
      </c>
      <c r="F1635" s="1">
        <v>3</v>
      </c>
      <c r="G1635" s="1" t="s">
        <v>72</v>
      </c>
      <c r="H1635" s="1">
        <f t="shared" si="25"/>
        <v>0</v>
      </c>
      <c r="I1635" s="1" t="s">
        <v>22</v>
      </c>
      <c r="J1635" s="1" t="s">
        <v>0</v>
      </c>
    </row>
    <row r="1636" spans="1:10" ht="28.8" x14ac:dyDescent="0.3">
      <c r="A1636" s="1">
        <v>1970432</v>
      </c>
      <c r="B1636" s="1" t="s">
        <v>3065</v>
      </c>
      <c r="C1636" s="1" t="s">
        <v>22</v>
      </c>
      <c r="D1636" s="1" t="s">
        <v>2808</v>
      </c>
      <c r="E1636" s="2">
        <v>0</v>
      </c>
      <c r="F1636" s="1">
        <v>1</v>
      </c>
      <c r="G1636" s="1" t="s">
        <v>72</v>
      </c>
      <c r="H1636" s="1">
        <f t="shared" si="25"/>
        <v>0</v>
      </c>
      <c r="I1636" s="1" t="s">
        <v>22</v>
      </c>
      <c r="J1636" s="1" t="s">
        <v>0</v>
      </c>
    </row>
    <row r="1637" spans="1:10" ht="28.8" x14ac:dyDescent="0.3">
      <c r="A1637" s="1">
        <v>1970433</v>
      </c>
      <c r="B1637" s="1" t="s">
        <v>3066</v>
      </c>
      <c r="C1637" s="1" t="s">
        <v>22</v>
      </c>
      <c r="D1637" s="1" t="s">
        <v>2810</v>
      </c>
      <c r="E1637" s="2">
        <v>0</v>
      </c>
      <c r="F1637" s="1">
        <v>1</v>
      </c>
      <c r="G1637" s="1" t="s">
        <v>72</v>
      </c>
      <c r="H1637" s="1">
        <f t="shared" si="25"/>
        <v>0</v>
      </c>
      <c r="I1637" s="1" t="s">
        <v>22</v>
      </c>
      <c r="J1637" s="1" t="s">
        <v>0</v>
      </c>
    </row>
    <row r="1638" spans="1:10" x14ac:dyDescent="0.3">
      <c r="A1638" s="1">
        <v>1970434</v>
      </c>
      <c r="B1638" s="1" t="s">
        <v>3067</v>
      </c>
      <c r="C1638" s="1" t="s">
        <v>22</v>
      </c>
      <c r="D1638" s="1" t="s">
        <v>2812</v>
      </c>
      <c r="E1638" s="2">
        <v>0</v>
      </c>
      <c r="F1638" s="1">
        <v>1</v>
      </c>
      <c r="G1638" s="1" t="s">
        <v>147</v>
      </c>
      <c r="H1638" s="1">
        <f t="shared" si="25"/>
        <v>0</v>
      </c>
      <c r="I1638" s="1" t="s">
        <v>22</v>
      </c>
      <c r="J1638" s="1" t="s">
        <v>0</v>
      </c>
    </row>
    <row r="1639" spans="1:10" ht="43.2" x14ac:dyDescent="0.3">
      <c r="A1639" s="1">
        <v>1970435</v>
      </c>
      <c r="B1639" s="1" t="s">
        <v>3068</v>
      </c>
      <c r="C1639" s="1" t="s">
        <v>22</v>
      </c>
      <c r="D1639" s="1" t="s">
        <v>2814</v>
      </c>
      <c r="E1639" s="2">
        <v>0</v>
      </c>
      <c r="F1639" s="1">
        <v>48</v>
      </c>
      <c r="G1639" s="1" t="s">
        <v>72</v>
      </c>
      <c r="H1639" s="1">
        <f t="shared" si="25"/>
        <v>0</v>
      </c>
      <c r="I1639" s="1" t="s">
        <v>22</v>
      </c>
      <c r="J1639" s="1" t="s">
        <v>0</v>
      </c>
    </row>
    <row r="1640" spans="1:10" x14ac:dyDescent="0.3">
      <c r="A1640" s="1">
        <v>1970436</v>
      </c>
      <c r="B1640" s="1" t="s">
        <v>3069</v>
      </c>
      <c r="C1640" s="1" t="s">
        <v>22</v>
      </c>
      <c r="D1640" s="1" t="s">
        <v>2960</v>
      </c>
      <c r="E1640" s="2">
        <v>0</v>
      </c>
      <c r="F1640" s="1">
        <v>1</v>
      </c>
      <c r="G1640" s="1" t="s">
        <v>72</v>
      </c>
      <c r="H1640" s="1">
        <f t="shared" si="25"/>
        <v>0</v>
      </c>
      <c r="I1640" s="1" t="s">
        <v>22</v>
      </c>
      <c r="J1640" s="1" t="s">
        <v>0</v>
      </c>
    </row>
    <row r="1641" spans="1:10" x14ac:dyDescent="0.3">
      <c r="A1641" s="1">
        <v>1970437</v>
      </c>
      <c r="B1641" s="1" t="s">
        <v>3070</v>
      </c>
      <c r="C1641" s="1" t="s">
        <v>22</v>
      </c>
      <c r="D1641" s="1" t="s">
        <v>2962</v>
      </c>
      <c r="E1641" s="2">
        <v>0</v>
      </c>
      <c r="F1641" s="1">
        <v>1</v>
      </c>
      <c r="G1641" s="1" t="s">
        <v>72</v>
      </c>
      <c r="H1641" s="1">
        <f t="shared" si="25"/>
        <v>0</v>
      </c>
      <c r="I1641" s="1" t="s">
        <v>22</v>
      </c>
      <c r="J1641" s="1" t="s">
        <v>0</v>
      </c>
    </row>
    <row r="1642" spans="1:10" x14ac:dyDescent="0.3">
      <c r="A1642" s="1">
        <v>1970438</v>
      </c>
      <c r="B1642" s="1" t="s">
        <v>3071</v>
      </c>
      <c r="C1642" s="1" t="s">
        <v>22</v>
      </c>
      <c r="D1642" s="1" t="s">
        <v>2820</v>
      </c>
      <c r="E1642" s="2">
        <v>0</v>
      </c>
      <c r="F1642" s="1">
        <v>5</v>
      </c>
      <c r="G1642" s="1" t="s">
        <v>72</v>
      </c>
      <c r="H1642" s="1">
        <f t="shared" si="25"/>
        <v>0</v>
      </c>
      <c r="I1642" s="1" t="s">
        <v>22</v>
      </c>
      <c r="J1642" s="1" t="s">
        <v>0</v>
      </c>
    </row>
    <row r="1643" spans="1:10" x14ac:dyDescent="0.3">
      <c r="A1643" s="1">
        <v>1970439</v>
      </c>
      <c r="B1643" s="1" t="s">
        <v>3072</v>
      </c>
      <c r="C1643" s="1" t="s">
        <v>22</v>
      </c>
      <c r="D1643" s="1" t="s">
        <v>2822</v>
      </c>
      <c r="E1643" s="2">
        <v>0</v>
      </c>
      <c r="F1643" s="1">
        <v>1</v>
      </c>
      <c r="G1643" s="1" t="s">
        <v>72</v>
      </c>
      <c r="H1643" s="1">
        <f t="shared" si="25"/>
        <v>0</v>
      </c>
      <c r="I1643" s="1" t="s">
        <v>22</v>
      </c>
      <c r="J1643" s="1" t="s">
        <v>0</v>
      </c>
    </row>
    <row r="1644" spans="1:10" x14ac:dyDescent="0.3">
      <c r="A1644" s="1">
        <v>1970440</v>
      </c>
      <c r="B1644" s="1" t="s">
        <v>3073</v>
      </c>
      <c r="C1644" s="1" t="s">
        <v>22</v>
      </c>
      <c r="D1644" s="1" t="s">
        <v>2824</v>
      </c>
      <c r="E1644" s="2">
        <v>0</v>
      </c>
      <c r="F1644" s="1">
        <v>1</v>
      </c>
      <c r="G1644" s="1" t="s">
        <v>72</v>
      </c>
      <c r="H1644" s="1">
        <f t="shared" si="25"/>
        <v>0</v>
      </c>
      <c r="I1644" s="1" t="s">
        <v>22</v>
      </c>
      <c r="J1644" s="1" t="s">
        <v>0</v>
      </c>
    </row>
    <row r="1645" spans="1:10" x14ac:dyDescent="0.3">
      <c r="A1645" s="1">
        <v>1970441</v>
      </c>
      <c r="B1645" s="1" t="s">
        <v>3074</v>
      </c>
      <c r="C1645" s="1" t="s">
        <v>22</v>
      </c>
      <c r="D1645" s="1" t="s">
        <v>2826</v>
      </c>
      <c r="E1645" s="2">
        <v>0</v>
      </c>
      <c r="F1645" s="1">
        <v>62</v>
      </c>
      <c r="G1645" s="1" t="s">
        <v>72</v>
      </c>
      <c r="H1645" s="1">
        <f t="shared" si="25"/>
        <v>0</v>
      </c>
      <c r="I1645" s="1" t="s">
        <v>22</v>
      </c>
      <c r="J1645" s="1" t="s">
        <v>0</v>
      </c>
    </row>
    <row r="1646" spans="1:10" x14ac:dyDescent="0.3">
      <c r="A1646" s="1">
        <v>1970442</v>
      </c>
      <c r="B1646" s="1" t="s">
        <v>3075</v>
      </c>
      <c r="C1646" s="1" t="s">
        <v>22</v>
      </c>
      <c r="D1646" s="1" t="s">
        <v>2828</v>
      </c>
      <c r="E1646" s="2">
        <v>0</v>
      </c>
      <c r="F1646" s="1">
        <v>1</v>
      </c>
      <c r="G1646" s="1" t="s">
        <v>72</v>
      </c>
      <c r="H1646" s="1">
        <f t="shared" si="25"/>
        <v>0</v>
      </c>
      <c r="I1646" s="1" t="s">
        <v>22</v>
      </c>
      <c r="J1646" s="1" t="s">
        <v>0</v>
      </c>
    </row>
    <row r="1647" spans="1:10" x14ac:dyDescent="0.3">
      <c r="A1647" s="1">
        <v>1970443</v>
      </c>
      <c r="B1647" s="1" t="s">
        <v>3076</v>
      </c>
      <c r="C1647" s="1" t="s">
        <v>22</v>
      </c>
      <c r="D1647" s="1" t="s">
        <v>2830</v>
      </c>
      <c r="E1647" s="2">
        <v>0</v>
      </c>
      <c r="F1647" s="1">
        <v>1</v>
      </c>
      <c r="G1647" s="1" t="s">
        <v>72</v>
      </c>
      <c r="H1647" s="1">
        <f t="shared" si="25"/>
        <v>0</v>
      </c>
      <c r="I1647" s="1" t="s">
        <v>22</v>
      </c>
      <c r="J1647" s="1" t="s">
        <v>0</v>
      </c>
    </row>
    <row r="1648" spans="1:10" x14ac:dyDescent="0.3">
      <c r="A1648" s="1">
        <v>1970444</v>
      </c>
      <c r="B1648" s="1" t="s">
        <v>3077</v>
      </c>
      <c r="C1648" s="1" t="s">
        <v>22</v>
      </c>
      <c r="D1648" s="1" t="s">
        <v>2832</v>
      </c>
      <c r="E1648" s="2">
        <v>0</v>
      </c>
      <c r="F1648" s="1">
        <v>1</v>
      </c>
      <c r="G1648" s="1" t="s">
        <v>72</v>
      </c>
      <c r="H1648" s="1">
        <f t="shared" si="25"/>
        <v>0</v>
      </c>
      <c r="I1648" s="1" t="s">
        <v>22</v>
      </c>
      <c r="J1648" s="1" t="s">
        <v>0</v>
      </c>
    </row>
    <row r="1649" spans="1:10" x14ac:dyDescent="0.3">
      <c r="A1649" s="1">
        <v>1970445</v>
      </c>
      <c r="B1649" s="1" t="s">
        <v>3078</v>
      </c>
      <c r="C1649" s="1" t="s">
        <v>22</v>
      </c>
      <c r="D1649" s="1" t="s">
        <v>2834</v>
      </c>
      <c r="E1649" s="2">
        <v>0</v>
      </c>
      <c r="F1649" s="1">
        <v>3</v>
      </c>
      <c r="G1649" s="1" t="s">
        <v>72</v>
      </c>
      <c r="H1649" s="1">
        <f t="shared" si="25"/>
        <v>0</v>
      </c>
      <c r="I1649" s="1" t="s">
        <v>22</v>
      </c>
      <c r="J1649" s="1" t="s">
        <v>0</v>
      </c>
    </row>
    <row r="1650" spans="1:10" x14ac:dyDescent="0.3">
      <c r="A1650" s="1">
        <v>1970446</v>
      </c>
      <c r="B1650" s="1" t="s">
        <v>3079</v>
      </c>
      <c r="C1650" s="1" t="s">
        <v>22</v>
      </c>
      <c r="D1650" s="1" t="s">
        <v>2836</v>
      </c>
      <c r="E1650" s="2">
        <v>0</v>
      </c>
      <c r="F1650" s="1">
        <v>3</v>
      </c>
      <c r="G1650" s="1" t="s">
        <v>72</v>
      </c>
      <c r="H1650" s="1">
        <f t="shared" si="25"/>
        <v>0</v>
      </c>
      <c r="I1650" s="1" t="s">
        <v>22</v>
      </c>
      <c r="J1650" s="1" t="s">
        <v>0</v>
      </c>
    </row>
    <row r="1651" spans="1:10" x14ac:dyDescent="0.3">
      <c r="A1651" s="1">
        <v>1970447</v>
      </c>
      <c r="B1651" s="1" t="s">
        <v>3080</v>
      </c>
      <c r="C1651" s="1" t="s">
        <v>22</v>
      </c>
      <c r="D1651" s="1" t="s">
        <v>2838</v>
      </c>
      <c r="E1651" s="2">
        <v>0</v>
      </c>
      <c r="F1651" s="1">
        <v>1</v>
      </c>
      <c r="G1651" s="1" t="s">
        <v>72</v>
      </c>
      <c r="H1651" s="1">
        <f t="shared" si="25"/>
        <v>0</v>
      </c>
      <c r="I1651" s="1" t="s">
        <v>22</v>
      </c>
      <c r="J1651" s="1" t="s">
        <v>0</v>
      </c>
    </row>
    <row r="1652" spans="1:10" x14ac:dyDescent="0.3">
      <c r="A1652" s="1">
        <v>1970448</v>
      </c>
      <c r="B1652" s="1" t="s">
        <v>3081</v>
      </c>
      <c r="C1652" s="1" t="s">
        <v>22</v>
      </c>
      <c r="D1652" s="1" t="s">
        <v>2840</v>
      </c>
      <c r="E1652" s="2">
        <v>0</v>
      </c>
      <c r="F1652" s="1">
        <v>1</v>
      </c>
      <c r="G1652" s="1" t="s">
        <v>72</v>
      </c>
      <c r="H1652" s="1">
        <f t="shared" si="25"/>
        <v>0</v>
      </c>
      <c r="I1652" s="1" t="s">
        <v>22</v>
      </c>
      <c r="J1652" s="1" t="s">
        <v>0</v>
      </c>
    </row>
    <row r="1653" spans="1:10" x14ac:dyDescent="0.3">
      <c r="A1653" s="1">
        <v>1970449</v>
      </c>
      <c r="B1653" s="1" t="s">
        <v>3082</v>
      </c>
      <c r="C1653" s="1" t="s">
        <v>22</v>
      </c>
      <c r="D1653" s="1" t="s">
        <v>2842</v>
      </c>
      <c r="E1653" s="2">
        <v>0</v>
      </c>
      <c r="F1653" s="1">
        <v>12</v>
      </c>
      <c r="G1653" s="1" t="s">
        <v>72</v>
      </c>
      <c r="H1653" s="1">
        <f t="shared" si="25"/>
        <v>0</v>
      </c>
      <c r="I1653" s="1" t="s">
        <v>22</v>
      </c>
      <c r="J1653" s="1" t="s">
        <v>0</v>
      </c>
    </row>
    <row r="1654" spans="1:10" x14ac:dyDescent="0.3">
      <c r="A1654" s="1">
        <v>1970450</v>
      </c>
      <c r="B1654" s="1" t="s">
        <v>3083</v>
      </c>
      <c r="C1654" s="1" t="s">
        <v>3084</v>
      </c>
      <c r="D1654" s="1" t="s">
        <v>3085</v>
      </c>
      <c r="E1654" s="1">
        <f>ROUND(H1655+H1656+H1657+H1658+H1659+H1660+H1661+H1662+H1663+H1664+H1665+H1666+H1667+H1668+H1669+H1670+H1671+H1672,2)</f>
        <v>0</v>
      </c>
      <c r="F1654" s="1">
        <v>1</v>
      </c>
      <c r="G1654" s="1" t="s">
        <v>0</v>
      </c>
      <c r="H1654" s="1">
        <f t="shared" si="25"/>
        <v>0</v>
      </c>
      <c r="I1654" s="1" t="s">
        <v>22</v>
      </c>
      <c r="J1654" s="1" t="s">
        <v>0</v>
      </c>
    </row>
    <row r="1655" spans="1:10" ht="28.8" x14ac:dyDescent="0.3">
      <c r="A1655" s="1">
        <v>1970451</v>
      </c>
      <c r="B1655" s="1" t="s">
        <v>3086</v>
      </c>
      <c r="C1655" s="1" t="s">
        <v>22</v>
      </c>
      <c r="D1655" s="1" t="s">
        <v>2756</v>
      </c>
      <c r="E1655" s="2">
        <v>0</v>
      </c>
      <c r="F1655" s="1">
        <v>5500</v>
      </c>
      <c r="G1655" s="1" t="s">
        <v>79</v>
      </c>
      <c r="H1655" s="1">
        <f t="shared" si="25"/>
        <v>0</v>
      </c>
      <c r="I1655" s="1" t="s">
        <v>22</v>
      </c>
      <c r="J1655" s="1" t="s">
        <v>0</v>
      </c>
    </row>
    <row r="1656" spans="1:10" x14ac:dyDescent="0.3">
      <c r="A1656" s="1">
        <v>1970452</v>
      </c>
      <c r="B1656" s="1" t="s">
        <v>3087</v>
      </c>
      <c r="C1656" s="1" t="s">
        <v>22</v>
      </c>
      <c r="D1656" s="1" t="s">
        <v>2758</v>
      </c>
      <c r="E1656" s="2">
        <v>0</v>
      </c>
      <c r="F1656" s="1">
        <v>5500</v>
      </c>
      <c r="G1656" s="1" t="s">
        <v>79</v>
      </c>
      <c r="H1656" s="1">
        <f t="shared" si="25"/>
        <v>0</v>
      </c>
      <c r="I1656" s="1" t="s">
        <v>22</v>
      </c>
      <c r="J1656" s="1" t="s">
        <v>0</v>
      </c>
    </row>
    <row r="1657" spans="1:10" x14ac:dyDescent="0.3">
      <c r="A1657" s="1">
        <v>1970453</v>
      </c>
      <c r="B1657" s="1" t="s">
        <v>3088</v>
      </c>
      <c r="C1657" s="1" t="s">
        <v>22</v>
      </c>
      <c r="D1657" s="1" t="s">
        <v>2504</v>
      </c>
      <c r="E1657" s="2">
        <v>0</v>
      </c>
      <c r="F1657" s="1">
        <v>252</v>
      </c>
      <c r="G1657" s="1" t="s">
        <v>72</v>
      </c>
      <c r="H1657" s="1">
        <f t="shared" si="25"/>
        <v>0</v>
      </c>
      <c r="I1657" s="1" t="s">
        <v>22</v>
      </c>
      <c r="J1657" s="1" t="s">
        <v>0</v>
      </c>
    </row>
    <row r="1658" spans="1:10" x14ac:dyDescent="0.3">
      <c r="A1658" s="1">
        <v>1970454</v>
      </c>
      <c r="B1658" s="1" t="s">
        <v>3089</v>
      </c>
      <c r="C1658" s="1" t="s">
        <v>22</v>
      </c>
      <c r="D1658" s="1" t="s">
        <v>3090</v>
      </c>
      <c r="E1658" s="2">
        <v>0</v>
      </c>
      <c r="F1658" s="1">
        <v>252</v>
      </c>
      <c r="G1658" s="1" t="s">
        <v>72</v>
      </c>
      <c r="H1658" s="1">
        <f t="shared" si="25"/>
        <v>0</v>
      </c>
      <c r="I1658" s="1" t="s">
        <v>22</v>
      </c>
      <c r="J1658" s="1" t="s">
        <v>0</v>
      </c>
    </row>
    <row r="1659" spans="1:10" ht="28.8" x14ac:dyDescent="0.3">
      <c r="A1659" s="1">
        <v>1970455</v>
      </c>
      <c r="B1659" s="1" t="s">
        <v>3091</v>
      </c>
      <c r="C1659" s="1" t="s">
        <v>22</v>
      </c>
      <c r="D1659" s="1" t="s">
        <v>3092</v>
      </c>
      <c r="E1659" s="2">
        <v>0</v>
      </c>
      <c r="F1659" s="1">
        <v>350</v>
      </c>
      <c r="G1659" s="1" t="s">
        <v>79</v>
      </c>
      <c r="H1659" s="1">
        <f t="shared" si="25"/>
        <v>0</v>
      </c>
      <c r="I1659" s="1" t="s">
        <v>22</v>
      </c>
      <c r="J1659" s="1" t="s">
        <v>0</v>
      </c>
    </row>
    <row r="1660" spans="1:10" x14ac:dyDescent="0.3">
      <c r="A1660" s="1">
        <v>1970456</v>
      </c>
      <c r="B1660" s="1" t="s">
        <v>3093</v>
      </c>
      <c r="C1660" s="1" t="s">
        <v>22</v>
      </c>
      <c r="D1660" s="1" t="s">
        <v>3094</v>
      </c>
      <c r="E1660" s="2">
        <v>0</v>
      </c>
      <c r="F1660" s="1">
        <v>25</v>
      </c>
      <c r="G1660" s="1" t="s">
        <v>79</v>
      </c>
      <c r="H1660" s="1">
        <f t="shared" si="25"/>
        <v>0</v>
      </c>
      <c r="I1660" s="1" t="s">
        <v>22</v>
      </c>
      <c r="J1660" s="1" t="s">
        <v>0</v>
      </c>
    </row>
    <row r="1661" spans="1:10" x14ac:dyDescent="0.3">
      <c r="A1661" s="1">
        <v>1970457</v>
      </c>
      <c r="B1661" s="1" t="s">
        <v>3095</v>
      </c>
      <c r="C1661" s="1" t="s">
        <v>22</v>
      </c>
      <c r="D1661" s="1" t="s">
        <v>3096</v>
      </c>
      <c r="E1661" s="2">
        <v>0</v>
      </c>
      <c r="F1661" s="1">
        <v>325</v>
      </c>
      <c r="G1661" s="1" t="s">
        <v>79</v>
      </c>
      <c r="H1661" s="1">
        <f t="shared" si="25"/>
        <v>0</v>
      </c>
      <c r="I1661" s="1" t="s">
        <v>22</v>
      </c>
      <c r="J1661" s="1" t="s">
        <v>0</v>
      </c>
    </row>
    <row r="1662" spans="1:10" x14ac:dyDescent="0.3">
      <c r="A1662" s="1">
        <v>1970458</v>
      </c>
      <c r="B1662" s="1" t="s">
        <v>3097</v>
      </c>
      <c r="C1662" s="1" t="s">
        <v>22</v>
      </c>
      <c r="D1662" s="1" t="s">
        <v>2760</v>
      </c>
      <c r="E1662" s="2">
        <v>0</v>
      </c>
      <c r="F1662" s="1">
        <v>14400</v>
      </c>
      <c r="G1662" s="1" t="s">
        <v>79</v>
      </c>
      <c r="H1662" s="1">
        <f t="shared" si="25"/>
        <v>0</v>
      </c>
      <c r="I1662" s="1" t="s">
        <v>22</v>
      </c>
      <c r="J1662" s="1" t="s">
        <v>0</v>
      </c>
    </row>
    <row r="1663" spans="1:10" x14ac:dyDescent="0.3">
      <c r="A1663" s="1">
        <v>1970459</v>
      </c>
      <c r="B1663" s="1" t="s">
        <v>3098</v>
      </c>
      <c r="C1663" s="1" t="s">
        <v>22</v>
      </c>
      <c r="D1663" s="1" t="s">
        <v>2762</v>
      </c>
      <c r="E1663" s="2">
        <v>0</v>
      </c>
      <c r="F1663" s="1">
        <v>14400</v>
      </c>
      <c r="G1663" s="1" t="s">
        <v>79</v>
      </c>
      <c r="H1663" s="1">
        <f t="shared" si="25"/>
        <v>0</v>
      </c>
      <c r="I1663" s="1" t="s">
        <v>22</v>
      </c>
      <c r="J1663" s="1" t="s">
        <v>0</v>
      </c>
    </row>
    <row r="1664" spans="1:10" x14ac:dyDescent="0.3">
      <c r="A1664" s="1">
        <v>1970460</v>
      </c>
      <c r="B1664" s="1" t="s">
        <v>3099</v>
      </c>
      <c r="C1664" s="1" t="s">
        <v>22</v>
      </c>
      <c r="D1664" s="1" t="s">
        <v>3100</v>
      </c>
      <c r="E1664" s="2">
        <v>0</v>
      </c>
      <c r="F1664" s="1">
        <v>280</v>
      </c>
      <c r="G1664" s="1" t="s">
        <v>79</v>
      </c>
      <c r="H1664" s="1">
        <f t="shared" si="25"/>
        <v>0</v>
      </c>
      <c r="I1664" s="1" t="s">
        <v>22</v>
      </c>
      <c r="J1664" s="1" t="s">
        <v>0</v>
      </c>
    </row>
    <row r="1665" spans="1:10" x14ac:dyDescent="0.3">
      <c r="A1665" s="1">
        <v>1970461</v>
      </c>
      <c r="B1665" s="1" t="s">
        <v>3101</v>
      </c>
      <c r="C1665" s="1" t="s">
        <v>22</v>
      </c>
      <c r="D1665" s="1" t="s">
        <v>3102</v>
      </c>
      <c r="E1665" s="2">
        <v>0</v>
      </c>
      <c r="F1665" s="1">
        <v>280</v>
      </c>
      <c r="G1665" s="1" t="s">
        <v>79</v>
      </c>
      <c r="H1665" s="1">
        <f t="shared" si="25"/>
        <v>0</v>
      </c>
      <c r="I1665" s="1" t="s">
        <v>22</v>
      </c>
      <c r="J1665" s="1" t="s">
        <v>0</v>
      </c>
    </row>
    <row r="1666" spans="1:10" x14ac:dyDescent="0.3">
      <c r="A1666" s="1">
        <v>1970462</v>
      </c>
      <c r="B1666" s="1" t="s">
        <v>3103</v>
      </c>
      <c r="C1666" s="1" t="s">
        <v>22</v>
      </c>
      <c r="D1666" s="1" t="s">
        <v>3104</v>
      </c>
      <c r="E1666" s="2">
        <v>0</v>
      </c>
      <c r="F1666" s="1">
        <v>1</v>
      </c>
      <c r="G1666" s="1" t="s">
        <v>860</v>
      </c>
      <c r="H1666" s="1">
        <f t="shared" si="25"/>
        <v>0</v>
      </c>
      <c r="I1666" s="1" t="s">
        <v>22</v>
      </c>
      <c r="J1666" s="1" t="s">
        <v>0</v>
      </c>
    </row>
    <row r="1667" spans="1:10" ht="28.8" x14ac:dyDescent="0.3">
      <c r="A1667" s="1">
        <v>1970463</v>
      </c>
      <c r="B1667" s="1" t="s">
        <v>3105</v>
      </c>
      <c r="C1667" s="1" t="s">
        <v>22</v>
      </c>
      <c r="D1667" s="1" t="s">
        <v>3106</v>
      </c>
      <c r="E1667" s="2">
        <v>0</v>
      </c>
      <c r="F1667" s="1">
        <v>2500</v>
      </c>
      <c r="G1667" s="1" t="s">
        <v>72</v>
      </c>
      <c r="H1667" s="1">
        <f t="shared" ref="H1667:H1730" si="26">IF(ISNUMBER(VALUE(E1667)),ROUND(SUM(ROUND(E1667,2)*F1667),2),"N")</f>
        <v>0</v>
      </c>
      <c r="I1667" s="1" t="s">
        <v>22</v>
      </c>
      <c r="J1667" s="1" t="s">
        <v>0</v>
      </c>
    </row>
    <row r="1668" spans="1:10" x14ac:dyDescent="0.3">
      <c r="A1668" s="1">
        <v>1970464</v>
      </c>
      <c r="B1668" s="1" t="s">
        <v>3107</v>
      </c>
      <c r="C1668" s="1" t="s">
        <v>22</v>
      </c>
      <c r="D1668" s="1" t="s">
        <v>3108</v>
      </c>
      <c r="E1668" s="2">
        <v>0</v>
      </c>
      <c r="F1668" s="1">
        <v>2500</v>
      </c>
      <c r="G1668" s="1" t="s">
        <v>72</v>
      </c>
      <c r="H1668" s="1">
        <f t="shared" si="26"/>
        <v>0</v>
      </c>
      <c r="I1668" s="1" t="s">
        <v>22</v>
      </c>
      <c r="J1668" s="1" t="s">
        <v>0</v>
      </c>
    </row>
    <row r="1669" spans="1:10" x14ac:dyDescent="0.3">
      <c r="A1669" s="1">
        <v>1970465</v>
      </c>
      <c r="B1669" s="1" t="s">
        <v>3109</v>
      </c>
      <c r="C1669" s="1" t="s">
        <v>22</v>
      </c>
      <c r="D1669" s="1" t="s">
        <v>3110</v>
      </c>
      <c r="E1669" s="2">
        <v>0</v>
      </c>
      <c r="F1669" s="1">
        <v>2500</v>
      </c>
      <c r="G1669" s="1" t="s">
        <v>72</v>
      </c>
      <c r="H1669" s="1">
        <f t="shared" si="26"/>
        <v>0</v>
      </c>
      <c r="I1669" s="1" t="s">
        <v>22</v>
      </c>
      <c r="J1669" s="1" t="s">
        <v>0</v>
      </c>
    </row>
    <row r="1670" spans="1:10" x14ac:dyDescent="0.3">
      <c r="A1670" s="1">
        <v>1970466</v>
      </c>
      <c r="B1670" s="1" t="s">
        <v>3111</v>
      </c>
      <c r="C1670" s="1" t="s">
        <v>22</v>
      </c>
      <c r="D1670" s="1" t="s">
        <v>3112</v>
      </c>
      <c r="E1670" s="2">
        <v>0</v>
      </c>
      <c r="F1670" s="1">
        <v>1</v>
      </c>
      <c r="G1670" s="1" t="s">
        <v>147</v>
      </c>
      <c r="H1670" s="1">
        <f t="shared" si="26"/>
        <v>0</v>
      </c>
      <c r="I1670" s="1" t="s">
        <v>22</v>
      </c>
      <c r="J1670" s="1" t="s">
        <v>0</v>
      </c>
    </row>
    <row r="1671" spans="1:10" x14ac:dyDescent="0.3">
      <c r="A1671" s="1">
        <v>1970467</v>
      </c>
      <c r="B1671" s="1" t="s">
        <v>3113</v>
      </c>
      <c r="C1671" s="1" t="s">
        <v>22</v>
      </c>
      <c r="D1671" s="1" t="s">
        <v>2236</v>
      </c>
      <c r="E1671" s="2">
        <v>0</v>
      </c>
      <c r="F1671" s="1">
        <v>1</v>
      </c>
      <c r="G1671" s="1" t="s">
        <v>147</v>
      </c>
      <c r="H1671" s="1">
        <f t="shared" si="26"/>
        <v>0</v>
      </c>
      <c r="I1671" s="1" t="s">
        <v>22</v>
      </c>
      <c r="J1671" s="1" t="s">
        <v>0</v>
      </c>
    </row>
    <row r="1672" spans="1:10" x14ac:dyDescent="0.3">
      <c r="A1672" s="1">
        <v>1970468</v>
      </c>
      <c r="B1672" s="1" t="s">
        <v>3114</v>
      </c>
      <c r="C1672" s="1" t="s">
        <v>22</v>
      </c>
      <c r="D1672" s="1" t="s">
        <v>3115</v>
      </c>
      <c r="E1672" s="2">
        <v>0</v>
      </c>
      <c r="F1672" s="1">
        <v>1</v>
      </c>
      <c r="G1672" s="1" t="s">
        <v>147</v>
      </c>
      <c r="H1672" s="1">
        <f t="shared" si="26"/>
        <v>0</v>
      </c>
      <c r="I1672" s="1" t="s">
        <v>22</v>
      </c>
      <c r="J1672" s="1" t="s">
        <v>0</v>
      </c>
    </row>
    <row r="1673" spans="1:10" x14ac:dyDescent="0.3">
      <c r="A1673" s="1">
        <v>1970469</v>
      </c>
      <c r="B1673" s="1" t="s">
        <v>3116</v>
      </c>
      <c r="C1673" s="1" t="s">
        <v>3117</v>
      </c>
      <c r="D1673" s="1" t="s">
        <v>3118</v>
      </c>
      <c r="E1673" s="1">
        <f>ROUND(H1674+H1675+H1676+H1677+H1678+H1679,2)</f>
        <v>0</v>
      </c>
      <c r="F1673" s="1">
        <v>1</v>
      </c>
      <c r="G1673" s="1" t="s">
        <v>0</v>
      </c>
      <c r="H1673" s="1">
        <f t="shared" si="26"/>
        <v>0</v>
      </c>
      <c r="I1673" s="1" t="s">
        <v>22</v>
      </c>
      <c r="J1673" s="1" t="s">
        <v>0</v>
      </c>
    </row>
    <row r="1674" spans="1:10" x14ac:dyDescent="0.3">
      <c r="A1674" s="1">
        <v>1970470</v>
      </c>
      <c r="B1674" s="1" t="s">
        <v>3119</v>
      </c>
      <c r="C1674" s="1" t="s">
        <v>22</v>
      </c>
      <c r="D1674" s="1" t="s">
        <v>3120</v>
      </c>
      <c r="E1674" s="2">
        <v>0</v>
      </c>
      <c r="F1674" s="1">
        <v>233</v>
      </c>
      <c r="G1674" s="1" t="s">
        <v>72</v>
      </c>
      <c r="H1674" s="1">
        <f t="shared" si="26"/>
        <v>0</v>
      </c>
      <c r="I1674" s="1" t="s">
        <v>22</v>
      </c>
      <c r="J1674" s="1" t="s">
        <v>0</v>
      </c>
    </row>
    <row r="1675" spans="1:10" x14ac:dyDescent="0.3">
      <c r="A1675" s="1">
        <v>1970471</v>
      </c>
      <c r="B1675" s="1" t="s">
        <v>3121</v>
      </c>
      <c r="C1675" s="1" t="s">
        <v>22</v>
      </c>
      <c r="D1675" s="1" t="s">
        <v>3122</v>
      </c>
      <c r="E1675" s="2">
        <v>0</v>
      </c>
      <c r="F1675" s="1">
        <v>233</v>
      </c>
      <c r="G1675" s="1" t="s">
        <v>72</v>
      </c>
      <c r="H1675" s="1">
        <f t="shared" si="26"/>
        <v>0</v>
      </c>
      <c r="I1675" s="1" t="s">
        <v>22</v>
      </c>
      <c r="J1675" s="1" t="s">
        <v>0</v>
      </c>
    </row>
    <row r="1676" spans="1:10" ht="28.8" x14ac:dyDescent="0.3">
      <c r="A1676" s="1">
        <v>1970472</v>
      </c>
      <c r="B1676" s="1" t="s">
        <v>3123</v>
      </c>
      <c r="C1676" s="1" t="s">
        <v>22</v>
      </c>
      <c r="D1676" s="1" t="s">
        <v>3124</v>
      </c>
      <c r="E1676" s="2">
        <v>0</v>
      </c>
      <c r="F1676" s="1">
        <v>19</v>
      </c>
      <c r="G1676" s="1" t="s">
        <v>72</v>
      </c>
      <c r="H1676" s="1">
        <f t="shared" si="26"/>
        <v>0</v>
      </c>
      <c r="I1676" s="1" t="s">
        <v>22</v>
      </c>
      <c r="J1676" s="1" t="s">
        <v>0</v>
      </c>
    </row>
    <row r="1677" spans="1:10" x14ac:dyDescent="0.3">
      <c r="A1677" s="1">
        <v>1970473</v>
      </c>
      <c r="B1677" s="1" t="s">
        <v>3125</v>
      </c>
      <c r="C1677" s="1" t="s">
        <v>22</v>
      </c>
      <c r="D1677" s="1" t="s">
        <v>3126</v>
      </c>
      <c r="E1677" s="2">
        <v>0</v>
      </c>
      <c r="F1677" s="1">
        <v>19</v>
      </c>
      <c r="G1677" s="1" t="s">
        <v>72</v>
      </c>
      <c r="H1677" s="1">
        <f t="shared" si="26"/>
        <v>0</v>
      </c>
      <c r="I1677" s="1" t="s">
        <v>22</v>
      </c>
      <c r="J1677" s="1" t="s">
        <v>0</v>
      </c>
    </row>
    <row r="1678" spans="1:10" x14ac:dyDescent="0.3">
      <c r="A1678" s="1">
        <v>1970474</v>
      </c>
      <c r="B1678" s="1" t="s">
        <v>3127</v>
      </c>
      <c r="C1678" s="1" t="s">
        <v>22</v>
      </c>
      <c r="D1678" s="1" t="s">
        <v>3128</v>
      </c>
      <c r="E1678" s="2">
        <v>0</v>
      </c>
      <c r="F1678" s="1">
        <v>19</v>
      </c>
      <c r="G1678" s="1" t="s">
        <v>72</v>
      </c>
      <c r="H1678" s="1">
        <f t="shared" si="26"/>
        <v>0</v>
      </c>
      <c r="I1678" s="1" t="s">
        <v>22</v>
      </c>
      <c r="J1678" s="1" t="s">
        <v>0</v>
      </c>
    </row>
    <row r="1679" spans="1:10" x14ac:dyDescent="0.3">
      <c r="A1679" s="1">
        <v>1970475</v>
      </c>
      <c r="B1679" s="1" t="s">
        <v>3129</v>
      </c>
      <c r="C1679" s="1" t="s">
        <v>22</v>
      </c>
      <c r="D1679" s="1" t="s">
        <v>3130</v>
      </c>
      <c r="E1679" s="2">
        <v>0</v>
      </c>
      <c r="F1679" s="1">
        <v>19</v>
      </c>
      <c r="G1679" s="1" t="s">
        <v>72</v>
      </c>
      <c r="H1679" s="1">
        <f t="shared" si="26"/>
        <v>0</v>
      </c>
      <c r="I1679" s="1" t="s">
        <v>22</v>
      </c>
      <c r="J1679" s="1" t="s">
        <v>0</v>
      </c>
    </row>
    <row r="1680" spans="1:10" x14ac:dyDescent="0.3">
      <c r="A1680" s="1">
        <v>1970476</v>
      </c>
      <c r="B1680" s="1" t="s">
        <v>3131</v>
      </c>
      <c r="C1680" s="1" t="s">
        <v>3132</v>
      </c>
      <c r="D1680" s="1" t="s">
        <v>3133</v>
      </c>
      <c r="E1680" s="1">
        <f>ROUND(H1681+H1682+H1683+H1684+H1685+H1686+H1687+H1688+H1689+H1690,2)</f>
        <v>0</v>
      </c>
      <c r="F1680" s="1">
        <v>1</v>
      </c>
      <c r="G1680" s="1" t="s">
        <v>0</v>
      </c>
      <c r="H1680" s="1">
        <f t="shared" si="26"/>
        <v>0</v>
      </c>
      <c r="I1680" s="1" t="s">
        <v>22</v>
      </c>
      <c r="J1680" s="1" t="s">
        <v>0</v>
      </c>
    </row>
    <row r="1681" spans="1:10" x14ac:dyDescent="0.3">
      <c r="A1681" s="1">
        <v>1970477</v>
      </c>
      <c r="B1681" s="1" t="s">
        <v>3134</v>
      </c>
      <c r="C1681" s="1" t="s">
        <v>22</v>
      </c>
      <c r="D1681" s="1" t="s">
        <v>3135</v>
      </c>
      <c r="E1681" s="2">
        <v>0</v>
      </c>
      <c r="F1681" s="1">
        <v>15</v>
      </c>
      <c r="G1681" s="1" t="s">
        <v>72</v>
      </c>
      <c r="H1681" s="1">
        <f t="shared" si="26"/>
        <v>0</v>
      </c>
      <c r="I1681" s="1" t="s">
        <v>22</v>
      </c>
      <c r="J1681" s="1" t="s">
        <v>0</v>
      </c>
    </row>
    <row r="1682" spans="1:10" x14ac:dyDescent="0.3">
      <c r="A1682" s="1">
        <v>1970478</v>
      </c>
      <c r="B1682" s="1" t="s">
        <v>3136</v>
      </c>
      <c r="C1682" s="1" t="s">
        <v>22</v>
      </c>
      <c r="D1682" s="1" t="s">
        <v>3137</v>
      </c>
      <c r="E1682" s="2">
        <v>0</v>
      </c>
      <c r="F1682" s="1">
        <v>15</v>
      </c>
      <c r="G1682" s="1" t="s">
        <v>72</v>
      </c>
      <c r="H1682" s="1">
        <f t="shared" si="26"/>
        <v>0</v>
      </c>
      <c r="I1682" s="1" t="s">
        <v>22</v>
      </c>
      <c r="J1682" s="1" t="s">
        <v>0</v>
      </c>
    </row>
    <row r="1683" spans="1:10" ht="28.8" x14ac:dyDescent="0.3">
      <c r="A1683" s="1">
        <v>1970479</v>
      </c>
      <c r="B1683" s="1" t="s">
        <v>3138</v>
      </c>
      <c r="C1683" s="1" t="s">
        <v>22</v>
      </c>
      <c r="D1683" s="1" t="s">
        <v>3139</v>
      </c>
      <c r="E1683" s="2">
        <v>0</v>
      </c>
      <c r="F1683" s="1">
        <v>10</v>
      </c>
      <c r="G1683" s="1" t="s">
        <v>72</v>
      </c>
      <c r="H1683" s="1">
        <f t="shared" si="26"/>
        <v>0</v>
      </c>
      <c r="I1683" s="1" t="s">
        <v>22</v>
      </c>
      <c r="J1683" s="1" t="s">
        <v>0</v>
      </c>
    </row>
    <row r="1684" spans="1:10" ht="28.8" x14ac:dyDescent="0.3">
      <c r="A1684" s="1">
        <v>1970480</v>
      </c>
      <c r="B1684" s="1" t="s">
        <v>3140</v>
      </c>
      <c r="C1684" s="1" t="s">
        <v>22</v>
      </c>
      <c r="D1684" s="1" t="s">
        <v>3139</v>
      </c>
      <c r="E1684" s="2">
        <v>0</v>
      </c>
      <c r="F1684" s="1">
        <v>10</v>
      </c>
      <c r="G1684" s="1" t="s">
        <v>72</v>
      </c>
      <c r="H1684" s="1">
        <f t="shared" si="26"/>
        <v>0</v>
      </c>
      <c r="I1684" s="1" t="s">
        <v>22</v>
      </c>
      <c r="J1684" s="1" t="s">
        <v>0</v>
      </c>
    </row>
    <row r="1685" spans="1:10" ht="28.8" x14ac:dyDescent="0.3">
      <c r="A1685" s="1">
        <v>1970481</v>
      </c>
      <c r="B1685" s="1" t="s">
        <v>3141</v>
      </c>
      <c r="C1685" s="1" t="s">
        <v>22</v>
      </c>
      <c r="D1685" s="1" t="s">
        <v>3142</v>
      </c>
      <c r="E1685" s="2">
        <v>0</v>
      </c>
      <c r="F1685" s="1">
        <v>11</v>
      </c>
      <c r="G1685" s="1" t="s">
        <v>72</v>
      </c>
      <c r="H1685" s="1">
        <f t="shared" si="26"/>
        <v>0</v>
      </c>
      <c r="I1685" s="1" t="s">
        <v>22</v>
      </c>
      <c r="J1685" s="1" t="s">
        <v>0</v>
      </c>
    </row>
    <row r="1686" spans="1:10" x14ac:dyDescent="0.3">
      <c r="A1686" s="1">
        <v>1970482</v>
      </c>
      <c r="B1686" s="1" t="s">
        <v>3143</v>
      </c>
      <c r="C1686" s="1" t="s">
        <v>22</v>
      </c>
      <c r="D1686" s="1" t="s">
        <v>3144</v>
      </c>
      <c r="E1686" s="2">
        <v>0</v>
      </c>
      <c r="F1686" s="1">
        <v>11</v>
      </c>
      <c r="G1686" s="1" t="s">
        <v>72</v>
      </c>
      <c r="H1686" s="1">
        <f t="shared" si="26"/>
        <v>0</v>
      </c>
      <c r="I1686" s="1" t="s">
        <v>22</v>
      </c>
      <c r="J1686" s="1" t="s">
        <v>0</v>
      </c>
    </row>
    <row r="1687" spans="1:10" ht="43.2" x14ac:dyDescent="0.3">
      <c r="A1687" s="1">
        <v>1970483</v>
      </c>
      <c r="B1687" s="1" t="s">
        <v>3145</v>
      </c>
      <c r="C1687" s="1" t="s">
        <v>22</v>
      </c>
      <c r="D1687" s="1" t="s">
        <v>3146</v>
      </c>
      <c r="E1687" s="2">
        <v>0</v>
      </c>
      <c r="F1687" s="1">
        <v>6</v>
      </c>
      <c r="G1687" s="1" t="s">
        <v>72</v>
      </c>
      <c r="H1687" s="1">
        <f t="shared" si="26"/>
        <v>0</v>
      </c>
      <c r="I1687" s="1" t="s">
        <v>22</v>
      </c>
      <c r="J1687" s="1" t="s">
        <v>0</v>
      </c>
    </row>
    <row r="1688" spans="1:10" ht="43.2" x14ac:dyDescent="0.3">
      <c r="A1688" s="1">
        <v>1970484</v>
      </c>
      <c r="B1688" s="1" t="s">
        <v>3147</v>
      </c>
      <c r="C1688" s="1" t="s">
        <v>22</v>
      </c>
      <c r="D1688" s="1" t="s">
        <v>3146</v>
      </c>
      <c r="E1688" s="2">
        <v>0</v>
      </c>
      <c r="F1688" s="1">
        <v>6</v>
      </c>
      <c r="G1688" s="1" t="s">
        <v>72</v>
      </c>
      <c r="H1688" s="1">
        <f t="shared" si="26"/>
        <v>0</v>
      </c>
      <c r="I1688" s="1" t="s">
        <v>22</v>
      </c>
      <c r="J1688" s="1" t="s">
        <v>0</v>
      </c>
    </row>
    <row r="1689" spans="1:10" x14ac:dyDescent="0.3">
      <c r="A1689" s="1">
        <v>1970485</v>
      </c>
      <c r="B1689" s="1" t="s">
        <v>3148</v>
      </c>
      <c r="C1689" s="1" t="s">
        <v>22</v>
      </c>
      <c r="D1689" s="1" t="s">
        <v>3149</v>
      </c>
      <c r="E1689" s="2">
        <v>0</v>
      </c>
      <c r="F1689" s="1">
        <v>6</v>
      </c>
      <c r="G1689" s="1" t="s">
        <v>72</v>
      </c>
      <c r="H1689" s="1">
        <f t="shared" si="26"/>
        <v>0</v>
      </c>
      <c r="I1689" s="1" t="s">
        <v>22</v>
      </c>
      <c r="J1689" s="1" t="s">
        <v>0</v>
      </c>
    </row>
    <row r="1690" spans="1:10" x14ac:dyDescent="0.3">
      <c r="A1690" s="1">
        <v>1970486</v>
      </c>
      <c r="B1690" s="1" t="s">
        <v>3150</v>
      </c>
      <c r="C1690" s="1" t="s">
        <v>22</v>
      </c>
      <c r="D1690" s="1" t="s">
        <v>3149</v>
      </c>
      <c r="E1690" s="2">
        <v>0</v>
      </c>
      <c r="F1690" s="1">
        <v>6</v>
      </c>
      <c r="G1690" s="1" t="s">
        <v>72</v>
      </c>
      <c r="H1690" s="1">
        <f t="shared" si="26"/>
        <v>0</v>
      </c>
      <c r="I1690" s="1" t="s">
        <v>22</v>
      </c>
      <c r="J1690" s="1" t="s">
        <v>0</v>
      </c>
    </row>
    <row r="1691" spans="1:10" x14ac:dyDescent="0.3">
      <c r="A1691" s="1">
        <v>1970487</v>
      </c>
      <c r="B1691" s="1" t="s">
        <v>3151</v>
      </c>
      <c r="C1691" s="1" t="s">
        <v>3152</v>
      </c>
      <c r="D1691" s="1" t="s">
        <v>3153</v>
      </c>
      <c r="E1691" s="1">
        <f>ROUND(H1692+H1693+H1694+H1695+H1696+H1697,2)</f>
        <v>0</v>
      </c>
      <c r="F1691" s="1">
        <v>1</v>
      </c>
      <c r="G1691" s="1" t="s">
        <v>0</v>
      </c>
      <c r="H1691" s="1">
        <f t="shared" si="26"/>
        <v>0</v>
      </c>
      <c r="I1691" s="1" t="s">
        <v>22</v>
      </c>
      <c r="J1691" s="1" t="s">
        <v>0</v>
      </c>
    </row>
    <row r="1692" spans="1:10" ht="57.6" x14ac:dyDescent="0.3">
      <c r="A1692" s="1">
        <v>1970488</v>
      </c>
      <c r="B1692" s="1" t="s">
        <v>3154</v>
      </c>
      <c r="C1692" s="1" t="s">
        <v>22</v>
      </c>
      <c r="D1692" s="1" t="s">
        <v>3155</v>
      </c>
      <c r="E1692" s="2">
        <v>0</v>
      </c>
      <c r="F1692" s="1">
        <v>1</v>
      </c>
      <c r="G1692" s="1" t="s">
        <v>147</v>
      </c>
      <c r="H1692" s="1">
        <f t="shared" si="26"/>
        <v>0</v>
      </c>
      <c r="I1692" s="1" t="s">
        <v>22</v>
      </c>
      <c r="J1692" s="1" t="s">
        <v>0</v>
      </c>
    </row>
    <row r="1693" spans="1:10" x14ac:dyDescent="0.3">
      <c r="A1693" s="1">
        <v>1970489</v>
      </c>
      <c r="B1693" s="1" t="s">
        <v>3156</v>
      </c>
      <c r="C1693" s="1" t="s">
        <v>22</v>
      </c>
      <c r="D1693" s="1" t="s">
        <v>3157</v>
      </c>
      <c r="E1693" s="2">
        <v>0</v>
      </c>
      <c r="F1693" s="1">
        <v>1</v>
      </c>
      <c r="G1693" s="1" t="s">
        <v>147</v>
      </c>
      <c r="H1693" s="1">
        <f t="shared" si="26"/>
        <v>0</v>
      </c>
      <c r="I1693" s="1" t="s">
        <v>22</v>
      </c>
      <c r="J1693" s="1" t="s">
        <v>0</v>
      </c>
    </row>
    <row r="1694" spans="1:10" ht="28.8" x14ac:dyDescent="0.3">
      <c r="A1694" s="1">
        <v>1970490</v>
      </c>
      <c r="B1694" s="1" t="s">
        <v>3158</v>
      </c>
      <c r="C1694" s="1" t="s">
        <v>22</v>
      </c>
      <c r="D1694" s="1" t="s">
        <v>3159</v>
      </c>
      <c r="E1694" s="2">
        <v>0</v>
      </c>
      <c r="F1694" s="1">
        <v>1</v>
      </c>
      <c r="G1694" s="1" t="s">
        <v>147</v>
      </c>
      <c r="H1694" s="1">
        <f t="shared" si="26"/>
        <v>0</v>
      </c>
      <c r="I1694" s="1" t="s">
        <v>22</v>
      </c>
      <c r="J1694" s="1" t="s">
        <v>0</v>
      </c>
    </row>
    <row r="1695" spans="1:10" x14ac:dyDescent="0.3">
      <c r="A1695" s="1">
        <v>1970491</v>
      </c>
      <c r="B1695" s="1" t="s">
        <v>3160</v>
      </c>
      <c r="C1695" s="1" t="s">
        <v>22</v>
      </c>
      <c r="D1695" s="1" t="s">
        <v>3161</v>
      </c>
      <c r="E1695" s="2">
        <v>0</v>
      </c>
      <c r="F1695" s="1">
        <v>1</v>
      </c>
      <c r="G1695" s="1" t="s">
        <v>147</v>
      </c>
      <c r="H1695" s="1">
        <f t="shared" si="26"/>
        <v>0</v>
      </c>
      <c r="I1695" s="1" t="s">
        <v>22</v>
      </c>
      <c r="J1695" s="1" t="s">
        <v>0</v>
      </c>
    </row>
    <row r="1696" spans="1:10" x14ac:dyDescent="0.3">
      <c r="A1696" s="1">
        <v>1970492</v>
      </c>
      <c r="B1696" s="1" t="s">
        <v>3162</v>
      </c>
      <c r="C1696" s="1" t="s">
        <v>22</v>
      </c>
      <c r="D1696" s="1" t="s">
        <v>3163</v>
      </c>
      <c r="E1696" s="2">
        <v>0</v>
      </c>
      <c r="F1696" s="1">
        <v>3</v>
      </c>
      <c r="G1696" s="1" t="s">
        <v>72</v>
      </c>
      <c r="H1696" s="1">
        <f t="shared" si="26"/>
        <v>0</v>
      </c>
      <c r="I1696" s="1" t="s">
        <v>22</v>
      </c>
      <c r="J1696" s="1" t="s">
        <v>0</v>
      </c>
    </row>
    <row r="1697" spans="1:10" x14ac:dyDescent="0.3">
      <c r="A1697" s="1">
        <v>1970493</v>
      </c>
      <c r="B1697" s="1" t="s">
        <v>3164</v>
      </c>
      <c r="C1697" s="1" t="s">
        <v>22</v>
      </c>
      <c r="D1697" s="1" t="s">
        <v>3163</v>
      </c>
      <c r="E1697" s="2">
        <v>0</v>
      </c>
      <c r="F1697" s="1">
        <v>3</v>
      </c>
      <c r="G1697" s="1" t="s">
        <v>72</v>
      </c>
      <c r="H1697" s="1">
        <f t="shared" si="26"/>
        <v>0</v>
      </c>
      <c r="I1697" s="1" t="s">
        <v>22</v>
      </c>
      <c r="J1697" s="1" t="s">
        <v>0</v>
      </c>
    </row>
    <row r="1698" spans="1:10" x14ac:dyDescent="0.3">
      <c r="A1698" s="1">
        <v>1970494</v>
      </c>
      <c r="B1698" s="1" t="s">
        <v>3165</v>
      </c>
      <c r="C1698" s="1">
        <v>2</v>
      </c>
      <c r="D1698" s="1" t="s">
        <v>2560</v>
      </c>
      <c r="E1698" s="1">
        <f>ROUND(H1699+H1700+H1701+H1702+H1703+H1704+H1705+H1706,2)</f>
        <v>0</v>
      </c>
      <c r="F1698" s="1">
        <v>1</v>
      </c>
      <c r="G1698" s="1" t="s">
        <v>0</v>
      </c>
      <c r="H1698" s="1">
        <f t="shared" si="26"/>
        <v>0</v>
      </c>
      <c r="I1698" s="1" t="s">
        <v>22</v>
      </c>
      <c r="J1698" s="1" t="s">
        <v>0</v>
      </c>
    </row>
    <row r="1699" spans="1:10" x14ac:dyDescent="0.3">
      <c r="A1699" s="1">
        <v>1970495</v>
      </c>
      <c r="B1699" s="1" t="s">
        <v>3166</v>
      </c>
      <c r="C1699" s="1" t="s">
        <v>22</v>
      </c>
      <c r="D1699" s="1" t="s">
        <v>2765</v>
      </c>
      <c r="E1699" s="2">
        <v>0</v>
      </c>
      <c r="F1699" s="1">
        <v>2.5</v>
      </c>
      <c r="G1699" s="1" t="s">
        <v>55</v>
      </c>
      <c r="H1699" s="1">
        <f t="shared" si="26"/>
        <v>0</v>
      </c>
      <c r="I1699" s="1" t="s">
        <v>22</v>
      </c>
      <c r="J1699" s="1" t="s">
        <v>0</v>
      </c>
    </row>
    <row r="1700" spans="1:10" x14ac:dyDescent="0.3">
      <c r="A1700" s="1">
        <v>1970496</v>
      </c>
      <c r="B1700" s="1" t="s">
        <v>3167</v>
      </c>
      <c r="C1700" s="1" t="s">
        <v>22</v>
      </c>
      <c r="D1700" s="1" t="s">
        <v>2767</v>
      </c>
      <c r="E1700" s="2">
        <v>0</v>
      </c>
      <c r="F1700" s="1">
        <v>50</v>
      </c>
      <c r="G1700" s="1" t="s">
        <v>1917</v>
      </c>
      <c r="H1700" s="1">
        <f t="shared" si="26"/>
        <v>0</v>
      </c>
      <c r="I1700" s="1" t="s">
        <v>22</v>
      </c>
      <c r="J1700" s="1" t="s">
        <v>0</v>
      </c>
    </row>
    <row r="1701" spans="1:10" ht="28.8" x14ac:dyDescent="0.3">
      <c r="A1701" s="1">
        <v>1970497</v>
      </c>
      <c r="B1701" s="1" t="s">
        <v>3168</v>
      </c>
      <c r="C1701" s="1" t="s">
        <v>22</v>
      </c>
      <c r="D1701" s="1" t="s">
        <v>2769</v>
      </c>
      <c r="E1701" s="2">
        <v>0</v>
      </c>
      <c r="F1701" s="1">
        <v>30</v>
      </c>
      <c r="G1701" s="1" t="s">
        <v>72</v>
      </c>
      <c r="H1701" s="1">
        <f t="shared" si="26"/>
        <v>0</v>
      </c>
      <c r="I1701" s="1" t="s">
        <v>22</v>
      </c>
      <c r="J1701" s="1" t="s">
        <v>0</v>
      </c>
    </row>
    <row r="1702" spans="1:10" x14ac:dyDescent="0.3">
      <c r="A1702" s="1">
        <v>1970498</v>
      </c>
      <c r="B1702" s="1" t="s">
        <v>3169</v>
      </c>
      <c r="C1702" s="1" t="s">
        <v>22</v>
      </c>
      <c r="D1702" s="1" t="s">
        <v>2771</v>
      </c>
      <c r="E1702" s="2">
        <v>0</v>
      </c>
      <c r="F1702" s="1">
        <v>65</v>
      </c>
      <c r="G1702" s="1" t="s">
        <v>1917</v>
      </c>
      <c r="H1702" s="1">
        <f t="shared" si="26"/>
        <v>0</v>
      </c>
      <c r="I1702" s="1" t="s">
        <v>22</v>
      </c>
      <c r="J1702" s="1" t="s">
        <v>0</v>
      </c>
    </row>
    <row r="1703" spans="1:10" x14ac:dyDescent="0.3">
      <c r="A1703" s="1">
        <v>1970499</v>
      </c>
      <c r="B1703" s="1" t="s">
        <v>3170</v>
      </c>
      <c r="C1703" s="1" t="s">
        <v>22</v>
      </c>
      <c r="D1703" s="1" t="s">
        <v>2773</v>
      </c>
      <c r="E1703" s="2">
        <v>0</v>
      </c>
      <c r="F1703" s="1">
        <v>1</v>
      </c>
      <c r="G1703" s="1" t="s">
        <v>147</v>
      </c>
      <c r="H1703" s="1">
        <f t="shared" si="26"/>
        <v>0</v>
      </c>
      <c r="I1703" s="1" t="s">
        <v>22</v>
      </c>
      <c r="J1703" s="1" t="s">
        <v>0</v>
      </c>
    </row>
    <row r="1704" spans="1:10" x14ac:dyDescent="0.3">
      <c r="A1704" s="1">
        <v>1970500</v>
      </c>
      <c r="B1704" s="1" t="s">
        <v>3171</v>
      </c>
      <c r="C1704" s="1" t="s">
        <v>22</v>
      </c>
      <c r="D1704" s="1" t="s">
        <v>2775</v>
      </c>
      <c r="E1704" s="2">
        <v>0</v>
      </c>
      <c r="F1704" s="1">
        <v>1</v>
      </c>
      <c r="G1704" s="1" t="s">
        <v>147</v>
      </c>
      <c r="H1704" s="1">
        <f t="shared" si="26"/>
        <v>0</v>
      </c>
      <c r="I1704" s="1" t="s">
        <v>22</v>
      </c>
      <c r="J1704" s="1" t="s">
        <v>0</v>
      </c>
    </row>
    <row r="1705" spans="1:10" x14ac:dyDescent="0.3">
      <c r="A1705" s="1">
        <v>1970501</v>
      </c>
      <c r="B1705" s="1" t="s">
        <v>3172</v>
      </c>
      <c r="C1705" s="1" t="s">
        <v>22</v>
      </c>
      <c r="D1705" s="1" t="s">
        <v>2777</v>
      </c>
      <c r="E1705" s="2">
        <v>0</v>
      </c>
      <c r="F1705" s="1">
        <v>485</v>
      </c>
      <c r="G1705" s="1" t="s">
        <v>72</v>
      </c>
      <c r="H1705" s="1">
        <f t="shared" si="26"/>
        <v>0</v>
      </c>
      <c r="I1705" s="1" t="s">
        <v>22</v>
      </c>
      <c r="J1705" s="1" t="s">
        <v>0</v>
      </c>
    </row>
    <row r="1706" spans="1:10" x14ac:dyDescent="0.3">
      <c r="A1706" s="1">
        <v>1970502</v>
      </c>
      <c r="B1706" s="1" t="s">
        <v>3173</v>
      </c>
      <c r="C1706" s="1" t="s">
        <v>22</v>
      </c>
      <c r="D1706" s="1" t="s">
        <v>2779</v>
      </c>
      <c r="E1706" s="2">
        <v>0</v>
      </c>
      <c r="F1706" s="1">
        <v>72</v>
      </c>
      <c r="G1706" s="1" t="s">
        <v>1917</v>
      </c>
      <c r="H1706" s="1">
        <f t="shared" si="26"/>
        <v>0</v>
      </c>
      <c r="I1706" s="1" t="s">
        <v>22</v>
      </c>
      <c r="J1706" s="1" t="s">
        <v>0</v>
      </c>
    </row>
    <row r="1707" spans="1:10" x14ac:dyDescent="0.3">
      <c r="A1707" s="1">
        <v>1970503</v>
      </c>
      <c r="B1707" s="1" t="s">
        <v>3174</v>
      </c>
      <c r="C1707" s="1" t="s">
        <v>22</v>
      </c>
      <c r="D1707" s="1" t="s">
        <v>3175</v>
      </c>
      <c r="E1707" s="1">
        <f>ROUND(H1708+H1844,2)</f>
        <v>0</v>
      </c>
      <c r="F1707" s="1">
        <v>1</v>
      </c>
      <c r="G1707" s="1" t="s">
        <v>0</v>
      </c>
      <c r="H1707" s="1">
        <f t="shared" si="26"/>
        <v>0</v>
      </c>
      <c r="I1707" s="1" t="s">
        <v>22</v>
      </c>
      <c r="J1707" s="1" t="s">
        <v>0</v>
      </c>
    </row>
    <row r="1708" spans="1:10" x14ac:dyDescent="0.3">
      <c r="A1708" s="1">
        <v>1970504</v>
      </c>
      <c r="B1708" s="1" t="s">
        <v>3176</v>
      </c>
      <c r="C1708" s="1" t="s">
        <v>126</v>
      </c>
      <c r="D1708" s="1" t="s">
        <v>127</v>
      </c>
      <c r="E1708" s="1">
        <f>ROUND(H1709+H1728+H1747+H1782+H1837+H1841,2)</f>
        <v>0</v>
      </c>
      <c r="F1708" s="1">
        <v>1</v>
      </c>
      <c r="G1708" s="1" t="s">
        <v>0</v>
      </c>
      <c r="H1708" s="1">
        <f t="shared" si="26"/>
        <v>0</v>
      </c>
      <c r="I1708" s="1" t="s">
        <v>22</v>
      </c>
      <c r="J1708" s="1" t="s">
        <v>0</v>
      </c>
    </row>
    <row r="1709" spans="1:10" x14ac:dyDescent="0.3">
      <c r="A1709" s="1">
        <v>1970505</v>
      </c>
      <c r="B1709" s="1" t="s">
        <v>3177</v>
      </c>
      <c r="C1709" s="1">
        <v>713</v>
      </c>
      <c r="D1709" s="1" t="s">
        <v>139</v>
      </c>
      <c r="E1709" s="1">
        <f>ROUND(H1710+H1711+H1712+H1713+H1714+H1715+H1716+H1717+H1718+H1719+H1720+H1721+H1722+H1723+H1724+H1725+H1726+H1727,2)</f>
        <v>0</v>
      </c>
      <c r="F1709" s="1">
        <v>1</v>
      </c>
      <c r="G1709" s="1" t="s">
        <v>0</v>
      </c>
      <c r="H1709" s="1">
        <f t="shared" si="26"/>
        <v>0</v>
      </c>
      <c r="I1709" s="1" t="s">
        <v>22</v>
      </c>
      <c r="J1709" s="1" t="s">
        <v>0</v>
      </c>
    </row>
    <row r="1710" spans="1:10" x14ac:dyDescent="0.3">
      <c r="A1710" s="1">
        <v>1970506</v>
      </c>
      <c r="B1710" s="1" t="s">
        <v>3178</v>
      </c>
      <c r="C1710" s="1" t="s">
        <v>22</v>
      </c>
      <c r="D1710" s="1" t="s">
        <v>3179</v>
      </c>
      <c r="E1710" s="2">
        <v>0</v>
      </c>
      <c r="F1710" s="1">
        <v>1828</v>
      </c>
      <c r="G1710" s="1" t="s">
        <v>79</v>
      </c>
      <c r="H1710" s="1">
        <f t="shared" si="26"/>
        <v>0</v>
      </c>
      <c r="I1710" s="1" t="s">
        <v>22</v>
      </c>
      <c r="J1710" s="1" t="s">
        <v>0</v>
      </c>
    </row>
    <row r="1711" spans="1:10" ht="28.8" x14ac:dyDescent="0.3">
      <c r="A1711" s="1">
        <v>1970507</v>
      </c>
      <c r="B1711" s="1" t="s">
        <v>3180</v>
      </c>
      <c r="C1711" s="1" t="s">
        <v>22</v>
      </c>
      <c r="D1711" s="1" t="s">
        <v>3181</v>
      </c>
      <c r="E1711" s="2">
        <v>0</v>
      </c>
      <c r="F1711" s="1">
        <v>158</v>
      </c>
      <c r="G1711" s="1" t="s">
        <v>79</v>
      </c>
      <c r="H1711" s="1">
        <f t="shared" si="26"/>
        <v>0</v>
      </c>
      <c r="I1711" s="1" t="s">
        <v>22</v>
      </c>
      <c r="J1711" s="1" t="s">
        <v>0</v>
      </c>
    </row>
    <row r="1712" spans="1:10" ht="28.8" x14ac:dyDescent="0.3">
      <c r="A1712" s="1">
        <v>1970508</v>
      </c>
      <c r="B1712" s="1" t="s">
        <v>3182</v>
      </c>
      <c r="C1712" s="1" t="s">
        <v>22</v>
      </c>
      <c r="D1712" s="1" t="s">
        <v>3183</v>
      </c>
      <c r="E1712" s="2">
        <v>0</v>
      </c>
      <c r="F1712" s="1">
        <v>513</v>
      </c>
      <c r="G1712" s="1" t="s">
        <v>79</v>
      </c>
      <c r="H1712" s="1">
        <f t="shared" si="26"/>
        <v>0</v>
      </c>
      <c r="I1712" s="1" t="s">
        <v>22</v>
      </c>
      <c r="J1712" s="1" t="s">
        <v>0</v>
      </c>
    </row>
    <row r="1713" spans="1:10" ht="28.8" x14ac:dyDescent="0.3">
      <c r="A1713" s="1">
        <v>1970509</v>
      </c>
      <c r="B1713" s="1" t="s">
        <v>3184</v>
      </c>
      <c r="C1713" s="1" t="s">
        <v>22</v>
      </c>
      <c r="D1713" s="1" t="s">
        <v>3185</v>
      </c>
      <c r="E1713" s="2">
        <v>0</v>
      </c>
      <c r="F1713" s="1">
        <v>1157</v>
      </c>
      <c r="G1713" s="1" t="s">
        <v>79</v>
      </c>
      <c r="H1713" s="1">
        <f t="shared" si="26"/>
        <v>0</v>
      </c>
      <c r="I1713" s="1" t="s">
        <v>22</v>
      </c>
      <c r="J1713" s="1" t="s">
        <v>0</v>
      </c>
    </row>
    <row r="1714" spans="1:10" x14ac:dyDescent="0.3">
      <c r="A1714" s="1">
        <v>1970510</v>
      </c>
      <c r="B1714" s="1" t="s">
        <v>3186</v>
      </c>
      <c r="C1714" s="1" t="s">
        <v>22</v>
      </c>
      <c r="D1714" s="1" t="s">
        <v>3187</v>
      </c>
      <c r="E1714" s="2">
        <v>0</v>
      </c>
      <c r="F1714" s="1">
        <v>1739</v>
      </c>
      <c r="G1714" s="1" t="s">
        <v>79</v>
      </c>
      <c r="H1714" s="1">
        <f t="shared" si="26"/>
        <v>0</v>
      </c>
      <c r="I1714" s="1" t="s">
        <v>22</v>
      </c>
      <c r="J1714" s="1" t="s">
        <v>0</v>
      </c>
    </row>
    <row r="1715" spans="1:10" ht="28.8" x14ac:dyDescent="0.3">
      <c r="A1715" s="1">
        <v>1970511</v>
      </c>
      <c r="B1715" s="1" t="s">
        <v>3188</v>
      </c>
      <c r="C1715" s="1" t="s">
        <v>22</v>
      </c>
      <c r="D1715" s="1" t="s">
        <v>3189</v>
      </c>
      <c r="E1715" s="2">
        <v>0</v>
      </c>
      <c r="F1715" s="1">
        <v>1267</v>
      </c>
      <c r="G1715" s="1" t="s">
        <v>79</v>
      </c>
      <c r="H1715" s="1">
        <f t="shared" si="26"/>
        <v>0</v>
      </c>
      <c r="I1715" s="1" t="s">
        <v>22</v>
      </c>
      <c r="J1715" s="1" t="s">
        <v>0</v>
      </c>
    </row>
    <row r="1716" spans="1:10" ht="28.8" x14ac:dyDescent="0.3">
      <c r="A1716" s="1">
        <v>1970512</v>
      </c>
      <c r="B1716" s="1" t="s">
        <v>3190</v>
      </c>
      <c r="C1716" s="1" t="s">
        <v>22</v>
      </c>
      <c r="D1716" s="1" t="s">
        <v>3191</v>
      </c>
      <c r="E1716" s="2">
        <v>0</v>
      </c>
      <c r="F1716" s="1">
        <v>40</v>
      </c>
      <c r="G1716" s="1" t="s">
        <v>79</v>
      </c>
      <c r="H1716" s="1">
        <f t="shared" si="26"/>
        <v>0</v>
      </c>
      <c r="I1716" s="1" t="s">
        <v>22</v>
      </c>
      <c r="J1716" s="1" t="s">
        <v>0</v>
      </c>
    </row>
    <row r="1717" spans="1:10" ht="28.8" x14ac:dyDescent="0.3">
      <c r="A1717" s="1">
        <v>1970513</v>
      </c>
      <c r="B1717" s="1" t="s">
        <v>3192</v>
      </c>
      <c r="C1717" s="1" t="s">
        <v>22</v>
      </c>
      <c r="D1717" s="1" t="s">
        <v>3193</v>
      </c>
      <c r="E1717" s="2">
        <v>0</v>
      </c>
      <c r="F1717" s="1">
        <v>432</v>
      </c>
      <c r="G1717" s="1" t="s">
        <v>79</v>
      </c>
      <c r="H1717" s="1">
        <f t="shared" si="26"/>
        <v>0</v>
      </c>
      <c r="I1717" s="1" t="s">
        <v>22</v>
      </c>
      <c r="J1717" s="1" t="s">
        <v>0</v>
      </c>
    </row>
    <row r="1718" spans="1:10" x14ac:dyDescent="0.3">
      <c r="A1718" s="1">
        <v>1970514</v>
      </c>
      <c r="B1718" s="1" t="s">
        <v>3194</v>
      </c>
      <c r="C1718" s="1" t="s">
        <v>22</v>
      </c>
      <c r="D1718" s="1" t="s">
        <v>3195</v>
      </c>
      <c r="E1718" s="2">
        <v>0</v>
      </c>
      <c r="F1718" s="1">
        <v>642</v>
      </c>
      <c r="G1718" s="1" t="s">
        <v>79</v>
      </c>
      <c r="H1718" s="1">
        <f t="shared" si="26"/>
        <v>0</v>
      </c>
      <c r="I1718" s="1" t="s">
        <v>22</v>
      </c>
      <c r="J1718" s="1" t="s">
        <v>0</v>
      </c>
    </row>
    <row r="1719" spans="1:10" ht="28.8" x14ac:dyDescent="0.3">
      <c r="A1719" s="1">
        <v>1970515</v>
      </c>
      <c r="B1719" s="1" t="s">
        <v>3196</v>
      </c>
      <c r="C1719" s="1" t="s">
        <v>22</v>
      </c>
      <c r="D1719" s="1" t="s">
        <v>3197</v>
      </c>
      <c r="E1719" s="2">
        <v>0</v>
      </c>
      <c r="F1719" s="1">
        <v>308</v>
      </c>
      <c r="G1719" s="1" t="s">
        <v>79</v>
      </c>
      <c r="H1719" s="1">
        <f t="shared" si="26"/>
        <v>0</v>
      </c>
      <c r="I1719" s="1" t="s">
        <v>22</v>
      </c>
      <c r="J1719" s="1" t="s">
        <v>0</v>
      </c>
    </row>
    <row r="1720" spans="1:10" ht="28.8" x14ac:dyDescent="0.3">
      <c r="A1720" s="1">
        <v>1970516</v>
      </c>
      <c r="B1720" s="1" t="s">
        <v>3198</v>
      </c>
      <c r="C1720" s="1" t="s">
        <v>22</v>
      </c>
      <c r="D1720" s="1" t="s">
        <v>3199</v>
      </c>
      <c r="E1720" s="2">
        <v>0</v>
      </c>
      <c r="F1720" s="1">
        <v>334</v>
      </c>
      <c r="G1720" s="1" t="s">
        <v>79</v>
      </c>
      <c r="H1720" s="1">
        <f t="shared" si="26"/>
        <v>0</v>
      </c>
      <c r="I1720" s="1" t="s">
        <v>22</v>
      </c>
      <c r="J1720" s="1" t="s">
        <v>0</v>
      </c>
    </row>
    <row r="1721" spans="1:10" x14ac:dyDescent="0.3">
      <c r="A1721" s="1">
        <v>1970517</v>
      </c>
      <c r="B1721" s="1" t="s">
        <v>3200</v>
      </c>
      <c r="C1721" s="1" t="s">
        <v>22</v>
      </c>
      <c r="D1721" s="1" t="s">
        <v>3201</v>
      </c>
      <c r="E1721" s="2">
        <v>0</v>
      </c>
      <c r="F1721" s="1">
        <v>134</v>
      </c>
      <c r="G1721" s="1" t="s">
        <v>79</v>
      </c>
      <c r="H1721" s="1">
        <f t="shared" si="26"/>
        <v>0</v>
      </c>
      <c r="I1721" s="1" t="s">
        <v>22</v>
      </c>
      <c r="J1721" s="1" t="s">
        <v>0</v>
      </c>
    </row>
    <row r="1722" spans="1:10" ht="28.8" x14ac:dyDescent="0.3">
      <c r="A1722" s="1">
        <v>1970518</v>
      </c>
      <c r="B1722" s="1" t="s">
        <v>3202</v>
      </c>
      <c r="C1722" s="1" t="s">
        <v>22</v>
      </c>
      <c r="D1722" s="1" t="s">
        <v>3203</v>
      </c>
      <c r="E1722" s="2">
        <v>0</v>
      </c>
      <c r="F1722" s="1">
        <v>134</v>
      </c>
      <c r="G1722" s="1" t="s">
        <v>79</v>
      </c>
      <c r="H1722" s="1">
        <f t="shared" si="26"/>
        <v>0</v>
      </c>
      <c r="I1722" s="1" t="s">
        <v>22</v>
      </c>
      <c r="J1722" s="1" t="s">
        <v>0</v>
      </c>
    </row>
    <row r="1723" spans="1:10" x14ac:dyDescent="0.3">
      <c r="A1723" s="1">
        <v>1970519</v>
      </c>
      <c r="B1723" s="1" t="s">
        <v>3204</v>
      </c>
      <c r="C1723" s="1" t="s">
        <v>22</v>
      </c>
      <c r="D1723" s="1" t="s">
        <v>3205</v>
      </c>
      <c r="E1723" s="2">
        <v>0</v>
      </c>
      <c r="F1723" s="1">
        <v>1</v>
      </c>
      <c r="G1723" s="1" t="s">
        <v>147</v>
      </c>
      <c r="H1723" s="1">
        <f t="shared" si="26"/>
        <v>0</v>
      </c>
      <c r="I1723" s="1" t="s">
        <v>22</v>
      </c>
      <c r="J1723" s="1" t="s">
        <v>0</v>
      </c>
    </row>
    <row r="1724" spans="1:10" ht="28.8" x14ac:dyDescent="0.3">
      <c r="A1724" s="1">
        <v>1970520</v>
      </c>
      <c r="B1724" s="1" t="s">
        <v>3206</v>
      </c>
      <c r="C1724" s="1" t="s">
        <v>22</v>
      </c>
      <c r="D1724" s="1" t="s">
        <v>1537</v>
      </c>
      <c r="E1724" s="2">
        <v>0</v>
      </c>
      <c r="F1724" s="1">
        <v>272</v>
      </c>
      <c r="G1724" s="1" t="s">
        <v>79</v>
      </c>
      <c r="H1724" s="1">
        <f t="shared" si="26"/>
        <v>0</v>
      </c>
      <c r="I1724" s="1" t="s">
        <v>22</v>
      </c>
      <c r="J1724" s="1" t="s">
        <v>0</v>
      </c>
    </row>
    <row r="1725" spans="1:10" ht="28.8" x14ac:dyDescent="0.3">
      <c r="A1725" s="1">
        <v>1970521</v>
      </c>
      <c r="B1725" s="1" t="s">
        <v>3207</v>
      </c>
      <c r="C1725" s="1" t="s">
        <v>22</v>
      </c>
      <c r="D1725" s="1" t="s">
        <v>3208</v>
      </c>
      <c r="E1725" s="2">
        <v>0</v>
      </c>
      <c r="F1725" s="1">
        <v>272</v>
      </c>
      <c r="G1725" s="1" t="s">
        <v>79</v>
      </c>
      <c r="H1725" s="1">
        <f t="shared" si="26"/>
        <v>0</v>
      </c>
      <c r="I1725" s="1" t="s">
        <v>22</v>
      </c>
      <c r="J1725" s="1" t="s">
        <v>0</v>
      </c>
    </row>
    <row r="1726" spans="1:10" x14ac:dyDescent="0.3">
      <c r="A1726" s="1">
        <v>1970522</v>
      </c>
      <c r="B1726" s="1" t="s">
        <v>3209</v>
      </c>
      <c r="C1726" s="1" t="s">
        <v>22</v>
      </c>
      <c r="D1726" s="1" t="s">
        <v>3210</v>
      </c>
      <c r="E1726" s="2">
        <v>0</v>
      </c>
      <c r="F1726" s="1">
        <v>1</v>
      </c>
      <c r="G1726" s="1" t="s">
        <v>147</v>
      </c>
      <c r="H1726" s="1">
        <f t="shared" si="26"/>
        <v>0</v>
      </c>
      <c r="I1726" s="1" t="s">
        <v>22</v>
      </c>
      <c r="J1726" s="1" t="s">
        <v>0</v>
      </c>
    </row>
    <row r="1727" spans="1:10" x14ac:dyDescent="0.3">
      <c r="A1727" s="1">
        <v>1970523</v>
      </c>
      <c r="B1727" s="1" t="s">
        <v>3211</v>
      </c>
      <c r="C1727" s="1" t="s">
        <v>22</v>
      </c>
      <c r="D1727" s="1" t="s">
        <v>3212</v>
      </c>
      <c r="E1727" s="2">
        <v>0</v>
      </c>
      <c r="F1727" s="1">
        <v>1</v>
      </c>
      <c r="G1727" s="1" t="s">
        <v>147</v>
      </c>
      <c r="H1727" s="1">
        <f t="shared" si="26"/>
        <v>0</v>
      </c>
      <c r="I1727" s="1" t="s">
        <v>22</v>
      </c>
      <c r="J1727" s="1" t="s">
        <v>0</v>
      </c>
    </row>
    <row r="1728" spans="1:10" x14ac:dyDescent="0.3">
      <c r="A1728" s="1">
        <v>1970524</v>
      </c>
      <c r="B1728" s="1" t="s">
        <v>3213</v>
      </c>
      <c r="C1728" s="1">
        <v>733</v>
      </c>
      <c r="D1728" s="1" t="s">
        <v>3214</v>
      </c>
      <c r="E1728" s="1">
        <f>ROUND(H1729+H1730+H1731+H1732+H1733+H1734+H1735+H1736+H1737+H1738+H1739+H1740+H1741+H1742+H1743+H1744+H1745+H1746,2)</f>
        <v>0</v>
      </c>
      <c r="F1728" s="1">
        <v>1</v>
      </c>
      <c r="G1728" s="1" t="s">
        <v>0</v>
      </c>
      <c r="H1728" s="1">
        <f t="shared" si="26"/>
        <v>0</v>
      </c>
      <c r="I1728" s="1" t="s">
        <v>22</v>
      </c>
      <c r="J1728" s="1" t="s">
        <v>0</v>
      </c>
    </row>
    <row r="1729" spans="1:10" ht="28.8" x14ac:dyDescent="0.3">
      <c r="A1729" s="1">
        <v>1970525</v>
      </c>
      <c r="B1729" s="1" t="s">
        <v>3215</v>
      </c>
      <c r="C1729" s="1" t="s">
        <v>22</v>
      </c>
      <c r="D1729" s="1" t="s">
        <v>3216</v>
      </c>
      <c r="E1729" s="2">
        <v>0</v>
      </c>
      <c r="F1729" s="1">
        <v>144</v>
      </c>
      <c r="G1729" s="1" t="s">
        <v>79</v>
      </c>
      <c r="H1729" s="1">
        <f t="shared" si="26"/>
        <v>0</v>
      </c>
      <c r="I1729" s="1" t="s">
        <v>22</v>
      </c>
      <c r="J1729" s="1" t="s">
        <v>0</v>
      </c>
    </row>
    <row r="1730" spans="1:10" ht="28.8" x14ac:dyDescent="0.3">
      <c r="A1730" s="1">
        <v>1970526</v>
      </c>
      <c r="B1730" s="1" t="s">
        <v>3217</v>
      </c>
      <c r="C1730" s="1" t="s">
        <v>22</v>
      </c>
      <c r="D1730" s="1" t="s">
        <v>3218</v>
      </c>
      <c r="E1730" s="2">
        <v>0</v>
      </c>
      <c r="F1730" s="1">
        <v>466</v>
      </c>
      <c r="G1730" s="1" t="s">
        <v>79</v>
      </c>
      <c r="H1730" s="1">
        <f t="shared" si="26"/>
        <v>0</v>
      </c>
      <c r="I1730" s="1" t="s">
        <v>22</v>
      </c>
      <c r="J1730" s="1" t="s">
        <v>0</v>
      </c>
    </row>
    <row r="1731" spans="1:10" ht="28.8" x14ac:dyDescent="0.3">
      <c r="A1731" s="1">
        <v>1970527</v>
      </c>
      <c r="B1731" s="1" t="s">
        <v>3219</v>
      </c>
      <c r="C1731" s="1" t="s">
        <v>22</v>
      </c>
      <c r="D1731" s="1" t="s">
        <v>3220</v>
      </c>
      <c r="E1731" s="2">
        <v>0</v>
      </c>
      <c r="F1731" s="1">
        <v>1052</v>
      </c>
      <c r="G1731" s="1" t="s">
        <v>79</v>
      </c>
      <c r="H1731" s="1">
        <f t="shared" ref="H1731:H1794" si="27">IF(ISNUMBER(VALUE(E1731)),ROUND(SUM(ROUND(E1731,2)*F1731),2),"N")</f>
        <v>0</v>
      </c>
      <c r="I1731" s="1" t="s">
        <v>22</v>
      </c>
      <c r="J1731" s="1" t="s">
        <v>0</v>
      </c>
    </row>
    <row r="1732" spans="1:10" ht="28.8" x14ac:dyDescent="0.3">
      <c r="A1732" s="1">
        <v>1970528</v>
      </c>
      <c r="B1732" s="1" t="s">
        <v>3221</v>
      </c>
      <c r="C1732" s="1" t="s">
        <v>22</v>
      </c>
      <c r="D1732" s="1" t="s">
        <v>3222</v>
      </c>
      <c r="E1732" s="2">
        <v>0</v>
      </c>
      <c r="F1732" s="1">
        <v>1152</v>
      </c>
      <c r="G1732" s="1" t="s">
        <v>79</v>
      </c>
      <c r="H1732" s="1">
        <f t="shared" si="27"/>
        <v>0</v>
      </c>
      <c r="I1732" s="1" t="s">
        <v>22</v>
      </c>
      <c r="J1732" s="1" t="s">
        <v>0</v>
      </c>
    </row>
    <row r="1733" spans="1:10" ht="28.8" x14ac:dyDescent="0.3">
      <c r="A1733" s="1">
        <v>1970529</v>
      </c>
      <c r="B1733" s="1" t="s">
        <v>3223</v>
      </c>
      <c r="C1733" s="1" t="s">
        <v>22</v>
      </c>
      <c r="D1733" s="1" t="s">
        <v>3224</v>
      </c>
      <c r="E1733" s="2">
        <v>0</v>
      </c>
      <c r="F1733" s="1">
        <v>36</v>
      </c>
      <c r="G1733" s="1" t="s">
        <v>79</v>
      </c>
      <c r="H1733" s="1">
        <f t="shared" si="27"/>
        <v>0</v>
      </c>
      <c r="I1733" s="1" t="s">
        <v>22</v>
      </c>
      <c r="J1733" s="1" t="s">
        <v>0</v>
      </c>
    </row>
    <row r="1734" spans="1:10" ht="28.8" x14ac:dyDescent="0.3">
      <c r="A1734" s="1">
        <v>1970530</v>
      </c>
      <c r="B1734" s="1" t="s">
        <v>3225</v>
      </c>
      <c r="C1734" s="1" t="s">
        <v>22</v>
      </c>
      <c r="D1734" s="1" t="s">
        <v>3226</v>
      </c>
      <c r="E1734" s="2">
        <v>0</v>
      </c>
      <c r="F1734" s="1">
        <v>393</v>
      </c>
      <c r="G1734" s="1" t="s">
        <v>79</v>
      </c>
      <c r="H1734" s="1">
        <f t="shared" si="27"/>
        <v>0</v>
      </c>
      <c r="I1734" s="1" t="s">
        <v>22</v>
      </c>
      <c r="J1734" s="1" t="s">
        <v>0</v>
      </c>
    </row>
    <row r="1735" spans="1:10" ht="28.8" x14ac:dyDescent="0.3">
      <c r="A1735" s="1">
        <v>1970531</v>
      </c>
      <c r="B1735" s="1" t="s">
        <v>3227</v>
      </c>
      <c r="C1735" s="1" t="s">
        <v>22</v>
      </c>
      <c r="D1735" s="1" t="s">
        <v>3228</v>
      </c>
      <c r="E1735" s="2">
        <v>0</v>
      </c>
      <c r="F1735" s="1">
        <v>850</v>
      </c>
      <c r="G1735" s="1" t="s">
        <v>79</v>
      </c>
      <c r="H1735" s="1">
        <f t="shared" si="27"/>
        <v>0</v>
      </c>
      <c r="I1735" s="1" t="s">
        <v>22</v>
      </c>
      <c r="J1735" s="1" t="s">
        <v>0</v>
      </c>
    </row>
    <row r="1736" spans="1:10" ht="28.8" x14ac:dyDescent="0.3">
      <c r="A1736" s="1">
        <v>1970532</v>
      </c>
      <c r="B1736" s="1" t="s">
        <v>3229</v>
      </c>
      <c r="C1736" s="1" t="s">
        <v>22</v>
      </c>
      <c r="D1736" s="1" t="s">
        <v>3230</v>
      </c>
      <c r="E1736" s="2">
        <v>0</v>
      </c>
      <c r="F1736" s="1">
        <v>830</v>
      </c>
      <c r="G1736" s="1" t="s">
        <v>79</v>
      </c>
      <c r="H1736" s="1">
        <f t="shared" si="27"/>
        <v>0</v>
      </c>
      <c r="I1736" s="1" t="s">
        <v>22</v>
      </c>
      <c r="J1736" s="1" t="s">
        <v>0</v>
      </c>
    </row>
    <row r="1737" spans="1:10" ht="28.8" x14ac:dyDescent="0.3">
      <c r="A1737" s="1">
        <v>1970533</v>
      </c>
      <c r="B1737" s="1" t="s">
        <v>3231</v>
      </c>
      <c r="C1737" s="1" t="s">
        <v>22</v>
      </c>
      <c r="D1737" s="1" t="s">
        <v>3232</v>
      </c>
      <c r="E1737" s="2">
        <v>0</v>
      </c>
      <c r="F1737" s="1">
        <v>460</v>
      </c>
      <c r="G1737" s="1" t="s">
        <v>79</v>
      </c>
      <c r="H1737" s="1">
        <f t="shared" si="27"/>
        <v>0</v>
      </c>
      <c r="I1737" s="1" t="s">
        <v>22</v>
      </c>
      <c r="J1737" s="1" t="s">
        <v>0</v>
      </c>
    </row>
    <row r="1738" spans="1:10" ht="28.8" x14ac:dyDescent="0.3">
      <c r="A1738" s="1">
        <v>1970534</v>
      </c>
      <c r="B1738" s="1" t="s">
        <v>3233</v>
      </c>
      <c r="C1738" s="1" t="s">
        <v>22</v>
      </c>
      <c r="D1738" s="1" t="s">
        <v>3234</v>
      </c>
      <c r="E1738" s="2">
        <v>0</v>
      </c>
      <c r="F1738" s="1">
        <v>280</v>
      </c>
      <c r="G1738" s="1" t="s">
        <v>79</v>
      </c>
      <c r="H1738" s="1">
        <f t="shared" si="27"/>
        <v>0</v>
      </c>
      <c r="I1738" s="1" t="s">
        <v>22</v>
      </c>
      <c r="J1738" s="1" t="s">
        <v>0</v>
      </c>
    </row>
    <row r="1739" spans="1:10" ht="28.8" x14ac:dyDescent="0.3">
      <c r="A1739" s="1">
        <v>1970535</v>
      </c>
      <c r="B1739" s="1" t="s">
        <v>3235</v>
      </c>
      <c r="C1739" s="1" t="s">
        <v>22</v>
      </c>
      <c r="D1739" s="1" t="s">
        <v>3236</v>
      </c>
      <c r="E1739" s="2">
        <v>0</v>
      </c>
      <c r="F1739" s="1">
        <v>304</v>
      </c>
      <c r="G1739" s="1" t="s">
        <v>79</v>
      </c>
      <c r="H1739" s="1">
        <f t="shared" si="27"/>
        <v>0</v>
      </c>
      <c r="I1739" s="1" t="s">
        <v>22</v>
      </c>
      <c r="J1739" s="1" t="s">
        <v>0</v>
      </c>
    </row>
    <row r="1740" spans="1:10" ht="28.8" x14ac:dyDescent="0.3">
      <c r="A1740" s="1">
        <v>1970536</v>
      </c>
      <c r="B1740" s="1" t="s">
        <v>3237</v>
      </c>
      <c r="C1740" s="1" t="s">
        <v>22</v>
      </c>
      <c r="D1740" s="1" t="s">
        <v>3238</v>
      </c>
      <c r="E1740" s="2">
        <v>0</v>
      </c>
      <c r="F1740" s="1">
        <v>122</v>
      </c>
      <c r="G1740" s="1" t="s">
        <v>79</v>
      </c>
      <c r="H1740" s="1">
        <f t="shared" si="27"/>
        <v>0</v>
      </c>
      <c r="I1740" s="1" t="s">
        <v>22</v>
      </c>
      <c r="J1740" s="1" t="s">
        <v>0</v>
      </c>
    </row>
    <row r="1741" spans="1:10" ht="28.8" x14ac:dyDescent="0.3">
      <c r="A1741" s="1">
        <v>1970537</v>
      </c>
      <c r="B1741" s="1" t="s">
        <v>3239</v>
      </c>
      <c r="C1741" s="1" t="s">
        <v>22</v>
      </c>
      <c r="D1741" s="1" t="s">
        <v>3240</v>
      </c>
      <c r="E1741" s="2">
        <v>0</v>
      </c>
      <c r="F1741" s="1">
        <v>247</v>
      </c>
      <c r="G1741" s="1" t="s">
        <v>79</v>
      </c>
      <c r="H1741" s="1">
        <f t="shared" si="27"/>
        <v>0</v>
      </c>
      <c r="I1741" s="1" t="s">
        <v>22</v>
      </c>
      <c r="J1741" s="1" t="s">
        <v>0</v>
      </c>
    </row>
    <row r="1742" spans="1:10" x14ac:dyDescent="0.3">
      <c r="A1742" s="1">
        <v>1970538</v>
      </c>
      <c r="B1742" s="1" t="s">
        <v>3241</v>
      </c>
      <c r="C1742" s="1" t="s">
        <v>22</v>
      </c>
      <c r="D1742" s="1" t="s">
        <v>3242</v>
      </c>
      <c r="E1742" s="2">
        <v>0</v>
      </c>
      <c r="F1742" s="1">
        <v>3243</v>
      </c>
      <c r="G1742" s="1" t="s">
        <v>79</v>
      </c>
      <c r="H1742" s="1">
        <f t="shared" si="27"/>
        <v>0</v>
      </c>
      <c r="I1742" s="1" t="s">
        <v>22</v>
      </c>
      <c r="J1742" s="1" t="s">
        <v>0</v>
      </c>
    </row>
    <row r="1743" spans="1:10" x14ac:dyDescent="0.3">
      <c r="A1743" s="1">
        <v>1970539</v>
      </c>
      <c r="B1743" s="1" t="s">
        <v>3243</v>
      </c>
      <c r="C1743" s="1" t="s">
        <v>22</v>
      </c>
      <c r="D1743" s="1" t="s">
        <v>3244</v>
      </c>
      <c r="E1743" s="2">
        <v>0</v>
      </c>
      <c r="F1743" s="1">
        <v>584</v>
      </c>
      <c r="G1743" s="1" t="s">
        <v>79</v>
      </c>
      <c r="H1743" s="1">
        <f t="shared" si="27"/>
        <v>0</v>
      </c>
      <c r="I1743" s="1" t="s">
        <v>22</v>
      </c>
      <c r="J1743" s="1" t="s">
        <v>0</v>
      </c>
    </row>
    <row r="1744" spans="1:10" ht="28.8" x14ac:dyDescent="0.3">
      <c r="A1744" s="1">
        <v>1970540</v>
      </c>
      <c r="B1744" s="1" t="s">
        <v>3245</v>
      </c>
      <c r="C1744" s="1" t="s">
        <v>22</v>
      </c>
      <c r="D1744" s="1" t="s">
        <v>3246</v>
      </c>
      <c r="E1744" s="2">
        <v>0</v>
      </c>
      <c r="F1744" s="1">
        <v>122</v>
      </c>
      <c r="G1744" s="1" t="s">
        <v>79</v>
      </c>
      <c r="H1744" s="1">
        <f t="shared" si="27"/>
        <v>0</v>
      </c>
      <c r="I1744" s="1" t="s">
        <v>22</v>
      </c>
      <c r="J1744" s="1" t="s">
        <v>0</v>
      </c>
    </row>
    <row r="1745" spans="1:10" x14ac:dyDescent="0.3">
      <c r="A1745" s="1">
        <v>1970541</v>
      </c>
      <c r="B1745" s="1" t="s">
        <v>3247</v>
      </c>
      <c r="C1745" s="1" t="s">
        <v>22</v>
      </c>
      <c r="D1745" s="1" t="s">
        <v>3248</v>
      </c>
      <c r="E1745" s="2">
        <v>0</v>
      </c>
      <c r="F1745" s="1">
        <v>247</v>
      </c>
      <c r="G1745" s="1" t="s">
        <v>79</v>
      </c>
      <c r="H1745" s="1">
        <f t="shared" si="27"/>
        <v>0</v>
      </c>
      <c r="I1745" s="1" t="s">
        <v>22</v>
      </c>
      <c r="J1745" s="1" t="s">
        <v>0</v>
      </c>
    </row>
    <row r="1746" spans="1:10" ht="28.8" x14ac:dyDescent="0.3">
      <c r="A1746" s="1">
        <v>1970542</v>
      </c>
      <c r="B1746" s="1" t="s">
        <v>3249</v>
      </c>
      <c r="C1746" s="1" t="s">
        <v>22</v>
      </c>
      <c r="D1746" s="1" t="s">
        <v>3250</v>
      </c>
      <c r="E1746" s="2">
        <v>0</v>
      </c>
      <c r="F1746" s="1">
        <v>1</v>
      </c>
      <c r="G1746" s="1" t="s">
        <v>147</v>
      </c>
      <c r="H1746" s="1">
        <f t="shared" si="27"/>
        <v>0</v>
      </c>
      <c r="I1746" s="1" t="s">
        <v>22</v>
      </c>
      <c r="J1746" s="1" t="s">
        <v>0</v>
      </c>
    </row>
    <row r="1747" spans="1:10" x14ac:dyDescent="0.3">
      <c r="A1747" s="1">
        <v>1970543</v>
      </c>
      <c r="B1747" s="1" t="s">
        <v>3251</v>
      </c>
      <c r="C1747" s="1">
        <v>734</v>
      </c>
      <c r="D1747" s="1" t="s">
        <v>3252</v>
      </c>
      <c r="E1747" s="1">
        <f>ROUND(H1748+H1749+H1750+H1751+H1752+H1753+H1754+H1755+H1756+H1757+H1758+H1759+H1760+H1761+H1762+H1763+H1764+H1765+H1766+H1767+H1768+H1769+H1770+H1771+H1772+H1773+H1774+H1775+H1776+H1777+H1778+H1779+H1780+H1781,2)</f>
        <v>0</v>
      </c>
      <c r="F1747" s="1">
        <v>1</v>
      </c>
      <c r="G1747" s="1" t="s">
        <v>0</v>
      </c>
      <c r="H1747" s="1">
        <f t="shared" si="27"/>
        <v>0</v>
      </c>
      <c r="I1747" s="1" t="s">
        <v>22</v>
      </c>
      <c r="J1747" s="1" t="s">
        <v>0</v>
      </c>
    </row>
    <row r="1748" spans="1:10" ht="28.8" x14ac:dyDescent="0.3">
      <c r="A1748" s="1">
        <v>1970544</v>
      </c>
      <c r="B1748" s="1" t="s">
        <v>3253</v>
      </c>
      <c r="C1748" s="1" t="s">
        <v>22</v>
      </c>
      <c r="D1748" s="1" t="s">
        <v>3254</v>
      </c>
      <c r="E1748" s="2">
        <v>0</v>
      </c>
      <c r="F1748" s="1">
        <v>3</v>
      </c>
      <c r="G1748" s="1" t="s">
        <v>150</v>
      </c>
      <c r="H1748" s="1">
        <f t="shared" si="27"/>
        <v>0</v>
      </c>
      <c r="I1748" s="1" t="s">
        <v>22</v>
      </c>
      <c r="J1748" s="1" t="s">
        <v>0</v>
      </c>
    </row>
    <row r="1749" spans="1:10" ht="28.8" x14ac:dyDescent="0.3">
      <c r="A1749" s="1">
        <v>1970545</v>
      </c>
      <c r="B1749" s="1" t="s">
        <v>3255</v>
      </c>
      <c r="C1749" s="1" t="s">
        <v>22</v>
      </c>
      <c r="D1749" s="1" t="s">
        <v>3256</v>
      </c>
      <c r="E1749" s="2">
        <v>0</v>
      </c>
      <c r="F1749" s="1">
        <v>3</v>
      </c>
      <c r="G1749" s="1" t="s">
        <v>72</v>
      </c>
      <c r="H1749" s="1">
        <f t="shared" si="27"/>
        <v>0</v>
      </c>
      <c r="I1749" s="1" t="s">
        <v>22</v>
      </c>
      <c r="J1749" s="1" t="s">
        <v>0</v>
      </c>
    </row>
    <row r="1750" spans="1:10" ht="28.8" x14ac:dyDescent="0.3">
      <c r="A1750" s="1">
        <v>1970546</v>
      </c>
      <c r="B1750" s="1" t="s">
        <v>3257</v>
      </c>
      <c r="C1750" s="1" t="s">
        <v>22</v>
      </c>
      <c r="D1750" s="1" t="s">
        <v>3258</v>
      </c>
      <c r="E1750" s="2">
        <v>0</v>
      </c>
      <c r="F1750" s="1">
        <v>160</v>
      </c>
      <c r="G1750" s="1" t="s">
        <v>72</v>
      </c>
      <c r="H1750" s="1">
        <f t="shared" si="27"/>
        <v>0</v>
      </c>
      <c r="I1750" s="1" t="s">
        <v>22</v>
      </c>
      <c r="J1750" s="1" t="s">
        <v>0</v>
      </c>
    </row>
    <row r="1751" spans="1:10" ht="28.8" x14ac:dyDescent="0.3">
      <c r="A1751" s="1">
        <v>1970547</v>
      </c>
      <c r="B1751" s="1" t="s">
        <v>3259</v>
      </c>
      <c r="C1751" s="1" t="s">
        <v>22</v>
      </c>
      <c r="D1751" s="1" t="s">
        <v>3260</v>
      </c>
      <c r="E1751" s="2">
        <v>0</v>
      </c>
      <c r="F1751" s="1">
        <v>80</v>
      </c>
      <c r="G1751" s="1" t="s">
        <v>72</v>
      </c>
      <c r="H1751" s="1">
        <f t="shared" si="27"/>
        <v>0</v>
      </c>
      <c r="I1751" s="1" t="s">
        <v>22</v>
      </c>
      <c r="J1751" s="1" t="s">
        <v>0</v>
      </c>
    </row>
    <row r="1752" spans="1:10" x14ac:dyDescent="0.3">
      <c r="A1752" s="1">
        <v>1970548</v>
      </c>
      <c r="B1752" s="1" t="s">
        <v>3261</v>
      </c>
      <c r="C1752" s="1" t="s">
        <v>22</v>
      </c>
      <c r="D1752" s="1" t="s">
        <v>3262</v>
      </c>
      <c r="E1752" s="2">
        <v>0</v>
      </c>
      <c r="F1752" s="1">
        <v>57</v>
      </c>
      <c r="G1752" s="1" t="s">
        <v>72</v>
      </c>
      <c r="H1752" s="1">
        <f t="shared" si="27"/>
        <v>0</v>
      </c>
      <c r="I1752" s="1" t="s">
        <v>22</v>
      </c>
      <c r="J1752" s="1" t="s">
        <v>0</v>
      </c>
    </row>
    <row r="1753" spans="1:10" ht="28.8" x14ac:dyDescent="0.3">
      <c r="A1753" s="1">
        <v>1970549</v>
      </c>
      <c r="B1753" s="1" t="s">
        <v>3263</v>
      </c>
      <c r="C1753" s="1" t="s">
        <v>22</v>
      </c>
      <c r="D1753" s="1" t="s">
        <v>3264</v>
      </c>
      <c r="E1753" s="2">
        <v>0</v>
      </c>
      <c r="F1753" s="1">
        <v>30</v>
      </c>
      <c r="G1753" s="1" t="s">
        <v>72</v>
      </c>
      <c r="H1753" s="1">
        <f t="shared" si="27"/>
        <v>0</v>
      </c>
      <c r="I1753" s="1" t="s">
        <v>22</v>
      </c>
      <c r="J1753" s="1" t="s">
        <v>0</v>
      </c>
    </row>
    <row r="1754" spans="1:10" x14ac:dyDescent="0.3">
      <c r="A1754" s="1">
        <v>1970550</v>
      </c>
      <c r="B1754" s="1" t="s">
        <v>3265</v>
      </c>
      <c r="C1754" s="1" t="s">
        <v>22</v>
      </c>
      <c r="D1754" s="1" t="s">
        <v>3266</v>
      </c>
      <c r="E1754" s="2">
        <v>0</v>
      </c>
      <c r="F1754" s="1">
        <v>27</v>
      </c>
      <c r="G1754" s="1" t="s">
        <v>72</v>
      </c>
      <c r="H1754" s="1">
        <f t="shared" si="27"/>
        <v>0</v>
      </c>
      <c r="I1754" s="1" t="s">
        <v>22</v>
      </c>
      <c r="J1754" s="1" t="s">
        <v>0</v>
      </c>
    </row>
    <row r="1755" spans="1:10" x14ac:dyDescent="0.3">
      <c r="A1755" s="1">
        <v>1970551</v>
      </c>
      <c r="B1755" s="1" t="s">
        <v>3267</v>
      </c>
      <c r="C1755" s="1" t="s">
        <v>22</v>
      </c>
      <c r="D1755" s="1" t="s">
        <v>3268</v>
      </c>
      <c r="E1755" s="2">
        <v>0</v>
      </c>
      <c r="F1755" s="1">
        <v>174</v>
      </c>
      <c r="G1755" s="1" t="s">
        <v>72</v>
      </c>
      <c r="H1755" s="1">
        <f t="shared" si="27"/>
        <v>0</v>
      </c>
      <c r="I1755" s="1" t="s">
        <v>22</v>
      </c>
      <c r="J1755" s="1" t="s">
        <v>0</v>
      </c>
    </row>
    <row r="1756" spans="1:10" x14ac:dyDescent="0.3">
      <c r="A1756" s="1">
        <v>1970552</v>
      </c>
      <c r="B1756" s="1" t="s">
        <v>3269</v>
      </c>
      <c r="C1756" s="1" t="s">
        <v>22</v>
      </c>
      <c r="D1756" s="1" t="s">
        <v>3270</v>
      </c>
      <c r="E1756" s="2">
        <v>0</v>
      </c>
      <c r="F1756" s="1">
        <v>80</v>
      </c>
      <c r="G1756" s="1" t="s">
        <v>72</v>
      </c>
      <c r="H1756" s="1">
        <f t="shared" si="27"/>
        <v>0</v>
      </c>
      <c r="I1756" s="1" t="s">
        <v>22</v>
      </c>
      <c r="J1756" s="1" t="s">
        <v>0</v>
      </c>
    </row>
    <row r="1757" spans="1:10" ht="57.6" x14ac:dyDescent="0.3">
      <c r="A1757" s="1">
        <v>1970553</v>
      </c>
      <c r="B1757" s="1" t="s">
        <v>3271</v>
      </c>
      <c r="C1757" s="1" t="s">
        <v>22</v>
      </c>
      <c r="D1757" s="1" t="s">
        <v>3272</v>
      </c>
      <c r="E1757" s="2">
        <v>0</v>
      </c>
      <c r="F1757" s="1">
        <v>20</v>
      </c>
      <c r="G1757" s="1" t="s">
        <v>72</v>
      </c>
      <c r="H1757" s="1">
        <f t="shared" si="27"/>
        <v>0</v>
      </c>
      <c r="I1757" s="1" t="s">
        <v>22</v>
      </c>
      <c r="J1757" s="1" t="s">
        <v>0</v>
      </c>
    </row>
    <row r="1758" spans="1:10" ht="57.6" x14ac:dyDescent="0.3">
      <c r="A1758" s="1">
        <v>1970554</v>
      </c>
      <c r="B1758" s="1" t="s">
        <v>3273</v>
      </c>
      <c r="C1758" s="1" t="s">
        <v>22</v>
      </c>
      <c r="D1758" s="1" t="s">
        <v>3274</v>
      </c>
      <c r="E1758" s="2">
        <v>0</v>
      </c>
      <c r="F1758" s="1">
        <v>20</v>
      </c>
      <c r="G1758" s="1" t="s">
        <v>72</v>
      </c>
      <c r="H1758" s="1">
        <f t="shared" si="27"/>
        <v>0</v>
      </c>
      <c r="I1758" s="1" t="s">
        <v>22</v>
      </c>
      <c r="J1758" s="1" t="s">
        <v>0</v>
      </c>
    </row>
    <row r="1759" spans="1:10" x14ac:dyDescent="0.3">
      <c r="A1759" s="1">
        <v>1970555</v>
      </c>
      <c r="B1759" s="1" t="s">
        <v>3275</v>
      </c>
      <c r="C1759" s="1" t="s">
        <v>22</v>
      </c>
      <c r="D1759" s="1" t="s">
        <v>3276</v>
      </c>
      <c r="E1759" s="2">
        <v>0</v>
      </c>
      <c r="F1759" s="1">
        <v>7</v>
      </c>
      <c r="G1759" s="1" t="s">
        <v>72</v>
      </c>
      <c r="H1759" s="1">
        <f t="shared" si="27"/>
        <v>0</v>
      </c>
      <c r="I1759" s="1" t="s">
        <v>22</v>
      </c>
      <c r="J1759" s="1" t="s">
        <v>0</v>
      </c>
    </row>
    <row r="1760" spans="1:10" x14ac:dyDescent="0.3">
      <c r="A1760" s="1">
        <v>1970556</v>
      </c>
      <c r="B1760" s="1" t="s">
        <v>3277</v>
      </c>
      <c r="C1760" s="1" t="s">
        <v>22</v>
      </c>
      <c r="D1760" s="1" t="s">
        <v>3278</v>
      </c>
      <c r="E1760" s="2">
        <v>0</v>
      </c>
      <c r="F1760" s="1">
        <v>47</v>
      </c>
      <c r="G1760" s="1" t="s">
        <v>72</v>
      </c>
      <c r="H1760" s="1">
        <f t="shared" si="27"/>
        <v>0</v>
      </c>
      <c r="I1760" s="1" t="s">
        <v>22</v>
      </c>
      <c r="J1760" s="1" t="s">
        <v>0</v>
      </c>
    </row>
    <row r="1761" spans="1:10" x14ac:dyDescent="0.3">
      <c r="A1761" s="1">
        <v>1970557</v>
      </c>
      <c r="B1761" s="1" t="s">
        <v>3279</v>
      </c>
      <c r="C1761" s="1" t="s">
        <v>22</v>
      </c>
      <c r="D1761" s="1" t="s">
        <v>3280</v>
      </c>
      <c r="E1761" s="2">
        <v>0</v>
      </c>
      <c r="F1761" s="1">
        <v>3</v>
      </c>
      <c r="G1761" s="1" t="s">
        <v>72</v>
      </c>
      <c r="H1761" s="1">
        <f t="shared" si="27"/>
        <v>0</v>
      </c>
      <c r="I1761" s="1" t="s">
        <v>22</v>
      </c>
      <c r="J1761" s="1" t="s">
        <v>0</v>
      </c>
    </row>
    <row r="1762" spans="1:10" ht="43.2" x14ac:dyDescent="0.3">
      <c r="A1762" s="1">
        <v>1970558</v>
      </c>
      <c r="B1762" s="1" t="s">
        <v>3281</v>
      </c>
      <c r="C1762" s="1" t="s">
        <v>22</v>
      </c>
      <c r="D1762" s="1" t="s">
        <v>3282</v>
      </c>
      <c r="E1762" s="2">
        <v>0</v>
      </c>
      <c r="F1762" s="1">
        <v>3</v>
      </c>
      <c r="G1762" s="1" t="s">
        <v>72</v>
      </c>
      <c r="H1762" s="1">
        <f t="shared" si="27"/>
        <v>0</v>
      </c>
      <c r="I1762" s="1" t="s">
        <v>22</v>
      </c>
      <c r="J1762" s="1" t="s">
        <v>0</v>
      </c>
    </row>
    <row r="1763" spans="1:10" x14ac:dyDescent="0.3">
      <c r="A1763" s="1">
        <v>1970559</v>
      </c>
      <c r="B1763" s="1" t="s">
        <v>3283</v>
      </c>
      <c r="C1763" s="1" t="s">
        <v>22</v>
      </c>
      <c r="D1763" s="1" t="s">
        <v>3284</v>
      </c>
      <c r="E1763" s="2">
        <v>0</v>
      </c>
      <c r="F1763" s="1">
        <v>1</v>
      </c>
      <c r="G1763" s="1" t="s">
        <v>72</v>
      </c>
      <c r="H1763" s="1">
        <f t="shared" si="27"/>
        <v>0</v>
      </c>
      <c r="I1763" s="1" t="s">
        <v>22</v>
      </c>
      <c r="J1763" s="1" t="s">
        <v>0</v>
      </c>
    </row>
    <row r="1764" spans="1:10" ht="28.8" x14ac:dyDescent="0.3">
      <c r="A1764" s="1">
        <v>1970560</v>
      </c>
      <c r="B1764" s="1" t="s">
        <v>3285</v>
      </c>
      <c r="C1764" s="1" t="s">
        <v>22</v>
      </c>
      <c r="D1764" s="1" t="s">
        <v>3286</v>
      </c>
      <c r="E1764" s="2">
        <v>0</v>
      </c>
      <c r="F1764" s="1">
        <v>1</v>
      </c>
      <c r="G1764" s="1" t="s">
        <v>72</v>
      </c>
      <c r="H1764" s="1">
        <f t="shared" si="27"/>
        <v>0</v>
      </c>
      <c r="I1764" s="1" t="s">
        <v>22</v>
      </c>
      <c r="J1764" s="1" t="s">
        <v>0</v>
      </c>
    </row>
    <row r="1765" spans="1:10" x14ac:dyDescent="0.3">
      <c r="A1765" s="1">
        <v>1970561</v>
      </c>
      <c r="B1765" s="1" t="s">
        <v>3287</v>
      </c>
      <c r="C1765" s="1" t="s">
        <v>22</v>
      </c>
      <c r="D1765" s="1" t="s">
        <v>3288</v>
      </c>
      <c r="E1765" s="2">
        <v>0</v>
      </c>
      <c r="F1765" s="1">
        <v>191</v>
      </c>
      <c r="G1765" s="1" t="s">
        <v>72</v>
      </c>
      <c r="H1765" s="1">
        <f t="shared" si="27"/>
        <v>0</v>
      </c>
      <c r="I1765" s="1" t="s">
        <v>22</v>
      </c>
      <c r="J1765" s="1" t="s">
        <v>0</v>
      </c>
    </row>
    <row r="1766" spans="1:10" ht="28.8" x14ac:dyDescent="0.3">
      <c r="A1766" s="1">
        <v>1970562</v>
      </c>
      <c r="B1766" s="1" t="s">
        <v>3289</v>
      </c>
      <c r="C1766" s="1" t="s">
        <v>22</v>
      </c>
      <c r="D1766" s="1" t="s">
        <v>3290</v>
      </c>
      <c r="E1766" s="2">
        <v>0</v>
      </c>
      <c r="F1766" s="1">
        <v>189</v>
      </c>
      <c r="G1766" s="1" t="s">
        <v>72</v>
      </c>
      <c r="H1766" s="1">
        <f t="shared" si="27"/>
        <v>0</v>
      </c>
      <c r="I1766" s="1" t="s">
        <v>22</v>
      </c>
      <c r="J1766" s="1" t="s">
        <v>0</v>
      </c>
    </row>
    <row r="1767" spans="1:10" ht="43.2" x14ac:dyDescent="0.3">
      <c r="A1767" s="1">
        <v>1970563</v>
      </c>
      <c r="B1767" s="1" t="s">
        <v>3291</v>
      </c>
      <c r="C1767" s="1" t="s">
        <v>22</v>
      </c>
      <c r="D1767" s="1" t="s">
        <v>3292</v>
      </c>
      <c r="E1767" s="2">
        <v>0</v>
      </c>
      <c r="F1767" s="1">
        <v>2</v>
      </c>
      <c r="G1767" s="1" t="s">
        <v>72</v>
      </c>
      <c r="H1767" s="1">
        <f t="shared" si="27"/>
        <v>0</v>
      </c>
      <c r="I1767" s="1" t="s">
        <v>22</v>
      </c>
      <c r="J1767" s="1" t="s">
        <v>0</v>
      </c>
    </row>
    <row r="1768" spans="1:10" x14ac:dyDescent="0.3">
      <c r="A1768" s="1">
        <v>1970564</v>
      </c>
      <c r="B1768" s="1" t="s">
        <v>3293</v>
      </c>
      <c r="C1768" s="1" t="s">
        <v>22</v>
      </c>
      <c r="D1768" s="1" t="s">
        <v>3294</v>
      </c>
      <c r="E1768" s="2">
        <v>0</v>
      </c>
      <c r="F1768" s="1">
        <v>46</v>
      </c>
      <c r="G1768" s="1" t="s">
        <v>72</v>
      </c>
      <c r="H1768" s="1">
        <f t="shared" si="27"/>
        <v>0</v>
      </c>
      <c r="I1768" s="1" t="s">
        <v>22</v>
      </c>
      <c r="J1768" s="1" t="s">
        <v>0</v>
      </c>
    </row>
    <row r="1769" spans="1:10" ht="28.8" x14ac:dyDescent="0.3">
      <c r="A1769" s="1">
        <v>1970565</v>
      </c>
      <c r="B1769" s="1" t="s">
        <v>3295</v>
      </c>
      <c r="C1769" s="1" t="s">
        <v>22</v>
      </c>
      <c r="D1769" s="1" t="s">
        <v>3296</v>
      </c>
      <c r="E1769" s="2">
        <v>0</v>
      </c>
      <c r="F1769" s="1">
        <v>46</v>
      </c>
      <c r="G1769" s="1" t="s">
        <v>72</v>
      </c>
      <c r="H1769" s="1">
        <f t="shared" si="27"/>
        <v>0</v>
      </c>
      <c r="I1769" s="1" t="s">
        <v>22</v>
      </c>
      <c r="J1769" s="1" t="s">
        <v>0</v>
      </c>
    </row>
    <row r="1770" spans="1:10" x14ac:dyDescent="0.3">
      <c r="A1770" s="1">
        <v>1970566</v>
      </c>
      <c r="B1770" s="1" t="s">
        <v>3297</v>
      </c>
      <c r="C1770" s="1" t="s">
        <v>22</v>
      </c>
      <c r="D1770" s="1" t="s">
        <v>3298</v>
      </c>
      <c r="E1770" s="2">
        <v>0</v>
      </c>
      <c r="F1770" s="1">
        <v>20</v>
      </c>
      <c r="G1770" s="1" t="s">
        <v>72</v>
      </c>
      <c r="H1770" s="1">
        <f t="shared" si="27"/>
        <v>0</v>
      </c>
      <c r="I1770" s="1" t="s">
        <v>22</v>
      </c>
      <c r="J1770" s="1" t="s">
        <v>0</v>
      </c>
    </row>
    <row r="1771" spans="1:10" ht="28.8" x14ac:dyDescent="0.3">
      <c r="A1771" s="1">
        <v>1970567</v>
      </c>
      <c r="B1771" s="1" t="s">
        <v>3299</v>
      </c>
      <c r="C1771" s="1" t="s">
        <v>22</v>
      </c>
      <c r="D1771" s="1" t="s">
        <v>3300</v>
      </c>
      <c r="E1771" s="2">
        <v>0</v>
      </c>
      <c r="F1771" s="1">
        <v>18</v>
      </c>
      <c r="G1771" s="1" t="s">
        <v>72</v>
      </c>
      <c r="H1771" s="1">
        <f t="shared" si="27"/>
        <v>0</v>
      </c>
      <c r="I1771" s="1" t="s">
        <v>22</v>
      </c>
      <c r="J1771" s="1" t="s">
        <v>0</v>
      </c>
    </row>
    <row r="1772" spans="1:10" ht="43.2" x14ac:dyDescent="0.3">
      <c r="A1772" s="1">
        <v>1970568</v>
      </c>
      <c r="B1772" s="1" t="s">
        <v>3301</v>
      </c>
      <c r="C1772" s="1" t="s">
        <v>22</v>
      </c>
      <c r="D1772" s="1" t="s">
        <v>3302</v>
      </c>
      <c r="E1772" s="2">
        <v>0</v>
      </c>
      <c r="F1772" s="1">
        <v>1</v>
      </c>
      <c r="G1772" s="1" t="s">
        <v>72</v>
      </c>
      <c r="H1772" s="1">
        <f t="shared" si="27"/>
        <v>0</v>
      </c>
      <c r="I1772" s="1" t="s">
        <v>22</v>
      </c>
      <c r="J1772" s="1" t="s">
        <v>0</v>
      </c>
    </row>
    <row r="1773" spans="1:10" ht="57.6" x14ac:dyDescent="0.3">
      <c r="A1773" s="1">
        <v>1970569</v>
      </c>
      <c r="B1773" s="1" t="s">
        <v>3303</v>
      </c>
      <c r="C1773" s="1" t="s">
        <v>22</v>
      </c>
      <c r="D1773" s="1" t="s">
        <v>3304</v>
      </c>
      <c r="E1773" s="2">
        <v>0</v>
      </c>
      <c r="F1773" s="1">
        <v>1</v>
      </c>
      <c r="G1773" s="1" t="s">
        <v>72</v>
      </c>
      <c r="H1773" s="1">
        <f t="shared" si="27"/>
        <v>0</v>
      </c>
      <c r="I1773" s="1" t="s">
        <v>22</v>
      </c>
      <c r="J1773" s="1" t="s">
        <v>0</v>
      </c>
    </row>
    <row r="1774" spans="1:10" x14ac:dyDescent="0.3">
      <c r="A1774" s="1">
        <v>1970570</v>
      </c>
      <c r="B1774" s="1" t="s">
        <v>3305</v>
      </c>
      <c r="C1774" s="1" t="s">
        <v>22</v>
      </c>
      <c r="D1774" s="1" t="s">
        <v>3306</v>
      </c>
      <c r="E1774" s="2">
        <v>0</v>
      </c>
      <c r="F1774" s="1">
        <v>5</v>
      </c>
      <c r="G1774" s="1" t="s">
        <v>72</v>
      </c>
      <c r="H1774" s="1">
        <f t="shared" si="27"/>
        <v>0</v>
      </c>
      <c r="I1774" s="1" t="s">
        <v>22</v>
      </c>
      <c r="J1774" s="1" t="s">
        <v>0</v>
      </c>
    </row>
    <row r="1775" spans="1:10" ht="28.8" x14ac:dyDescent="0.3">
      <c r="A1775" s="1">
        <v>1970571</v>
      </c>
      <c r="B1775" s="1" t="s">
        <v>3307</v>
      </c>
      <c r="C1775" s="1" t="s">
        <v>22</v>
      </c>
      <c r="D1775" s="1" t="s">
        <v>3308</v>
      </c>
      <c r="E1775" s="2">
        <v>0</v>
      </c>
      <c r="F1775" s="1">
        <v>5</v>
      </c>
      <c r="G1775" s="1" t="s">
        <v>72</v>
      </c>
      <c r="H1775" s="1">
        <f t="shared" si="27"/>
        <v>0</v>
      </c>
      <c r="I1775" s="1" t="s">
        <v>22</v>
      </c>
      <c r="J1775" s="1" t="s">
        <v>0</v>
      </c>
    </row>
    <row r="1776" spans="1:10" x14ac:dyDescent="0.3">
      <c r="A1776" s="1">
        <v>1970572</v>
      </c>
      <c r="B1776" s="1" t="s">
        <v>3309</v>
      </c>
      <c r="C1776" s="1" t="s">
        <v>22</v>
      </c>
      <c r="D1776" s="1" t="s">
        <v>3310</v>
      </c>
      <c r="E1776" s="2">
        <v>0</v>
      </c>
      <c r="F1776" s="1">
        <v>7</v>
      </c>
      <c r="G1776" s="1" t="s">
        <v>72</v>
      </c>
      <c r="H1776" s="1">
        <f t="shared" si="27"/>
        <v>0</v>
      </c>
      <c r="I1776" s="1" t="s">
        <v>22</v>
      </c>
      <c r="J1776" s="1" t="s">
        <v>0</v>
      </c>
    </row>
    <row r="1777" spans="1:10" ht="43.2" x14ac:dyDescent="0.3">
      <c r="A1777" s="1">
        <v>1970573</v>
      </c>
      <c r="B1777" s="1" t="s">
        <v>3311</v>
      </c>
      <c r="C1777" s="1" t="s">
        <v>22</v>
      </c>
      <c r="D1777" s="1" t="s">
        <v>3312</v>
      </c>
      <c r="E1777" s="2">
        <v>0</v>
      </c>
      <c r="F1777" s="1">
        <v>3</v>
      </c>
      <c r="G1777" s="1" t="s">
        <v>72</v>
      </c>
      <c r="H1777" s="1">
        <f t="shared" si="27"/>
        <v>0</v>
      </c>
      <c r="I1777" s="1" t="s">
        <v>22</v>
      </c>
      <c r="J1777" s="1" t="s">
        <v>0</v>
      </c>
    </row>
    <row r="1778" spans="1:10" ht="28.8" x14ac:dyDescent="0.3">
      <c r="A1778" s="1">
        <v>1970574</v>
      </c>
      <c r="B1778" s="1" t="s">
        <v>3313</v>
      </c>
      <c r="C1778" s="1" t="s">
        <v>22</v>
      </c>
      <c r="D1778" s="1" t="s">
        <v>3314</v>
      </c>
      <c r="E1778" s="2">
        <v>0</v>
      </c>
      <c r="F1778" s="1">
        <v>4</v>
      </c>
      <c r="G1778" s="1" t="s">
        <v>72</v>
      </c>
      <c r="H1778" s="1">
        <f t="shared" si="27"/>
        <v>0</v>
      </c>
      <c r="I1778" s="1" t="s">
        <v>22</v>
      </c>
      <c r="J1778" s="1" t="s">
        <v>0</v>
      </c>
    </row>
    <row r="1779" spans="1:10" x14ac:dyDescent="0.3">
      <c r="A1779" s="1">
        <v>1970575</v>
      </c>
      <c r="B1779" s="1" t="s">
        <v>3315</v>
      </c>
      <c r="C1779" s="1" t="s">
        <v>22</v>
      </c>
      <c r="D1779" s="1" t="s">
        <v>3316</v>
      </c>
      <c r="E1779" s="2">
        <v>0</v>
      </c>
      <c r="F1779" s="1">
        <v>1</v>
      </c>
      <c r="G1779" s="1" t="s">
        <v>72</v>
      </c>
      <c r="H1779" s="1">
        <f t="shared" si="27"/>
        <v>0</v>
      </c>
      <c r="I1779" s="1" t="s">
        <v>22</v>
      </c>
      <c r="J1779" s="1" t="s">
        <v>0</v>
      </c>
    </row>
    <row r="1780" spans="1:10" x14ac:dyDescent="0.3">
      <c r="A1780" s="1">
        <v>1970576</v>
      </c>
      <c r="B1780" s="1" t="s">
        <v>3317</v>
      </c>
      <c r="C1780" s="1" t="s">
        <v>22</v>
      </c>
      <c r="D1780" s="1" t="s">
        <v>3318</v>
      </c>
      <c r="E1780" s="2">
        <v>0</v>
      </c>
      <c r="F1780" s="1">
        <v>1</v>
      </c>
      <c r="G1780" s="1" t="s">
        <v>72</v>
      </c>
      <c r="H1780" s="1">
        <f t="shared" si="27"/>
        <v>0</v>
      </c>
      <c r="I1780" s="1" t="s">
        <v>22</v>
      </c>
      <c r="J1780" s="1" t="s">
        <v>0</v>
      </c>
    </row>
    <row r="1781" spans="1:10" x14ac:dyDescent="0.3">
      <c r="A1781" s="1">
        <v>1970577</v>
      </c>
      <c r="B1781" s="1" t="s">
        <v>3319</v>
      </c>
      <c r="C1781" s="1" t="s">
        <v>22</v>
      </c>
      <c r="D1781" s="1" t="s">
        <v>3320</v>
      </c>
      <c r="E1781" s="2">
        <v>0</v>
      </c>
      <c r="F1781" s="1">
        <v>1</v>
      </c>
      <c r="G1781" s="1" t="s">
        <v>147</v>
      </c>
      <c r="H1781" s="1">
        <f t="shared" si="27"/>
        <v>0</v>
      </c>
      <c r="I1781" s="1" t="s">
        <v>22</v>
      </c>
      <c r="J1781" s="1" t="s">
        <v>0</v>
      </c>
    </row>
    <row r="1782" spans="1:10" x14ac:dyDescent="0.3">
      <c r="A1782" s="1">
        <v>1970578</v>
      </c>
      <c r="B1782" s="1" t="s">
        <v>3321</v>
      </c>
      <c r="C1782" s="1">
        <v>735</v>
      </c>
      <c r="D1782" s="1" t="s">
        <v>169</v>
      </c>
      <c r="E1782" s="1">
        <f>ROUND(H1783+H1784+H1785+H1786+H1787+H1788+H1789+H1790+H1791+H1792+H1793+H1794+H1795+H1796+H1797+H1798+H1799+H1800+H1801+H1802+H1803+H1804+H1805+H1806+H1807+H1808+H1809+H1810+H1811+H1812+H1813+H1814+H1815+H1816+H1817+H1818+H1819+H1820+H1821+H1822+H1823+H1824+H1825+H1826+H1827+H1828+H1829+H1830+H1831+H1832+H1833+H1834+H1835+H1836,2)</f>
        <v>0</v>
      </c>
      <c r="F1782" s="1">
        <v>1</v>
      </c>
      <c r="G1782" s="1" t="s">
        <v>0</v>
      </c>
      <c r="H1782" s="1">
        <f t="shared" si="27"/>
        <v>0</v>
      </c>
      <c r="I1782" s="1" t="s">
        <v>22</v>
      </c>
      <c r="J1782" s="1" t="s">
        <v>0</v>
      </c>
    </row>
    <row r="1783" spans="1:10" x14ac:dyDescent="0.3">
      <c r="A1783" s="1">
        <v>1970579</v>
      </c>
      <c r="B1783" s="1" t="s">
        <v>3322</v>
      </c>
      <c r="C1783" s="1" t="s">
        <v>22</v>
      </c>
      <c r="D1783" s="1" t="s">
        <v>3323</v>
      </c>
      <c r="E1783" s="2">
        <v>0</v>
      </c>
      <c r="F1783" s="1">
        <v>160</v>
      </c>
      <c r="G1783" s="1" t="s">
        <v>147</v>
      </c>
      <c r="H1783" s="1">
        <f t="shared" si="27"/>
        <v>0</v>
      </c>
      <c r="I1783" s="1" t="s">
        <v>22</v>
      </c>
      <c r="J1783" s="1" t="s">
        <v>0</v>
      </c>
    </row>
    <row r="1784" spans="1:10" ht="28.8" x14ac:dyDescent="0.3">
      <c r="A1784" s="1">
        <v>1970580</v>
      </c>
      <c r="B1784" s="1" t="s">
        <v>3324</v>
      </c>
      <c r="C1784" s="1" t="s">
        <v>22</v>
      </c>
      <c r="D1784" s="1" t="s">
        <v>3325</v>
      </c>
      <c r="E1784" s="2">
        <v>0</v>
      </c>
      <c r="F1784" s="1">
        <v>30</v>
      </c>
      <c r="G1784" s="1" t="s">
        <v>72</v>
      </c>
      <c r="H1784" s="1">
        <f t="shared" si="27"/>
        <v>0</v>
      </c>
      <c r="I1784" s="1" t="s">
        <v>22</v>
      </c>
      <c r="J1784" s="1" t="s">
        <v>0</v>
      </c>
    </row>
    <row r="1785" spans="1:10" ht="28.8" x14ac:dyDescent="0.3">
      <c r="A1785" s="1">
        <v>1970581</v>
      </c>
      <c r="B1785" s="1" t="s">
        <v>3326</v>
      </c>
      <c r="C1785" s="1" t="s">
        <v>22</v>
      </c>
      <c r="D1785" s="1" t="s">
        <v>3327</v>
      </c>
      <c r="E1785" s="2">
        <v>0</v>
      </c>
      <c r="F1785" s="1">
        <v>14</v>
      </c>
      <c r="G1785" s="1" t="s">
        <v>72</v>
      </c>
      <c r="H1785" s="1">
        <f t="shared" si="27"/>
        <v>0</v>
      </c>
      <c r="I1785" s="1" t="s">
        <v>22</v>
      </c>
      <c r="J1785" s="1" t="s">
        <v>0</v>
      </c>
    </row>
    <row r="1786" spans="1:10" ht="43.2" x14ac:dyDescent="0.3">
      <c r="A1786" s="1">
        <v>1970582</v>
      </c>
      <c r="B1786" s="1" t="s">
        <v>3328</v>
      </c>
      <c r="C1786" s="1" t="s">
        <v>22</v>
      </c>
      <c r="D1786" s="1" t="s">
        <v>3329</v>
      </c>
      <c r="E1786" s="2">
        <v>0</v>
      </c>
      <c r="F1786" s="1">
        <v>14</v>
      </c>
      <c r="G1786" s="1" t="s">
        <v>72</v>
      </c>
      <c r="H1786" s="1">
        <f t="shared" si="27"/>
        <v>0</v>
      </c>
      <c r="I1786" s="1" t="s">
        <v>22</v>
      </c>
      <c r="J1786" s="1" t="s">
        <v>0</v>
      </c>
    </row>
    <row r="1787" spans="1:10" ht="28.8" x14ac:dyDescent="0.3">
      <c r="A1787" s="1">
        <v>1970583</v>
      </c>
      <c r="B1787" s="1" t="s">
        <v>3330</v>
      </c>
      <c r="C1787" s="1" t="s">
        <v>22</v>
      </c>
      <c r="D1787" s="1" t="s">
        <v>3331</v>
      </c>
      <c r="E1787" s="2">
        <v>0</v>
      </c>
      <c r="F1787" s="1">
        <v>11</v>
      </c>
      <c r="G1787" s="1" t="s">
        <v>72</v>
      </c>
      <c r="H1787" s="1">
        <f t="shared" si="27"/>
        <v>0</v>
      </c>
      <c r="I1787" s="1" t="s">
        <v>22</v>
      </c>
      <c r="J1787" s="1" t="s">
        <v>0</v>
      </c>
    </row>
    <row r="1788" spans="1:10" ht="43.2" x14ac:dyDescent="0.3">
      <c r="A1788" s="1">
        <v>1970584</v>
      </c>
      <c r="B1788" s="1" t="s">
        <v>3332</v>
      </c>
      <c r="C1788" s="1" t="s">
        <v>22</v>
      </c>
      <c r="D1788" s="1" t="s">
        <v>3333</v>
      </c>
      <c r="E1788" s="2">
        <v>0</v>
      </c>
      <c r="F1788" s="1">
        <v>7</v>
      </c>
      <c r="G1788" s="1" t="s">
        <v>72</v>
      </c>
      <c r="H1788" s="1">
        <f t="shared" si="27"/>
        <v>0</v>
      </c>
      <c r="I1788" s="1" t="s">
        <v>22</v>
      </c>
      <c r="J1788" s="1" t="s">
        <v>0</v>
      </c>
    </row>
    <row r="1789" spans="1:10" ht="43.2" x14ac:dyDescent="0.3">
      <c r="A1789" s="1">
        <v>1970585</v>
      </c>
      <c r="B1789" s="1" t="s">
        <v>3334</v>
      </c>
      <c r="C1789" s="1" t="s">
        <v>22</v>
      </c>
      <c r="D1789" s="1" t="s">
        <v>3335</v>
      </c>
      <c r="E1789" s="2">
        <v>0</v>
      </c>
      <c r="F1789" s="1">
        <v>4</v>
      </c>
      <c r="G1789" s="1" t="s">
        <v>72</v>
      </c>
      <c r="H1789" s="1">
        <f t="shared" si="27"/>
        <v>0</v>
      </c>
      <c r="I1789" s="1" t="s">
        <v>22</v>
      </c>
      <c r="J1789" s="1" t="s">
        <v>0</v>
      </c>
    </row>
    <row r="1790" spans="1:10" ht="28.8" x14ac:dyDescent="0.3">
      <c r="A1790" s="1">
        <v>1970586</v>
      </c>
      <c r="B1790" s="1" t="s">
        <v>3336</v>
      </c>
      <c r="C1790" s="1" t="s">
        <v>22</v>
      </c>
      <c r="D1790" s="1" t="s">
        <v>3337</v>
      </c>
      <c r="E1790" s="2">
        <v>0</v>
      </c>
      <c r="F1790" s="1">
        <v>2</v>
      </c>
      <c r="G1790" s="1" t="s">
        <v>72</v>
      </c>
      <c r="H1790" s="1">
        <f t="shared" si="27"/>
        <v>0</v>
      </c>
      <c r="I1790" s="1" t="s">
        <v>22</v>
      </c>
      <c r="J1790" s="1" t="s">
        <v>0</v>
      </c>
    </row>
    <row r="1791" spans="1:10" ht="43.2" x14ac:dyDescent="0.3">
      <c r="A1791" s="1">
        <v>1970587</v>
      </c>
      <c r="B1791" s="1" t="s">
        <v>3338</v>
      </c>
      <c r="C1791" s="1" t="s">
        <v>22</v>
      </c>
      <c r="D1791" s="1" t="s">
        <v>3339</v>
      </c>
      <c r="E1791" s="2">
        <v>0</v>
      </c>
      <c r="F1791" s="1">
        <v>2</v>
      </c>
      <c r="G1791" s="1" t="s">
        <v>72</v>
      </c>
      <c r="H1791" s="1">
        <f t="shared" si="27"/>
        <v>0</v>
      </c>
      <c r="I1791" s="1" t="s">
        <v>22</v>
      </c>
      <c r="J1791" s="1" t="s">
        <v>0</v>
      </c>
    </row>
    <row r="1792" spans="1:10" ht="28.8" x14ac:dyDescent="0.3">
      <c r="A1792" s="1">
        <v>1970588</v>
      </c>
      <c r="B1792" s="1" t="s">
        <v>3340</v>
      </c>
      <c r="C1792" s="1" t="s">
        <v>22</v>
      </c>
      <c r="D1792" s="1" t="s">
        <v>3341</v>
      </c>
      <c r="E1792" s="2">
        <v>0</v>
      </c>
      <c r="F1792" s="1">
        <v>27</v>
      </c>
      <c r="G1792" s="1" t="s">
        <v>72</v>
      </c>
      <c r="H1792" s="1">
        <f t="shared" si="27"/>
        <v>0</v>
      </c>
      <c r="I1792" s="1" t="s">
        <v>22</v>
      </c>
      <c r="J1792" s="1" t="s">
        <v>0</v>
      </c>
    </row>
    <row r="1793" spans="1:10" ht="43.2" x14ac:dyDescent="0.3">
      <c r="A1793" s="1">
        <v>1970589</v>
      </c>
      <c r="B1793" s="1" t="s">
        <v>3342</v>
      </c>
      <c r="C1793" s="1" t="s">
        <v>22</v>
      </c>
      <c r="D1793" s="1" t="s">
        <v>3343</v>
      </c>
      <c r="E1793" s="2">
        <v>0</v>
      </c>
      <c r="F1793" s="1">
        <v>5959</v>
      </c>
      <c r="G1793" s="1" t="s">
        <v>55</v>
      </c>
      <c r="H1793" s="1">
        <f t="shared" si="27"/>
        <v>0</v>
      </c>
      <c r="I1793" s="1" t="s">
        <v>22</v>
      </c>
      <c r="J1793" s="1" t="s">
        <v>0</v>
      </c>
    </row>
    <row r="1794" spans="1:10" ht="28.8" x14ac:dyDescent="0.3">
      <c r="A1794" s="1">
        <v>1970590</v>
      </c>
      <c r="B1794" s="1" t="s">
        <v>3344</v>
      </c>
      <c r="C1794" s="1" t="s">
        <v>22</v>
      </c>
      <c r="D1794" s="1" t="s">
        <v>3345</v>
      </c>
      <c r="E1794" s="2">
        <v>0</v>
      </c>
      <c r="F1794" s="1">
        <v>51114</v>
      </c>
      <c r="G1794" s="1" t="s">
        <v>79</v>
      </c>
      <c r="H1794" s="1">
        <f t="shared" si="27"/>
        <v>0</v>
      </c>
      <c r="I1794" s="1" t="s">
        <v>22</v>
      </c>
      <c r="J1794" s="1" t="s">
        <v>0</v>
      </c>
    </row>
    <row r="1795" spans="1:10" ht="28.8" x14ac:dyDescent="0.3">
      <c r="A1795" s="1">
        <v>1970591</v>
      </c>
      <c r="B1795" s="1" t="s">
        <v>3346</v>
      </c>
      <c r="C1795" s="1" t="s">
        <v>22</v>
      </c>
      <c r="D1795" s="1" t="s">
        <v>3347</v>
      </c>
      <c r="E1795" s="2">
        <v>0</v>
      </c>
      <c r="F1795" s="1">
        <v>5959</v>
      </c>
      <c r="G1795" s="1" t="s">
        <v>55</v>
      </c>
      <c r="H1795" s="1">
        <f t="shared" ref="H1795:H1858" si="28">IF(ISNUMBER(VALUE(E1795)),ROUND(SUM(ROUND(E1795,2)*F1795),2),"N")</f>
        <v>0</v>
      </c>
      <c r="I1795" s="1" t="s">
        <v>22</v>
      </c>
      <c r="J1795" s="1" t="s">
        <v>0</v>
      </c>
    </row>
    <row r="1796" spans="1:10" ht="28.8" x14ac:dyDescent="0.3">
      <c r="A1796" s="1">
        <v>1970592</v>
      </c>
      <c r="B1796" s="1" t="s">
        <v>3348</v>
      </c>
      <c r="C1796" s="1" t="s">
        <v>22</v>
      </c>
      <c r="D1796" s="1" t="s">
        <v>3349</v>
      </c>
      <c r="E1796" s="2">
        <v>0</v>
      </c>
      <c r="F1796" s="1">
        <v>6185</v>
      </c>
      <c r="G1796" s="1" t="s">
        <v>79</v>
      </c>
      <c r="H1796" s="1">
        <f t="shared" si="28"/>
        <v>0</v>
      </c>
      <c r="I1796" s="1" t="s">
        <v>22</v>
      </c>
      <c r="J1796" s="1" t="s">
        <v>0</v>
      </c>
    </row>
    <row r="1797" spans="1:10" x14ac:dyDescent="0.3">
      <c r="A1797" s="1">
        <v>1970593</v>
      </c>
      <c r="B1797" s="1" t="s">
        <v>3350</v>
      </c>
      <c r="C1797" s="1" t="s">
        <v>22</v>
      </c>
      <c r="D1797" s="1" t="s">
        <v>3351</v>
      </c>
      <c r="E1797" s="2">
        <v>0</v>
      </c>
      <c r="F1797" s="1">
        <v>1290</v>
      </c>
      <c r="G1797" s="1" t="s">
        <v>716</v>
      </c>
      <c r="H1797" s="1">
        <f t="shared" si="28"/>
        <v>0</v>
      </c>
      <c r="I1797" s="1" t="s">
        <v>22</v>
      </c>
      <c r="J1797" s="1" t="s">
        <v>0</v>
      </c>
    </row>
    <row r="1798" spans="1:10" x14ac:dyDescent="0.3">
      <c r="A1798" s="1">
        <v>1970594</v>
      </c>
      <c r="B1798" s="1" t="s">
        <v>3352</v>
      </c>
      <c r="C1798" s="1" t="s">
        <v>22</v>
      </c>
      <c r="D1798" s="1" t="s">
        <v>3353</v>
      </c>
      <c r="E1798" s="2">
        <v>0</v>
      </c>
      <c r="F1798" s="1">
        <v>3612</v>
      </c>
      <c r="G1798" s="1" t="s">
        <v>79</v>
      </c>
      <c r="H1798" s="1">
        <f t="shared" si="28"/>
        <v>0</v>
      </c>
      <c r="I1798" s="1" t="s">
        <v>22</v>
      </c>
      <c r="J1798" s="1" t="s">
        <v>0</v>
      </c>
    </row>
    <row r="1799" spans="1:10" x14ac:dyDescent="0.3">
      <c r="A1799" s="1">
        <v>1970595</v>
      </c>
      <c r="B1799" s="1" t="s">
        <v>3354</v>
      </c>
      <c r="C1799" s="1" t="s">
        <v>22</v>
      </c>
      <c r="D1799" s="1" t="s">
        <v>3355</v>
      </c>
      <c r="E1799" s="2">
        <v>0</v>
      </c>
      <c r="F1799" s="1">
        <v>1022</v>
      </c>
      <c r="G1799" s="1" t="s">
        <v>72</v>
      </c>
      <c r="H1799" s="1">
        <f t="shared" si="28"/>
        <v>0</v>
      </c>
      <c r="I1799" s="1" t="s">
        <v>22</v>
      </c>
      <c r="J1799" s="1" t="s">
        <v>0</v>
      </c>
    </row>
    <row r="1800" spans="1:10" x14ac:dyDescent="0.3">
      <c r="A1800" s="1">
        <v>1970596</v>
      </c>
      <c r="B1800" s="1" t="s">
        <v>3356</v>
      </c>
      <c r="C1800" s="1" t="s">
        <v>22</v>
      </c>
      <c r="D1800" s="1" t="s">
        <v>3357</v>
      </c>
      <c r="E1800" s="2">
        <v>0</v>
      </c>
      <c r="F1800" s="1">
        <v>2</v>
      </c>
      <c r="G1800" s="1" t="s">
        <v>72</v>
      </c>
      <c r="H1800" s="1">
        <f t="shared" si="28"/>
        <v>0</v>
      </c>
      <c r="I1800" s="1" t="s">
        <v>22</v>
      </c>
      <c r="J1800" s="1" t="s">
        <v>0</v>
      </c>
    </row>
    <row r="1801" spans="1:10" x14ac:dyDescent="0.3">
      <c r="A1801" s="1">
        <v>1970597</v>
      </c>
      <c r="B1801" s="1" t="s">
        <v>3358</v>
      </c>
      <c r="C1801" s="1" t="s">
        <v>22</v>
      </c>
      <c r="D1801" s="1" t="s">
        <v>3359</v>
      </c>
      <c r="E1801" s="2">
        <v>0</v>
      </c>
      <c r="F1801" s="1">
        <v>1</v>
      </c>
      <c r="G1801" s="1" t="s">
        <v>72</v>
      </c>
      <c r="H1801" s="1">
        <f t="shared" si="28"/>
        <v>0</v>
      </c>
      <c r="I1801" s="1" t="s">
        <v>22</v>
      </c>
      <c r="J1801" s="1" t="s">
        <v>0</v>
      </c>
    </row>
    <row r="1802" spans="1:10" x14ac:dyDescent="0.3">
      <c r="A1802" s="1">
        <v>1970598</v>
      </c>
      <c r="B1802" s="1" t="s">
        <v>3360</v>
      </c>
      <c r="C1802" s="1" t="s">
        <v>22</v>
      </c>
      <c r="D1802" s="1" t="s">
        <v>3361</v>
      </c>
      <c r="E1802" s="2">
        <v>0</v>
      </c>
      <c r="F1802" s="1">
        <v>2</v>
      </c>
      <c r="G1802" s="1" t="s">
        <v>72</v>
      </c>
      <c r="H1802" s="1">
        <f t="shared" si="28"/>
        <v>0</v>
      </c>
      <c r="I1802" s="1" t="s">
        <v>22</v>
      </c>
      <c r="J1802" s="1" t="s">
        <v>0</v>
      </c>
    </row>
    <row r="1803" spans="1:10" x14ac:dyDescent="0.3">
      <c r="A1803" s="1">
        <v>1970599</v>
      </c>
      <c r="B1803" s="1" t="s">
        <v>3362</v>
      </c>
      <c r="C1803" s="1" t="s">
        <v>22</v>
      </c>
      <c r="D1803" s="1" t="s">
        <v>3363</v>
      </c>
      <c r="E1803" s="2">
        <v>0</v>
      </c>
      <c r="F1803" s="1">
        <v>5</v>
      </c>
      <c r="G1803" s="1" t="s">
        <v>72</v>
      </c>
      <c r="H1803" s="1">
        <f t="shared" si="28"/>
        <v>0</v>
      </c>
      <c r="I1803" s="1" t="s">
        <v>22</v>
      </c>
      <c r="J1803" s="1" t="s">
        <v>0</v>
      </c>
    </row>
    <row r="1804" spans="1:10" x14ac:dyDescent="0.3">
      <c r="A1804" s="1">
        <v>1970600</v>
      </c>
      <c r="B1804" s="1" t="s">
        <v>3364</v>
      </c>
      <c r="C1804" s="1" t="s">
        <v>22</v>
      </c>
      <c r="D1804" s="1" t="s">
        <v>3365</v>
      </c>
      <c r="E1804" s="2">
        <v>0</v>
      </c>
      <c r="F1804" s="1">
        <v>12</v>
      </c>
      <c r="G1804" s="1" t="s">
        <v>72</v>
      </c>
      <c r="H1804" s="1">
        <f t="shared" si="28"/>
        <v>0</v>
      </c>
      <c r="I1804" s="1" t="s">
        <v>22</v>
      </c>
      <c r="J1804" s="1" t="s">
        <v>0</v>
      </c>
    </row>
    <row r="1805" spans="1:10" x14ac:dyDescent="0.3">
      <c r="A1805" s="1">
        <v>1970601</v>
      </c>
      <c r="B1805" s="1" t="s">
        <v>3366</v>
      </c>
      <c r="C1805" s="1" t="s">
        <v>22</v>
      </c>
      <c r="D1805" s="1" t="s">
        <v>3367</v>
      </c>
      <c r="E1805" s="2">
        <v>0</v>
      </c>
      <c r="F1805" s="1">
        <v>5</v>
      </c>
      <c r="G1805" s="1" t="s">
        <v>72</v>
      </c>
      <c r="H1805" s="1">
        <f t="shared" si="28"/>
        <v>0</v>
      </c>
      <c r="I1805" s="1" t="s">
        <v>22</v>
      </c>
      <c r="J1805" s="1" t="s">
        <v>0</v>
      </c>
    </row>
    <row r="1806" spans="1:10" x14ac:dyDescent="0.3">
      <c r="A1806" s="1">
        <v>1970602</v>
      </c>
      <c r="B1806" s="1" t="s">
        <v>3368</v>
      </c>
      <c r="C1806" s="1" t="s">
        <v>22</v>
      </c>
      <c r="D1806" s="1" t="s">
        <v>3369</v>
      </c>
      <c r="E1806" s="2">
        <v>0</v>
      </c>
      <c r="F1806" s="1">
        <v>5</v>
      </c>
      <c r="G1806" s="1" t="s">
        <v>72</v>
      </c>
      <c r="H1806" s="1">
        <f t="shared" si="28"/>
        <v>0</v>
      </c>
      <c r="I1806" s="1" t="s">
        <v>22</v>
      </c>
      <c r="J1806" s="1" t="s">
        <v>0</v>
      </c>
    </row>
    <row r="1807" spans="1:10" x14ac:dyDescent="0.3">
      <c r="A1807" s="1">
        <v>1970603</v>
      </c>
      <c r="B1807" s="1" t="s">
        <v>3370</v>
      </c>
      <c r="C1807" s="1" t="s">
        <v>22</v>
      </c>
      <c r="D1807" s="1" t="s">
        <v>3371</v>
      </c>
      <c r="E1807" s="2">
        <v>0</v>
      </c>
      <c r="F1807" s="1">
        <v>5</v>
      </c>
      <c r="G1807" s="1" t="s">
        <v>72</v>
      </c>
      <c r="H1807" s="1">
        <f t="shared" si="28"/>
        <v>0</v>
      </c>
      <c r="I1807" s="1" t="s">
        <v>22</v>
      </c>
      <c r="J1807" s="1" t="s">
        <v>0</v>
      </c>
    </row>
    <row r="1808" spans="1:10" x14ac:dyDescent="0.3">
      <c r="A1808" s="1">
        <v>1970604</v>
      </c>
      <c r="B1808" s="1" t="s">
        <v>3372</v>
      </c>
      <c r="C1808" s="1" t="s">
        <v>22</v>
      </c>
      <c r="D1808" s="1" t="s">
        <v>3373</v>
      </c>
      <c r="E1808" s="2">
        <v>0</v>
      </c>
      <c r="F1808" s="1">
        <v>2</v>
      </c>
      <c r="G1808" s="1" t="s">
        <v>72</v>
      </c>
      <c r="H1808" s="1">
        <f t="shared" si="28"/>
        <v>0</v>
      </c>
      <c r="I1808" s="1" t="s">
        <v>22</v>
      </c>
      <c r="J1808" s="1" t="s">
        <v>0</v>
      </c>
    </row>
    <row r="1809" spans="1:10" x14ac:dyDescent="0.3">
      <c r="A1809" s="1">
        <v>1970605</v>
      </c>
      <c r="B1809" s="1" t="s">
        <v>3374</v>
      </c>
      <c r="C1809" s="1" t="s">
        <v>22</v>
      </c>
      <c r="D1809" s="1" t="s">
        <v>3375</v>
      </c>
      <c r="E1809" s="2">
        <v>0</v>
      </c>
      <c r="F1809" s="1">
        <v>7</v>
      </c>
      <c r="G1809" s="1" t="s">
        <v>72</v>
      </c>
      <c r="H1809" s="1">
        <f t="shared" si="28"/>
        <v>0</v>
      </c>
      <c r="I1809" s="1" t="s">
        <v>22</v>
      </c>
      <c r="J1809" s="1" t="s">
        <v>0</v>
      </c>
    </row>
    <row r="1810" spans="1:10" x14ac:dyDescent="0.3">
      <c r="A1810" s="1">
        <v>1970606</v>
      </c>
      <c r="B1810" s="1" t="s">
        <v>3376</v>
      </c>
      <c r="C1810" s="1" t="s">
        <v>22</v>
      </c>
      <c r="D1810" s="1" t="s">
        <v>3377</v>
      </c>
      <c r="E1810" s="2">
        <v>0</v>
      </c>
      <c r="F1810" s="1">
        <v>31</v>
      </c>
      <c r="G1810" s="1" t="s">
        <v>72</v>
      </c>
      <c r="H1810" s="1">
        <f t="shared" si="28"/>
        <v>0</v>
      </c>
      <c r="I1810" s="1" t="s">
        <v>22</v>
      </c>
      <c r="J1810" s="1" t="s">
        <v>0</v>
      </c>
    </row>
    <row r="1811" spans="1:10" x14ac:dyDescent="0.3">
      <c r="A1811" s="1">
        <v>1970607</v>
      </c>
      <c r="B1811" s="1" t="s">
        <v>3378</v>
      </c>
      <c r="C1811" s="1" t="s">
        <v>22</v>
      </c>
      <c r="D1811" s="1" t="s">
        <v>3379</v>
      </c>
      <c r="E1811" s="2">
        <v>0</v>
      </c>
      <c r="F1811" s="1">
        <v>14</v>
      </c>
      <c r="G1811" s="1" t="s">
        <v>72</v>
      </c>
      <c r="H1811" s="1">
        <f t="shared" si="28"/>
        <v>0</v>
      </c>
      <c r="I1811" s="1" t="s">
        <v>22</v>
      </c>
      <c r="J1811" s="1" t="s">
        <v>0</v>
      </c>
    </row>
    <row r="1812" spans="1:10" ht="43.2" x14ac:dyDescent="0.3">
      <c r="A1812" s="1">
        <v>1970608</v>
      </c>
      <c r="B1812" s="1" t="s">
        <v>3380</v>
      </c>
      <c r="C1812" s="1" t="s">
        <v>22</v>
      </c>
      <c r="D1812" s="1" t="s">
        <v>3381</v>
      </c>
      <c r="E1812" s="2">
        <v>0</v>
      </c>
      <c r="F1812" s="1">
        <v>1</v>
      </c>
      <c r="G1812" s="1" t="s">
        <v>72</v>
      </c>
      <c r="H1812" s="1">
        <f t="shared" si="28"/>
        <v>0</v>
      </c>
      <c r="I1812" s="1" t="s">
        <v>22</v>
      </c>
      <c r="J1812" s="1" t="s">
        <v>0</v>
      </c>
    </row>
    <row r="1813" spans="1:10" ht="43.2" x14ac:dyDescent="0.3">
      <c r="A1813" s="1">
        <v>1970609</v>
      </c>
      <c r="B1813" s="1" t="s">
        <v>3382</v>
      </c>
      <c r="C1813" s="1" t="s">
        <v>22</v>
      </c>
      <c r="D1813" s="1" t="s">
        <v>3383</v>
      </c>
      <c r="E1813" s="2">
        <v>0</v>
      </c>
      <c r="F1813" s="1">
        <v>1</v>
      </c>
      <c r="G1813" s="1" t="s">
        <v>72</v>
      </c>
      <c r="H1813" s="1">
        <f t="shared" si="28"/>
        <v>0</v>
      </c>
      <c r="I1813" s="1" t="s">
        <v>22</v>
      </c>
      <c r="J1813" s="1" t="s">
        <v>0</v>
      </c>
    </row>
    <row r="1814" spans="1:10" ht="43.2" x14ac:dyDescent="0.3">
      <c r="A1814" s="1">
        <v>1970610</v>
      </c>
      <c r="B1814" s="1" t="s">
        <v>3384</v>
      </c>
      <c r="C1814" s="1" t="s">
        <v>22</v>
      </c>
      <c r="D1814" s="1" t="s">
        <v>3385</v>
      </c>
      <c r="E1814" s="2">
        <v>0</v>
      </c>
      <c r="F1814" s="1">
        <v>1</v>
      </c>
      <c r="G1814" s="1" t="s">
        <v>72</v>
      </c>
      <c r="H1814" s="1">
        <f t="shared" si="28"/>
        <v>0</v>
      </c>
      <c r="I1814" s="1" t="s">
        <v>22</v>
      </c>
      <c r="J1814" s="1" t="s">
        <v>0</v>
      </c>
    </row>
    <row r="1815" spans="1:10" ht="43.2" x14ac:dyDescent="0.3">
      <c r="A1815" s="1">
        <v>1970611</v>
      </c>
      <c r="B1815" s="1" t="s">
        <v>3386</v>
      </c>
      <c r="C1815" s="1" t="s">
        <v>22</v>
      </c>
      <c r="D1815" s="1" t="s">
        <v>3387</v>
      </c>
      <c r="E1815" s="2">
        <v>0</v>
      </c>
      <c r="F1815" s="1">
        <v>2</v>
      </c>
      <c r="G1815" s="1" t="s">
        <v>72</v>
      </c>
      <c r="H1815" s="1">
        <f t="shared" si="28"/>
        <v>0</v>
      </c>
      <c r="I1815" s="1" t="s">
        <v>22</v>
      </c>
      <c r="J1815" s="1" t="s">
        <v>0</v>
      </c>
    </row>
    <row r="1816" spans="1:10" ht="43.2" x14ac:dyDescent="0.3">
      <c r="A1816" s="1">
        <v>1970612</v>
      </c>
      <c r="B1816" s="1" t="s">
        <v>3388</v>
      </c>
      <c r="C1816" s="1" t="s">
        <v>22</v>
      </c>
      <c r="D1816" s="1" t="s">
        <v>3389</v>
      </c>
      <c r="E1816" s="2">
        <v>0</v>
      </c>
      <c r="F1816" s="1">
        <v>5</v>
      </c>
      <c r="G1816" s="1" t="s">
        <v>72</v>
      </c>
      <c r="H1816" s="1">
        <f t="shared" si="28"/>
        <v>0</v>
      </c>
      <c r="I1816" s="1" t="s">
        <v>22</v>
      </c>
      <c r="J1816" s="1" t="s">
        <v>0</v>
      </c>
    </row>
    <row r="1817" spans="1:10" ht="43.2" x14ac:dyDescent="0.3">
      <c r="A1817" s="1">
        <v>1970613</v>
      </c>
      <c r="B1817" s="1" t="s">
        <v>3390</v>
      </c>
      <c r="C1817" s="1" t="s">
        <v>22</v>
      </c>
      <c r="D1817" s="1" t="s">
        <v>3391</v>
      </c>
      <c r="E1817" s="2">
        <v>0</v>
      </c>
      <c r="F1817" s="1">
        <v>12</v>
      </c>
      <c r="G1817" s="1" t="s">
        <v>72</v>
      </c>
      <c r="H1817" s="1">
        <f t="shared" si="28"/>
        <v>0</v>
      </c>
      <c r="I1817" s="1" t="s">
        <v>22</v>
      </c>
      <c r="J1817" s="1" t="s">
        <v>0</v>
      </c>
    </row>
    <row r="1818" spans="1:10" ht="43.2" x14ac:dyDescent="0.3">
      <c r="A1818" s="1">
        <v>1970614</v>
      </c>
      <c r="B1818" s="1" t="s">
        <v>3392</v>
      </c>
      <c r="C1818" s="1" t="s">
        <v>22</v>
      </c>
      <c r="D1818" s="1" t="s">
        <v>3393</v>
      </c>
      <c r="E1818" s="2">
        <v>0</v>
      </c>
      <c r="F1818" s="1">
        <v>5</v>
      </c>
      <c r="G1818" s="1" t="s">
        <v>72</v>
      </c>
      <c r="H1818" s="1">
        <f t="shared" si="28"/>
        <v>0</v>
      </c>
      <c r="I1818" s="1" t="s">
        <v>22</v>
      </c>
      <c r="J1818" s="1" t="s">
        <v>0</v>
      </c>
    </row>
    <row r="1819" spans="1:10" ht="43.2" x14ac:dyDescent="0.3">
      <c r="A1819" s="1">
        <v>1970615</v>
      </c>
      <c r="B1819" s="1" t="s">
        <v>3394</v>
      </c>
      <c r="C1819" s="1" t="s">
        <v>22</v>
      </c>
      <c r="D1819" s="1" t="s">
        <v>3395</v>
      </c>
      <c r="E1819" s="2">
        <v>0</v>
      </c>
      <c r="F1819" s="1">
        <v>5</v>
      </c>
      <c r="G1819" s="1" t="s">
        <v>72</v>
      </c>
      <c r="H1819" s="1">
        <f t="shared" si="28"/>
        <v>0</v>
      </c>
      <c r="I1819" s="1" t="s">
        <v>22</v>
      </c>
      <c r="J1819" s="1" t="s">
        <v>0</v>
      </c>
    </row>
    <row r="1820" spans="1:10" ht="43.2" x14ac:dyDescent="0.3">
      <c r="A1820" s="1">
        <v>1970616</v>
      </c>
      <c r="B1820" s="1" t="s">
        <v>3396</v>
      </c>
      <c r="C1820" s="1" t="s">
        <v>22</v>
      </c>
      <c r="D1820" s="1" t="s">
        <v>3397</v>
      </c>
      <c r="E1820" s="2">
        <v>0</v>
      </c>
      <c r="F1820" s="1">
        <v>5</v>
      </c>
      <c r="G1820" s="1" t="s">
        <v>72</v>
      </c>
      <c r="H1820" s="1">
        <f t="shared" si="28"/>
        <v>0</v>
      </c>
      <c r="I1820" s="1" t="s">
        <v>22</v>
      </c>
      <c r="J1820" s="1" t="s">
        <v>0</v>
      </c>
    </row>
    <row r="1821" spans="1:10" ht="43.2" x14ac:dyDescent="0.3">
      <c r="A1821" s="1">
        <v>1970617</v>
      </c>
      <c r="B1821" s="1" t="s">
        <v>3398</v>
      </c>
      <c r="C1821" s="1" t="s">
        <v>22</v>
      </c>
      <c r="D1821" s="1" t="s">
        <v>3399</v>
      </c>
      <c r="E1821" s="2">
        <v>0</v>
      </c>
      <c r="F1821" s="1">
        <v>2</v>
      </c>
      <c r="G1821" s="1" t="s">
        <v>72</v>
      </c>
      <c r="H1821" s="1">
        <f t="shared" si="28"/>
        <v>0</v>
      </c>
      <c r="I1821" s="1" t="s">
        <v>22</v>
      </c>
      <c r="J1821" s="1" t="s">
        <v>0</v>
      </c>
    </row>
    <row r="1822" spans="1:10" ht="43.2" x14ac:dyDescent="0.3">
      <c r="A1822" s="1">
        <v>1970618</v>
      </c>
      <c r="B1822" s="1" t="s">
        <v>3400</v>
      </c>
      <c r="C1822" s="1" t="s">
        <v>22</v>
      </c>
      <c r="D1822" s="1" t="s">
        <v>3401</v>
      </c>
      <c r="E1822" s="2">
        <v>0</v>
      </c>
      <c r="F1822" s="1">
        <v>7</v>
      </c>
      <c r="G1822" s="1" t="s">
        <v>72</v>
      </c>
      <c r="H1822" s="1">
        <f t="shared" si="28"/>
        <v>0</v>
      </c>
      <c r="I1822" s="1" t="s">
        <v>22</v>
      </c>
      <c r="J1822" s="1" t="s">
        <v>0</v>
      </c>
    </row>
    <row r="1823" spans="1:10" ht="43.2" x14ac:dyDescent="0.3">
      <c r="A1823" s="1">
        <v>1970619</v>
      </c>
      <c r="B1823" s="1" t="s">
        <v>3402</v>
      </c>
      <c r="C1823" s="1" t="s">
        <v>22</v>
      </c>
      <c r="D1823" s="1" t="s">
        <v>3403</v>
      </c>
      <c r="E1823" s="2">
        <v>0</v>
      </c>
      <c r="F1823" s="1">
        <v>37</v>
      </c>
      <c r="G1823" s="1" t="s">
        <v>72</v>
      </c>
      <c r="H1823" s="1">
        <f t="shared" si="28"/>
        <v>0</v>
      </c>
      <c r="I1823" s="1" t="s">
        <v>22</v>
      </c>
      <c r="J1823" s="1" t="s">
        <v>0</v>
      </c>
    </row>
    <row r="1824" spans="1:10" ht="43.2" x14ac:dyDescent="0.3">
      <c r="A1824" s="1">
        <v>1970620</v>
      </c>
      <c r="B1824" s="1" t="s">
        <v>3404</v>
      </c>
      <c r="C1824" s="1" t="s">
        <v>22</v>
      </c>
      <c r="D1824" s="1" t="s">
        <v>3405</v>
      </c>
      <c r="E1824" s="2">
        <v>0</v>
      </c>
      <c r="F1824" s="1">
        <v>9</v>
      </c>
      <c r="G1824" s="1" t="s">
        <v>72</v>
      </c>
      <c r="H1824" s="1">
        <f t="shared" si="28"/>
        <v>0</v>
      </c>
      <c r="I1824" s="1" t="s">
        <v>22</v>
      </c>
      <c r="J1824" s="1" t="s">
        <v>0</v>
      </c>
    </row>
    <row r="1825" spans="1:10" x14ac:dyDescent="0.3">
      <c r="A1825" s="1">
        <v>1970621</v>
      </c>
      <c r="B1825" s="1" t="s">
        <v>3406</v>
      </c>
      <c r="C1825" s="1" t="s">
        <v>22</v>
      </c>
      <c r="D1825" s="1" t="s">
        <v>3407</v>
      </c>
      <c r="E1825" s="2">
        <v>0</v>
      </c>
      <c r="F1825" s="1">
        <v>1026</v>
      </c>
      <c r="G1825" s="1" t="s">
        <v>72</v>
      </c>
      <c r="H1825" s="1">
        <f t="shared" si="28"/>
        <v>0</v>
      </c>
      <c r="I1825" s="1" t="s">
        <v>22</v>
      </c>
      <c r="J1825" s="1" t="s">
        <v>0</v>
      </c>
    </row>
    <row r="1826" spans="1:10" x14ac:dyDescent="0.3">
      <c r="A1826" s="1">
        <v>1970622</v>
      </c>
      <c r="B1826" s="1" t="s">
        <v>3408</v>
      </c>
      <c r="C1826" s="1" t="s">
        <v>22</v>
      </c>
      <c r="D1826" s="1" t="s">
        <v>3409</v>
      </c>
      <c r="E1826" s="2">
        <v>0</v>
      </c>
      <c r="F1826" s="1">
        <v>1823</v>
      </c>
      <c r="G1826" s="1" t="s">
        <v>79</v>
      </c>
      <c r="H1826" s="1">
        <f t="shared" si="28"/>
        <v>0</v>
      </c>
      <c r="I1826" s="1" t="s">
        <v>22</v>
      </c>
      <c r="J1826" s="1" t="s">
        <v>0</v>
      </c>
    </row>
    <row r="1827" spans="1:10" x14ac:dyDescent="0.3">
      <c r="A1827" s="1">
        <v>1970623</v>
      </c>
      <c r="B1827" s="1" t="s">
        <v>3410</v>
      </c>
      <c r="C1827" s="1" t="s">
        <v>22</v>
      </c>
      <c r="D1827" s="1" t="s">
        <v>3411</v>
      </c>
      <c r="E1827" s="2">
        <v>0</v>
      </c>
      <c r="F1827" s="1">
        <v>15568</v>
      </c>
      <c r="G1827" s="1" t="s">
        <v>72</v>
      </c>
      <c r="H1827" s="1">
        <f t="shared" si="28"/>
        <v>0</v>
      </c>
      <c r="I1827" s="1" t="s">
        <v>22</v>
      </c>
      <c r="J1827" s="1" t="s">
        <v>0</v>
      </c>
    </row>
    <row r="1828" spans="1:10" ht="28.8" x14ac:dyDescent="0.3">
      <c r="A1828" s="1">
        <v>1970624</v>
      </c>
      <c r="B1828" s="1" t="s">
        <v>3412</v>
      </c>
      <c r="C1828" s="1" t="s">
        <v>22</v>
      </c>
      <c r="D1828" s="1" t="s">
        <v>3413</v>
      </c>
      <c r="E1828" s="2">
        <v>0</v>
      </c>
      <c r="F1828" s="1">
        <v>2595</v>
      </c>
      <c r="G1828" s="1" t="s">
        <v>72</v>
      </c>
      <c r="H1828" s="1">
        <f t="shared" si="28"/>
        <v>0</v>
      </c>
      <c r="I1828" s="1" t="s">
        <v>22</v>
      </c>
      <c r="J1828" s="1" t="s">
        <v>0</v>
      </c>
    </row>
    <row r="1829" spans="1:10" x14ac:dyDescent="0.3">
      <c r="A1829" s="1">
        <v>1970625</v>
      </c>
      <c r="B1829" s="1" t="s">
        <v>3414</v>
      </c>
      <c r="C1829" s="1" t="s">
        <v>22</v>
      </c>
      <c r="D1829" s="1" t="s">
        <v>3415</v>
      </c>
      <c r="E1829" s="2">
        <v>0</v>
      </c>
      <c r="F1829" s="1">
        <v>1</v>
      </c>
      <c r="G1829" s="1" t="s">
        <v>147</v>
      </c>
      <c r="H1829" s="1">
        <f t="shared" si="28"/>
        <v>0</v>
      </c>
      <c r="I1829" s="1" t="s">
        <v>22</v>
      </c>
      <c r="J1829" s="1" t="s">
        <v>0</v>
      </c>
    </row>
    <row r="1830" spans="1:10" ht="28.8" x14ac:dyDescent="0.3">
      <c r="A1830" s="1">
        <v>1970626</v>
      </c>
      <c r="B1830" s="1" t="s">
        <v>3416</v>
      </c>
      <c r="C1830" s="1" t="s">
        <v>22</v>
      </c>
      <c r="D1830" s="1" t="s">
        <v>3417</v>
      </c>
      <c r="E1830" s="2">
        <v>0</v>
      </c>
      <c r="F1830" s="1">
        <v>37</v>
      </c>
      <c r="G1830" s="1" t="s">
        <v>72</v>
      </c>
      <c r="H1830" s="1">
        <f t="shared" si="28"/>
        <v>0</v>
      </c>
      <c r="I1830" s="1" t="s">
        <v>22</v>
      </c>
      <c r="J1830" s="1" t="s">
        <v>0</v>
      </c>
    </row>
    <row r="1831" spans="1:10" ht="28.8" x14ac:dyDescent="0.3">
      <c r="A1831" s="1">
        <v>1970627</v>
      </c>
      <c r="B1831" s="1" t="s">
        <v>3418</v>
      </c>
      <c r="C1831" s="1" t="s">
        <v>22</v>
      </c>
      <c r="D1831" s="1" t="s">
        <v>3419</v>
      </c>
      <c r="E1831" s="2">
        <v>0</v>
      </c>
      <c r="F1831" s="1">
        <v>37</v>
      </c>
      <c r="G1831" s="1" t="s">
        <v>72</v>
      </c>
      <c r="H1831" s="1">
        <f t="shared" si="28"/>
        <v>0</v>
      </c>
      <c r="I1831" s="1" t="s">
        <v>22</v>
      </c>
      <c r="J1831" s="1" t="s">
        <v>0</v>
      </c>
    </row>
    <row r="1832" spans="1:10" x14ac:dyDescent="0.3">
      <c r="A1832" s="1">
        <v>1970628</v>
      </c>
      <c r="B1832" s="1" t="s">
        <v>3420</v>
      </c>
      <c r="C1832" s="1" t="s">
        <v>22</v>
      </c>
      <c r="D1832" s="1" t="s">
        <v>3421</v>
      </c>
      <c r="E1832" s="2">
        <v>0</v>
      </c>
      <c r="F1832" s="1">
        <v>37</v>
      </c>
      <c r="G1832" s="1" t="s">
        <v>72</v>
      </c>
      <c r="H1832" s="1">
        <f t="shared" si="28"/>
        <v>0</v>
      </c>
      <c r="I1832" s="1" t="s">
        <v>22</v>
      </c>
      <c r="J1832" s="1" t="s">
        <v>0</v>
      </c>
    </row>
    <row r="1833" spans="1:10" x14ac:dyDescent="0.3">
      <c r="A1833" s="1">
        <v>1970629</v>
      </c>
      <c r="B1833" s="1" t="s">
        <v>3422</v>
      </c>
      <c r="C1833" s="1" t="s">
        <v>22</v>
      </c>
      <c r="D1833" s="1" t="s">
        <v>3423</v>
      </c>
      <c r="E1833" s="2">
        <v>0</v>
      </c>
      <c r="F1833" s="1">
        <v>37</v>
      </c>
      <c r="G1833" s="1" t="s">
        <v>72</v>
      </c>
      <c r="H1833" s="1">
        <f t="shared" si="28"/>
        <v>0</v>
      </c>
      <c r="I1833" s="1" t="s">
        <v>22</v>
      </c>
      <c r="J1833" s="1" t="s">
        <v>0</v>
      </c>
    </row>
    <row r="1834" spans="1:10" x14ac:dyDescent="0.3">
      <c r="A1834" s="1">
        <v>1970630</v>
      </c>
      <c r="B1834" s="1" t="s">
        <v>3424</v>
      </c>
      <c r="C1834" s="1" t="s">
        <v>22</v>
      </c>
      <c r="D1834" s="1" t="s">
        <v>3425</v>
      </c>
      <c r="E1834" s="2">
        <v>0</v>
      </c>
      <c r="F1834" s="1">
        <v>387</v>
      </c>
      <c r="G1834" s="1" t="s">
        <v>72</v>
      </c>
      <c r="H1834" s="1">
        <f t="shared" si="28"/>
        <v>0</v>
      </c>
      <c r="I1834" s="1" t="s">
        <v>22</v>
      </c>
      <c r="J1834" s="1" t="s">
        <v>0</v>
      </c>
    </row>
    <row r="1835" spans="1:10" x14ac:dyDescent="0.3">
      <c r="A1835" s="1">
        <v>1970631</v>
      </c>
      <c r="B1835" s="1" t="s">
        <v>3426</v>
      </c>
      <c r="C1835" s="1" t="s">
        <v>22</v>
      </c>
      <c r="D1835" s="1" t="s">
        <v>3427</v>
      </c>
      <c r="E1835" s="2">
        <v>0</v>
      </c>
      <c r="F1835" s="1">
        <v>37</v>
      </c>
      <c r="G1835" s="1" t="s">
        <v>72</v>
      </c>
      <c r="H1835" s="1">
        <f t="shared" si="28"/>
        <v>0</v>
      </c>
      <c r="I1835" s="1" t="s">
        <v>22</v>
      </c>
      <c r="J1835" s="1" t="s">
        <v>0</v>
      </c>
    </row>
    <row r="1836" spans="1:10" ht="28.8" x14ac:dyDescent="0.3">
      <c r="A1836" s="1">
        <v>1970632</v>
      </c>
      <c r="B1836" s="1" t="s">
        <v>3428</v>
      </c>
      <c r="C1836" s="1" t="s">
        <v>22</v>
      </c>
      <c r="D1836" s="1" t="s">
        <v>3429</v>
      </c>
      <c r="E1836" s="2">
        <v>0</v>
      </c>
      <c r="F1836" s="1">
        <v>1</v>
      </c>
      <c r="G1836" s="1" t="s">
        <v>147</v>
      </c>
      <c r="H1836" s="1">
        <f t="shared" si="28"/>
        <v>0</v>
      </c>
      <c r="I1836" s="1" t="s">
        <v>22</v>
      </c>
      <c r="J1836" s="1" t="s">
        <v>0</v>
      </c>
    </row>
    <row r="1837" spans="1:10" x14ac:dyDescent="0.3">
      <c r="A1837" s="1">
        <v>1970633</v>
      </c>
      <c r="B1837" s="1" t="s">
        <v>3430</v>
      </c>
      <c r="C1837" s="1">
        <v>767</v>
      </c>
      <c r="D1837" s="1" t="s">
        <v>193</v>
      </c>
      <c r="E1837" s="1">
        <f>ROUND(H1838+H1839+H1840,2)</f>
        <v>0</v>
      </c>
      <c r="F1837" s="1">
        <v>1</v>
      </c>
      <c r="G1837" s="1" t="s">
        <v>0</v>
      </c>
      <c r="H1837" s="1">
        <f t="shared" si="28"/>
        <v>0</v>
      </c>
      <c r="I1837" s="1" t="s">
        <v>22</v>
      </c>
      <c r="J1837" s="1" t="s">
        <v>0</v>
      </c>
    </row>
    <row r="1838" spans="1:10" ht="28.8" x14ac:dyDescent="0.3">
      <c r="A1838" s="1">
        <v>1970634</v>
      </c>
      <c r="B1838" s="1" t="s">
        <v>3431</v>
      </c>
      <c r="C1838" s="1" t="s">
        <v>22</v>
      </c>
      <c r="D1838" s="1" t="s">
        <v>3432</v>
      </c>
      <c r="E1838" s="2">
        <v>0</v>
      </c>
      <c r="F1838" s="1">
        <v>1</v>
      </c>
      <c r="G1838" s="1" t="s">
        <v>147</v>
      </c>
      <c r="H1838" s="1">
        <f t="shared" si="28"/>
        <v>0</v>
      </c>
      <c r="I1838" s="1" t="s">
        <v>22</v>
      </c>
      <c r="J1838" s="1" t="s">
        <v>0</v>
      </c>
    </row>
    <row r="1839" spans="1:10" ht="43.2" x14ac:dyDescent="0.3">
      <c r="A1839" s="1">
        <v>1970635</v>
      </c>
      <c r="B1839" s="1" t="s">
        <v>3433</v>
      </c>
      <c r="C1839" s="1" t="s">
        <v>22</v>
      </c>
      <c r="D1839" s="1" t="s">
        <v>3434</v>
      </c>
      <c r="E1839" s="2">
        <v>0</v>
      </c>
      <c r="F1839" s="1">
        <v>1</v>
      </c>
      <c r="G1839" s="1" t="s">
        <v>147</v>
      </c>
      <c r="H1839" s="1">
        <f t="shared" si="28"/>
        <v>0</v>
      </c>
      <c r="I1839" s="1" t="s">
        <v>22</v>
      </c>
      <c r="J1839" s="1" t="s">
        <v>0</v>
      </c>
    </row>
    <row r="1840" spans="1:10" x14ac:dyDescent="0.3">
      <c r="A1840" s="1">
        <v>1970636</v>
      </c>
      <c r="B1840" s="1" t="s">
        <v>3435</v>
      </c>
      <c r="C1840" s="1" t="s">
        <v>22</v>
      </c>
      <c r="D1840" s="1" t="s">
        <v>3436</v>
      </c>
      <c r="E1840" s="2">
        <v>0</v>
      </c>
      <c r="F1840" s="1">
        <v>1</v>
      </c>
      <c r="G1840" s="1" t="s">
        <v>147</v>
      </c>
      <c r="H1840" s="1">
        <f t="shared" si="28"/>
        <v>0</v>
      </c>
      <c r="I1840" s="1" t="s">
        <v>22</v>
      </c>
      <c r="J1840" s="1" t="s">
        <v>0</v>
      </c>
    </row>
    <row r="1841" spans="1:10" x14ac:dyDescent="0.3">
      <c r="A1841" s="1">
        <v>1970637</v>
      </c>
      <c r="B1841" s="1" t="s">
        <v>3437</v>
      </c>
      <c r="C1841" s="1">
        <v>783</v>
      </c>
      <c r="D1841" s="1" t="s">
        <v>822</v>
      </c>
      <c r="E1841" s="1">
        <f>ROUND(H1842+H1843,2)</f>
        <v>0</v>
      </c>
      <c r="F1841" s="1">
        <v>1</v>
      </c>
      <c r="G1841" s="1" t="s">
        <v>0</v>
      </c>
      <c r="H1841" s="1">
        <f t="shared" si="28"/>
        <v>0</v>
      </c>
      <c r="I1841" s="1" t="s">
        <v>22</v>
      </c>
      <c r="J1841" s="1" t="s">
        <v>0</v>
      </c>
    </row>
    <row r="1842" spans="1:10" ht="28.8" x14ac:dyDescent="0.3">
      <c r="A1842" s="1">
        <v>1970638</v>
      </c>
      <c r="B1842" s="1" t="s">
        <v>3438</v>
      </c>
      <c r="C1842" s="1" t="s">
        <v>22</v>
      </c>
      <c r="D1842" s="1" t="s">
        <v>3439</v>
      </c>
      <c r="E1842" s="2">
        <v>0</v>
      </c>
      <c r="F1842" s="1">
        <v>3243</v>
      </c>
      <c r="G1842" s="1" t="s">
        <v>79</v>
      </c>
      <c r="H1842" s="1">
        <f t="shared" si="28"/>
        <v>0</v>
      </c>
      <c r="I1842" s="1" t="s">
        <v>22</v>
      </c>
      <c r="J1842" s="1" t="s">
        <v>0</v>
      </c>
    </row>
    <row r="1843" spans="1:10" ht="28.8" x14ac:dyDescent="0.3">
      <c r="A1843" s="1">
        <v>1970639</v>
      </c>
      <c r="B1843" s="1" t="s">
        <v>3440</v>
      </c>
      <c r="C1843" s="1" t="s">
        <v>22</v>
      </c>
      <c r="D1843" s="1" t="s">
        <v>3441</v>
      </c>
      <c r="E1843" s="2">
        <v>0</v>
      </c>
      <c r="F1843" s="1">
        <v>706</v>
      </c>
      <c r="G1843" s="1" t="s">
        <v>79</v>
      </c>
      <c r="H1843" s="1">
        <f t="shared" si="28"/>
        <v>0</v>
      </c>
      <c r="I1843" s="1" t="s">
        <v>22</v>
      </c>
      <c r="J1843" s="1" t="s">
        <v>0</v>
      </c>
    </row>
    <row r="1844" spans="1:10" x14ac:dyDescent="0.3">
      <c r="A1844" s="1">
        <v>1970640</v>
      </c>
      <c r="B1844" s="1" t="s">
        <v>3442</v>
      </c>
      <c r="C1844" s="1" t="s">
        <v>1914</v>
      </c>
      <c r="D1844" s="1" t="s">
        <v>1915</v>
      </c>
      <c r="E1844" s="1">
        <f>ROUND(H1845+H1846+H1847+H1848,2)</f>
        <v>0</v>
      </c>
      <c r="F1844" s="1">
        <v>1</v>
      </c>
      <c r="G1844" s="1" t="s">
        <v>0</v>
      </c>
      <c r="H1844" s="1">
        <f t="shared" si="28"/>
        <v>0</v>
      </c>
      <c r="I1844" s="1" t="s">
        <v>22</v>
      </c>
      <c r="J1844" s="1" t="s">
        <v>0</v>
      </c>
    </row>
    <row r="1845" spans="1:10" x14ac:dyDescent="0.3">
      <c r="A1845" s="1">
        <v>1970641</v>
      </c>
      <c r="B1845" s="1" t="s">
        <v>3443</v>
      </c>
      <c r="C1845" s="1" t="s">
        <v>22</v>
      </c>
      <c r="D1845" s="1" t="s">
        <v>3444</v>
      </c>
      <c r="E1845" s="2">
        <v>0</v>
      </c>
      <c r="F1845" s="1">
        <v>1</v>
      </c>
      <c r="G1845" s="1" t="s">
        <v>147</v>
      </c>
      <c r="H1845" s="1">
        <f t="shared" si="28"/>
        <v>0</v>
      </c>
      <c r="I1845" s="1" t="s">
        <v>22</v>
      </c>
      <c r="J1845" s="1" t="s">
        <v>0</v>
      </c>
    </row>
    <row r="1846" spans="1:10" x14ac:dyDescent="0.3">
      <c r="A1846" s="1">
        <v>1970642</v>
      </c>
      <c r="B1846" s="1" t="s">
        <v>3445</v>
      </c>
      <c r="C1846" s="1" t="s">
        <v>22</v>
      </c>
      <c r="D1846" s="1" t="s">
        <v>3446</v>
      </c>
      <c r="E1846" s="2">
        <v>0</v>
      </c>
      <c r="F1846" s="1">
        <v>1</v>
      </c>
      <c r="G1846" s="1" t="s">
        <v>147</v>
      </c>
      <c r="H1846" s="1">
        <f t="shared" si="28"/>
        <v>0</v>
      </c>
      <c r="I1846" s="1" t="s">
        <v>22</v>
      </c>
      <c r="J1846" s="1" t="s">
        <v>0</v>
      </c>
    </row>
    <row r="1847" spans="1:10" ht="28.8" x14ac:dyDescent="0.3">
      <c r="A1847" s="1">
        <v>1970643</v>
      </c>
      <c r="B1847" s="1" t="s">
        <v>3447</v>
      </c>
      <c r="C1847" s="1" t="s">
        <v>22</v>
      </c>
      <c r="D1847" s="1" t="s">
        <v>3448</v>
      </c>
      <c r="E1847" s="2">
        <v>0</v>
      </c>
      <c r="F1847" s="1">
        <v>1</v>
      </c>
      <c r="G1847" s="1" t="s">
        <v>147</v>
      </c>
      <c r="H1847" s="1">
        <f t="shared" si="28"/>
        <v>0</v>
      </c>
      <c r="I1847" s="1" t="s">
        <v>22</v>
      </c>
      <c r="J1847" s="1" t="s">
        <v>0</v>
      </c>
    </row>
    <row r="1848" spans="1:10" x14ac:dyDescent="0.3">
      <c r="A1848" s="1">
        <v>1970644</v>
      </c>
      <c r="B1848" s="1" t="s">
        <v>3449</v>
      </c>
      <c r="C1848" s="1" t="s">
        <v>22</v>
      </c>
      <c r="D1848" s="1" t="s">
        <v>3450</v>
      </c>
      <c r="E1848" s="2">
        <v>0</v>
      </c>
      <c r="F1848" s="1">
        <v>1</v>
      </c>
      <c r="G1848" s="1" t="s">
        <v>147</v>
      </c>
      <c r="H1848" s="1">
        <f t="shared" si="28"/>
        <v>0</v>
      </c>
      <c r="I1848" s="1" t="s">
        <v>22</v>
      </c>
      <c r="J1848" s="1" t="s">
        <v>0</v>
      </c>
    </row>
    <row r="1849" spans="1:10" x14ac:dyDescent="0.3">
      <c r="A1849" s="1">
        <v>1970645</v>
      </c>
      <c r="B1849" s="1" t="s">
        <v>3451</v>
      </c>
      <c r="C1849" s="1" t="s">
        <v>22</v>
      </c>
      <c r="D1849" s="1" t="s">
        <v>3452</v>
      </c>
      <c r="E1849" s="1">
        <f>ROUND(H1850+H1993+H2029,2)</f>
        <v>0</v>
      </c>
      <c r="F1849" s="1">
        <v>1</v>
      </c>
      <c r="G1849" s="1" t="s">
        <v>0</v>
      </c>
      <c r="H1849" s="1">
        <f t="shared" si="28"/>
        <v>0</v>
      </c>
      <c r="I1849" s="1" t="s">
        <v>22</v>
      </c>
      <c r="J1849" s="1" t="s">
        <v>0</v>
      </c>
    </row>
    <row r="1850" spans="1:10" x14ac:dyDescent="0.3">
      <c r="A1850" s="1">
        <v>1970646</v>
      </c>
      <c r="B1850" s="1" t="s">
        <v>3453</v>
      </c>
      <c r="C1850" s="1" t="s">
        <v>1344</v>
      </c>
      <c r="D1850" s="1" t="s">
        <v>3454</v>
      </c>
      <c r="E1850" s="1">
        <f>ROUND(H1851+H1896+H1921+H1929+H1958,2)</f>
        <v>0</v>
      </c>
      <c r="F1850" s="1">
        <v>1</v>
      </c>
      <c r="G1850" s="1" t="s">
        <v>0</v>
      </c>
      <c r="H1850" s="1">
        <f t="shared" si="28"/>
        <v>0</v>
      </c>
      <c r="I1850" s="1" t="s">
        <v>22</v>
      </c>
      <c r="J1850" s="1" t="s">
        <v>0</v>
      </c>
    </row>
    <row r="1851" spans="1:10" x14ac:dyDescent="0.3">
      <c r="A1851" s="1">
        <v>1970647</v>
      </c>
      <c r="B1851" s="1" t="s">
        <v>3455</v>
      </c>
      <c r="C1851" s="1" t="s">
        <v>22</v>
      </c>
      <c r="D1851" s="1" t="s">
        <v>3456</v>
      </c>
      <c r="E1851" s="1">
        <f>ROUND(H1852+H1853+H1854+H1855+H1856+H1857+H1858+H1859+H1860+H1861+H1862+H1863+H1864+H1865+H1866+H1867+H1868+H1869+H1870+H1871+H1872+H1873+H1874+H1875+H1876+H1877+H1878+H1879+H1880+H1881+H1882+H1883+H1884+H1885+H1886+H1887+H1888+H1889+H1890+H1891+H1892+H1893+H1894+H1895,2)</f>
        <v>0</v>
      </c>
      <c r="F1851" s="1">
        <v>1</v>
      </c>
      <c r="G1851" s="1" t="s">
        <v>0</v>
      </c>
      <c r="H1851" s="1">
        <f t="shared" si="28"/>
        <v>0</v>
      </c>
      <c r="I1851" s="1" t="s">
        <v>22</v>
      </c>
      <c r="J1851" s="1" t="s">
        <v>0</v>
      </c>
    </row>
    <row r="1852" spans="1:10" ht="28.8" x14ac:dyDescent="0.3">
      <c r="A1852" s="1">
        <v>1970648</v>
      </c>
      <c r="B1852" s="1" t="s">
        <v>3457</v>
      </c>
      <c r="C1852" s="1" t="s">
        <v>22</v>
      </c>
      <c r="D1852" s="1" t="s">
        <v>3458</v>
      </c>
      <c r="E1852" s="2">
        <v>0</v>
      </c>
      <c r="F1852" s="1">
        <v>1</v>
      </c>
      <c r="G1852" s="1" t="s">
        <v>147</v>
      </c>
      <c r="H1852" s="1">
        <f t="shared" si="28"/>
        <v>0</v>
      </c>
      <c r="I1852" s="1" t="s">
        <v>22</v>
      </c>
      <c r="J1852" s="1" t="s">
        <v>0</v>
      </c>
    </row>
    <row r="1853" spans="1:10" ht="43.2" x14ac:dyDescent="0.3">
      <c r="A1853" s="1">
        <v>1970649</v>
      </c>
      <c r="B1853" s="1" t="s">
        <v>3459</v>
      </c>
      <c r="C1853" s="1" t="s">
        <v>22</v>
      </c>
      <c r="D1853" s="1" t="s">
        <v>3460</v>
      </c>
      <c r="E1853" s="2">
        <v>0</v>
      </c>
      <c r="F1853" s="1">
        <v>1</v>
      </c>
      <c r="G1853" s="1" t="s">
        <v>147</v>
      </c>
      <c r="H1853" s="1">
        <f t="shared" si="28"/>
        <v>0</v>
      </c>
      <c r="I1853" s="1" t="s">
        <v>22</v>
      </c>
      <c r="J1853" s="1" t="s">
        <v>0</v>
      </c>
    </row>
    <row r="1854" spans="1:10" ht="57.6" x14ac:dyDescent="0.3">
      <c r="A1854" s="1">
        <v>1970650</v>
      </c>
      <c r="B1854" s="1" t="s">
        <v>3461</v>
      </c>
      <c r="C1854" s="1" t="s">
        <v>22</v>
      </c>
      <c r="D1854" s="1" t="s">
        <v>3462</v>
      </c>
      <c r="E1854" s="2">
        <v>0</v>
      </c>
      <c r="F1854" s="1">
        <v>1</v>
      </c>
      <c r="G1854" s="1" t="s">
        <v>147</v>
      </c>
      <c r="H1854" s="1">
        <f t="shared" si="28"/>
        <v>0</v>
      </c>
      <c r="I1854" s="1" t="s">
        <v>22</v>
      </c>
      <c r="J1854" s="1" t="s">
        <v>0</v>
      </c>
    </row>
    <row r="1855" spans="1:10" ht="28.8" x14ac:dyDescent="0.3">
      <c r="A1855" s="1">
        <v>1970651</v>
      </c>
      <c r="B1855" s="1" t="s">
        <v>3463</v>
      </c>
      <c r="C1855" s="1" t="s">
        <v>22</v>
      </c>
      <c r="D1855" s="1" t="s">
        <v>3464</v>
      </c>
      <c r="E1855" s="2">
        <v>0</v>
      </c>
      <c r="F1855" s="1">
        <v>1</v>
      </c>
      <c r="G1855" s="1" t="s">
        <v>147</v>
      </c>
      <c r="H1855" s="1">
        <f t="shared" si="28"/>
        <v>0</v>
      </c>
      <c r="I1855" s="1" t="s">
        <v>22</v>
      </c>
      <c r="J1855" s="1" t="s">
        <v>0</v>
      </c>
    </row>
    <row r="1856" spans="1:10" ht="43.2" x14ac:dyDescent="0.3">
      <c r="A1856" s="1">
        <v>1970652</v>
      </c>
      <c r="B1856" s="1" t="s">
        <v>3465</v>
      </c>
      <c r="C1856" s="1" t="s">
        <v>22</v>
      </c>
      <c r="D1856" s="1" t="s">
        <v>3460</v>
      </c>
      <c r="E1856" s="2">
        <v>0</v>
      </c>
      <c r="F1856" s="1">
        <v>1</v>
      </c>
      <c r="G1856" s="1" t="s">
        <v>147</v>
      </c>
      <c r="H1856" s="1">
        <f t="shared" si="28"/>
        <v>0</v>
      </c>
      <c r="I1856" s="1" t="s">
        <v>22</v>
      </c>
      <c r="J1856" s="1" t="s">
        <v>0</v>
      </c>
    </row>
    <row r="1857" spans="1:10" ht="57.6" x14ac:dyDescent="0.3">
      <c r="A1857" s="1">
        <v>1970653</v>
      </c>
      <c r="B1857" s="1" t="s">
        <v>3466</v>
      </c>
      <c r="C1857" s="1" t="s">
        <v>22</v>
      </c>
      <c r="D1857" s="1" t="s">
        <v>3462</v>
      </c>
      <c r="E1857" s="2">
        <v>0</v>
      </c>
      <c r="F1857" s="1">
        <v>1</v>
      </c>
      <c r="G1857" s="1" t="s">
        <v>147</v>
      </c>
      <c r="H1857" s="1">
        <f t="shared" si="28"/>
        <v>0</v>
      </c>
      <c r="I1857" s="1" t="s">
        <v>22</v>
      </c>
      <c r="J1857" s="1" t="s">
        <v>0</v>
      </c>
    </row>
    <row r="1858" spans="1:10" ht="28.8" x14ac:dyDescent="0.3">
      <c r="A1858" s="1">
        <v>1970654</v>
      </c>
      <c r="B1858" s="1" t="s">
        <v>3467</v>
      </c>
      <c r="C1858" s="1" t="s">
        <v>22</v>
      </c>
      <c r="D1858" s="1" t="s">
        <v>3468</v>
      </c>
      <c r="E1858" s="2">
        <v>0</v>
      </c>
      <c r="F1858" s="1">
        <v>1</v>
      </c>
      <c r="G1858" s="1" t="s">
        <v>147</v>
      </c>
      <c r="H1858" s="1">
        <f t="shared" si="28"/>
        <v>0</v>
      </c>
      <c r="I1858" s="1" t="s">
        <v>22</v>
      </c>
      <c r="J1858" s="1" t="s">
        <v>0</v>
      </c>
    </row>
    <row r="1859" spans="1:10" ht="43.2" x14ac:dyDescent="0.3">
      <c r="A1859" s="1">
        <v>1970655</v>
      </c>
      <c r="B1859" s="1" t="s">
        <v>3469</v>
      </c>
      <c r="C1859" s="1" t="s">
        <v>22</v>
      </c>
      <c r="D1859" s="1" t="s">
        <v>3460</v>
      </c>
      <c r="E1859" s="2">
        <v>0</v>
      </c>
      <c r="F1859" s="1">
        <v>1</v>
      </c>
      <c r="G1859" s="1" t="s">
        <v>147</v>
      </c>
      <c r="H1859" s="1">
        <f t="shared" ref="H1859:H1922" si="29">IF(ISNUMBER(VALUE(E1859)),ROUND(SUM(ROUND(E1859,2)*F1859),2),"N")</f>
        <v>0</v>
      </c>
      <c r="I1859" s="1" t="s">
        <v>22</v>
      </c>
      <c r="J1859" s="1" t="s">
        <v>0</v>
      </c>
    </row>
    <row r="1860" spans="1:10" ht="57.6" x14ac:dyDescent="0.3">
      <c r="A1860" s="1">
        <v>1970656</v>
      </c>
      <c r="B1860" s="1" t="s">
        <v>3470</v>
      </c>
      <c r="C1860" s="1" t="s">
        <v>22</v>
      </c>
      <c r="D1860" s="1" t="s">
        <v>3462</v>
      </c>
      <c r="E1860" s="2">
        <v>0</v>
      </c>
      <c r="F1860" s="1">
        <v>1</v>
      </c>
      <c r="G1860" s="1" t="s">
        <v>147</v>
      </c>
      <c r="H1860" s="1">
        <f t="shared" si="29"/>
        <v>0</v>
      </c>
      <c r="I1860" s="1" t="s">
        <v>22</v>
      </c>
      <c r="J1860" s="1" t="s">
        <v>0</v>
      </c>
    </row>
    <row r="1861" spans="1:10" ht="28.8" x14ac:dyDescent="0.3">
      <c r="A1861" s="1">
        <v>1970657</v>
      </c>
      <c r="B1861" s="1" t="s">
        <v>3471</v>
      </c>
      <c r="C1861" s="1" t="s">
        <v>22</v>
      </c>
      <c r="D1861" s="1" t="s">
        <v>3472</v>
      </c>
      <c r="E1861" s="2">
        <v>0</v>
      </c>
      <c r="F1861" s="1">
        <v>1</v>
      </c>
      <c r="G1861" s="1" t="s">
        <v>72</v>
      </c>
      <c r="H1861" s="1">
        <f t="shared" si="29"/>
        <v>0</v>
      </c>
      <c r="I1861" s="1" t="s">
        <v>22</v>
      </c>
      <c r="J1861" s="1" t="s">
        <v>0</v>
      </c>
    </row>
    <row r="1862" spans="1:10" ht="43.2" x14ac:dyDescent="0.3">
      <c r="A1862" s="1">
        <v>1970658</v>
      </c>
      <c r="B1862" s="1" t="s">
        <v>3473</v>
      </c>
      <c r="C1862" s="1" t="s">
        <v>22</v>
      </c>
      <c r="D1862" s="1" t="s">
        <v>3460</v>
      </c>
      <c r="E1862" s="2">
        <v>0</v>
      </c>
      <c r="F1862" s="1">
        <v>1</v>
      </c>
      <c r="G1862" s="1" t="s">
        <v>147</v>
      </c>
      <c r="H1862" s="1">
        <f t="shared" si="29"/>
        <v>0</v>
      </c>
      <c r="I1862" s="1" t="s">
        <v>22</v>
      </c>
      <c r="J1862" s="1" t="s">
        <v>0</v>
      </c>
    </row>
    <row r="1863" spans="1:10" ht="57.6" x14ac:dyDescent="0.3">
      <c r="A1863" s="1">
        <v>1970659</v>
      </c>
      <c r="B1863" s="1" t="s">
        <v>3474</v>
      </c>
      <c r="C1863" s="1" t="s">
        <v>22</v>
      </c>
      <c r="D1863" s="1" t="s">
        <v>3462</v>
      </c>
      <c r="E1863" s="2">
        <v>0</v>
      </c>
      <c r="F1863" s="1">
        <v>1</v>
      </c>
      <c r="G1863" s="1" t="s">
        <v>147</v>
      </c>
      <c r="H1863" s="1">
        <f t="shared" si="29"/>
        <v>0</v>
      </c>
      <c r="I1863" s="1" t="s">
        <v>22</v>
      </c>
      <c r="J1863" s="1" t="s">
        <v>0</v>
      </c>
    </row>
    <row r="1864" spans="1:10" ht="28.8" x14ac:dyDescent="0.3">
      <c r="A1864" s="1">
        <v>1970660</v>
      </c>
      <c r="B1864" s="1" t="s">
        <v>3475</v>
      </c>
      <c r="C1864" s="1" t="s">
        <v>22</v>
      </c>
      <c r="D1864" s="1" t="s">
        <v>3476</v>
      </c>
      <c r="E1864" s="2">
        <v>0</v>
      </c>
      <c r="F1864" s="1">
        <v>1</v>
      </c>
      <c r="G1864" s="1" t="s">
        <v>147</v>
      </c>
      <c r="H1864" s="1">
        <f t="shared" si="29"/>
        <v>0</v>
      </c>
      <c r="I1864" s="1" t="s">
        <v>22</v>
      </c>
      <c r="J1864" s="1" t="s">
        <v>0</v>
      </c>
    </row>
    <row r="1865" spans="1:10" ht="43.2" x14ac:dyDescent="0.3">
      <c r="A1865" s="1">
        <v>1970661</v>
      </c>
      <c r="B1865" s="1" t="s">
        <v>3477</v>
      </c>
      <c r="C1865" s="1" t="s">
        <v>22</v>
      </c>
      <c r="D1865" s="1" t="s">
        <v>3460</v>
      </c>
      <c r="E1865" s="2">
        <v>0</v>
      </c>
      <c r="F1865" s="1">
        <v>1</v>
      </c>
      <c r="G1865" s="1" t="s">
        <v>147</v>
      </c>
      <c r="H1865" s="1">
        <f t="shared" si="29"/>
        <v>0</v>
      </c>
      <c r="I1865" s="1" t="s">
        <v>22</v>
      </c>
      <c r="J1865" s="1" t="s">
        <v>0</v>
      </c>
    </row>
    <row r="1866" spans="1:10" ht="28.8" x14ac:dyDescent="0.3">
      <c r="A1866" s="1">
        <v>1970662</v>
      </c>
      <c r="B1866" s="1" t="s">
        <v>3478</v>
      </c>
      <c r="C1866" s="1" t="s">
        <v>22</v>
      </c>
      <c r="D1866" s="1" t="s">
        <v>3479</v>
      </c>
      <c r="E1866" s="2">
        <v>0</v>
      </c>
      <c r="F1866" s="1">
        <v>1</v>
      </c>
      <c r="G1866" s="1" t="s">
        <v>147</v>
      </c>
      <c r="H1866" s="1">
        <f t="shared" si="29"/>
        <v>0</v>
      </c>
      <c r="I1866" s="1" t="s">
        <v>22</v>
      </c>
      <c r="J1866" s="1" t="s">
        <v>0</v>
      </c>
    </row>
    <row r="1867" spans="1:10" ht="43.2" x14ac:dyDescent="0.3">
      <c r="A1867" s="1">
        <v>1970663</v>
      </c>
      <c r="B1867" s="1" t="s">
        <v>3480</v>
      </c>
      <c r="C1867" s="1" t="s">
        <v>22</v>
      </c>
      <c r="D1867" s="1" t="s">
        <v>3460</v>
      </c>
      <c r="E1867" s="2">
        <v>0</v>
      </c>
      <c r="F1867" s="1">
        <v>1</v>
      </c>
      <c r="G1867" s="1" t="s">
        <v>147</v>
      </c>
      <c r="H1867" s="1">
        <f t="shared" si="29"/>
        <v>0</v>
      </c>
      <c r="I1867" s="1" t="s">
        <v>22</v>
      </c>
      <c r="J1867" s="1" t="s">
        <v>0</v>
      </c>
    </row>
    <row r="1868" spans="1:10" ht="43.2" x14ac:dyDescent="0.3">
      <c r="A1868" s="1">
        <v>1970664</v>
      </c>
      <c r="B1868" s="1" t="s">
        <v>3481</v>
      </c>
      <c r="C1868" s="1" t="s">
        <v>22</v>
      </c>
      <c r="D1868" s="1" t="s">
        <v>3482</v>
      </c>
      <c r="E1868" s="2">
        <v>0</v>
      </c>
      <c r="F1868" s="1">
        <v>1</v>
      </c>
      <c r="G1868" s="1" t="s">
        <v>147</v>
      </c>
      <c r="H1868" s="1">
        <f t="shared" si="29"/>
        <v>0</v>
      </c>
      <c r="I1868" s="1" t="s">
        <v>22</v>
      </c>
      <c r="J1868" s="1" t="s">
        <v>3483</v>
      </c>
    </row>
    <row r="1869" spans="1:10" ht="43.2" x14ac:dyDescent="0.3">
      <c r="A1869" s="1">
        <v>1970665</v>
      </c>
      <c r="B1869" s="1" t="s">
        <v>3484</v>
      </c>
      <c r="C1869" s="1" t="s">
        <v>22</v>
      </c>
      <c r="D1869" s="1" t="s">
        <v>3460</v>
      </c>
      <c r="E1869" s="2">
        <v>0</v>
      </c>
      <c r="F1869" s="1">
        <v>1</v>
      </c>
      <c r="G1869" s="1" t="s">
        <v>147</v>
      </c>
      <c r="H1869" s="1">
        <f t="shared" si="29"/>
        <v>0</v>
      </c>
      <c r="I1869" s="1" t="s">
        <v>22</v>
      </c>
      <c r="J1869" s="1" t="s">
        <v>0</v>
      </c>
    </row>
    <row r="1870" spans="1:10" ht="28.8" x14ac:dyDescent="0.3">
      <c r="A1870" s="1">
        <v>1970666</v>
      </c>
      <c r="B1870" s="1" t="s">
        <v>3485</v>
      </c>
      <c r="C1870" s="1" t="s">
        <v>22</v>
      </c>
      <c r="D1870" s="1" t="s">
        <v>3486</v>
      </c>
      <c r="E1870" s="2">
        <v>0</v>
      </c>
      <c r="F1870" s="1">
        <v>1</v>
      </c>
      <c r="G1870" s="1" t="s">
        <v>147</v>
      </c>
      <c r="H1870" s="1">
        <f t="shared" si="29"/>
        <v>0</v>
      </c>
      <c r="I1870" s="1" t="s">
        <v>22</v>
      </c>
      <c r="J1870" s="1" t="s">
        <v>0</v>
      </c>
    </row>
    <row r="1871" spans="1:10" ht="43.2" x14ac:dyDescent="0.3">
      <c r="A1871" s="1">
        <v>1970667</v>
      </c>
      <c r="B1871" s="1" t="s">
        <v>3487</v>
      </c>
      <c r="C1871" s="1" t="s">
        <v>22</v>
      </c>
      <c r="D1871" s="1" t="s">
        <v>3460</v>
      </c>
      <c r="E1871" s="2">
        <v>0</v>
      </c>
      <c r="F1871" s="1">
        <v>1</v>
      </c>
      <c r="G1871" s="1" t="s">
        <v>147</v>
      </c>
      <c r="H1871" s="1">
        <f t="shared" si="29"/>
        <v>0</v>
      </c>
      <c r="I1871" s="1" t="s">
        <v>22</v>
      </c>
      <c r="J1871" s="1" t="s">
        <v>0</v>
      </c>
    </row>
    <row r="1872" spans="1:10" ht="28.8" x14ac:dyDescent="0.3">
      <c r="A1872" s="1">
        <v>1970668</v>
      </c>
      <c r="B1872" s="1" t="s">
        <v>3488</v>
      </c>
      <c r="C1872" s="1" t="s">
        <v>22</v>
      </c>
      <c r="D1872" s="1" t="s">
        <v>3489</v>
      </c>
      <c r="E1872" s="2">
        <v>0</v>
      </c>
      <c r="F1872" s="1">
        <v>1</v>
      </c>
      <c r="G1872" s="1" t="s">
        <v>147</v>
      </c>
      <c r="H1872" s="1">
        <f t="shared" si="29"/>
        <v>0</v>
      </c>
      <c r="I1872" s="1" t="s">
        <v>22</v>
      </c>
      <c r="J1872" s="1" t="s">
        <v>0</v>
      </c>
    </row>
    <row r="1873" spans="1:10" ht="43.2" x14ac:dyDescent="0.3">
      <c r="A1873" s="1">
        <v>1970669</v>
      </c>
      <c r="B1873" s="1" t="s">
        <v>3490</v>
      </c>
      <c r="C1873" s="1" t="s">
        <v>22</v>
      </c>
      <c r="D1873" s="1" t="s">
        <v>3460</v>
      </c>
      <c r="E1873" s="2">
        <v>0</v>
      </c>
      <c r="F1873" s="1">
        <v>1</v>
      </c>
      <c r="G1873" s="1" t="s">
        <v>147</v>
      </c>
      <c r="H1873" s="1">
        <f t="shared" si="29"/>
        <v>0</v>
      </c>
      <c r="I1873" s="1" t="s">
        <v>22</v>
      </c>
      <c r="J1873" s="1" t="s">
        <v>0</v>
      </c>
    </row>
    <row r="1874" spans="1:10" ht="28.8" x14ac:dyDescent="0.3">
      <c r="A1874" s="1">
        <v>1970670</v>
      </c>
      <c r="B1874" s="1" t="s">
        <v>3491</v>
      </c>
      <c r="C1874" s="1" t="s">
        <v>22</v>
      </c>
      <c r="D1874" s="1" t="s">
        <v>3492</v>
      </c>
      <c r="E1874" s="2">
        <v>0</v>
      </c>
      <c r="F1874" s="1">
        <v>2</v>
      </c>
      <c r="G1874" s="1" t="s">
        <v>72</v>
      </c>
      <c r="H1874" s="1">
        <f t="shared" si="29"/>
        <v>0</v>
      </c>
      <c r="I1874" s="1" t="s">
        <v>22</v>
      </c>
      <c r="J1874" s="1" t="s">
        <v>3493</v>
      </c>
    </row>
    <row r="1875" spans="1:10" ht="28.8" x14ac:dyDescent="0.3">
      <c r="A1875" s="1">
        <v>1970671</v>
      </c>
      <c r="B1875" s="1" t="s">
        <v>3494</v>
      </c>
      <c r="C1875" s="1" t="s">
        <v>22</v>
      </c>
      <c r="D1875" s="1" t="s">
        <v>3495</v>
      </c>
      <c r="E1875" s="2">
        <v>0</v>
      </c>
      <c r="F1875" s="1">
        <v>2</v>
      </c>
      <c r="G1875" s="1" t="s">
        <v>72</v>
      </c>
      <c r="H1875" s="1">
        <f t="shared" si="29"/>
        <v>0</v>
      </c>
      <c r="I1875" s="1" t="s">
        <v>22</v>
      </c>
      <c r="J1875" s="1" t="s">
        <v>0</v>
      </c>
    </row>
    <row r="1876" spans="1:10" x14ac:dyDescent="0.3">
      <c r="A1876" s="1">
        <v>1970672</v>
      </c>
      <c r="B1876" s="1" t="s">
        <v>3496</v>
      </c>
      <c r="C1876" s="1" t="s">
        <v>22</v>
      </c>
      <c r="D1876" s="1" t="s">
        <v>3497</v>
      </c>
      <c r="E1876" s="2">
        <v>0</v>
      </c>
      <c r="F1876" s="1">
        <v>2</v>
      </c>
      <c r="G1876" s="1" t="s">
        <v>2716</v>
      </c>
      <c r="H1876" s="1">
        <f t="shared" si="29"/>
        <v>0</v>
      </c>
      <c r="I1876" s="1" t="s">
        <v>22</v>
      </c>
      <c r="J1876" s="1" t="s">
        <v>0</v>
      </c>
    </row>
    <row r="1877" spans="1:10" x14ac:dyDescent="0.3">
      <c r="A1877" s="1">
        <v>1970673</v>
      </c>
      <c r="B1877" s="1" t="s">
        <v>3498</v>
      </c>
      <c r="C1877" s="1" t="s">
        <v>22</v>
      </c>
      <c r="D1877" s="1" t="s">
        <v>3499</v>
      </c>
      <c r="E1877" s="2">
        <v>0</v>
      </c>
      <c r="F1877" s="1">
        <v>3</v>
      </c>
      <c r="G1877" s="1" t="s">
        <v>72</v>
      </c>
      <c r="H1877" s="1">
        <f t="shared" si="29"/>
        <v>0</v>
      </c>
      <c r="I1877" s="1" t="s">
        <v>22</v>
      </c>
      <c r="J1877" s="1" t="s">
        <v>0</v>
      </c>
    </row>
    <row r="1878" spans="1:10" x14ac:dyDescent="0.3">
      <c r="A1878" s="1">
        <v>1970674</v>
      </c>
      <c r="B1878" s="1" t="s">
        <v>3500</v>
      </c>
      <c r="C1878" s="1" t="s">
        <v>22</v>
      </c>
      <c r="D1878" s="1" t="s">
        <v>3501</v>
      </c>
      <c r="E1878" s="2">
        <v>0</v>
      </c>
      <c r="F1878" s="1">
        <v>3</v>
      </c>
      <c r="G1878" s="1" t="s">
        <v>72</v>
      </c>
      <c r="H1878" s="1">
        <f t="shared" si="29"/>
        <v>0</v>
      </c>
      <c r="I1878" s="1" t="s">
        <v>22</v>
      </c>
      <c r="J1878" s="1" t="s">
        <v>0</v>
      </c>
    </row>
    <row r="1879" spans="1:10" ht="28.8" x14ac:dyDescent="0.3">
      <c r="A1879" s="1">
        <v>1970675</v>
      </c>
      <c r="B1879" s="1" t="s">
        <v>3502</v>
      </c>
      <c r="C1879" s="1" t="s">
        <v>22</v>
      </c>
      <c r="D1879" s="1" t="s">
        <v>3503</v>
      </c>
      <c r="E1879" s="2">
        <v>0</v>
      </c>
      <c r="F1879" s="1">
        <v>2</v>
      </c>
      <c r="G1879" s="1" t="s">
        <v>72</v>
      </c>
      <c r="H1879" s="1">
        <f t="shared" si="29"/>
        <v>0</v>
      </c>
      <c r="I1879" s="1" t="s">
        <v>22</v>
      </c>
      <c r="J1879" s="1" t="s">
        <v>0</v>
      </c>
    </row>
    <row r="1880" spans="1:10" ht="28.8" x14ac:dyDescent="0.3">
      <c r="A1880" s="1">
        <v>1970676</v>
      </c>
      <c r="B1880" s="1" t="s">
        <v>3504</v>
      </c>
      <c r="C1880" s="1" t="s">
        <v>22</v>
      </c>
      <c r="D1880" s="1" t="s">
        <v>3505</v>
      </c>
      <c r="E1880" s="2">
        <v>0</v>
      </c>
      <c r="F1880" s="1">
        <v>1</v>
      </c>
      <c r="G1880" s="1" t="s">
        <v>72</v>
      </c>
      <c r="H1880" s="1">
        <f t="shared" si="29"/>
        <v>0</v>
      </c>
      <c r="I1880" s="1" t="s">
        <v>22</v>
      </c>
      <c r="J1880" s="1" t="s">
        <v>0</v>
      </c>
    </row>
    <row r="1881" spans="1:10" x14ac:dyDescent="0.3">
      <c r="A1881" s="1">
        <v>1970677</v>
      </c>
      <c r="B1881" s="1" t="s">
        <v>3506</v>
      </c>
      <c r="C1881" s="1" t="s">
        <v>22</v>
      </c>
      <c r="D1881" s="1" t="s">
        <v>3507</v>
      </c>
      <c r="E1881" s="2">
        <v>0</v>
      </c>
      <c r="F1881" s="1">
        <v>1</v>
      </c>
      <c r="G1881" s="1" t="s">
        <v>72</v>
      </c>
      <c r="H1881" s="1">
        <f t="shared" si="29"/>
        <v>0</v>
      </c>
      <c r="I1881" s="1" t="s">
        <v>22</v>
      </c>
      <c r="J1881" s="1" t="s">
        <v>0</v>
      </c>
    </row>
    <row r="1882" spans="1:10" x14ac:dyDescent="0.3">
      <c r="A1882" s="1">
        <v>1970678</v>
      </c>
      <c r="B1882" s="1" t="s">
        <v>3508</v>
      </c>
      <c r="C1882" s="1" t="s">
        <v>22</v>
      </c>
      <c r="D1882" s="1" t="s">
        <v>3501</v>
      </c>
      <c r="E1882" s="2">
        <v>0</v>
      </c>
      <c r="F1882" s="1">
        <v>1</v>
      </c>
      <c r="G1882" s="1" t="s">
        <v>72</v>
      </c>
      <c r="H1882" s="1">
        <f t="shared" si="29"/>
        <v>0</v>
      </c>
      <c r="I1882" s="1" t="s">
        <v>22</v>
      </c>
      <c r="J1882" s="1" t="s">
        <v>0</v>
      </c>
    </row>
    <row r="1883" spans="1:10" x14ac:dyDescent="0.3">
      <c r="A1883" s="1">
        <v>1970679</v>
      </c>
      <c r="B1883" s="1" t="s">
        <v>3509</v>
      </c>
      <c r="C1883" s="1" t="s">
        <v>22</v>
      </c>
      <c r="D1883" s="1" t="s">
        <v>3510</v>
      </c>
      <c r="E1883" s="2">
        <v>0</v>
      </c>
      <c r="F1883" s="1">
        <v>2</v>
      </c>
      <c r="G1883" s="1" t="s">
        <v>72</v>
      </c>
      <c r="H1883" s="1">
        <f t="shared" si="29"/>
        <v>0</v>
      </c>
      <c r="I1883" s="1" t="s">
        <v>22</v>
      </c>
      <c r="J1883" s="1" t="s">
        <v>0</v>
      </c>
    </row>
    <row r="1884" spans="1:10" x14ac:dyDescent="0.3">
      <c r="A1884" s="1">
        <v>1970680</v>
      </c>
      <c r="B1884" s="1" t="s">
        <v>3511</v>
      </c>
      <c r="C1884" s="1" t="s">
        <v>22</v>
      </c>
      <c r="D1884" s="1" t="s">
        <v>3512</v>
      </c>
      <c r="E1884" s="2">
        <v>0</v>
      </c>
      <c r="F1884" s="1">
        <v>8</v>
      </c>
      <c r="G1884" s="1" t="s">
        <v>72</v>
      </c>
      <c r="H1884" s="1">
        <f t="shared" si="29"/>
        <v>0</v>
      </c>
      <c r="I1884" s="1" t="s">
        <v>22</v>
      </c>
      <c r="J1884" s="1" t="s">
        <v>0</v>
      </c>
    </row>
    <row r="1885" spans="1:10" x14ac:dyDescent="0.3">
      <c r="A1885" s="1">
        <v>1970681</v>
      </c>
      <c r="B1885" s="1" t="s">
        <v>3513</v>
      </c>
      <c r="C1885" s="1" t="s">
        <v>22</v>
      </c>
      <c r="D1885" s="1" t="s">
        <v>3514</v>
      </c>
      <c r="E1885" s="2">
        <v>0</v>
      </c>
      <c r="F1885" s="1">
        <v>1</v>
      </c>
      <c r="G1885" s="1" t="s">
        <v>72</v>
      </c>
      <c r="H1885" s="1">
        <f t="shared" si="29"/>
        <v>0</v>
      </c>
      <c r="I1885" s="1" t="s">
        <v>22</v>
      </c>
      <c r="J1885" s="1" t="s">
        <v>0</v>
      </c>
    </row>
    <row r="1886" spans="1:10" x14ac:dyDescent="0.3">
      <c r="A1886" s="1">
        <v>1970682</v>
      </c>
      <c r="B1886" s="1" t="s">
        <v>3515</v>
      </c>
      <c r="C1886" s="1" t="s">
        <v>22</v>
      </c>
      <c r="D1886" s="1" t="s">
        <v>3516</v>
      </c>
      <c r="E1886" s="2">
        <v>0</v>
      </c>
      <c r="F1886" s="1">
        <v>2</v>
      </c>
      <c r="G1886" s="1" t="s">
        <v>72</v>
      </c>
      <c r="H1886" s="1">
        <f t="shared" si="29"/>
        <v>0</v>
      </c>
      <c r="I1886" s="1" t="s">
        <v>22</v>
      </c>
      <c r="J1886" s="1" t="s">
        <v>0</v>
      </c>
    </row>
    <row r="1887" spans="1:10" x14ac:dyDescent="0.3">
      <c r="A1887" s="1">
        <v>1970683</v>
      </c>
      <c r="B1887" s="1" t="s">
        <v>3517</v>
      </c>
      <c r="C1887" s="1" t="s">
        <v>22</v>
      </c>
      <c r="D1887" s="1" t="s">
        <v>3518</v>
      </c>
      <c r="E1887" s="2">
        <v>0</v>
      </c>
      <c r="F1887" s="1">
        <v>2</v>
      </c>
      <c r="G1887" s="1" t="s">
        <v>72</v>
      </c>
      <c r="H1887" s="1">
        <f t="shared" si="29"/>
        <v>0</v>
      </c>
      <c r="I1887" s="1" t="s">
        <v>22</v>
      </c>
      <c r="J1887" s="1" t="s">
        <v>0</v>
      </c>
    </row>
    <row r="1888" spans="1:10" x14ac:dyDescent="0.3">
      <c r="A1888" s="1">
        <v>1970684</v>
      </c>
      <c r="B1888" s="1" t="s">
        <v>3519</v>
      </c>
      <c r="C1888" s="1" t="s">
        <v>22</v>
      </c>
      <c r="D1888" s="1" t="s">
        <v>3520</v>
      </c>
      <c r="E1888" s="2">
        <v>0</v>
      </c>
      <c r="F1888" s="1">
        <v>2</v>
      </c>
      <c r="G1888" s="1" t="s">
        <v>72</v>
      </c>
      <c r="H1888" s="1">
        <f t="shared" si="29"/>
        <v>0</v>
      </c>
      <c r="I1888" s="1" t="s">
        <v>22</v>
      </c>
      <c r="J1888" s="1" t="s">
        <v>0</v>
      </c>
    </row>
    <row r="1889" spans="1:10" x14ac:dyDescent="0.3">
      <c r="A1889" s="1">
        <v>1970685</v>
      </c>
      <c r="B1889" s="1" t="s">
        <v>3521</v>
      </c>
      <c r="C1889" s="1" t="s">
        <v>22</v>
      </c>
      <c r="D1889" s="1" t="s">
        <v>3522</v>
      </c>
      <c r="E1889" s="2">
        <v>0</v>
      </c>
      <c r="F1889" s="1">
        <v>2</v>
      </c>
      <c r="G1889" s="1" t="s">
        <v>72</v>
      </c>
      <c r="H1889" s="1">
        <f t="shared" si="29"/>
        <v>0</v>
      </c>
      <c r="I1889" s="1" t="s">
        <v>22</v>
      </c>
      <c r="J1889" s="1" t="s">
        <v>0</v>
      </c>
    </row>
    <row r="1890" spans="1:10" x14ac:dyDescent="0.3">
      <c r="A1890" s="1">
        <v>1970686</v>
      </c>
      <c r="B1890" s="1" t="s">
        <v>3523</v>
      </c>
      <c r="C1890" s="1" t="s">
        <v>22</v>
      </c>
      <c r="D1890" s="1" t="s">
        <v>3524</v>
      </c>
      <c r="E1890" s="2">
        <v>0</v>
      </c>
      <c r="F1890" s="1">
        <v>4</v>
      </c>
      <c r="G1890" s="1" t="s">
        <v>72</v>
      </c>
      <c r="H1890" s="1">
        <f t="shared" si="29"/>
        <v>0</v>
      </c>
      <c r="I1890" s="1" t="s">
        <v>22</v>
      </c>
      <c r="J1890" s="1" t="s">
        <v>0</v>
      </c>
    </row>
    <row r="1891" spans="1:10" x14ac:dyDescent="0.3">
      <c r="A1891" s="1">
        <v>1970687</v>
      </c>
      <c r="B1891" s="1" t="s">
        <v>3525</v>
      </c>
      <c r="C1891" s="1" t="s">
        <v>22</v>
      </c>
      <c r="D1891" s="1" t="s">
        <v>3526</v>
      </c>
      <c r="E1891" s="2">
        <v>0</v>
      </c>
      <c r="F1891" s="1">
        <v>4</v>
      </c>
      <c r="G1891" s="1" t="s">
        <v>72</v>
      </c>
      <c r="H1891" s="1">
        <f t="shared" si="29"/>
        <v>0</v>
      </c>
      <c r="I1891" s="1" t="s">
        <v>22</v>
      </c>
      <c r="J1891" s="1" t="s">
        <v>0</v>
      </c>
    </row>
    <row r="1892" spans="1:10" x14ac:dyDescent="0.3">
      <c r="A1892" s="1">
        <v>1970688</v>
      </c>
      <c r="B1892" s="1" t="s">
        <v>3527</v>
      </c>
      <c r="C1892" s="1" t="s">
        <v>22</v>
      </c>
      <c r="D1892" s="1" t="s">
        <v>3528</v>
      </c>
      <c r="E1892" s="2">
        <v>0</v>
      </c>
      <c r="F1892" s="1">
        <v>1</v>
      </c>
      <c r="G1892" s="1" t="s">
        <v>72</v>
      </c>
      <c r="H1892" s="1">
        <f t="shared" si="29"/>
        <v>0</v>
      </c>
      <c r="I1892" s="1" t="s">
        <v>22</v>
      </c>
      <c r="J1892" s="1" t="s">
        <v>0</v>
      </c>
    </row>
    <row r="1893" spans="1:10" x14ac:dyDescent="0.3">
      <c r="A1893" s="1">
        <v>1970689</v>
      </c>
      <c r="B1893" s="1" t="s">
        <v>3529</v>
      </c>
      <c r="C1893" s="1" t="s">
        <v>22</v>
      </c>
      <c r="D1893" s="1" t="s">
        <v>3530</v>
      </c>
      <c r="E1893" s="2">
        <v>0</v>
      </c>
      <c r="F1893" s="1">
        <v>4</v>
      </c>
      <c r="G1893" s="1" t="s">
        <v>72</v>
      </c>
      <c r="H1893" s="1">
        <f t="shared" si="29"/>
        <v>0</v>
      </c>
      <c r="I1893" s="1" t="s">
        <v>22</v>
      </c>
      <c r="J1893" s="1" t="s">
        <v>0</v>
      </c>
    </row>
    <row r="1894" spans="1:10" x14ac:dyDescent="0.3">
      <c r="A1894" s="1">
        <v>1970690</v>
      </c>
      <c r="B1894" s="1" t="s">
        <v>3531</v>
      </c>
      <c r="C1894" s="1" t="s">
        <v>22</v>
      </c>
      <c r="D1894" s="1" t="s">
        <v>3532</v>
      </c>
      <c r="E1894" s="2">
        <v>0</v>
      </c>
      <c r="F1894" s="1">
        <v>4</v>
      </c>
      <c r="G1894" s="1" t="s">
        <v>72</v>
      </c>
      <c r="H1894" s="1">
        <f t="shared" si="29"/>
        <v>0</v>
      </c>
      <c r="I1894" s="1" t="s">
        <v>22</v>
      </c>
      <c r="J1894" s="1" t="s">
        <v>0</v>
      </c>
    </row>
    <row r="1895" spans="1:10" ht="28.8" x14ac:dyDescent="0.3">
      <c r="A1895" s="1">
        <v>1970691</v>
      </c>
      <c r="B1895" s="1" t="s">
        <v>3533</v>
      </c>
      <c r="C1895" s="1" t="s">
        <v>22</v>
      </c>
      <c r="D1895" s="1" t="s">
        <v>3534</v>
      </c>
      <c r="E1895" s="2">
        <v>0</v>
      </c>
      <c r="F1895" s="1">
        <v>6</v>
      </c>
      <c r="G1895" s="1" t="s">
        <v>72</v>
      </c>
      <c r="H1895" s="1">
        <f t="shared" si="29"/>
        <v>0</v>
      </c>
      <c r="I1895" s="1" t="s">
        <v>22</v>
      </c>
      <c r="J1895" s="1" t="s">
        <v>0</v>
      </c>
    </row>
    <row r="1896" spans="1:10" ht="28.8" x14ac:dyDescent="0.3">
      <c r="A1896" s="1">
        <v>1970692</v>
      </c>
      <c r="B1896" s="1" t="s">
        <v>3535</v>
      </c>
      <c r="C1896" s="1" t="s">
        <v>1360</v>
      </c>
      <c r="D1896" s="1" t="s">
        <v>3536</v>
      </c>
      <c r="E1896" s="1">
        <f>ROUND(H1897+H1898+H1899+H1900+H1901+H1902+H1903+H1904+H1905+H1906+H1907+H1908+H1909+H1910+H1911+H1912+H1913+H1914+H1915+H1916+H1917+H1918+H1919+H1920,2)</f>
        <v>0</v>
      </c>
      <c r="F1896" s="1">
        <v>1</v>
      </c>
      <c r="G1896" s="1" t="s">
        <v>0</v>
      </c>
      <c r="H1896" s="1">
        <f t="shared" si="29"/>
        <v>0</v>
      </c>
      <c r="I1896" s="1" t="s">
        <v>22</v>
      </c>
      <c r="J1896" s="1" t="s">
        <v>0</v>
      </c>
    </row>
    <row r="1897" spans="1:10" x14ac:dyDescent="0.3">
      <c r="A1897" s="1">
        <v>1970693</v>
      </c>
      <c r="B1897" s="1" t="s">
        <v>3537</v>
      </c>
      <c r="C1897" s="1" t="s">
        <v>22</v>
      </c>
      <c r="D1897" s="1" t="s">
        <v>3538</v>
      </c>
      <c r="E1897" s="2">
        <v>0</v>
      </c>
      <c r="F1897" s="1">
        <v>1</v>
      </c>
      <c r="G1897" s="1" t="s">
        <v>72</v>
      </c>
      <c r="H1897" s="1">
        <f t="shared" si="29"/>
        <v>0</v>
      </c>
      <c r="I1897" s="1" t="s">
        <v>22</v>
      </c>
      <c r="J1897" s="1" t="s">
        <v>0</v>
      </c>
    </row>
    <row r="1898" spans="1:10" x14ac:dyDescent="0.3">
      <c r="A1898" s="1">
        <v>1970694</v>
      </c>
      <c r="B1898" s="1" t="s">
        <v>3539</v>
      </c>
      <c r="C1898" s="1" t="s">
        <v>22</v>
      </c>
      <c r="D1898" s="1" t="s">
        <v>3538</v>
      </c>
      <c r="E1898" s="2">
        <v>0</v>
      </c>
      <c r="F1898" s="1">
        <v>1</v>
      </c>
      <c r="G1898" s="1" t="s">
        <v>72</v>
      </c>
      <c r="H1898" s="1">
        <f t="shared" si="29"/>
        <v>0</v>
      </c>
      <c r="I1898" s="1" t="s">
        <v>22</v>
      </c>
      <c r="J1898" s="1" t="s">
        <v>0</v>
      </c>
    </row>
    <row r="1899" spans="1:10" x14ac:dyDescent="0.3">
      <c r="A1899" s="1">
        <v>1970695</v>
      </c>
      <c r="B1899" s="1" t="s">
        <v>3540</v>
      </c>
      <c r="C1899" s="1" t="s">
        <v>22</v>
      </c>
      <c r="D1899" s="1" t="s">
        <v>3538</v>
      </c>
      <c r="E1899" s="2">
        <v>0</v>
      </c>
      <c r="F1899" s="1">
        <v>1</v>
      </c>
      <c r="G1899" s="1" t="s">
        <v>72</v>
      </c>
      <c r="H1899" s="1">
        <f t="shared" si="29"/>
        <v>0</v>
      </c>
      <c r="I1899" s="1" t="s">
        <v>22</v>
      </c>
      <c r="J1899" s="1" t="s">
        <v>0</v>
      </c>
    </row>
    <row r="1900" spans="1:10" x14ac:dyDescent="0.3">
      <c r="A1900" s="1">
        <v>1970696</v>
      </c>
      <c r="B1900" s="1" t="s">
        <v>3541</v>
      </c>
      <c r="C1900" s="1" t="s">
        <v>22</v>
      </c>
      <c r="D1900" s="1" t="s">
        <v>3538</v>
      </c>
      <c r="E1900" s="2">
        <v>0</v>
      </c>
      <c r="F1900" s="1">
        <v>1</v>
      </c>
      <c r="G1900" s="1" t="s">
        <v>72</v>
      </c>
      <c r="H1900" s="1">
        <f t="shared" si="29"/>
        <v>0</v>
      </c>
      <c r="I1900" s="1" t="s">
        <v>22</v>
      </c>
      <c r="J1900" s="1" t="s">
        <v>0</v>
      </c>
    </row>
    <row r="1901" spans="1:10" x14ac:dyDescent="0.3">
      <c r="A1901" s="1">
        <v>1970697</v>
      </c>
      <c r="B1901" s="1" t="s">
        <v>3542</v>
      </c>
      <c r="C1901" s="1" t="s">
        <v>22</v>
      </c>
      <c r="D1901" s="1" t="s">
        <v>3538</v>
      </c>
      <c r="E1901" s="2">
        <v>0</v>
      </c>
      <c r="F1901" s="1">
        <v>1</v>
      </c>
      <c r="G1901" s="1" t="s">
        <v>72</v>
      </c>
      <c r="H1901" s="1">
        <f t="shared" si="29"/>
        <v>0</v>
      </c>
      <c r="I1901" s="1" t="s">
        <v>22</v>
      </c>
      <c r="J1901" s="1" t="s">
        <v>0</v>
      </c>
    </row>
    <row r="1902" spans="1:10" x14ac:dyDescent="0.3">
      <c r="A1902" s="1">
        <v>1970698</v>
      </c>
      <c r="B1902" s="1" t="s">
        <v>3543</v>
      </c>
      <c r="C1902" s="1" t="s">
        <v>22</v>
      </c>
      <c r="D1902" s="1" t="s">
        <v>3538</v>
      </c>
      <c r="E1902" s="2">
        <v>0</v>
      </c>
      <c r="F1902" s="1">
        <v>1</v>
      </c>
      <c r="G1902" s="1" t="s">
        <v>72</v>
      </c>
      <c r="H1902" s="1">
        <f t="shared" si="29"/>
        <v>0</v>
      </c>
      <c r="I1902" s="1" t="s">
        <v>22</v>
      </c>
      <c r="J1902" s="1" t="s">
        <v>0</v>
      </c>
    </row>
    <row r="1903" spans="1:10" x14ac:dyDescent="0.3">
      <c r="A1903" s="1">
        <v>1970699</v>
      </c>
      <c r="B1903" s="1" t="s">
        <v>3544</v>
      </c>
      <c r="C1903" s="1" t="s">
        <v>22</v>
      </c>
      <c r="D1903" s="1" t="s">
        <v>3545</v>
      </c>
      <c r="E1903" s="2">
        <v>0</v>
      </c>
      <c r="F1903" s="1">
        <v>1</v>
      </c>
      <c r="G1903" s="1" t="s">
        <v>72</v>
      </c>
      <c r="H1903" s="1">
        <f t="shared" si="29"/>
        <v>0</v>
      </c>
      <c r="I1903" s="1" t="s">
        <v>22</v>
      </c>
      <c r="J1903" s="1" t="s">
        <v>0</v>
      </c>
    </row>
    <row r="1904" spans="1:10" x14ac:dyDescent="0.3">
      <c r="A1904" s="1">
        <v>1970700</v>
      </c>
      <c r="B1904" s="1" t="s">
        <v>3546</v>
      </c>
      <c r="C1904" s="1" t="s">
        <v>22</v>
      </c>
      <c r="D1904" s="1" t="s">
        <v>3547</v>
      </c>
      <c r="E1904" s="2">
        <v>0</v>
      </c>
      <c r="F1904" s="1">
        <v>1</v>
      </c>
      <c r="G1904" s="1" t="s">
        <v>72</v>
      </c>
      <c r="H1904" s="1">
        <f t="shared" si="29"/>
        <v>0</v>
      </c>
      <c r="I1904" s="1" t="s">
        <v>22</v>
      </c>
      <c r="J1904" s="1" t="s">
        <v>0</v>
      </c>
    </row>
    <row r="1905" spans="1:10" x14ac:dyDescent="0.3">
      <c r="A1905" s="1">
        <v>1970701</v>
      </c>
      <c r="B1905" s="1" t="s">
        <v>3548</v>
      </c>
      <c r="C1905" s="1" t="s">
        <v>22</v>
      </c>
      <c r="D1905" s="1" t="s">
        <v>3547</v>
      </c>
      <c r="E1905" s="2">
        <v>0</v>
      </c>
      <c r="F1905" s="1">
        <v>1</v>
      </c>
      <c r="G1905" s="1" t="s">
        <v>72</v>
      </c>
      <c r="H1905" s="1">
        <f t="shared" si="29"/>
        <v>0</v>
      </c>
      <c r="I1905" s="1" t="s">
        <v>22</v>
      </c>
      <c r="J1905" s="1" t="s">
        <v>0</v>
      </c>
    </row>
    <row r="1906" spans="1:10" x14ac:dyDescent="0.3">
      <c r="A1906" s="1">
        <v>1970702</v>
      </c>
      <c r="B1906" s="1" t="s">
        <v>3549</v>
      </c>
      <c r="C1906" s="1" t="s">
        <v>22</v>
      </c>
      <c r="D1906" s="1" t="s">
        <v>3550</v>
      </c>
      <c r="E1906" s="2">
        <v>0</v>
      </c>
      <c r="F1906" s="1">
        <v>1</v>
      </c>
      <c r="G1906" s="1" t="s">
        <v>72</v>
      </c>
      <c r="H1906" s="1">
        <f t="shared" si="29"/>
        <v>0</v>
      </c>
      <c r="I1906" s="1" t="s">
        <v>22</v>
      </c>
      <c r="J1906" s="1" t="s">
        <v>0</v>
      </c>
    </row>
    <row r="1907" spans="1:10" x14ac:dyDescent="0.3">
      <c r="A1907" s="1">
        <v>1970703</v>
      </c>
      <c r="B1907" s="1" t="s">
        <v>3551</v>
      </c>
      <c r="C1907" s="1" t="s">
        <v>22</v>
      </c>
      <c r="D1907" s="1" t="s">
        <v>3552</v>
      </c>
      <c r="E1907" s="2">
        <v>0</v>
      </c>
      <c r="F1907" s="1">
        <v>1</v>
      </c>
      <c r="G1907" s="1" t="s">
        <v>72</v>
      </c>
      <c r="H1907" s="1">
        <f t="shared" si="29"/>
        <v>0</v>
      </c>
      <c r="I1907" s="1" t="s">
        <v>22</v>
      </c>
      <c r="J1907" s="1" t="s">
        <v>0</v>
      </c>
    </row>
    <row r="1908" spans="1:10" x14ac:dyDescent="0.3">
      <c r="A1908" s="1">
        <v>1970704</v>
      </c>
      <c r="B1908" s="1" t="s">
        <v>3553</v>
      </c>
      <c r="C1908" s="1" t="s">
        <v>22</v>
      </c>
      <c r="D1908" s="1" t="s">
        <v>3552</v>
      </c>
      <c r="E1908" s="2">
        <v>0</v>
      </c>
      <c r="F1908" s="1">
        <v>1</v>
      </c>
      <c r="G1908" s="1" t="s">
        <v>72</v>
      </c>
      <c r="H1908" s="1">
        <f t="shared" si="29"/>
        <v>0</v>
      </c>
      <c r="I1908" s="1" t="s">
        <v>22</v>
      </c>
      <c r="J1908" s="1" t="s">
        <v>0</v>
      </c>
    </row>
    <row r="1909" spans="1:10" x14ac:dyDescent="0.3">
      <c r="A1909" s="1">
        <v>1970705</v>
      </c>
      <c r="B1909" s="1" t="s">
        <v>3554</v>
      </c>
      <c r="C1909" s="1" t="s">
        <v>22</v>
      </c>
      <c r="D1909" s="1" t="s">
        <v>3555</v>
      </c>
      <c r="E1909" s="2">
        <v>0</v>
      </c>
      <c r="F1909" s="1">
        <v>1</v>
      </c>
      <c r="G1909" s="1" t="s">
        <v>72</v>
      </c>
      <c r="H1909" s="1">
        <f t="shared" si="29"/>
        <v>0</v>
      </c>
      <c r="I1909" s="1" t="s">
        <v>22</v>
      </c>
      <c r="J1909" s="1" t="s">
        <v>0</v>
      </c>
    </row>
    <row r="1910" spans="1:10" x14ac:dyDescent="0.3">
      <c r="A1910" s="1">
        <v>1970706</v>
      </c>
      <c r="B1910" s="1" t="s">
        <v>3556</v>
      </c>
      <c r="C1910" s="1" t="s">
        <v>22</v>
      </c>
      <c r="D1910" s="1" t="s">
        <v>3555</v>
      </c>
      <c r="E1910" s="2">
        <v>0</v>
      </c>
      <c r="F1910" s="1">
        <v>1</v>
      </c>
      <c r="G1910" s="1" t="s">
        <v>72</v>
      </c>
      <c r="H1910" s="1">
        <f t="shared" si="29"/>
        <v>0</v>
      </c>
      <c r="I1910" s="1" t="s">
        <v>22</v>
      </c>
      <c r="J1910" s="1" t="s">
        <v>0</v>
      </c>
    </row>
    <row r="1911" spans="1:10" x14ac:dyDescent="0.3">
      <c r="A1911" s="1">
        <v>1970707</v>
      </c>
      <c r="B1911" s="1" t="s">
        <v>3557</v>
      </c>
      <c r="C1911" s="1" t="s">
        <v>22</v>
      </c>
      <c r="D1911" s="1" t="s">
        <v>3558</v>
      </c>
      <c r="E1911" s="2">
        <v>0</v>
      </c>
      <c r="F1911" s="1">
        <v>1</v>
      </c>
      <c r="G1911" s="1" t="s">
        <v>72</v>
      </c>
      <c r="H1911" s="1">
        <f t="shared" si="29"/>
        <v>0</v>
      </c>
      <c r="I1911" s="1" t="s">
        <v>22</v>
      </c>
      <c r="J1911" s="1" t="s">
        <v>0</v>
      </c>
    </row>
    <row r="1912" spans="1:10" x14ac:dyDescent="0.3">
      <c r="A1912" s="1">
        <v>1970708</v>
      </c>
      <c r="B1912" s="1" t="s">
        <v>3559</v>
      </c>
      <c r="C1912" s="1" t="s">
        <v>22</v>
      </c>
      <c r="D1912" s="1" t="s">
        <v>3558</v>
      </c>
      <c r="E1912" s="2">
        <v>0</v>
      </c>
      <c r="F1912" s="1">
        <v>1</v>
      </c>
      <c r="G1912" s="1" t="s">
        <v>72</v>
      </c>
      <c r="H1912" s="1">
        <f t="shared" si="29"/>
        <v>0</v>
      </c>
      <c r="I1912" s="1" t="s">
        <v>22</v>
      </c>
      <c r="J1912" s="1" t="s">
        <v>0</v>
      </c>
    </row>
    <row r="1913" spans="1:10" x14ac:dyDescent="0.3">
      <c r="A1913" s="1">
        <v>1970709</v>
      </c>
      <c r="B1913" s="1" t="s">
        <v>3560</v>
      </c>
      <c r="C1913" s="1" t="s">
        <v>22</v>
      </c>
      <c r="D1913" s="1" t="s">
        <v>3558</v>
      </c>
      <c r="E1913" s="2">
        <v>0</v>
      </c>
      <c r="F1913" s="1">
        <v>1</v>
      </c>
      <c r="G1913" s="1" t="s">
        <v>72</v>
      </c>
      <c r="H1913" s="1">
        <f t="shared" si="29"/>
        <v>0</v>
      </c>
      <c r="I1913" s="1" t="s">
        <v>22</v>
      </c>
      <c r="J1913" s="1" t="s">
        <v>0</v>
      </c>
    </row>
    <row r="1914" spans="1:10" x14ac:dyDescent="0.3">
      <c r="A1914" s="1">
        <v>1970710</v>
      </c>
      <c r="B1914" s="1" t="s">
        <v>3561</v>
      </c>
      <c r="C1914" s="1" t="s">
        <v>22</v>
      </c>
      <c r="D1914" s="1" t="s">
        <v>3558</v>
      </c>
      <c r="E1914" s="2">
        <v>0</v>
      </c>
      <c r="F1914" s="1">
        <v>1</v>
      </c>
      <c r="G1914" s="1" t="s">
        <v>72</v>
      </c>
      <c r="H1914" s="1">
        <f t="shared" si="29"/>
        <v>0</v>
      </c>
      <c r="I1914" s="1" t="s">
        <v>22</v>
      </c>
      <c r="J1914" s="1" t="s">
        <v>0</v>
      </c>
    </row>
    <row r="1915" spans="1:10" x14ac:dyDescent="0.3">
      <c r="A1915" s="1">
        <v>1970711</v>
      </c>
      <c r="B1915" s="1" t="s">
        <v>3562</v>
      </c>
      <c r="C1915" s="1" t="s">
        <v>22</v>
      </c>
      <c r="D1915" s="1" t="s">
        <v>3558</v>
      </c>
      <c r="E1915" s="2">
        <v>0</v>
      </c>
      <c r="F1915" s="1">
        <v>1</v>
      </c>
      <c r="G1915" s="1" t="s">
        <v>72</v>
      </c>
      <c r="H1915" s="1">
        <f t="shared" si="29"/>
        <v>0</v>
      </c>
      <c r="I1915" s="1" t="s">
        <v>22</v>
      </c>
      <c r="J1915" s="1" t="s">
        <v>0</v>
      </c>
    </row>
    <row r="1916" spans="1:10" x14ac:dyDescent="0.3">
      <c r="A1916" s="1">
        <v>1970712</v>
      </c>
      <c r="B1916" s="1" t="s">
        <v>3563</v>
      </c>
      <c r="C1916" s="1" t="s">
        <v>22</v>
      </c>
      <c r="D1916" s="1" t="s">
        <v>3547</v>
      </c>
      <c r="E1916" s="2">
        <v>0</v>
      </c>
      <c r="F1916" s="1">
        <v>1</v>
      </c>
      <c r="G1916" s="1" t="s">
        <v>72</v>
      </c>
      <c r="H1916" s="1">
        <f t="shared" si="29"/>
        <v>0</v>
      </c>
      <c r="I1916" s="1" t="s">
        <v>22</v>
      </c>
      <c r="J1916" s="1" t="s">
        <v>0</v>
      </c>
    </row>
    <row r="1917" spans="1:10" x14ac:dyDescent="0.3">
      <c r="A1917" s="1">
        <v>1970713</v>
      </c>
      <c r="B1917" s="1" t="s">
        <v>3564</v>
      </c>
      <c r="C1917" s="1" t="s">
        <v>22</v>
      </c>
      <c r="D1917" s="1" t="s">
        <v>3547</v>
      </c>
      <c r="E1917" s="2">
        <v>0</v>
      </c>
      <c r="F1917" s="1">
        <v>1</v>
      </c>
      <c r="G1917" s="1" t="s">
        <v>72</v>
      </c>
      <c r="H1917" s="1">
        <f t="shared" si="29"/>
        <v>0</v>
      </c>
      <c r="I1917" s="1" t="s">
        <v>22</v>
      </c>
      <c r="J1917" s="1" t="s">
        <v>0</v>
      </c>
    </row>
    <row r="1918" spans="1:10" x14ac:dyDescent="0.3">
      <c r="A1918" s="1">
        <v>1970714</v>
      </c>
      <c r="B1918" s="1" t="s">
        <v>3565</v>
      </c>
      <c r="C1918" s="1" t="s">
        <v>22</v>
      </c>
      <c r="D1918" s="1" t="s">
        <v>3566</v>
      </c>
      <c r="E1918" s="2">
        <v>0</v>
      </c>
      <c r="F1918" s="1">
        <v>1</v>
      </c>
      <c r="G1918" s="1" t="s">
        <v>72</v>
      </c>
      <c r="H1918" s="1">
        <f t="shared" si="29"/>
        <v>0</v>
      </c>
      <c r="I1918" s="1" t="s">
        <v>22</v>
      </c>
      <c r="J1918" s="1" t="s">
        <v>0</v>
      </c>
    </row>
    <row r="1919" spans="1:10" x14ac:dyDescent="0.3">
      <c r="A1919" s="1">
        <v>1970715</v>
      </c>
      <c r="B1919" s="1" t="s">
        <v>3567</v>
      </c>
      <c r="C1919" s="1" t="s">
        <v>22</v>
      </c>
      <c r="D1919" s="1" t="s">
        <v>3566</v>
      </c>
      <c r="E1919" s="2">
        <v>0</v>
      </c>
      <c r="F1919" s="1">
        <v>1</v>
      </c>
      <c r="G1919" s="1" t="s">
        <v>72</v>
      </c>
      <c r="H1919" s="1">
        <f t="shared" si="29"/>
        <v>0</v>
      </c>
      <c r="I1919" s="1" t="s">
        <v>22</v>
      </c>
      <c r="J1919" s="1" t="s">
        <v>0</v>
      </c>
    </row>
    <row r="1920" spans="1:10" x14ac:dyDescent="0.3">
      <c r="A1920" s="1">
        <v>1970716</v>
      </c>
      <c r="B1920" s="1" t="s">
        <v>3568</v>
      </c>
      <c r="C1920" s="1" t="s">
        <v>22</v>
      </c>
      <c r="D1920" s="1" t="s">
        <v>3569</v>
      </c>
      <c r="E1920" s="2">
        <v>0</v>
      </c>
      <c r="F1920" s="1">
        <v>1</v>
      </c>
      <c r="G1920" s="1" t="s">
        <v>72</v>
      </c>
      <c r="H1920" s="1">
        <f t="shared" si="29"/>
        <v>0</v>
      </c>
      <c r="I1920" s="1" t="s">
        <v>22</v>
      </c>
      <c r="J1920" s="1" t="s">
        <v>0</v>
      </c>
    </row>
    <row r="1921" spans="1:10" x14ac:dyDescent="0.3">
      <c r="A1921" s="1">
        <v>1970717</v>
      </c>
      <c r="B1921" s="1" t="s">
        <v>3570</v>
      </c>
      <c r="C1921" s="1" t="s">
        <v>1370</v>
      </c>
      <c r="D1921" s="1" t="s">
        <v>3571</v>
      </c>
      <c r="E1921" s="1">
        <f>ROUND(H1922+H1923+H1924+H1925+H1926+H1927+H1928,2)</f>
        <v>0</v>
      </c>
      <c r="F1921" s="1">
        <v>1</v>
      </c>
      <c r="G1921" s="1" t="s">
        <v>0</v>
      </c>
      <c r="H1921" s="1">
        <f t="shared" si="29"/>
        <v>0</v>
      </c>
      <c r="I1921" s="1" t="s">
        <v>22</v>
      </c>
      <c r="J1921" s="1" t="s">
        <v>0</v>
      </c>
    </row>
    <row r="1922" spans="1:10" x14ac:dyDescent="0.3">
      <c r="A1922" s="1">
        <v>1970718</v>
      </c>
      <c r="B1922" s="1" t="s">
        <v>3572</v>
      </c>
      <c r="C1922" s="1" t="s">
        <v>22</v>
      </c>
      <c r="D1922" s="1" t="s">
        <v>3573</v>
      </c>
      <c r="E1922" s="2">
        <v>0</v>
      </c>
      <c r="F1922" s="1">
        <v>16</v>
      </c>
      <c r="G1922" s="1" t="s">
        <v>72</v>
      </c>
      <c r="H1922" s="1">
        <f t="shared" si="29"/>
        <v>0</v>
      </c>
      <c r="I1922" s="1" t="s">
        <v>22</v>
      </c>
      <c r="J1922" s="1" t="s">
        <v>0</v>
      </c>
    </row>
    <row r="1923" spans="1:10" ht="28.8" x14ac:dyDescent="0.3">
      <c r="A1923" s="1">
        <v>1970719</v>
      </c>
      <c r="B1923" s="1" t="s">
        <v>3574</v>
      </c>
      <c r="C1923" s="1" t="s">
        <v>22</v>
      </c>
      <c r="D1923" s="1" t="s">
        <v>3575</v>
      </c>
      <c r="E1923" s="2">
        <v>0</v>
      </c>
      <c r="F1923" s="1">
        <v>6</v>
      </c>
      <c r="G1923" s="1" t="s">
        <v>72</v>
      </c>
      <c r="H1923" s="1">
        <f t="shared" ref="H1923:H1986" si="30">IF(ISNUMBER(VALUE(E1923)),ROUND(SUM(ROUND(E1923,2)*F1923),2),"N")</f>
        <v>0</v>
      </c>
      <c r="I1923" s="1" t="s">
        <v>22</v>
      </c>
      <c r="J1923" s="1" t="s">
        <v>0</v>
      </c>
    </row>
    <row r="1924" spans="1:10" ht="28.8" x14ac:dyDescent="0.3">
      <c r="A1924" s="1">
        <v>1970720</v>
      </c>
      <c r="B1924" s="1" t="s">
        <v>3576</v>
      </c>
      <c r="C1924" s="1" t="s">
        <v>22</v>
      </c>
      <c r="D1924" s="1" t="s">
        <v>3577</v>
      </c>
      <c r="E1924" s="2">
        <v>0</v>
      </c>
      <c r="F1924" s="1">
        <v>55</v>
      </c>
      <c r="G1924" s="1" t="s">
        <v>72</v>
      </c>
      <c r="H1924" s="1">
        <f t="shared" si="30"/>
        <v>0</v>
      </c>
      <c r="I1924" s="1" t="s">
        <v>22</v>
      </c>
      <c r="J1924" s="1" t="s">
        <v>0</v>
      </c>
    </row>
    <row r="1925" spans="1:10" ht="28.8" x14ac:dyDescent="0.3">
      <c r="A1925" s="1">
        <v>1970721</v>
      </c>
      <c r="B1925" s="1" t="s">
        <v>3578</v>
      </c>
      <c r="C1925" s="1" t="s">
        <v>22</v>
      </c>
      <c r="D1925" s="1" t="s">
        <v>3579</v>
      </c>
      <c r="E1925" s="2">
        <v>0</v>
      </c>
      <c r="F1925" s="1">
        <v>37</v>
      </c>
      <c r="G1925" s="1" t="s">
        <v>72</v>
      </c>
      <c r="H1925" s="1">
        <f t="shared" si="30"/>
        <v>0</v>
      </c>
      <c r="I1925" s="1" t="s">
        <v>22</v>
      </c>
      <c r="J1925" s="1" t="s">
        <v>0</v>
      </c>
    </row>
    <row r="1926" spans="1:10" x14ac:dyDescent="0.3">
      <c r="A1926" s="1">
        <v>1970722</v>
      </c>
      <c r="B1926" s="1" t="s">
        <v>3580</v>
      </c>
      <c r="C1926" s="1" t="s">
        <v>22</v>
      </c>
      <c r="D1926" s="1" t="s">
        <v>3581</v>
      </c>
      <c r="E1926" s="2">
        <v>0</v>
      </c>
      <c r="F1926" s="1">
        <v>37</v>
      </c>
      <c r="G1926" s="1" t="s">
        <v>72</v>
      </c>
      <c r="H1926" s="1">
        <f t="shared" si="30"/>
        <v>0</v>
      </c>
      <c r="I1926" s="1" t="s">
        <v>22</v>
      </c>
      <c r="J1926" s="1" t="s">
        <v>0</v>
      </c>
    </row>
    <row r="1927" spans="1:10" ht="28.8" x14ac:dyDescent="0.3">
      <c r="A1927" s="1">
        <v>1970723</v>
      </c>
      <c r="B1927" s="1" t="s">
        <v>3582</v>
      </c>
      <c r="C1927" s="1" t="s">
        <v>22</v>
      </c>
      <c r="D1927" s="1" t="s">
        <v>3583</v>
      </c>
      <c r="E1927" s="2">
        <v>0</v>
      </c>
      <c r="F1927" s="1">
        <v>2</v>
      </c>
      <c r="G1927" s="1" t="s">
        <v>72</v>
      </c>
      <c r="H1927" s="1">
        <f t="shared" si="30"/>
        <v>0</v>
      </c>
      <c r="I1927" s="1" t="s">
        <v>22</v>
      </c>
      <c r="J1927" s="1" t="s">
        <v>0</v>
      </c>
    </row>
    <row r="1928" spans="1:10" x14ac:dyDescent="0.3">
      <c r="A1928" s="1">
        <v>1970724</v>
      </c>
      <c r="B1928" s="1" t="s">
        <v>3584</v>
      </c>
      <c r="C1928" s="1" t="s">
        <v>22</v>
      </c>
      <c r="D1928" s="1" t="s">
        <v>3585</v>
      </c>
      <c r="E1928" s="2">
        <v>0</v>
      </c>
      <c r="F1928" s="1">
        <v>2</v>
      </c>
      <c r="G1928" s="1" t="s">
        <v>72</v>
      </c>
      <c r="H1928" s="1">
        <f t="shared" si="30"/>
        <v>0</v>
      </c>
      <c r="I1928" s="1" t="s">
        <v>22</v>
      </c>
      <c r="J1928" s="1" t="s">
        <v>0</v>
      </c>
    </row>
    <row r="1929" spans="1:10" x14ac:dyDescent="0.3">
      <c r="A1929" s="1">
        <v>1970725</v>
      </c>
      <c r="B1929" s="1" t="s">
        <v>3586</v>
      </c>
      <c r="C1929" s="1" t="s">
        <v>1394</v>
      </c>
      <c r="D1929" s="1" t="s">
        <v>3587</v>
      </c>
      <c r="E1929" s="1">
        <f>ROUND(H1930+H1931+H1932+H1933+H1934+H1935+H1936+H1937+H1938+H1939+H1940+H1941+H1942+H1943+H1944+H1945+H1946+H1947+H1948+H1949+H1950+H1951+H1952+H1953+H1954+H1955+H1956+H1957,2)</f>
        <v>0</v>
      </c>
      <c r="F1929" s="1">
        <v>1</v>
      </c>
      <c r="G1929" s="1" t="s">
        <v>0</v>
      </c>
      <c r="H1929" s="1">
        <f t="shared" si="30"/>
        <v>0</v>
      </c>
      <c r="I1929" s="1" t="s">
        <v>22</v>
      </c>
      <c r="J1929" s="1" t="s">
        <v>0</v>
      </c>
    </row>
    <row r="1930" spans="1:10" ht="28.8" x14ac:dyDescent="0.3">
      <c r="A1930" s="1">
        <v>1970726</v>
      </c>
      <c r="B1930" s="1" t="s">
        <v>3588</v>
      </c>
      <c r="C1930" s="1" t="s">
        <v>22</v>
      </c>
      <c r="D1930" s="1" t="s">
        <v>3589</v>
      </c>
      <c r="E1930" s="2">
        <v>0</v>
      </c>
      <c r="F1930" s="1">
        <v>4</v>
      </c>
      <c r="G1930" s="1" t="s">
        <v>72</v>
      </c>
      <c r="H1930" s="1">
        <f t="shared" si="30"/>
        <v>0</v>
      </c>
      <c r="I1930" s="1" t="s">
        <v>22</v>
      </c>
      <c r="J1930" s="1" t="s">
        <v>0</v>
      </c>
    </row>
    <row r="1931" spans="1:10" ht="28.8" x14ac:dyDescent="0.3">
      <c r="A1931" s="1">
        <v>1970727</v>
      </c>
      <c r="B1931" s="1" t="s">
        <v>3590</v>
      </c>
      <c r="C1931" s="1" t="s">
        <v>22</v>
      </c>
      <c r="D1931" s="1" t="s">
        <v>3575</v>
      </c>
      <c r="E1931" s="2">
        <v>0</v>
      </c>
      <c r="F1931" s="1">
        <v>6</v>
      </c>
      <c r="G1931" s="1" t="s">
        <v>72</v>
      </c>
      <c r="H1931" s="1">
        <f t="shared" si="30"/>
        <v>0</v>
      </c>
      <c r="I1931" s="1" t="s">
        <v>22</v>
      </c>
      <c r="J1931" s="1" t="s">
        <v>0</v>
      </c>
    </row>
    <row r="1932" spans="1:10" ht="28.8" x14ac:dyDescent="0.3">
      <c r="A1932" s="1">
        <v>1970728</v>
      </c>
      <c r="B1932" s="1" t="s">
        <v>3591</v>
      </c>
      <c r="C1932" s="1" t="s">
        <v>22</v>
      </c>
      <c r="D1932" s="1" t="s">
        <v>3592</v>
      </c>
      <c r="E1932" s="2">
        <v>0</v>
      </c>
      <c r="F1932" s="1">
        <v>6</v>
      </c>
      <c r="G1932" s="1" t="s">
        <v>72</v>
      </c>
      <c r="H1932" s="1">
        <f t="shared" si="30"/>
        <v>0</v>
      </c>
      <c r="I1932" s="1" t="s">
        <v>22</v>
      </c>
      <c r="J1932" s="1" t="s">
        <v>0</v>
      </c>
    </row>
    <row r="1933" spans="1:10" ht="28.8" x14ac:dyDescent="0.3">
      <c r="A1933" s="1">
        <v>1970729</v>
      </c>
      <c r="B1933" s="1" t="s">
        <v>3593</v>
      </c>
      <c r="C1933" s="1" t="s">
        <v>22</v>
      </c>
      <c r="D1933" s="1" t="s">
        <v>3594</v>
      </c>
      <c r="E1933" s="2">
        <v>0</v>
      </c>
      <c r="F1933" s="1">
        <v>20</v>
      </c>
      <c r="G1933" s="1" t="s">
        <v>72</v>
      </c>
      <c r="H1933" s="1">
        <f t="shared" si="30"/>
        <v>0</v>
      </c>
      <c r="I1933" s="1" t="s">
        <v>22</v>
      </c>
      <c r="J1933" s="1" t="s">
        <v>0</v>
      </c>
    </row>
    <row r="1934" spans="1:10" ht="28.8" x14ac:dyDescent="0.3">
      <c r="A1934" s="1">
        <v>1970730</v>
      </c>
      <c r="B1934" s="1" t="s">
        <v>3595</v>
      </c>
      <c r="C1934" s="1" t="s">
        <v>22</v>
      </c>
      <c r="D1934" s="1" t="s">
        <v>3596</v>
      </c>
      <c r="E1934" s="2">
        <v>0</v>
      </c>
      <c r="F1934" s="1">
        <v>7</v>
      </c>
      <c r="G1934" s="1" t="s">
        <v>72</v>
      </c>
      <c r="H1934" s="1">
        <f t="shared" si="30"/>
        <v>0</v>
      </c>
      <c r="I1934" s="1" t="s">
        <v>22</v>
      </c>
      <c r="J1934" s="1" t="s">
        <v>0</v>
      </c>
    </row>
    <row r="1935" spans="1:10" x14ac:dyDescent="0.3">
      <c r="A1935" s="1">
        <v>1970731</v>
      </c>
      <c r="B1935" s="1" t="s">
        <v>3597</v>
      </c>
      <c r="C1935" s="1" t="s">
        <v>22</v>
      </c>
      <c r="D1935" s="1" t="s">
        <v>3598</v>
      </c>
      <c r="E1935" s="2">
        <v>0</v>
      </c>
      <c r="F1935" s="1">
        <v>7</v>
      </c>
      <c r="G1935" s="1" t="s">
        <v>72</v>
      </c>
      <c r="H1935" s="1">
        <f t="shared" si="30"/>
        <v>0</v>
      </c>
      <c r="I1935" s="1" t="s">
        <v>22</v>
      </c>
      <c r="J1935" s="1" t="s">
        <v>0</v>
      </c>
    </row>
    <row r="1936" spans="1:10" ht="28.8" x14ac:dyDescent="0.3">
      <c r="A1936" s="1">
        <v>1970732</v>
      </c>
      <c r="B1936" s="1" t="s">
        <v>3599</v>
      </c>
      <c r="C1936" s="1" t="s">
        <v>22</v>
      </c>
      <c r="D1936" s="1" t="s">
        <v>3600</v>
      </c>
      <c r="E1936" s="2">
        <v>0</v>
      </c>
      <c r="F1936" s="1">
        <v>2</v>
      </c>
      <c r="G1936" s="1" t="s">
        <v>72</v>
      </c>
      <c r="H1936" s="1">
        <f t="shared" si="30"/>
        <v>0</v>
      </c>
      <c r="I1936" s="1" t="s">
        <v>22</v>
      </c>
      <c r="J1936" s="1" t="s">
        <v>0</v>
      </c>
    </row>
    <row r="1937" spans="1:10" x14ac:dyDescent="0.3">
      <c r="A1937" s="1">
        <v>1970733</v>
      </c>
      <c r="B1937" s="1" t="s">
        <v>3601</v>
      </c>
      <c r="C1937" s="1" t="s">
        <v>22</v>
      </c>
      <c r="D1937" s="1" t="s">
        <v>3602</v>
      </c>
      <c r="E1937" s="2">
        <v>0</v>
      </c>
      <c r="F1937" s="1">
        <v>2</v>
      </c>
      <c r="G1937" s="1" t="s">
        <v>72</v>
      </c>
      <c r="H1937" s="1">
        <f t="shared" si="30"/>
        <v>0</v>
      </c>
      <c r="I1937" s="1" t="s">
        <v>22</v>
      </c>
      <c r="J1937" s="1" t="s">
        <v>0</v>
      </c>
    </row>
    <row r="1938" spans="1:10" ht="28.8" x14ac:dyDescent="0.3">
      <c r="A1938" s="1">
        <v>1970734</v>
      </c>
      <c r="B1938" s="1" t="s">
        <v>3603</v>
      </c>
      <c r="C1938" s="1" t="s">
        <v>22</v>
      </c>
      <c r="D1938" s="1" t="s">
        <v>3604</v>
      </c>
      <c r="E1938" s="2">
        <v>0</v>
      </c>
      <c r="F1938" s="1">
        <v>2</v>
      </c>
      <c r="G1938" s="1" t="s">
        <v>72</v>
      </c>
      <c r="H1938" s="1">
        <f t="shared" si="30"/>
        <v>0</v>
      </c>
      <c r="I1938" s="1" t="s">
        <v>22</v>
      </c>
      <c r="J1938" s="1" t="s">
        <v>0</v>
      </c>
    </row>
    <row r="1939" spans="1:10" x14ac:dyDescent="0.3">
      <c r="A1939" s="1">
        <v>1970735</v>
      </c>
      <c r="B1939" s="1" t="s">
        <v>3605</v>
      </c>
      <c r="C1939" s="1" t="s">
        <v>22</v>
      </c>
      <c r="D1939" s="1" t="s">
        <v>3606</v>
      </c>
      <c r="E1939" s="2">
        <v>0</v>
      </c>
      <c r="F1939" s="1">
        <v>2</v>
      </c>
      <c r="G1939" s="1" t="s">
        <v>72</v>
      </c>
      <c r="H1939" s="1">
        <f t="shared" si="30"/>
        <v>0</v>
      </c>
      <c r="I1939" s="1" t="s">
        <v>22</v>
      </c>
      <c r="J1939" s="1" t="s">
        <v>0</v>
      </c>
    </row>
    <row r="1940" spans="1:10" ht="28.8" x14ac:dyDescent="0.3">
      <c r="A1940" s="1">
        <v>1970736</v>
      </c>
      <c r="B1940" s="1" t="s">
        <v>3607</v>
      </c>
      <c r="C1940" s="1" t="s">
        <v>22</v>
      </c>
      <c r="D1940" s="1" t="s">
        <v>3608</v>
      </c>
      <c r="E1940" s="2">
        <v>0</v>
      </c>
      <c r="F1940" s="1">
        <v>4</v>
      </c>
      <c r="G1940" s="1" t="s">
        <v>72</v>
      </c>
      <c r="H1940" s="1">
        <f t="shared" si="30"/>
        <v>0</v>
      </c>
      <c r="I1940" s="1" t="s">
        <v>22</v>
      </c>
      <c r="J1940" s="1" t="s">
        <v>0</v>
      </c>
    </row>
    <row r="1941" spans="1:10" x14ac:dyDescent="0.3">
      <c r="A1941" s="1">
        <v>1970737</v>
      </c>
      <c r="B1941" s="1" t="s">
        <v>3609</v>
      </c>
      <c r="C1941" s="1" t="s">
        <v>22</v>
      </c>
      <c r="D1941" s="1" t="s">
        <v>3610</v>
      </c>
      <c r="E1941" s="2">
        <v>0</v>
      </c>
      <c r="F1941" s="1">
        <v>4</v>
      </c>
      <c r="G1941" s="1" t="s">
        <v>72</v>
      </c>
      <c r="H1941" s="1">
        <f t="shared" si="30"/>
        <v>0</v>
      </c>
      <c r="I1941" s="1" t="s">
        <v>22</v>
      </c>
      <c r="J1941" s="1" t="s">
        <v>0</v>
      </c>
    </row>
    <row r="1942" spans="1:10" ht="28.8" x14ac:dyDescent="0.3">
      <c r="A1942" s="1">
        <v>1970738</v>
      </c>
      <c r="B1942" s="1" t="s">
        <v>3611</v>
      </c>
      <c r="C1942" s="1" t="s">
        <v>22</v>
      </c>
      <c r="D1942" s="1" t="s">
        <v>3612</v>
      </c>
      <c r="E1942" s="2">
        <v>0</v>
      </c>
      <c r="F1942" s="1">
        <v>3</v>
      </c>
      <c r="G1942" s="1" t="s">
        <v>72</v>
      </c>
      <c r="H1942" s="1">
        <f t="shared" si="30"/>
        <v>0</v>
      </c>
      <c r="I1942" s="1" t="s">
        <v>22</v>
      </c>
      <c r="J1942" s="1" t="s">
        <v>0</v>
      </c>
    </row>
    <row r="1943" spans="1:10" x14ac:dyDescent="0.3">
      <c r="A1943" s="1">
        <v>1970739</v>
      </c>
      <c r="B1943" s="1" t="s">
        <v>3613</v>
      </c>
      <c r="C1943" s="1" t="s">
        <v>22</v>
      </c>
      <c r="D1943" s="1" t="s">
        <v>3614</v>
      </c>
      <c r="E1943" s="2">
        <v>0</v>
      </c>
      <c r="F1943" s="1">
        <v>3</v>
      </c>
      <c r="G1943" s="1" t="s">
        <v>72</v>
      </c>
      <c r="H1943" s="1">
        <f t="shared" si="30"/>
        <v>0</v>
      </c>
      <c r="I1943" s="1" t="s">
        <v>22</v>
      </c>
      <c r="J1943" s="1" t="s">
        <v>0</v>
      </c>
    </row>
    <row r="1944" spans="1:10" ht="28.8" x14ac:dyDescent="0.3">
      <c r="A1944" s="1">
        <v>1970740</v>
      </c>
      <c r="B1944" s="1" t="s">
        <v>3615</v>
      </c>
      <c r="C1944" s="1" t="s">
        <v>22</v>
      </c>
      <c r="D1944" s="1" t="s">
        <v>3616</v>
      </c>
      <c r="E1944" s="2">
        <v>0</v>
      </c>
      <c r="F1944" s="1">
        <v>9</v>
      </c>
      <c r="G1944" s="1" t="s">
        <v>72</v>
      </c>
      <c r="H1944" s="1">
        <f t="shared" si="30"/>
        <v>0</v>
      </c>
      <c r="I1944" s="1" t="s">
        <v>22</v>
      </c>
      <c r="J1944" s="1" t="s">
        <v>0</v>
      </c>
    </row>
    <row r="1945" spans="1:10" ht="43.2" x14ac:dyDescent="0.3">
      <c r="A1945" s="1">
        <v>1970741</v>
      </c>
      <c r="B1945" s="1" t="s">
        <v>3617</v>
      </c>
      <c r="C1945" s="1" t="s">
        <v>22</v>
      </c>
      <c r="D1945" s="1" t="s">
        <v>3618</v>
      </c>
      <c r="E1945" s="2">
        <v>0</v>
      </c>
      <c r="F1945" s="1">
        <v>2</v>
      </c>
      <c r="G1945" s="1" t="s">
        <v>72</v>
      </c>
      <c r="H1945" s="1">
        <f t="shared" si="30"/>
        <v>0</v>
      </c>
      <c r="I1945" s="1" t="s">
        <v>22</v>
      </c>
      <c r="J1945" s="1" t="s">
        <v>0</v>
      </c>
    </row>
    <row r="1946" spans="1:10" ht="43.2" x14ac:dyDescent="0.3">
      <c r="A1946" s="1">
        <v>1970742</v>
      </c>
      <c r="B1946" s="1" t="s">
        <v>3619</v>
      </c>
      <c r="C1946" s="1" t="s">
        <v>22</v>
      </c>
      <c r="D1946" s="1" t="s">
        <v>3620</v>
      </c>
      <c r="E1946" s="2">
        <v>0</v>
      </c>
      <c r="F1946" s="1">
        <v>10</v>
      </c>
      <c r="G1946" s="1" t="s">
        <v>72</v>
      </c>
      <c r="H1946" s="1">
        <f t="shared" si="30"/>
        <v>0</v>
      </c>
      <c r="I1946" s="1" t="s">
        <v>22</v>
      </c>
      <c r="J1946" s="1" t="s">
        <v>0</v>
      </c>
    </row>
    <row r="1947" spans="1:10" ht="43.2" x14ac:dyDescent="0.3">
      <c r="A1947" s="1">
        <v>1970743</v>
      </c>
      <c r="B1947" s="1" t="s">
        <v>3621</v>
      </c>
      <c r="C1947" s="1" t="s">
        <v>22</v>
      </c>
      <c r="D1947" s="1" t="s">
        <v>3622</v>
      </c>
      <c r="E1947" s="2">
        <v>0</v>
      </c>
      <c r="F1947" s="1">
        <v>2</v>
      </c>
      <c r="G1947" s="1" t="s">
        <v>72</v>
      </c>
      <c r="H1947" s="1">
        <f t="shared" si="30"/>
        <v>0</v>
      </c>
      <c r="I1947" s="1" t="s">
        <v>22</v>
      </c>
      <c r="J1947" s="1" t="s">
        <v>0</v>
      </c>
    </row>
    <row r="1948" spans="1:10" ht="43.2" x14ac:dyDescent="0.3">
      <c r="A1948" s="1">
        <v>1970744</v>
      </c>
      <c r="B1948" s="1" t="s">
        <v>3623</v>
      </c>
      <c r="C1948" s="1" t="s">
        <v>22</v>
      </c>
      <c r="D1948" s="1" t="s">
        <v>3624</v>
      </c>
      <c r="E1948" s="2">
        <v>0</v>
      </c>
      <c r="F1948" s="1">
        <v>2</v>
      </c>
      <c r="G1948" s="1" t="s">
        <v>72</v>
      </c>
      <c r="H1948" s="1">
        <f t="shared" si="30"/>
        <v>0</v>
      </c>
      <c r="I1948" s="1" t="s">
        <v>22</v>
      </c>
      <c r="J1948" s="1" t="s">
        <v>0</v>
      </c>
    </row>
    <row r="1949" spans="1:10" ht="43.2" x14ac:dyDescent="0.3">
      <c r="A1949" s="1">
        <v>1970745</v>
      </c>
      <c r="B1949" s="1" t="s">
        <v>3625</v>
      </c>
      <c r="C1949" s="1" t="s">
        <v>22</v>
      </c>
      <c r="D1949" s="1" t="s">
        <v>3626</v>
      </c>
      <c r="E1949" s="2">
        <v>0</v>
      </c>
      <c r="F1949" s="1">
        <v>2</v>
      </c>
      <c r="G1949" s="1" t="s">
        <v>72</v>
      </c>
      <c r="H1949" s="1">
        <f t="shared" si="30"/>
        <v>0</v>
      </c>
      <c r="I1949" s="1" t="s">
        <v>22</v>
      </c>
      <c r="J1949" s="1" t="s">
        <v>0</v>
      </c>
    </row>
    <row r="1950" spans="1:10" ht="43.2" x14ac:dyDescent="0.3">
      <c r="A1950" s="1">
        <v>1970746</v>
      </c>
      <c r="B1950" s="1" t="s">
        <v>3627</v>
      </c>
      <c r="C1950" s="1" t="s">
        <v>22</v>
      </c>
      <c r="D1950" s="1" t="s">
        <v>3628</v>
      </c>
      <c r="E1950" s="2">
        <v>0</v>
      </c>
      <c r="F1950" s="1">
        <v>36</v>
      </c>
      <c r="G1950" s="1" t="s">
        <v>72</v>
      </c>
      <c r="H1950" s="1">
        <f t="shared" si="30"/>
        <v>0</v>
      </c>
      <c r="I1950" s="1" t="s">
        <v>22</v>
      </c>
      <c r="J1950" s="1" t="s">
        <v>0</v>
      </c>
    </row>
    <row r="1951" spans="1:10" ht="43.2" x14ac:dyDescent="0.3">
      <c r="A1951" s="1">
        <v>1970747</v>
      </c>
      <c r="B1951" s="1" t="s">
        <v>3629</v>
      </c>
      <c r="C1951" s="1" t="s">
        <v>22</v>
      </c>
      <c r="D1951" s="1" t="s">
        <v>3630</v>
      </c>
      <c r="E1951" s="2">
        <v>0</v>
      </c>
      <c r="F1951" s="1">
        <v>6</v>
      </c>
      <c r="G1951" s="1" t="s">
        <v>72</v>
      </c>
      <c r="H1951" s="1">
        <f t="shared" si="30"/>
        <v>0</v>
      </c>
      <c r="I1951" s="1" t="s">
        <v>22</v>
      </c>
      <c r="J1951" s="1" t="s">
        <v>0</v>
      </c>
    </row>
    <row r="1952" spans="1:10" ht="43.2" x14ac:dyDescent="0.3">
      <c r="A1952" s="1">
        <v>1970748</v>
      </c>
      <c r="B1952" s="1" t="s">
        <v>3631</v>
      </c>
      <c r="C1952" s="1" t="s">
        <v>22</v>
      </c>
      <c r="D1952" s="1" t="s">
        <v>3632</v>
      </c>
      <c r="E1952" s="2">
        <v>0</v>
      </c>
      <c r="F1952" s="1">
        <v>25</v>
      </c>
      <c r="G1952" s="1" t="s">
        <v>72</v>
      </c>
      <c r="H1952" s="1">
        <f t="shared" si="30"/>
        <v>0</v>
      </c>
      <c r="I1952" s="1" t="s">
        <v>22</v>
      </c>
      <c r="J1952" s="1" t="s">
        <v>0</v>
      </c>
    </row>
    <row r="1953" spans="1:10" ht="43.2" x14ac:dyDescent="0.3">
      <c r="A1953" s="1">
        <v>1970749</v>
      </c>
      <c r="B1953" s="1" t="s">
        <v>3633</v>
      </c>
      <c r="C1953" s="1" t="s">
        <v>22</v>
      </c>
      <c r="D1953" s="1" t="s">
        <v>3634</v>
      </c>
      <c r="E1953" s="2">
        <v>0</v>
      </c>
      <c r="F1953" s="1">
        <v>4</v>
      </c>
      <c r="G1953" s="1" t="s">
        <v>72</v>
      </c>
      <c r="H1953" s="1">
        <f t="shared" si="30"/>
        <v>0</v>
      </c>
      <c r="I1953" s="1" t="s">
        <v>22</v>
      </c>
      <c r="J1953" s="1" t="s">
        <v>0</v>
      </c>
    </row>
    <row r="1954" spans="1:10" x14ac:dyDescent="0.3">
      <c r="A1954" s="1">
        <v>1970750</v>
      </c>
      <c r="B1954" s="1" t="s">
        <v>3635</v>
      </c>
      <c r="C1954" s="1" t="s">
        <v>22</v>
      </c>
      <c r="D1954" s="1" t="s">
        <v>3636</v>
      </c>
      <c r="E1954" s="2">
        <v>0</v>
      </c>
      <c r="F1954" s="1">
        <v>5</v>
      </c>
      <c r="G1954" s="1" t="s">
        <v>72</v>
      </c>
      <c r="H1954" s="1">
        <f t="shared" si="30"/>
        <v>0</v>
      </c>
      <c r="I1954" s="1" t="s">
        <v>22</v>
      </c>
      <c r="J1954" s="1" t="s">
        <v>0</v>
      </c>
    </row>
    <row r="1955" spans="1:10" x14ac:dyDescent="0.3">
      <c r="A1955" s="1">
        <v>1970751</v>
      </c>
      <c r="B1955" s="1" t="s">
        <v>3637</v>
      </c>
      <c r="C1955" s="1" t="s">
        <v>22</v>
      </c>
      <c r="D1955" s="1" t="s">
        <v>3638</v>
      </c>
      <c r="E1955" s="2">
        <v>0</v>
      </c>
      <c r="F1955" s="1">
        <v>68</v>
      </c>
      <c r="G1955" s="1" t="s">
        <v>72</v>
      </c>
      <c r="H1955" s="1">
        <f t="shared" si="30"/>
        <v>0</v>
      </c>
      <c r="I1955" s="1" t="s">
        <v>22</v>
      </c>
      <c r="J1955" s="1" t="s">
        <v>0</v>
      </c>
    </row>
    <row r="1956" spans="1:10" x14ac:dyDescent="0.3">
      <c r="A1956" s="1">
        <v>1970752</v>
      </c>
      <c r="B1956" s="1" t="s">
        <v>3639</v>
      </c>
      <c r="C1956" s="1" t="s">
        <v>22</v>
      </c>
      <c r="D1956" s="1" t="s">
        <v>3640</v>
      </c>
      <c r="E1956" s="2">
        <v>0</v>
      </c>
      <c r="F1956" s="1">
        <v>35</v>
      </c>
      <c r="G1956" s="1" t="s">
        <v>72</v>
      </c>
      <c r="H1956" s="1">
        <f t="shared" si="30"/>
        <v>0</v>
      </c>
      <c r="I1956" s="1" t="s">
        <v>22</v>
      </c>
      <c r="J1956" s="1" t="s">
        <v>0</v>
      </c>
    </row>
    <row r="1957" spans="1:10" x14ac:dyDescent="0.3">
      <c r="A1957" s="1">
        <v>1970753</v>
      </c>
      <c r="B1957" s="1" t="s">
        <v>3641</v>
      </c>
      <c r="C1957" s="1" t="s">
        <v>22</v>
      </c>
      <c r="D1957" s="1" t="s">
        <v>3642</v>
      </c>
      <c r="E1957" s="2">
        <v>0</v>
      </c>
      <c r="F1957" s="1">
        <v>30</v>
      </c>
      <c r="G1957" s="1" t="s">
        <v>72</v>
      </c>
      <c r="H1957" s="1">
        <f t="shared" si="30"/>
        <v>0</v>
      </c>
      <c r="I1957" s="1" t="s">
        <v>22</v>
      </c>
      <c r="J1957" s="1" t="s">
        <v>0</v>
      </c>
    </row>
    <row r="1958" spans="1:10" ht="28.8" x14ac:dyDescent="0.3">
      <c r="A1958" s="1">
        <v>1970754</v>
      </c>
      <c r="B1958" s="1" t="s">
        <v>3643</v>
      </c>
      <c r="C1958" s="1" t="s">
        <v>1418</v>
      </c>
      <c r="D1958" s="1" t="s">
        <v>3644</v>
      </c>
      <c r="E1958" s="1">
        <f>ROUND(H1959+H1960+H1961+H1962+H1963+H1964+H1965+H1966+H1967+H1968+H1969+H1970+H1971+H1972+H1973+H1974+H1975+H1976+H1977+H1978+H1979+H1980+H1981+H1982+H1983+H1984+H1985+H1986+H1987+H1988+H1989+H1990+H1991+H1992,2)</f>
        <v>0</v>
      </c>
      <c r="F1958" s="1">
        <v>1</v>
      </c>
      <c r="G1958" s="1" t="s">
        <v>0</v>
      </c>
      <c r="H1958" s="1">
        <f t="shared" si="30"/>
        <v>0</v>
      </c>
      <c r="I1958" s="1" t="s">
        <v>22</v>
      </c>
      <c r="J1958" s="1" t="s">
        <v>0</v>
      </c>
    </row>
    <row r="1959" spans="1:10" x14ac:dyDescent="0.3">
      <c r="A1959" s="1">
        <v>1970755</v>
      </c>
      <c r="B1959" s="1" t="s">
        <v>3645</v>
      </c>
      <c r="C1959" s="1" t="s">
        <v>22</v>
      </c>
      <c r="D1959" s="1" t="s">
        <v>3646</v>
      </c>
      <c r="E1959" s="2">
        <v>0</v>
      </c>
      <c r="F1959" s="1">
        <v>2</v>
      </c>
      <c r="G1959" s="1" t="s">
        <v>72</v>
      </c>
      <c r="H1959" s="1">
        <f t="shared" si="30"/>
        <v>0</v>
      </c>
      <c r="I1959" s="1" t="s">
        <v>22</v>
      </c>
      <c r="J1959" s="1" t="s">
        <v>0</v>
      </c>
    </row>
    <row r="1960" spans="1:10" x14ac:dyDescent="0.3">
      <c r="A1960" s="1">
        <v>1970756</v>
      </c>
      <c r="B1960" s="1" t="s">
        <v>3647</v>
      </c>
      <c r="C1960" s="1" t="s">
        <v>22</v>
      </c>
      <c r="D1960" s="1" t="s">
        <v>3648</v>
      </c>
      <c r="E1960" s="2">
        <v>0</v>
      </c>
      <c r="F1960" s="1">
        <v>6</v>
      </c>
      <c r="G1960" s="1" t="s">
        <v>72</v>
      </c>
      <c r="H1960" s="1">
        <f t="shared" si="30"/>
        <v>0</v>
      </c>
      <c r="I1960" s="1" t="s">
        <v>22</v>
      </c>
      <c r="J1960" s="1" t="s">
        <v>0</v>
      </c>
    </row>
    <row r="1961" spans="1:10" x14ac:dyDescent="0.3">
      <c r="A1961" s="1">
        <v>1970757</v>
      </c>
      <c r="B1961" s="1" t="s">
        <v>3649</v>
      </c>
      <c r="C1961" s="1" t="s">
        <v>22</v>
      </c>
      <c r="D1961" s="1" t="s">
        <v>3650</v>
      </c>
      <c r="E1961" s="2">
        <v>0</v>
      </c>
      <c r="F1961" s="1">
        <v>12</v>
      </c>
      <c r="G1961" s="1" t="s">
        <v>72</v>
      </c>
      <c r="H1961" s="1">
        <f t="shared" si="30"/>
        <v>0</v>
      </c>
      <c r="I1961" s="1" t="s">
        <v>22</v>
      </c>
      <c r="J1961" s="1" t="s">
        <v>0</v>
      </c>
    </row>
    <row r="1962" spans="1:10" x14ac:dyDescent="0.3">
      <c r="A1962" s="1">
        <v>1970758</v>
      </c>
      <c r="B1962" s="1" t="s">
        <v>3651</v>
      </c>
      <c r="C1962" s="1" t="s">
        <v>22</v>
      </c>
      <c r="D1962" s="1" t="s">
        <v>3652</v>
      </c>
      <c r="E1962" s="2">
        <v>0</v>
      </c>
      <c r="F1962" s="1">
        <v>25</v>
      </c>
      <c r="G1962" s="1" t="s">
        <v>72</v>
      </c>
      <c r="H1962" s="1">
        <f t="shared" si="30"/>
        <v>0</v>
      </c>
      <c r="I1962" s="1" t="s">
        <v>22</v>
      </c>
      <c r="J1962" s="1" t="s">
        <v>0</v>
      </c>
    </row>
    <row r="1963" spans="1:10" ht="28.8" x14ac:dyDescent="0.3">
      <c r="A1963" s="1">
        <v>1970759</v>
      </c>
      <c r="B1963" s="1" t="s">
        <v>3653</v>
      </c>
      <c r="C1963" s="1" t="s">
        <v>22</v>
      </c>
      <c r="D1963" s="1" t="s">
        <v>3654</v>
      </c>
      <c r="E1963" s="2">
        <v>0</v>
      </c>
      <c r="F1963" s="1">
        <v>2</v>
      </c>
      <c r="G1963" s="1" t="s">
        <v>72</v>
      </c>
      <c r="H1963" s="1">
        <f t="shared" si="30"/>
        <v>0</v>
      </c>
      <c r="I1963" s="1" t="s">
        <v>22</v>
      </c>
      <c r="J1963" s="1" t="s">
        <v>0</v>
      </c>
    </row>
    <row r="1964" spans="1:10" ht="28.8" x14ac:dyDescent="0.3">
      <c r="A1964" s="1">
        <v>1970760</v>
      </c>
      <c r="B1964" s="1" t="s">
        <v>3655</v>
      </c>
      <c r="C1964" s="1" t="s">
        <v>22</v>
      </c>
      <c r="D1964" s="1" t="s">
        <v>3656</v>
      </c>
      <c r="E1964" s="2">
        <v>0</v>
      </c>
      <c r="F1964" s="1">
        <v>1</v>
      </c>
      <c r="G1964" s="1" t="s">
        <v>72</v>
      </c>
      <c r="H1964" s="1">
        <f t="shared" si="30"/>
        <v>0</v>
      </c>
      <c r="I1964" s="1" t="s">
        <v>22</v>
      </c>
      <c r="J1964" s="1" t="s">
        <v>0</v>
      </c>
    </row>
    <row r="1965" spans="1:10" ht="28.8" x14ac:dyDescent="0.3">
      <c r="A1965" s="1">
        <v>1970761</v>
      </c>
      <c r="B1965" s="1" t="s">
        <v>3657</v>
      </c>
      <c r="C1965" s="1" t="s">
        <v>22</v>
      </c>
      <c r="D1965" s="1" t="s">
        <v>3658</v>
      </c>
      <c r="E1965" s="2">
        <v>0</v>
      </c>
      <c r="F1965" s="1">
        <v>2</v>
      </c>
      <c r="G1965" s="1" t="s">
        <v>72</v>
      </c>
      <c r="H1965" s="1">
        <f t="shared" si="30"/>
        <v>0</v>
      </c>
      <c r="I1965" s="1" t="s">
        <v>22</v>
      </c>
      <c r="J1965" s="1" t="s">
        <v>0</v>
      </c>
    </row>
    <row r="1966" spans="1:10" ht="28.8" x14ac:dyDescent="0.3">
      <c r="A1966" s="1">
        <v>1970762</v>
      </c>
      <c r="B1966" s="1" t="s">
        <v>3659</v>
      </c>
      <c r="C1966" s="1" t="s">
        <v>22</v>
      </c>
      <c r="D1966" s="1" t="s">
        <v>3660</v>
      </c>
      <c r="E1966" s="2">
        <v>0</v>
      </c>
      <c r="F1966" s="1">
        <v>1</v>
      </c>
      <c r="G1966" s="1" t="s">
        <v>72</v>
      </c>
      <c r="H1966" s="1">
        <f t="shared" si="30"/>
        <v>0</v>
      </c>
      <c r="I1966" s="1" t="s">
        <v>22</v>
      </c>
      <c r="J1966" s="1" t="s">
        <v>0</v>
      </c>
    </row>
    <row r="1967" spans="1:10" ht="28.8" x14ac:dyDescent="0.3">
      <c r="A1967" s="1">
        <v>1970763</v>
      </c>
      <c r="B1967" s="1" t="s">
        <v>3661</v>
      </c>
      <c r="C1967" s="1" t="s">
        <v>22</v>
      </c>
      <c r="D1967" s="1" t="s">
        <v>3662</v>
      </c>
      <c r="E1967" s="2">
        <v>0</v>
      </c>
      <c r="F1967" s="1">
        <v>2</v>
      </c>
      <c r="G1967" s="1" t="s">
        <v>72</v>
      </c>
      <c r="H1967" s="1">
        <f t="shared" si="30"/>
        <v>0</v>
      </c>
      <c r="I1967" s="1" t="s">
        <v>22</v>
      </c>
      <c r="J1967" s="1" t="s">
        <v>0</v>
      </c>
    </row>
    <row r="1968" spans="1:10" ht="28.8" x14ac:dyDescent="0.3">
      <c r="A1968" s="1">
        <v>1970764</v>
      </c>
      <c r="B1968" s="1" t="s">
        <v>3663</v>
      </c>
      <c r="C1968" s="1" t="s">
        <v>22</v>
      </c>
      <c r="D1968" s="1" t="s">
        <v>3664</v>
      </c>
      <c r="E1968" s="2">
        <v>0</v>
      </c>
      <c r="F1968" s="1">
        <v>2</v>
      </c>
      <c r="G1968" s="1" t="s">
        <v>72</v>
      </c>
      <c r="H1968" s="1">
        <f t="shared" si="30"/>
        <v>0</v>
      </c>
      <c r="I1968" s="1" t="s">
        <v>22</v>
      </c>
      <c r="J1968" s="1" t="s">
        <v>0</v>
      </c>
    </row>
    <row r="1969" spans="1:10" ht="28.8" x14ac:dyDescent="0.3">
      <c r="A1969" s="1">
        <v>1970765</v>
      </c>
      <c r="B1969" s="1" t="s">
        <v>3665</v>
      </c>
      <c r="C1969" s="1" t="s">
        <v>22</v>
      </c>
      <c r="D1969" s="1" t="s">
        <v>3666</v>
      </c>
      <c r="E1969" s="2">
        <v>0</v>
      </c>
      <c r="F1969" s="1">
        <v>2</v>
      </c>
      <c r="G1969" s="1" t="s">
        <v>72</v>
      </c>
      <c r="H1969" s="1">
        <f t="shared" si="30"/>
        <v>0</v>
      </c>
      <c r="I1969" s="1" t="s">
        <v>22</v>
      </c>
      <c r="J1969" s="1" t="s">
        <v>0</v>
      </c>
    </row>
    <row r="1970" spans="1:10" ht="28.8" x14ac:dyDescent="0.3">
      <c r="A1970" s="1">
        <v>1970766</v>
      </c>
      <c r="B1970" s="1" t="s">
        <v>3667</v>
      </c>
      <c r="C1970" s="1" t="s">
        <v>22</v>
      </c>
      <c r="D1970" s="1" t="s">
        <v>3668</v>
      </c>
      <c r="E1970" s="2">
        <v>0</v>
      </c>
      <c r="F1970" s="1">
        <v>2</v>
      </c>
      <c r="G1970" s="1" t="s">
        <v>72</v>
      </c>
      <c r="H1970" s="1">
        <f t="shared" si="30"/>
        <v>0</v>
      </c>
      <c r="I1970" s="1" t="s">
        <v>22</v>
      </c>
      <c r="J1970" s="1" t="s">
        <v>0</v>
      </c>
    </row>
    <row r="1971" spans="1:10" x14ac:dyDescent="0.3">
      <c r="A1971" s="1">
        <v>1970767</v>
      </c>
      <c r="B1971" s="1" t="s">
        <v>3669</v>
      </c>
      <c r="C1971" s="1" t="s">
        <v>22</v>
      </c>
      <c r="D1971" s="1" t="s">
        <v>3670</v>
      </c>
      <c r="E1971" s="2">
        <v>0</v>
      </c>
      <c r="F1971" s="1">
        <v>2</v>
      </c>
      <c r="G1971" s="1" t="s">
        <v>72</v>
      </c>
      <c r="H1971" s="1">
        <f t="shared" si="30"/>
        <v>0</v>
      </c>
      <c r="I1971" s="1" t="s">
        <v>22</v>
      </c>
      <c r="J1971" s="1" t="s">
        <v>0</v>
      </c>
    </row>
    <row r="1972" spans="1:10" x14ac:dyDescent="0.3">
      <c r="A1972" s="1">
        <v>1970768</v>
      </c>
      <c r="B1972" s="1" t="s">
        <v>3671</v>
      </c>
      <c r="C1972" s="1" t="s">
        <v>22</v>
      </c>
      <c r="D1972" s="1" t="s">
        <v>3672</v>
      </c>
      <c r="E1972" s="2">
        <v>0</v>
      </c>
      <c r="F1972" s="1">
        <v>1</v>
      </c>
      <c r="G1972" s="1" t="s">
        <v>72</v>
      </c>
      <c r="H1972" s="1">
        <f t="shared" si="30"/>
        <v>0</v>
      </c>
      <c r="I1972" s="1" t="s">
        <v>22</v>
      </c>
      <c r="J1972" s="1" t="s">
        <v>0</v>
      </c>
    </row>
    <row r="1973" spans="1:10" x14ac:dyDescent="0.3">
      <c r="A1973" s="1">
        <v>1970769</v>
      </c>
      <c r="B1973" s="1" t="s">
        <v>3673</v>
      </c>
      <c r="C1973" s="1" t="s">
        <v>22</v>
      </c>
      <c r="D1973" s="1" t="s">
        <v>3674</v>
      </c>
      <c r="E1973" s="2">
        <v>0</v>
      </c>
      <c r="F1973" s="1">
        <v>1</v>
      </c>
      <c r="G1973" s="1" t="s">
        <v>72</v>
      </c>
      <c r="H1973" s="1">
        <f t="shared" si="30"/>
        <v>0</v>
      </c>
      <c r="I1973" s="1" t="s">
        <v>22</v>
      </c>
      <c r="J1973" s="1" t="s">
        <v>0</v>
      </c>
    </row>
    <row r="1974" spans="1:10" x14ac:dyDescent="0.3">
      <c r="A1974" s="1">
        <v>1970770</v>
      </c>
      <c r="B1974" s="1" t="s">
        <v>3675</v>
      </c>
      <c r="C1974" s="1" t="s">
        <v>22</v>
      </c>
      <c r="D1974" s="1" t="s">
        <v>3676</v>
      </c>
      <c r="E1974" s="2">
        <v>0</v>
      </c>
      <c r="F1974" s="1">
        <v>1</v>
      </c>
      <c r="G1974" s="1" t="s">
        <v>72</v>
      </c>
      <c r="H1974" s="1">
        <f t="shared" si="30"/>
        <v>0</v>
      </c>
      <c r="I1974" s="1" t="s">
        <v>22</v>
      </c>
      <c r="J1974" s="1" t="s">
        <v>0</v>
      </c>
    </row>
    <row r="1975" spans="1:10" ht="28.8" x14ac:dyDescent="0.3">
      <c r="A1975" s="1">
        <v>1970771</v>
      </c>
      <c r="B1975" s="1" t="s">
        <v>3677</v>
      </c>
      <c r="C1975" s="1" t="s">
        <v>22</v>
      </c>
      <c r="D1975" s="1" t="s">
        <v>3678</v>
      </c>
      <c r="E1975" s="2">
        <v>0</v>
      </c>
      <c r="F1975" s="1">
        <v>2</v>
      </c>
      <c r="G1975" s="1" t="s">
        <v>72</v>
      </c>
      <c r="H1975" s="1">
        <f t="shared" si="30"/>
        <v>0</v>
      </c>
      <c r="I1975" s="1" t="s">
        <v>22</v>
      </c>
      <c r="J1975" s="1" t="s">
        <v>0</v>
      </c>
    </row>
    <row r="1976" spans="1:10" ht="28.8" x14ac:dyDescent="0.3">
      <c r="A1976" s="1">
        <v>1970772</v>
      </c>
      <c r="B1976" s="1" t="s">
        <v>3679</v>
      </c>
      <c r="C1976" s="1" t="s">
        <v>22</v>
      </c>
      <c r="D1976" s="1" t="s">
        <v>3680</v>
      </c>
      <c r="E1976" s="2">
        <v>0</v>
      </c>
      <c r="F1976" s="1">
        <v>1</v>
      </c>
      <c r="G1976" s="1" t="s">
        <v>72</v>
      </c>
      <c r="H1976" s="1">
        <f t="shared" si="30"/>
        <v>0</v>
      </c>
      <c r="I1976" s="1" t="s">
        <v>22</v>
      </c>
      <c r="J1976" s="1" t="s">
        <v>0</v>
      </c>
    </row>
    <row r="1977" spans="1:10" ht="28.8" x14ac:dyDescent="0.3">
      <c r="A1977" s="1">
        <v>1970773</v>
      </c>
      <c r="B1977" s="1" t="s">
        <v>3681</v>
      </c>
      <c r="C1977" s="1" t="s">
        <v>22</v>
      </c>
      <c r="D1977" s="1" t="s">
        <v>3682</v>
      </c>
      <c r="E1977" s="2">
        <v>0</v>
      </c>
      <c r="F1977" s="1">
        <v>1</v>
      </c>
      <c r="G1977" s="1" t="s">
        <v>72</v>
      </c>
      <c r="H1977" s="1">
        <f t="shared" si="30"/>
        <v>0</v>
      </c>
      <c r="I1977" s="1" t="s">
        <v>22</v>
      </c>
      <c r="J1977" s="1" t="s">
        <v>0</v>
      </c>
    </row>
    <row r="1978" spans="1:10" ht="28.8" x14ac:dyDescent="0.3">
      <c r="A1978" s="1">
        <v>1970774</v>
      </c>
      <c r="B1978" s="1" t="s">
        <v>3683</v>
      </c>
      <c r="C1978" s="1" t="s">
        <v>22</v>
      </c>
      <c r="D1978" s="1" t="s">
        <v>3684</v>
      </c>
      <c r="E1978" s="2">
        <v>0</v>
      </c>
      <c r="F1978" s="1">
        <v>1</v>
      </c>
      <c r="G1978" s="1" t="s">
        <v>72</v>
      </c>
      <c r="H1978" s="1">
        <f t="shared" si="30"/>
        <v>0</v>
      </c>
      <c r="I1978" s="1" t="s">
        <v>22</v>
      </c>
      <c r="J1978" s="1" t="s">
        <v>0</v>
      </c>
    </row>
    <row r="1979" spans="1:10" ht="28.8" x14ac:dyDescent="0.3">
      <c r="A1979" s="1">
        <v>1970775</v>
      </c>
      <c r="B1979" s="1" t="s">
        <v>3685</v>
      </c>
      <c r="C1979" s="1" t="s">
        <v>22</v>
      </c>
      <c r="D1979" s="1" t="s">
        <v>3686</v>
      </c>
      <c r="E1979" s="2">
        <v>0</v>
      </c>
      <c r="F1979" s="1">
        <v>3</v>
      </c>
      <c r="G1979" s="1" t="s">
        <v>72</v>
      </c>
      <c r="H1979" s="1">
        <f t="shared" si="30"/>
        <v>0</v>
      </c>
      <c r="I1979" s="1" t="s">
        <v>22</v>
      </c>
      <c r="J1979" s="1" t="s">
        <v>0</v>
      </c>
    </row>
    <row r="1980" spans="1:10" ht="28.8" x14ac:dyDescent="0.3">
      <c r="A1980" s="1">
        <v>1970776</v>
      </c>
      <c r="B1980" s="1" t="s">
        <v>3687</v>
      </c>
      <c r="C1980" s="1" t="s">
        <v>22</v>
      </c>
      <c r="D1980" s="1" t="s">
        <v>3688</v>
      </c>
      <c r="E1980" s="2">
        <v>0</v>
      </c>
      <c r="F1980" s="1">
        <v>3</v>
      </c>
      <c r="G1980" s="1" t="s">
        <v>72</v>
      </c>
      <c r="H1980" s="1">
        <f t="shared" si="30"/>
        <v>0</v>
      </c>
      <c r="I1980" s="1" t="s">
        <v>22</v>
      </c>
      <c r="J1980" s="1" t="s">
        <v>0</v>
      </c>
    </row>
    <row r="1981" spans="1:10" ht="28.8" x14ac:dyDescent="0.3">
      <c r="A1981" s="1">
        <v>1970777</v>
      </c>
      <c r="B1981" s="1" t="s">
        <v>3689</v>
      </c>
      <c r="C1981" s="1" t="s">
        <v>22</v>
      </c>
      <c r="D1981" s="1" t="s">
        <v>3690</v>
      </c>
      <c r="E1981" s="2">
        <v>0</v>
      </c>
      <c r="F1981" s="1">
        <v>4</v>
      </c>
      <c r="G1981" s="1" t="s">
        <v>72</v>
      </c>
      <c r="H1981" s="1">
        <f t="shared" si="30"/>
        <v>0</v>
      </c>
      <c r="I1981" s="1" t="s">
        <v>22</v>
      </c>
      <c r="J1981" s="1" t="s">
        <v>0</v>
      </c>
    </row>
    <row r="1982" spans="1:10" ht="28.8" x14ac:dyDescent="0.3">
      <c r="A1982" s="1">
        <v>1970778</v>
      </c>
      <c r="B1982" s="1" t="s">
        <v>3691</v>
      </c>
      <c r="C1982" s="1" t="s">
        <v>22</v>
      </c>
      <c r="D1982" s="1" t="s">
        <v>3692</v>
      </c>
      <c r="E1982" s="2">
        <v>0</v>
      </c>
      <c r="F1982" s="1">
        <v>2</v>
      </c>
      <c r="G1982" s="1" t="s">
        <v>72</v>
      </c>
      <c r="H1982" s="1">
        <f t="shared" si="30"/>
        <v>0</v>
      </c>
      <c r="I1982" s="1" t="s">
        <v>22</v>
      </c>
      <c r="J1982" s="1" t="s">
        <v>0</v>
      </c>
    </row>
    <row r="1983" spans="1:10" x14ac:dyDescent="0.3">
      <c r="A1983" s="1">
        <v>1970779</v>
      </c>
      <c r="B1983" s="1" t="s">
        <v>3693</v>
      </c>
      <c r="C1983" s="1" t="s">
        <v>22</v>
      </c>
      <c r="D1983" s="1" t="s">
        <v>3694</v>
      </c>
      <c r="E1983" s="2">
        <v>0</v>
      </c>
      <c r="F1983" s="1">
        <v>16</v>
      </c>
      <c r="G1983" s="1" t="s">
        <v>72</v>
      </c>
      <c r="H1983" s="1">
        <f t="shared" si="30"/>
        <v>0</v>
      </c>
      <c r="I1983" s="1" t="s">
        <v>22</v>
      </c>
      <c r="J1983" s="1" t="s">
        <v>0</v>
      </c>
    </row>
    <row r="1984" spans="1:10" x14ac:dyDescent="0.3">
      <c r="A1984" s="1">
        <v>1970780</v>
      </c>
      <c r="B1984" s="1" t="s">
        <v>3695</v>
      </c>
      <c r="C1984" s="1" t="s">
        <v>22</v>
      </c>
      <c r="D1984" s="1" t="s">
        <v>3696</v>
      </c>
      <c r="E1984" s="2">
        <v>0</v>
      </c>
      <c r="F1984" s="1">
        <v>5</v>
      </c>
      <c r="G1984" s="1" t="s">
        <v>72</v>
      </c>
      <c r="H1984" s="1">
        <f t="shared" si="30"/>
        <v>0</v>
      </c>
      <c r="I1984" s="1" t="s">
        <v>22</v>
      </c>
      <c r="J1984" s="1" t="s">
        <v>0</v>
      </c>
    </row>
    <row r="1985" spans="1:10" x14ac:dyDescent="0.3">
      <c r="A1985" s="1">
        <v>1970781</v>
      </c>
      <c r="B1985" s="1" t="s">
        <v>3697</v>
      </c>
      <c r="C1985" s="1" t="s">
        <v>22</v>
      </c>
      <c r="D1985" s="1" t="s">
        <v>3698</v>
      </c>
      <c r="E1985" s="2">
        <v>0</v>
      </c>
      <c r="F1985" s="1">
        <v>15</v>
      </c>
      <c r="G1985" s="1" t="s">
        <v>72</v>
      </c>
      <c r="H1985" s="1">
        <f t="shared" si="30"/>
        <v>0</v>
      </c>
      <c r="I1985" s="1" t="s">
        <v>22</v>
      </c>
      <c r="J1985" s="1" t="s">
        <v>0</v>
      </c>
    </row>
    <row r="1986" spans="1:10" x14ac:dyDescent="0.3">
      <c r="A1986" s="1">
        <v>1970782</v>
      </c>
      <c r="B1986" s="1" t="s">
        <v>3699</v>
      </c>
      <c r="C1986" s="1" t="s">
        <v>22</v>
      </c>
      <c r="D1986" s="1" t="s">
        <v>3700</v>
      </c>
      <c r="E1986" s="2">
        <v>0</v>
      </c>
      <c r="F1986" s="1">
        <v>2</v>
      </c>
      <c r="G1986" s="1" t="s">
        <v>72</v>
      </c>
      <c r="H1986" s="1">
        <f t="shared" si="30"/>
        <v>0</v>
      </c>
      <c r="I1986" s="1" t="s">
        <v>22</v>
      </c>
      <c r="J1986" s="1" t="s">
        <v>0</v>
      </c>
    </row>
    <row r="1987" spans="1:10" x14ac:dyDescent="0.3">
      <c r="A1987" s="1">
        <v>1970783</v>
      </c>
      <c r="B1987" s="1" t="s">
        <v>3701</v>
      </c>
      <c r="C1987" s="1" t="s">
        <v>22</v>
      </c>
      <c r="D1987" s="1" t="s">
        <v>3702</v>
      </c>
      <c r="E1987" s="2">
        <v>0</v>
      </c>
      <c r="F1987" s="1">
        <v>36</v>
      </c>
      <c r="G1987" s="1" t="s">
        <v>72</v>
      </c>
      <c r="H1987" s="1">
        <f t="shared" ref="H1987:H2050" si="31">IF(ISNUMBER(VALUE(E1987)),ROUND(SUM(ROUND(E1987,2)*F1987),2),"N")</f>
        <v>0</v>
      </c>
      <c r="I1987" s="1" t="s">
        <v>22</v>
      </c>
      <c r="J1987" s="1" t="s">
        <v>0</v>
      </c>
    </row>
    <row r="1988" spans="1:10" x14ac:dyDescent="0.3">
      <c r="A1988" s="1">
        <v>1970784</v>
      </c>
      <c r="B1988" s="1" t="s">
        <v>3703</v>
      </c>
      <c r="C1988" s="1" t="s">
        <v>22</v>
      </c>
      <c r="D1988" s="1" t="s">
        <v>3704</v>
      </c>
      <c r="E1988" s="2">
        <v>0</v>
      </c>
      <c r="F1988" s="1">
        <v>25</v>
      </c>
      <c r="G1988" s="1" t="s">
        <v>72</v>
      </c>
      <c r="H1988" s="1">
        <f t="shared" si="31"/>
        <v>0</v>
      </c>
      <c r="I1988" s="1" t="s">
        <v>22</v>
      </c>
      <c r="J1988" s="1" t="s">
        <v>0</v>
      </c>
    </row>
    <row r="1989" spans="1:10" x14ac:dyDescent="0.3">
      <c r="A1989" s="1">
        <v>1970785</v>
      </c>
      <c r="B1989" s="1" t="s">
        <v>3705</v>
      </c>
      <c r="C1989" s="1" t="s">
        <v>22</v>
      </c>
      <c r="D1989" s="1" t="s">
        <v>3706</v>
      </c>
      <c r="E1989" s="2">
        <v>0</v>
      </c>
      <c r="F1989" s="1">
        <v>1</v>
      </c>
      <c r="G1989" s="1" t="s">
        <v>72</v>
      </c>
      <c r="H1989" s="1">
        <f t="shared" si="31"/>
        <v>0</v>
      </c>
      <c r="I1989" s="1" t="s">
        <v>22</v>
      </c>
      <c r="J1989" s="1" t="s">
        <v>0</v>
      </c>
    </row>
    <row r="1990" spans="1:10" x14ac:dyDescent="0.3">
      <c r="A1990" s="1">
        <v>1970786</v>
      </c>
      <c r="B1990" s="1" t="s">
        <v>3707</v>
      </c>
      <c r="C1990" s="1" t="s">
        <v>22</v>
      </c>
      <c r="D1990" s="1" t="s">
        <v>3708</v>
      </c>
      <c r="E1990" s="2">
        <v>0</v>
      </c>
      <c r="F1990" s="1">
        <v>3</v>
      </c>
      <c r="G1990" s="1" t="s">
        <v>72</v>
      </c>
      <c r="H1990" s="1">
        <f t="shared" si="31"/>
        <v>0</v>
      </c>
      <c r="I1990" s="1" t="s">
        <v>22</v>
      </c>
      <c r="J1990" s="1" t="s">
        <v>0</v>
      </c>
    </row>
    <row r="1991" spans="1:10" ht="28.8" x14ac:dyDescent="0.3">
      <c r="A1991" s="1">
        <v>1970787</v>
      </c>
      <c r="B1991" s="1" t="s">
        <v>3709</v>
      </c>
      <c r="C1991" s="1" t="s">
        <v>22</v>
      </c>
      <c r="D1991" s="1" t="s">
        <v>3710</v>
      </c>
      <c r="E1991" s="2">
        <v>0</v>
      </c>
      <c r="F1991" s="1">
        <v>4</v>
      </c>
      <c r="G1991" s="1" t="s">
        <v>72</v>
      </c>
      <c r="H1991" s="1">
        <f t="shared" si="31"/>
        <v>0</v>
      </c>
      <c r="I1991" s="1" t="s">
        <v>22</v>
      </c>
      <c r="J1991" s="1" t="s">
        <v>0</v>
      </c>
    </row>
    <row r="1992" spans="1:10" ht="28.8" x14ac:dyDescent="0.3">
      <c r="A1992" s="1">
        <v>1970788</v>
      </c>
      <c r="B1992" s="1" t="s">
        <v>3711</v>
      </c>
      <c r="C1992" s="1" t="s">
        <v>22</v>
      </c>
      <c r="D1992" s="1" t="s">
        <v>3712</v>
      </c>
      <c r="E1992" s="2">
        <v>0</v>
      </c>
      <c r="F1992" s="1">
        <v>1</v>
      </c>
      <c r="G1992" s="1" t="s">
        <v>72</v>
      </c>
      <c r="H1992" s="1">
        <f t="shared" si="31"/>
        <v>0</v>
      </c>
      <c r="I1992" s="1" t="s">
        <v>22</v>
      </c>
      <c r="J1992" s="1" t="s">
        <v>0</v>
      </c>
    </row>
    <row r="1993" spans="1:10" x14ac:dyDescent="0.3">
      <c r="A1993" s="1">
        <v>1970789</v>
      </c>
      <c r="B1993" s="1" t="s">
        <v>3713</v>
      </c>
      <c r="C1993" s="1" t="s">
        <v>1448</v>
      </c>
      <c r="D1993" s="1" t="s">
        <v>3714</v>
      </c>
      <c r="E1993" s="1">
        <f>ROUND(H1994+H1999+H2009+H2019,2)</f>
        <v>0</v>
      </c>
      <c r="F1993" s="1">
        <v>1</v>
      </c>
      <c r="G1993" s="1" t="s">
        <v>0</v>
      </c>
      <c r="H1993" s="1">
        <f t="shared" si="31"/>
        <v>0</v>
      </c>
      <c r="I1993" s="1" t="s">
        <v>22</v>
      </c>
      <c r="J1993" s="1" t="s">
        <v>0</v>
      </c>
    </row>
    <row r="1994" spans="1:10" x14ac:dyDescent="0.3">
      <c r="A1994" s="1">
        <v>1970790</v>
      </c>
      <c r="B1994" s="1" t="s">
        <v>3715</v>
      </c>
      <c r="C1994" s="1" t="s">
        <v>1499</v>
      </c>
      <c r="D1994" s="1" t="s">
        <v>3716</v>
      </c>
      <c r="E1994" s="1">
        <f>ROUND(H1995+H1996+H1997+H1998,2)</f>
        <v>0</v>
      </c>
      <c r="F1994" s="1">
        <v>1</v>
      </c>
      <c r="G1994" s="1" t="s">
        <v>0</v>
      </c>
      <c r="H1994" s="1">
        <f t="shared" si="31"/>
        <v>0</v>
      </c>
      <c r="I1994" s="1" t="s">
        <v>22</v>
      </c>
      <c r="J1994" s="1" t="s">
        <v>0</v>
      </c>
    </row>
    <row r="1995" spans="1:10" ht="28.8" x14ac:dyDescent="0.3">
      <c r="A1995" s="1">
        <v>1970791</v>
      </c>
      <c r="B1995" s="1" t="s">
        <v>3717</v>
      </c>
      <c r="C1995" s="1" t="s">
        <v>22</v>
      </c>
      <c r="D1995" s="1" t="s">
        <v>3718</v>
      </c>
      <c r="E1995" s="2">
        <v>0</v>
      </c>
      <c r="F1995" s="1">
        <v>20</v>
      </c>
      <c r="G1995" s="1" t="s">
        <v>79</v>
      </c>
      <c r="H1995" s="1">
        <f t="shared" si="31"/>
        <v>0</v>
      </c>
      <c r="I1995" s="1" t="s">
        <v>22</v>
      </c>
      <c r="J1995" s="1" t="s">
        <v>0</v>
      </c>
    </row>
    <row r="1996" spans="1:10" ht="28.8" x14ac:dyDescent="0.3">
      <c r="A1996" s="1">
        <v>1970792</v>
      </c>
      <c r="B1996" s="1" t="s">
        <v>3719</v>
      </c>
      <c r="C1996" s="1" t="s">
        <v>22</v>
      </c>
      <c r="D1996" s="1" t="s">
        <v>3720</v>
      </c>
      <c r="E1996" s="2">
        <v>0</v>
      </c>
      <c r="F1996" s="1">
        <v>154</v>
      </c>
      <c r="G1996" s="1" t="s">
        <v>79</v>
      </c>
      <c r="H1996" s="1">
        <f t="shared" si="31"/>
        <v>0</v>
      </c>
      <c r="I1996" s="1" t="s">
        <v>22</v>
      </c>
      <c r="J1996" s="1" t="s">
        <v>0</v>
      </c>
    </row>
    <row r="1997" spans="1:10" ht="28.8" x14ac:dyDescent="0.3">
      <c r="A1997" s="1">
        <v>1970793</v>
      </c>
      <c r="B1997" s="1" t="s">
        <v>3721</v>
      </c>
      <c r="C1997" s="1" t="s">
        <v>22</v>
      </c>
      <c r="D1997" s="1" t="s">
        <v>3722</v>
      </c>
      <c r="E1997" s="2">
        <v>0</v>
      </c>
      <c r="F1997" s="1">
        <v>628</v>
      </c>
      <c r="G1997" s="1" t="s">
        <v>79</v>
      </c>
      <c r="H1997" s="1">
        <f t="shared" si="31"/>
        <v>0</v>
      </c>
      <c r="I1997" s="1" t="s">
        <v>22</v>
      </c>
      <c r="J1997" s="1" t="s">
        <v>0</v>
      </c>
    </row>
    <row r="1998" spans="1:10" ht="28.8" x14ac:dyDescent="0.3">
      <c r="A1998" s="1">
        <v>1970794</v>
      </c>
      <c r="B1998" s="1" t="s">
        <v>3723</v>
      </c>
      <c r="C1998" s="1" t="s">
        <v>22</v>
      </c>
      <c r="D1998" s="1" t="s">
        <v>3724</v>
      </c>
      <c r="E1998" s="2">
        <v>0</v>
      </c>
      <c r="F1998" s="1">
        <v>107</v>
      </c>
      <c r="G1998" s="1" t="s">
        <v>79</v>
      </c>
      <c r="H1998" s="1">
        <f t="shared" si="31"/>
        <v>0</v>
      </c>
      <c r="I1998" s="1" t="s">
        <v>22</v>
      </c>
      <c r="J1998" s="1" t="s">
        <v>0</v>
      </c>
    </row>
    <row r="1999" spans="1:10" x14ac:dyDescent="0.3">
      <c r="A1999" s="1">
        <v>1970795</v>
      </c>
      <c r="B1999" s="1" t="s">
        <v>3725</v>
      </c>
      <c r="C1999" s="1" t="s">
        <v>3726</v>
      </c>
      <c r="D1999" s="1" t="s">
        <v>3727</v>
      </c>
      <c r="E1999" s="1">
        <f>ROUND(H2000+H2001+H2002+H2003+H2004+H2005+H2006+H2007+H2008,2)</f>
        <v>0</v>
      </c>
      <c r="F1999" s="1">
        <v>1</v>
      </c>
      <c r="G1999" s="1" t="s">
        <v>0</v>
      </c>
      <c r="H1999" s="1">
        <f t="shared" si="31"/>
        <v>0</v>
      </c>
      <c r="I1999" s="1" t="s">
        <v>22</v>
      </c>
      <c r="J1999" s="1" t="s">
        <v>0</v>
      </c>
    </row>
    <row r="2000" spans="1:10" x14ac:dyDescent="0.3">
      <c r="A2000" s="1">
        <v>1970796</v>
      </c>
      <c r="B2000" s="1" t="s">
        <v>3728</v>
      </c>
      <c r="C2000" s="1" t="s">
        <v>22</v>
      </c>
      <c r="D2000" s="1" t="s">
        <v>3729</v>
      </c>
      <c r="E2000" s="2">
        <v>0</v>
      </c>
      <c r="F2000" s="1">
        <v>2750</v>
      </c>
      <c r="G2000" s="1" t="s">
        <v>55</v>
      </c>
      <c r="H2000" s="1">
        <f t="shared" si="31"/>
        <v>0</v>
      </c>
      <c r="I2000" s="1" t="s">
        <v>22</v>
      </c>
      <c r="J2000" s="1" t="s">
        <v>0</v>
      </c>
    </row>
    <row r="2001" spans="1:10" x14ac:dyDescent="0.3">
      <c r="A2001" s="1">
        <v>1970797</v>
      </c>
      <c r="B2001" s="1" t="s">
        <v>3730</v>
      </c>
      <c r="C2001" s="1" t="s">
        <v>22</v>
      </c>
      <c r="D2001" s="1" t="s">
        <v>3731</v>
      </c>
      <c r="E2001" s="2">
        <v>0</v>
      </c>
      <c r="F2001" s="1">
        <v>135</v>
      </c>
      <c r="G2001" s="1" t="s">
        <v>79</v>
      </c>
      <c r="H2001" s="1">
        <f t="shared" si="31"/>
        <v>0</v>
      </c>
      <c r="I2001" s="1" t="s">
        <v>22</v>
      </c>
      <c r="J2001" s="1" t="s">
        <v>0</v>
      </c>
    </row>
    <row r="2002" spans="1:10" x14ac:dyDescent="0.3">
      <c r="A2002" s="1">
        <v>1970798</v>
      </c>
      <c r="B2002" s="1" t="s">
        <v>3732</v>
      </c>
      <c r="C2002" s="1" t="s">
        <v>22</v>
      </c>
      <c r="D2002" s="1" t="s">
        <v>3733</v>
      </c>
      <c r="E2002" s="2">
        <v>0</v>
      </c>
      <c r="F2002" s="1">
        <v>547</v>
      </c>
      <c r="G2002" s="1" t="s">
        <v>79</v>
      </c>
      <c r="H2002" s="1">
        <f t="shared" si="31"/>
        <v>0</v>
      </c>
      <c r="I2002" s="1" t="s">
        <v>22</v>
      </c>
      <c r="J2002" s="1" t="s">
        <v>0</v>
      </c>
    </row>
    <row r="2003" spans="1:10" x14ac:dyDescent="0.3">
      <c r="A2003" s="1">
        <v>1970799</v>
      </c>
      <c r="B2003" s="1" t="s">
        <v>3734</v>
      </c>
      <c r="C2003" s="1" t="s">
        <v>22</v>
      </c>
      <c r="D2003" s="1" t="s">
        <v>3735</v>
      </c>
      <c r="E2003" s="2">
        <v>0</v>
      </c>
      <c r="F2003" s="1">
        <v>242</v>
      </c>
      <c r="G2003" s="1" t="s">
        <v>79</v>
      </c>
      <c r="H2003" s="1">
        <f t="shared" si="31"/>
        <v>0</v>
      </c>
      <c r="I2003" s="1" t="s">
        <v>22</v>
      </c>
      <c r="J2003" s="1" t="s">
        <v>0</v>
      </c>
    </row>
    <row r="2004" spans="1:10" x14ac:dyDescent="0.3">
      <c r="A2004" s="1">
        <v>1970800</v>
      </c>
      <c r="B2004" s="1" t="s">
        <v>3736</v>
      </c>
      <c r="C2004" s="1" t="s">
        <v>22</v>
      </c>
      <c r="D2004" s="1" t="s">
        <v>3737</v>
      </c>
      <c r="E2004" s="2">
        <v>0</v>
      </c>
      <c r="F2004" s="1">
        <v>290</v>
      </c>
      <c r="G2004" s="1" t="s">
        <v>79</v>
      </c>
      <c r="H2004" s="1">
        <f t="shared" si="31"/>
        <v>0</v>
      </c>
      <c r="I2004" s="1" t="s">
        <v>22</v>
      </c>
      <c r="J2004" s="1" t="s">
        <v>0</v>
      </c>
    </row>
    <row r="2005" spans="1:10" x14ac:dyDescent="0.3">
      <c r="A2005" s="1">
        <v>1970801</v>
      </c>
      <c r="B2005" s="1" t="s">
        <v>3738</v>
      </c>
      <c r="C2005" s="1" t="s">
        <v>22</v>
      </c>
      <c r="D2005" s="1" t="s">
        <v>3739</v>
      </c>
      <c r="E2005" s="2">
        <v>0</v>
      </c>
      <c r="F2005" s="1">
        <v>280</v>
      </c>
      <c r="G2005" s="1" t="s">
        <v>55</v>
      </c>
      <c r="H2005" s="1">
        <f t="shared" si="31"/>
        <v>0</v>
      </c>
      <c r="I2005" s="1" t="s">
        <v>22</v>
      </c>
      <c r="J2005" s="1" t="s">
        <v>0</v>
      </c>
    </row>
    <row r="2006" spans="1:10" x14ac:dyDescent="0.3">
      <c r="A2006" s="1">
        <v>1970802</v>
      </c>
      <c r="B2006" s="1" t="s">
        <v>3740</v>
      </c>
      <c r="C2006" s="1" t="s">
        <v>22</v>
      </c>
      <c r="D2006" s="1" t="s">
        <v>3741</v>
      </c>
      <c r="E2006" s="2">
        <v>0</v>
      </c>
      <c r="F2006" s="1">
        <v>2720</v>
      </c>
      <c r="G2006" s="1" t="s">
        <v>55</v>
      </c>
      <c r="H2006" s="1">
        <f t="shared" si="31"/>
        <v>0</v>
      </c>
      <c r="I2006" s="1" t="s">
        <v>22</v>
      </c>
      <c r="J2006" s="1" t="s">
        <v>0</v>
      </c>
    </row>
    <row r="2007" spans="1:10" ht="28.8" x14ac:dyDescent="0.3">
      <c r="A2007" s="1">
        <v>1970803</v>
      </c>
      <c r="B2007" s="1" t="s">
        <v>3742</v>
      </c>
      <c r="C2007" s="1" t="s">
        <v>22</v>
      </c>
      <c r="D2007" s="1" t="s">
        <v>3743</v>
      </c>
      <c r="E2007" s="2">
        <v>0</v>
      </c>
      <c r="F2007" s="1">
        <v>2355</v>
      </c>
      <c r="G2007" s="1" t="s">
        <v>55</v>
      </c>
      <c r="H2007" s="1">
        <f t="shared" si="31"/>
        <v>0</v>
      </c>
      <c r="I2007" s="1" t="s">
        <v>22</v>
      </c>
      <c r="J2007" s="1" t="s">
        <v>0</v>
      </c>
    </row>
    <row r="2008" spans="1:10" ht="28.8" x14ac:dyDescent="0.3">
      <c r="A2008" s="1">
        <v>1970804</v>
      </c>
      <c r="B2008" s="1" t="s">
        <v>3744</v>
      </c>
      <c r="C2008" s="1" t="s">
        <v>22</v>
      </c>
      <c r="D2008" s="1" t="s">
        <v>3745</v>
      </c>
      <c r="E2008" s="2">
        <v>0</v>
      </c>
      <c r="F2008" s="1">
        <v>3</v>
      </c>
      <c r="G2008" s="1" t="s">
        <v>147</v>
      </c>
      <c r="H2008" s="1">
        <f t="shared" si="31"/>
        <v>0</v>
      </c>
      <c r="I2008" s="1" t="s">
        <v>22</v>
      </c>
      <c r="J2008" s="1" t="s">
        <v>0</v>
      </c>
    </row>
    <row r="2009" spans="1:10" x14ac:dyDescent="0.3">
      <c r="A2009" s="1">
        <v>1970805</v>
      </c>
      <c r="B2009" s="1" t="s">
        <v>3746</v>
      </c>
      <c r="C2009" s="1" t="s">
        <v>3747</v>
      </c>
      <c r="D2009" s="1" t="s">
        <v>3748</v>
      </c>
      <c r="E2009" s="1">
        <f>ROUND(H2010+H2011+H2012+H2013+H2014+H2015+H2016+H2017+H2018,2)</f>
        <v>0</v>
      </c>
      <c r="F2009" s="1">
        <v>1</v>
      </c>
      <c r="G2009" s="1" t="s">
        <v>0</v>
      </c>
      <c r="H2009" s="1">
        <f t="shared" si="31"/>
        <v>0</v>
      </c>
      <c r="I2009" s="1" t="s">
        <v>22</v>
      </c>
      <c r="J2009" s="1" t="s">
        <v>0</v>
      </c>
    </row>
    <row r="2010" spans="1:10" x14ac:dyDescent="0.3">
      <c r="A2010" s="1">
        <v>1970806</v>
      </c>
      <c r="B2010" s="1" t="s">
        <v>3749</v>
      </c>
      <c r="C2010" s="1" t="s">
        <v>22</v>
      </c>
      <c r="D2010" s="1" t="s">
        <v>3750</v>
      </c>
      <c r="E2010" s="2">
        <v>0</v>
      </c>
      <c r="F2010" s="1">
        <v>3</v>
      </c>
      <c r="G2010" s="1" t="s">
        <v>147</v>
      </c>
      <c r="H2010" s="1">
        <f t="shared" si="31"/>
        <v>0</v>
      </c>
      <c r="I2010" s="1" t="s">
        <v>22</v>
      </c>
      <c r="J2010" s="1" t="s">
        <v>0</v>
      </c>
    </row>
    <row r="2011" spans="1:10" ht="28.8" x14ac:dyDescent="0.3">
      <c r="A2011" s="1">
        <v>1970807</v>
      </c>
      <c r="B2011" s="1" t="s">
        <v>3751</v>
      </c>
      <c r="C2011" s="1" t="s">
        <v>22</v>
      </c>
      <c r="D2011" s="1" t="s">
        <v>3752</v>
      </c>
      <c r="E2011" s="2">
        <v>0</v>
      </c>
      <c r="F2011" s="1">
        <v>5</v>
      </c>
      <c r="G2011" s="1" t="s">
        <v>147</v>
      </c>
      <c r="H2011" s="1">
        <f t="shared" si="31"/>
        <v>0</v>
      </c>
      <c r="I2011" s="1" t="s">
        <v>22</v>
      </c>
      <c r="J2011" s="1" t="s">
        <v>0</v>
      </c>
    </row>
    <row r="2012" spans="1:10" ht="28.8" x14ac:dyDescent="0.3">
      <c r="A2012" s="1">
        <v>1970808</v>
      </c>
      <c r="B2012" s="1" t="s">
        <v>3753</v>
      </c>
      <c r="C2012" s="1" t="s">
        <v>22</v>
      </c>
      <c r="D2012" s="1" t="s">
        <v>3754</v>
      </c>
      <c r="E2012" s="2">
        <v>0</v>
      </c>
      <c r="F2012" s="1">
        <v>5</v>
      </c>
      <c r="G2012" s="1" t="s">
        <v>147</v>
      </c>
      <c r="H2012" s="1">
        <f t="shared" si="31"/>
        <v>0</v>
      </c>
      <c r="I2012" s="1" t="s">
        <v>22</v>
      </c>
      <c r="J2012" s="1" t="s">
        <v>0</v>
      </c>
    </row>
    <row r="2013" spans="1:10" ht="28.8" x14ac:dyDescent="0.3">
      <c r="A2013" s="1">
        <v>1970809</v>
      </c>
      <c r="B2013" s="1" t="s">
        <v>3755</v>
      </c>
      <c r="C2013" s="1" t="s">
        <v>22</v>
      </c>
      <c r="D2013" s="1" t="s">
        <v>3756</v>
      </c>
      <c r="E2013" s="2">
        <v>0</v>
      </c>
      <c r="F2013" s="1">
        <v>1</v>
      </c>
      <c r="G2013" s="1" t="s">
        <v>147</v>
      </c>
      <c r="H2013" s="1">
        <f t="shared" si="31"/>
        <v>0</v>
      </c>
      <c r="I2013" s="1" t="s">
        <v>22</v>
      </c>
      <c r="J2013" s="1" t="s">
        <v>0</v>
      </c>
    </row>
    <row r="2014" spans="1:10" ht="28.8" x14ac:dyDescent="0.3">
      <c r="A2014" s="1">
        <v>1970810</v>
      </c>
      <c r="B2014" s="1" t="s">
        <v>3757</v>
      </c>
      <c r="C2014" s="1" t="s">
        <v>22</v>
      </c>
      <c r="D2014" s="1" t="s">
        <v>3758</v>
      </c>
      <c r="E2014" s="2">
        <v>0</v>
      </c>
      <c r="F2014" s="1">
        <v>1</v>
      </c>
      <c r="G2014" s="1" t="s">
        <v>147</v>
      </c>
      <c r="H2014" s="1">
        <f t="shared" si="31"/>
        <v>0</v>
      </c>
      <c r="I2014" s="1" t="s">
        <v>22</v>
      </c>
      <c r="J2014" s="1" t="s">
        <v>0</v>
      </c>
    </row>
    <row r="2015" spans="1:10" ht="28.8" x14ac:dyDescent="0.3">
      <c r="A2015" s="1">
        <v>1970811</v>
      </c>
      <c r="B2015" s="1" t="s">
        <v>3759</v>
      </c>
      <c r="C2015" s="1" t="s">
        <v>22</v>
      </c>
      <c r="D2015" s="1" t="s">
        <v>3760</v>
      </c>
      <c r="E2015" s="2">
        <v>0</v>
      </c>
      <c r="F2015" s="1">
        <v>276</v>
      </c>
      <c r="G2015" s="1" t="s">
        <v>79</v>
      </c>
      <c r="H2015" s="1">
        <f t="shared" si="31"/>
        <v>0</v>
      </c>
      <c r="I2015" s="1" t="s">
        <v>22</v>
      </c>
      <c r="J2015" s="1" t="s">
        <v>0</v>
      </c>
    </row>
    <row r="2016" spans="1:10" ht="28.8" x14ac:dyDescent="0.3">
      <c r="A2016" s="1">
        <v>1970812</v>
      </c>
      <c r="B2016" s="1" t="s">
        <v>3761</v>
      </c>
      <c r="C2016" s="1" t="s">
        <v>22</v>
      </c>
      <c r="D2016" s="1" t="s">
        <v>3762</v>
      </c>
      <c r="E2016" s="2">
        <v>0</v>
      </c>
      <c r="F2016" s="1">
        <v>550</v>
      </c>
      <c r="G2016" s="1" t="s">
        <v>79</v>
      </c>
      <c r="H2016" s="1">
        <f t="shared" si="31"/>
        <v>0</v>
      </c>
      <c r="I2016" s="1" t="s">
        <v>22</v>
      </c>
      <c r="J2016" s="1" t="s">
        <v>0</v>
      </c>
    </row>
    <row r="2017" spans="1:10" ht="28.8" x14ac:dyDescent="0.3">
      <c r="A2017" s="1">
        <v>1970813</v>
      </c>
      <c r="B2017" s="1" t="s">
        <v>3763</v>
      </c>
      <c r="C2017" s="1" t="s">
        <v>22</v>
      </c>
      <c r="D2017" s="1" t="s">
        <v>3764</v>
      </c>
      <c r="E2017" s="2">
        <v>0</v>
      </c>
      <c r="F2017" s="1">
        <v>470</v>
      </c>
      <c r="G2017" s="1" t="s">
        <v>79</v>
      </c>
      <c r="H2017" s="1">
        <f t="shared" si="31"/>
        <v>0</v>
      </c>
      <c r="I2017" s="1" t="s">
        <v>22</v>
      </c>
      <c r="J2017" s="1" t="s">
        <v>0</v>
      </c>
    </row>
    <row r="2018" spans="1:10" x14ac:dyDescent="0.3">
      <c r="A2018" s="1">
        <v>1970814</v>
      </c>
      <c r="B2018" s="1" t="s">
        <v>3765</v>
      </c>
      <c r="C2018" s="1" t="s">
        <v>22</v>
      </c>
      <c r="D2018" s="1" t="s">
        <v>3766</v>
      </c>
      <c r="E2018" s="2">
        <v>0</v>
      </c>
      <c r="F2018" s="1">
        <v>1</v>
      </c>
      <c r="G2018" s="1" t="s">
        <v>147</v>
      </c>
      <c r="H2018" s="1">
        <f t="shared" si="31"/>
        <v>0</v>
      </c>
      <c r="I2018" s="1" t="s">
        <v>22</v>
      </c>
      <c r="J2018" s="1" t="s">
        <v>0</v>
      </c>
    </row>
    <row r="2019" spans="1:10" x14ac:dyDescent="0.3">
      <c r="A2019" s="1">
        <v>1970815</v>
      </c>
      <c r="B2019" s="1" t="s">
        <v>3767</v>
      </c>
      <c r="C2019" s="1" t="s">
        <v>3768</v>
      </c>
      <c r="D2019" s="1" t="s">
        <v>3769</v>
      </c>
      <c r="E2019" s="1">
        <f>ROUND(H2020+H2021+H2022+H2023+H2024+H2025+H2026+H2027+H2028,2)</f>
        <v>0</v>
      </c>
      <c r="F2019" s="1">
        <v>1</v>
      </c>
      <c r="G2019" s="1" t="s">
        <v>0</v>
      </c>
      <c r="H2019" s="1">
        <f t="shared" si="31"/>
        <v>0</v>
      </c>
      <c r="I2019" s="1" t="s">
        <v>22</v>
      </c>
      <c r="J2019" s="1" t="s">
        <v>0</v>
      </c>
    </row>
    <row r="2020" spans="1:10" x14ac:dyDescent="0.3">
      <c r="A2020" s="1">
        <v>1970816</v>
      </c>
      <c r="B2020" s="1" t="s">
        <v>3770</v>
      </c>
      <c r="C2020" s="1" t="s">
        <v>22</v>
      </c>
      <c r="D2020" s="1" t="s">
        <v>3771</v>
      </c>
      <c r="E2020" s="2">
        <v>0</v>
      </c>
      <c r="F2020" s="1">
        <v>1</v>
      </c>
      <c r="G2020" s="1" t="s">
        <v>147</v>
      </c>
      <c r="H2020" s="1">
        <f t="shared" si="31"/>
        <v>0</v>
      </c>
      <c r="I2020" s="1" t="s">
        <v>22</v>
      </c>
      <c r="J2020" s="1" t="s">
        <v>0</v>
      </c>
    </row>
    <row r="2021" spans="1:10" x14ac:dyDescent="0.3">
      <c r="A2021" s="1">
        <v>1970817</v>
      </c>
      <c r="B2021" s="1" t="s">
        <v>3772</v>
      </c>
      <c r="C2021" s="1" t="s">
        <v>22</v>
      </c>
      <c r="D2021" s="1" t="s">
        <v>3773</v>
      </c>
      <c r="E2021" s="2">
        <v>0</v>
      </c>
      <c r="F2021" s="1">
        <v>1</v>
      </c>
      <c r="G2021" s="1" t="s">
        <v>147</v>
      </c>
      <c r="H2021" s="1">
        <f t="shared" si="31"/>
        <v>0</v>
      </c>
      <c r="I2021" s="1" t="s">
        <v>22</v>
      </c>
      <c r="J2021" s="1" t="s">
        <v>0</v>
      </c>
    </row>
    <row r="2022" spans="1:10" x14ac:dyDescent="0.3">
      <c r="A2022" s="1">
        <v>1970818</v>
      </c>
      <c r="B2022" s="1" t="s">
        <v>3774</v>
      </c>
      <c r="C2022" s="1" t="s">
        <v>22</v>
      </c>
      <c r="D2022" s="1" t="s">
        <v>3436</v>
      </c>
      <c r="E2022" s="2">
        <v>0</v>
      </c>
      <c r="F2022" s="1">
        <v>1</v>
      </c>
      <c r="G2022" s="1" t="s">
        <v>147</v>
      </c>
      <c r="H2022" s="1">
        <f t="shared" si="31"/>
        <v>0</v>
      </c>
      <c r="I2022" s="1" t="s">
        <v>22</v>
      </c>
      <c r="J2022" s="1" t="s">
        <v>0</v>
      </c>
    </row>
    <row r="2023" spans="1:10" x14ac:dyDescent="0.3">
      <c r="A2023" s="1">
        <v>1970819</v>
      </c>
      <c r="B2023" s="1" t="s">
        <v>3775</v>
      </c>
      <c r="C2023" s="1" t="s">
        <v>22</v>
      </c>
      <c r="D2023" s="1" t="s">
        <v>3776</v>
      </c>
      <c r="E2023" s="2">
        <v>0</v>
      </c>
      <c r="F2023" s="1">
        <v>22</v>
      </c>
      <c r="G2023" s="1" t="s">
        <v>72</v>
      </c>
      <c r="H2023" s="1">
        <f t="shared" si="31"/>
        <v>0</v>
      </c>
      <c r="I2023" s="1" t="s">
        <v>22</v>
      </c>
      <c r="J2023" s="1" t="s">
        <v>0</v>
      </c>
    </row>
    <row r="2024" spans="1:10" x14ac:dyDescent="0.3">
      <c r="A2024" s="1">
        <v>1970820</v>
      </c>
      <c r="B2024" s="1" t="s">
        <v>3777</v>
      </c>
      <c r="C2024" s="1" t="s">
        <v>22</v>
      </c>
      <c r="D2024" s="1" t="s">
        <v>3444</v>
      </c>
      <c r="E2024" s="2">
        <v>0</v>
      </c>
      <c r="F2024" s="1">
        <v>1</v>
      </c>
      <c r="G2024" s="1" t="s">
        <v>147</v>
      </c>
      <c r="H2024" s="1">
        <f t="shared" si="31"/>
        <v>0</v>
      </c>
      <c r="I2024" s="1" t="s">
        <v>22</v>
      </c>
      <c r="J2024" s="1" t="s">
        <v>0</v>
      </c>
    </row>
    <row r="2025" spans="1:10" x14ac:dyDescent="0.3">
      <c r="A2025" s="1">
        <v>1970821</v>
      </c>
      <c r="B2025" s="1" t="s">
        <v>3778</v>
      </c>
      <c r="C2025" s="1" t="s">
        <v>22</v>
      </c>
      <c r="D2025" s="1" t="s">
        <v>3446</v>
      </c>
      <c r="E2025" s="2">
        <v>0</v>
      </c>
      <c r="F2025" s="1">
        <v>1</v>
      </c>
      <c r="G2025" s="1" t="s">
        <v>147</v>
      </c>
      <c r="H2025" s="1">
        <f t="shared" si="31"/>
        <v>0</v>
      </c>
      <c r="I2025" s="1" t="s">
        <v>22</v>
      </c>
      <c r="J2025" s="1" t="s">
        <v>0</v>
      </c>
    </row>
    <row r="2026" spans="1:10" x14ac:dyDescent="0.3">
      <c r="A2026" s="1">
        <v>1970822</v>
      </c>
      <c r="B2026" s="1" t="s">
        <v>3779</v>
      </c>
      <c r="C2026" s="1" t="s">
        <v>22</v>
      </c>
      <c r="D2026" s="1" t="s">
        <v>3780</v>
      </c>
      <c r="E2026" s="2">
        <v>0</v>
      </c>
      <c r="F2026" s="1">
        <v>1</v>
      </c>
      <c r="G2026" s="1" t="s">
        <v>147</v>
      </c>
      <c r="H2026" s="1">
        <f t="shared" si="31"/>
        <v>0</v>
      </c>
      <c r="I2026" s="1" t="s">
        <v>22</v>
      </c>
      <c r="J2026" s="1" t="s">
        <v>0</v>
      </c>
    </row>
    <row r="2027" spans="1:10" x14ac:dyDescent="0.3">
      <c r="A2027" s="1">
        <v>1970823</v>
      </c>
      <c r="B2027" s="1" t="s">
        <v>3781</v>
      </c>
      <c r="C2027" s="1" t="s">
        <v>22</v>
      </c>
      <c r="D2027" s="1" t="s">
        <v>3782</v>
      </c>
      <c r="E2027" s="2">
        <v>0</v>
      </c>
      <c r="F2027" s="1">
        <v>1</v>
      </c>
      <c r="G2027" s="1" t="s">
        <v>147</v>
      </c>
      <c r="H2027" s="1">
        <f t="shared" si="31"/>
        <v>0</v>
      </c>
      <c r="I2027" s="1" t="s">
        <v>22</v>
      </c>
      <c r="J2027" s="1" t="s">
        <v>0</v>
      </c>
    </row>
    <row r="2028" spans="1:10" x14ac:dyDescent="0.3">
      <c r="A2028" s="1">
        <v>1970824</v>
      </c>
      <c r="B2028" s="1" t="s">
        <v>3783</v>
      </c>
      <c r="C2028" s="1" t="s">
        <v>22</v>
      </c>
      <c r="D2028" s="1" t="s">
        <v>3784</v>
      </c>
      <c r="E2028" s="2">
        <v>0</v>
      </c>
      <c r="F2028" s="1">
        <v>1</v>
      </c>
      <c r="G2028" s="1" t="s">
        <v>147</v>
      </c>
      <c r="H2028" s="1">
        <f t="shared" si="31"/>
        <v>0</v>
      </c>
      <c r="I2028" s="1" t="s">
        <v>22</v>
      </c>
      <c r="J2028" s="1" t="s">
        <v>0</v>
      </c>
    </row>
    <row r="2029" spans="1:10" x14ac:dyDescent="0.3">
      <c r="A2029" s="1">
        <v>1970825</v>
      </c>
      <c r="B2029" s="1" t="s">
        <v>3785</v>
      </c>
      <c r="C2029" s="1" t="s">
        <v>3786</v>
      </c>
      <c r="D2029" s="1" t="s">
        <v>3787</v>
      </c>
      <c r="E2029" s="1">
        <f>ROUND(H2030+H2039+H2047+H2058+H2067+H2076+H2086+H2093,2)</f>
        <v>0</v>
      </c>
      <c r="F2029" s="1">
        <v>1</v>
      </c>
      <c r="G2029" s="1" t="s">
        <v>0</v>
      </c>
      <c r="H2029" s="1">
        <f t="shared" si="31"/>
        <v>0</v>
      </c>
      <c r="I2029" s="1" t="s">
        <v>22</v>
      </c>
      <c r="J2029" s="1" t="s">
        <v>0</v>
      </c>
    </row>
    <row r="2030" spans="1:10" x14ac:dyDescent="0.3">
      <c r="A2030" s="1">
        <v>1970826</v>
      </c>
      <c r="B2030" s="1" t="s">
        <v>3788</v>
      </c>
      <c r="C2030" s="1" t="s">
        <v>3789</v>
      </c>
      <c r="D2030" s="1" t="s">
        <v>3790</v>
      </c>
      <c r="E2030" s="1">
        <f>ROUND(H2031+H2032+H2033+H2034+H2035+H2036+H2037+H2038,2)</f>
        <v>0</v>
      </c>
      <c r="F2030" s="1">
        <v>1</v>
      </c>
      <c r="G2030" s="1" t="s">
        <v>0</v>
      </c>
      <c r="H2030" s="1">
        <f t="shared" si="31"/>
        <v>0</v>
      </c>
      <c r="I2030" s="1" t="s">
        <v>22</v>
      </c>
      <c r="J2030" s="1" t="s">
        <v>0</v>
      </c>
    </row>
    <row r="2031" spans="1:10" x14ac:dyDescent="0.3">
      <c r="A2031" s="1">
        <v>1970827</v>
      </c>
      <c r="B2031" s="1" t="s">
        <v>3791</v>
      </c>
      <c r="C2031" s="1" t="s">
        <v>22</v>
      </c>
      <c r="D2031" s="1" t="s">
        <v>3792</v>
      </c>
      <c r="E2031" s="2">
        <v>0</v>
      </c>
      <c r="F2031" s="1">
        <v>1</v>
      </c>
      <c r="G2031" s="1" t="s">
        <v>72</v>
      </c>
      <c r="H2031" s="1">
        <f t="shared" si="31"/>
        <v>0</v>
      </c>
      <c r="I2031" s="1" t="s">
        <v>22</v>
      </c>
      <c r="J2031" s="1" t="s">
        <v>0</v>
      </c>
    </row>
    <row r="2032" spans="1:10" x14ac:dyDescent="0.3">
      <c r="A2032" s="1">
        <v>1970828</v>
      </c>
      <c r="B2032" s="1" t="s">
        <v>3793</v>
      </c>
      <c r="C2032" s="1" t="s">
        <v>22</v>
      </c>
      <c r="D2032" s="1" t="s">
        <v>3794</v>
      </c>
      <c r="E2032" s="2">
        <v>0</v>
      </c>
      <c r="F2032" s="1">
        <v>1</v>
      </c>
      <c r="G2032" s="1" t="s">
        <v>72</v>
      </c>
      <c r="H2032" s="1">
        <f t="shared" si="31"/>
        <v>0</v>
      </c>
      <c r="I2032" s="1" t="s">
        <v>22</v>
      </c>
      <c r="J2032" s="1" t="s">
        <v>0</v>
      </c>
    </row>
    <row r="2033" spans="1:10" x14ac:dyDescent="0.3">
      <c r="A2033" s="1">
        <v>1970829</v>
      </c>
      <c r="B2033" s="1" t="s">
        <v>3795</v>
      </c>
      <c r="C2033" s="1" t="s">
        <v>22</v>
      </c>
      <c r="D2033" s="1" t="s">
        <v>3796</v>
      </c>
      <c r="E2033" s="2">
        <v>0</v>
      </c>
      <c r="F2033" s="1">
        <v>65</v>
      </c>
      <c r="G2033" s="1" t="s">
        <v>441</v>
      </c>
      <c r="H2033" s="1">
        <f t="shared" si="31"/>
        <v>0</v>
      </c>
      <c r="I2033" s="1" t="s">
        <v>22</v>
      </c>
      <c r="J2033" s="1" t="s">
        <v>0</v>
      </c>
    </row>
    <row r="2034" spans="1:10" x14ac:dyDescent="0.3">
      <c r="A2034" s="1">
        <v>1970830</v>
      </c>
      <c r="B2034" s="1" t="s">
        <v>3797</v>
      </c>
      <c r="C2034" s="1" t="s">
        <v>22</v>
      </c>
      <c r="D2034" s="1" t="s">
        <v>3798</v>
      </c>
      <c r="E2034" s="2">
        <v>0</v>
      </c>
      <c r="F2034" s="1">
        <v>65</v>
      </c>
      <c r="G2034" s="1" t="s">
        <v>441</v>
      </c>
      <c r="H2034" s="1">
        <f t="shared" si="31"/>
        <v>0</v>
      </c>
      <c r="I2034" s="1" t="s">
        <v>22</v>
      </c>
      <c r="J2034" s="1" t="s">
        <v>0</v>
      </c>
    </row>
    <row r="2035" spans="1:10" x14ac:dyDescent="0.3">
      <c r="A2035" s="1">
        <v>1970831</v>
      </c>
      <c r="B2035" s="1" t="s">
        <v>3799</v>
      </c>
      <c r="C2035" s="1" t="s">
        <v>22</v>
      </c>
      <c r="D2035" s="1" t="s">
        <v>3800</v>
      </c>
      <c r="E2035" s="2">
        <v>0</v>
      </c>
      <c r="F2035" s="1">
        <v>65</v>
      </c>
      <c r="G2035" s="1" t="s">
        <v>441</v>
      </c>
      <c r="H2035" s="1">
        <f t="shared" si="31"/>
        <v>0</v>
      </c>
      <c r="I2035" s="1" t="s">
        <v>22</v>
      </c>
      <c r="J2035" s="1" t="s">
        <v>0</v>
      </c>
    </row>
    <row r="2036" spans="1:10" x14ac:dyDescent="0.3">
      <c r="A2036" s="1">
        <v>1970832</v>
      </c>
      <c r="B2036" s="1" t="s">
        <v>3801</v>
      </c>
      <c r="C2036" s="1" t="s">
        <v>22</v>
      </c>
      <c r="D2036" s="1" t="s">
        <v>3802</v>
      </c>
      <c r="E2036" s="2">
        <v>0</v>
      </c>
      <c r="F2036" s="1">
        <v>0.7</v>
      </c>
      <c r="G2036" s="1" t="s">
        <v>716</v>
      </c>
      <c r="H2036" s="1">
        <f t="shared" si="31"/>
        <v>0</v>
      </c>
      <c r="I2036" s="1" t="s">
        <v>22</v>
      </c>
      <c r="J2036" s="1" t="s">
        <v>0</v>
      </c>
    </row>
    <row r="2037" spans="1:10" x14ac:dyDescent="0.3">
      <c r="A2037" s="1">
        <v>1970833</v>
      </c>
      <c r="B2037" s="1" t="s">
        <v>3803</v>
      </c>
      <c r="C2037" s="1" t="s">
        <v>22</v>
      </c>
      <c r="D2037" s="1" t="s">
        <v>3804</v>
      </c>
      <c r="E2037" s="2">
        <v>0</v>
      </c>
      <c r="F2037" s="1">
        <v>2</v>
      </c>
      <c r="G2037" s="1" t="s">
        <v>72</v>
      </c>
      <c r="H2037" s="1">
        <f t="shared" si="31"/>
        <v>0</v>
      </c>
      <c r="I2037" s="1" t="s">
        <v>22</v>
      </c>
      <c r="J2037" s="1" t="s">
        <v>3805</v>
      </c>
    </row>
    <row r="2038" spans="1:10" x14ac:dyDescent="0.3">
      <c r="A2038" s="1">
        <v>1970834</v>
      </c>
      <c r="B2038" s="1" t="s">
        <v>3806</v>
      </c>
      <c r="C2038" s="1" t="s">
        <v>22</v>
      </c>
      <c r="D2038" s="1" t="s">
        <v>3807</v>
      </c>
      <c r="E2038" s="2">
        <v>0</v>
      </c>
      <c r="F2038" s="1">
        <v>1</v>
      </c>
      <c r="G2038" s="1" t="s">
        <v>72</v>
      </c>
      <c r="H2038" s="1">
        <f t="shared" si="31"/>
        <v>0</v>
      </c>
      <c r="I2038" s="1" t="s">
        <v>22</v>
      </c>
      <c r="J2038" s="1" t="s">
        <v>3805</v>
      </c>
    </row>
    <row r="2039" spans="1:10" x14ac:dyDescent="0.3">
      <c r="A2039" s="1">
        <v>1970835</v>
      </c>
      <c r="B2039" s="1" t="s">
        <v>3808</v>
      </c>
      <c r="C2039" s="1" t="s">
        <v>3809</v>
      </c>
      <c r="D2039" s="1" t="s">
        <v>3810</v>
      </c>
      <c r="E2039" s="1">
        <f>ROUND(H2040+H2041+H2042+H2043+H2044+H2045+H2046,2)</f>
        <v>0</v>
      </c>
      <c r="F2039" s="1">
        <v>1</v>
      </c>
      <c r="G2039" s="1" t="s">
        <v>0</v>
      </c>
      <c r="H2039" s="1">
        <f t="shared" si="31"/>
        <v>0</v>
      </c>
      <c r="I2039" s="1" t="s">
        <v>22</v>
      </c>
      <c r="J2039" s="1" t="s">
        <v>0</v>
      </c>
    </row>
    <row r="2040" spans="1:10" x14ac:dyDescent="0.3">
      <c r="A2040" s="1">
        <v>1970836</v>
      </c>
      <c r="B2040" s="1" t="s">
        <v>3811</v>
      </c>
      <c r="C2040" s="1" t="s">
        <v>22</v>
      </c>
      <c r="D2040" s="1" t="s">
        <v>3792</v>
      </c>
      <c r="E2040" s="2">
        <v>0</v>
      </c>
      <c r="F2040" s="1">
        <v>1</v>
      </c>
      <c r="G2040" s="1" t="s">
        <v>72</v>
      </c>
      <c r="H2040" s="1">
        <f t="shared" si="31"/>
        <v>0</v>
      </c>
      <c r="I2040" s="1" t="s">
        <v>22</v>
      </c>
      <c r="J2040" s="1" t="s">
        <v>0</v>
      </c>
    </row>
    <row r="2041" spans="1:10" x14ac:dyDescent="0.3">
      <c r="A2041" s="1">
        <v>1970837</v>
      </c>
      <c r="B2041" s="1" t="s">
        <v>3812</v>
      </c>
      <c r="C2041" s="1" t="s">
        <v>22</v>
      </c>
      <c r="D2041" s="1" t="s">
        <v>3794</v>
      </c>
      <c r="E2041" s="2">
        <v>0</v>
      </c>
      <c r="F2041" s="1">
        <v>1</v>
      </c>
      <c r="G2041" s="1" t="s">
        <v>72</v>
      </c>
      <c r="H2041" s="1">
        <f t="shared" si="31"/>
        <v>0</v>
      </c>
      <c r="I2041" s="1" t="s">
        <v>22</v>
      </c>
      <c r="J2041" s="1" t="s">
        <v>0</v>
      </c>
    </row>
    <row r="2042" spans="1:10" x14ac:dyDescent="0.3">
      <c r="A2042" s="1">
        <v>1970838</v>
      </c>
      <c r="B2042" s="1" t="s">
        <v>3813</v>
      </c>
      <c r="C2042" s="1" t="s">
        <v>22</v>
      </c>
      <c r="D2042" s="1" t="s">
        <v>3814</v>
      </c>
      <c r="E2042" s="2">
        <v>0</v>
      </c>
      <c r="F2042" s="1">
        <v>68</v>
      </c>
      <c r="G2042" s="1" t="s">
        <v>441</v>
      </c>
      <c r="H2042" s="1">
        <f t="shared" si="31"/>
        <v>0</v>
      </c>
      <c r="I2042" s="1" t="s">
        <v>22</v>
      </c>
      <c r="J2042" s="1" t="s">
        <v>0</v>
      </c>
    </row>
    <row r="2043" spans="1:10" x14ac:dyDescent="0.3">
      <c r="A2043" s="1">
        <v>1970839</v>
      </c>
      <c r="B2043" s="1" t="s">
        <v>3815</v>
      </c>
      <c r="C2043" s="1" t="s">
        <v>22</v>
      </c>
      <c r="D2043" s="1" t="s">
        <v>3798</v>
      </c>
      <c r="E2043" s="2">
        <v>0</v>
      </c>
      <c r="F2043" s="1">
        <v>68</v>
      </c>
      <c r="G2043" s="1" t="s">
        <v>441</v>
      </c>
      <c r="H2043" s="1">
        <f t="shared" si="31"/>
        <v>0</v>
      </c>
      <c r="I2043" s="1" t="s">
        <v>22</v>
      </c>
      <c r="J2043" s="1" t="s">
        <v>0</v>
      </c>
    </row>
    <row r="2044" spans="1:10" x14ac:dyDescent="0.3">
      <c r="A2044" s="1">
        <v>1970840</v>
      </c>
      <c r="B2044" s="1" t="s">
        <v>3816</v>
      </c>
      <c r="C2044" s="1" t="s">
        <v>22</v>
      </c>
      <c r="D2044" s="1" t="s">
        <v>3800</v>
      </c>
      <c r="E2044" s="2">
        <v>0</v>
      </c>
      <c r="F2044" s="1">
        <v>68</v>
      </c>
      <c r="G2044" s="1" t="s">
        <v>441</v>
      </c>
      <c r="H2044" s="1">
        <f t="shared" si="31"/>
        <v>0</v>
      </c>
      <c r="I2044" s="1" t="s">
        <v>22</v>
      </c>
      <c r="J2044" s="1" t="s">
        <v>0</v>
      </c>
    </row>
    <row r="2045" spans="1:10" x14ac:dyDescent="0.3">
      <c r="A2045" s="1">
        <v>1970841</v>
      </c>
      <c r="B2045" s="1" t="s">
        <v>3817</v>
      </c>
      <c r="C2045" s="1" t="s">
        <v>22</v>
      </c>
      <c r="D2045" s="1" t="s">
        <v>3802</v>
      </c>
      <c r="E2045" s="2">
        <v>0</v>
      </c>
      <c r="F2045" s="1">
        <v>0.76</v>
      </c>
      <c r="G2045" s="1" t="s">
        <v>716</v>
      </c>
      <c r="H2045" s="1">
        <f t="shared" si="31"/>
        <v>0</v>
      </c>
      <c r="I2045" s="1" t="s">
        <v>22</v>
      </c>
      <c r="J2045" s="1" t="s">
        <v>0</v>
      </c>
    </row>
    <row r="2046" spans="1:10" x14ac:dyDescent="0.3">
      <c r="A2046" s="1">
        <v>1970842</v>
      </c>
      <c r="B2046" s="1" t="s">
        <v>3818</v>
      </c>
      <c r="C2046" s="1" t="s">
        <v>22</v>
      </c>
      <c r="D2046" s="1" t="s">
        <v>3804</v>
      </c>
      <c r="E2046" s="2">
        <v>0</v>
      </c>
      <c r="F2046" s="1">
        <v>4</v>
      </c>
      <c r="G2046" s="1" t="s">
        <v>72</v>
      </c>
      <c r="H2046" s="1">
        <f t="shared" si="31"/>
        <v>0</v>
      </c>
      <c r="I2046" s="1" t="s">
        <v>22</v>
      </c>
      <c r="J2046" s="1" t="s">
        <v>3805</v>
      </c>
    </row>
    <row r="2047" spans="1:10" x14ac:dyDescent="0.3">
      <c r="A2047" s="1">
        <v>1970843</v>
      </c>
      <c r="B2047" s="1" t="s">
        <v>3819</v>
      </c>
      <c r="C2047" s="1" t="s">
        <v>3820</v>
      </c>
      <c r="D2047" s="1" t="s">
        <v>3821</v>
      </c>
      <c r="E2047" s="1">
        <f>ROUND(H2048+H2049+H2050+H2051+H2052+H2053+H2054+H2055+H2056+H2057,2)</f>
        <v>0</v>
      </c>
      <c r="F2047" s="1">
        <v>1</v>
      </c>
      <c r="G2047" s="1" t="s">
        <v>0</v>
      </c>
      <c r="H2047" s="1">
        <f t="shared" si="31"/>
        <v>0</v>
      </c>
      <c r="I2047" s="1" t="s">
        <v>22</v>
      </c>
      <c r="J2047" s="1" t="s">
        <v>0</v>
      </c>
    </row>
    <row r="2048" spans="1:10" x14ac:dyDescent="0.3">
      <c r="A2048" s="1">
        <v>1970844</v>
      </c>
      <c r="B2048" s="1" t="s">
        <v>3822</v>
      </c>
      <c r="C2048" s="1" t="s">
        <v>22</v>
      </c>
      <c r="D2048" s="1" t="s">
        <v>3792</v>
      </c>
      <c r="E2048" s="2">
        <v>0</v>
      </c>
      <c r="F2048" s="1">
        <v>1</v>
      </c>
      <c r="G2048" s="1" t="s">
        <v>72</v>
      </c>
      <c r="H2048" s="1">
        <f t="shared" si="31"/>
        <v>0</v>
      </c>
      <c r="I2048" s="1" t="s">
        <v>22</v>
      </c>
      <c r="J2048" s="1" t="s">
        <v>0</v>
      </c>
    </row>
    <row r="2049" spans="1:10" x14ac:dyDescent="0.3">
      <c r="A2049" s="1">
        <v>1970845</v>
      </c>
      <c r="B2049" s="1" t="s">
        <v>3823</v>
      </c>
      <c r="C2049" s="1" t="s">
        <v>22</v>
      </c>
      <c r="D2049" s="1" t="s">
        <v>3794</v>
      </c>
      <c r="E2049" s="2">
        <v>0</v>
      </c>
      <c r="F2049" s="1">
        <v>1</v>
      </c>
      <c r="G2049" s="1" t="s">
        <v>72</v>
      </c>
      <c r="H2049" s="1">
        <f t="shared" si="31"/>
        <v>0</v>
      </c>
      <c r="I2049" s="1" t="s">
        <v>22</v>
      </c>
      <c r="J2049" s="1" t="s">
        <v>0</v>
      </c>
    </row>
    <row r="2050" spans="1:10" x14ac:dyDescent="0.3">
      <c r="A2050" s="1">
        <v>1970846</v>
      </c>
      <c r="B2050" s="1" t="s">
        <v>3824</v>
      </c>
      <c r="C2050" s="1" t="s">
        <v>22</v>
      </c>
      <c r="D2050" s="1" t="s">
        <v>3796</v>
      </c>
      <c r="E2050" s="2">
        <v>0</v>
      </c>
      <c r="F2050" s="1">
        <v>62</v>
      </c>
      <c r="G2050" s="1" t="s">
        <v>441</v>
      </c>
      <c r="H2050" s="1">
        <f t="shared" si="31"/>
        <v>0</v>
      </c>
      <c r="I2050" s="1" t="s">
        <v>22</v>
      </c>
      <c r="J2050" s="1" t="s">
        <v>0</v>
      </c>
    </row>
    <row r="2051" spans="1:10" x14ac:dyDescent="0.3">
      <c r="A2051" s="1">
        <v>1970847</v>
      </c>
      <c r="B2051" s="1" t="s">
        <v>3825</v>
      </c>
      <c r="C2051" s="1" t="s">
        <v>22</v>
      </c>
      <c r="D2051" s="1" t="s">
        <v>3798</v>
      </c>
      <c r="E2051" s="2">
        <v>0</v>
      </c>
      <c r="F2051" s="1">
        <v>62</v>
      </c>
      <c r="G2051" s="1" t="s">
        <v>441</v>
      </c>
      <c r="H2051" s="1">
        <f t="shared" ref="H2051:H2114" si="32">IF(ISNUMBER(VALUE(E2051)),ROUND(SUM(ROUND(E2051,2)*F2051),2),"N")</f>
        <v>0</v>
      </c>
      <c r="I2051" s="1" t="s">
        <v>22</v>
      </c>
      <c r="J2051" s="1" t="s">
        <v>0</v>
      </c>
    </row>
    <row r="2052" spans="1:10" x14ac:dyDescent="0.3">
      <c r="A2052" s="1">
        <v>1970848</v>
      </c>
      <c r="B2052" s="1" t="s">
        <v>3826</v>
      </c>
      <c r="C2052" s="1" t="s">
        <v>22</v>
      </c>
      <c r="D2052" s="1" t="s">
        <v>3800</v>
      </c>
      <c r="E2052" s="2">
        <v>0</v>
      </c>
      <c r="F2052" s="1">
        <v>62</v>
      </c>
      <c r="G2052" s="1" t="s">
        <v>441</v>
      </c>
      <c r="H2052" s="1">
        <f t="shared" si="32"/>
        <v>0</v>
      </c>
      <c r="I2052" s="1" t="s">
        <v>22</v>
      </c>
      <c r="J2052" s="1" t="s">
        <v>0</v>
      </c>
    </row>
    <row r="2053" spans="1:10" x14ac:dyDescent="0.3">
      <c r="A2053" s="1">
        <v>1970849</v>
      </c>
      <c r="B2053" s="1" t="s">
        <v>3827</v>
      </c>
      <c r="C2053" s="1" t="s">
        <v>22</v>
      </c>
      <c r="D2053" s="1" t="s">
        <v>3802</v>
      </c>
      <c r="E2053" s="2">
        <v>0</v>
      </c>
      <c r="F2053" s="1">
        <v>0.64</v>
      </c>
      <c r="G2053" s="1" t="s">
        <v>716</v>
      </c>
      <c r="H2053" s="1">
        <f t="shared" si="32"/>
        <v>0</v>
      </c>
      <c r="I2053" s="1" t="s">
        <v>22</v>
      </c>
      <c r="J2053" s="1" t="s">
        <v>0</v>
      </c>
    </row>
    <row r="2054" spans="1:10" ht="28.8" x14ac:dyDescent="0.3">
      <c r="A2054" s="1">
        <v>1970850</v>
      </c>
      <c r="B2054" s="1" t="s">
        <v>3828</v>
      </c>
      <c r="C2054" s="1" t="s">
        <v>22</v>
      </c>
      <c r="D2054" s="1" t="s">
        <v>3829</v>
      </c>
      <c r="E2054" s="2">
        <v>0</v>
      </c>
      <c r="F2054" s="1">
        <v>2</v>
      </c>
      <c r="G2054" s="1" t="s">
        <v>72</v>
      </c>
      <c r="H2054" s="1">
        <f t="shared" si="32"/>
        <v>0</v>
      </c>
      <c r="I2054" s="1" t="s">
        <v>22</v>
      </c>
      <c r="J2054" s="1" t="s">
        <v>0</v>
      </c>
    </row>
    <row r="2055" spans="1:10" ht="28.8" x14ac:dyDescent="0.3">
      <c r="A2055" s="1">
        <v>1970851</v>
      </c>
      <c r="B2055" s="1" t="s">
        <v>3830</v>
      </c>
      <c r="C2055" s="1" t="s">
        <v>22</v>
      </c>
      <c r="D2055" s="1" t="s">
        <v>3831</v>
      </c>
      <c r="E2055" s="2">
        <v>0</v>
      </c>
      <c r="F2055" s="1">
        <v>1</v>
      </c>
      <c r="G2055" s="1" t="s">
        <v>72</v>
      </c>
      <c r="H2055" s="1">
        <f t="shared" si="32"/>
        <v>0</v>
      </c>
      <c r="I2055" s="1" t="s">
        <v>22</v>
      </c>
      <c r="J2055" s="1" t="s">
        <v>0</v>
      </c>
    </row>
    <row r="2056" spans="1:10" x14ac:dyDescent="0.3">
      <c r="A2056" s="1">
        <v>1970852</v>
      </c>
      <c r="B2056" s="1" t="s">
        <v>3832</v>
      </c>
      <c r="C2056" s="1" t="s">
        <v>22</v>
      </c>
      <c r="D2056" s="1" t="s">
        <v>3833</v>
      </c>
      <c r="E2056" s="2">
        <v>0</v>
      </c>
      <c r="F2056" s="1">
        <v>3</v>
      </c>
      <c r="G2056" s="1" t="s">
        <v>72</v>
      </c>
      <c r="H2056" s="1">
        <f t="shared" si="32"/>
        <v>0</v>
      </c>
      <c r="I2056" s="1" t="s">
        <v>22</v>
      </c>
      <c r="J2056" s="1" t="s">
        <v>0</v>
      </c>
    </row>
    <row r="2057" spans="1:10" x14ac:dyDescent="0.3">
      <c r="A2057" s="1">
        <v>1970853</v>
      </c>
      <c r="B2057" s="1" t="s">
        <v>3834</v>
      </c>
      <c r="C2057" s="1" t="s">
        <v>22</v>
      </c>
      <c r="D2057" s="1" t="s">
        <v>3835</v>
      </c>
      <c r="E2057" s="2">
        <v>0</v>
      </c>
      <c r="F2057" s="1">
        <v>3</v>
      </c>
      <c r="G2057" s="1" t="s">
        <v>72</v>
      </c>
      <c r="H2057" s="1">
        <f t="shared" si="32"/>
        <v>0</v>
      </c>
      <c r="I2057" s="1" t="s">
        <v>22</v>
      </c>
      <c r="J2057" s="1" t="s">
        <v>0</v>
      </c>
    </row>
    <row r="2058" spans="1:10" x14ac:dyDescent="0.3">
      <c r="A2058" s="1">
        <v>1970854</v>
      </c>
      <c r="B2058" s="1" t="s">
        <v>3836</v>
      </c>
      <c r="C2058" s="1" t="s">
        <v>3837</v>
      </c>
      <c r="D2058" s="1" t="s">
        <v>3838</v>
      </c>
      <c r="E2058" s="1">
        <f>ROUND(H2059+H2060+H2061+H2062+H2063+H2064+H2065+H2066,2)</f>
        <v>0</v>
      </c>
      <c r="F2058" s="1">
        <v>1</v>
      </c>
      <c r="G2058" s="1" t="s">
        <v>0</v>
      </c>
      <c r="H2058" s="1">
        <f t="shared" si="32"/>
        <v>0</v>
      </c>
      <c r="I2058" s="1" t="s">
        <v>22</v>
      </c>
      <c r="J2058" s="1" t="s">
        <v>0</v>
      </c>
    </row>
    <row r="2059" spans="1:10" x14ac:dyDescent="0.3">
      <c r="A2059" s="1">
        <v>1970855</v>
      </c>
      <c r="B2059" s="1" t="s">
        <v>3839</v>
      </c>
      <c r="C2059" s="1" t="s">
        <v>22</v>
      </c>
      <c r="D2059" s="1" t="s">
        <v>3792</v>
      </c>
      <c r="E2059" s="2">
        <v>0</v>
      </c>
      <c r="F2059" s="1">
        <v>1</v>
      </c>
      <c r="G2059" s="1" t="s">
        <v>72</v>
      </c>
      <c r="H2059" s="1">
        <f t="shared" si="32"/>
        <v>0</v>
      </c>
      <c r="I2059" s="1" t="s">
        <v>22</v>
      </c>
      <c r="J2059" s="1" t="s">
        <v>0</v>
      </c>
    </row>
    <row r="2060" spans="1:10" x14ac:dyDescent="0.3">
      <c r="A2060" s="1">
        <v>1970856</v>
      </c>
      <c r="B2060" s="1" t="s">
        <v>3840</v>
      </c>
      <c r="C2060" s="1" t="s">
        <v>22</v>
      </c>
      <c r="D2060" s="1" t="s">
        <v>3794</v>
      </c>
      <c r="E2060" s="2">
        <v>0</v>
      </c>
      <c r="F2060" s="1">
        <v>1</v>
      </c>
      <c r="G2060" s="1" t="s">
        <v>72</v>
      </c>
      <c r="H2060" s="1">
        <f t="shared" si="32"/>
        <v>0</v>
      </c>
      <c r="I2060" s="1" t="s">
        <v>22</v>
      </c>
      <c r="J2060" s="1" t="s">
        <v>0</v>
      </c>
    </row>
    <row r="2061" spans="1:10" x14ac:dyDescent="0.3">
      <c r="A2061" s="1">
        <v>1970857</v>
      </c>
      <c r="B2061" s="1" t="s">
        <v>3841</v>
      </c>
      <c r="C2061" s="1" t="s">
        <v>22</v>
      </c>
      <c r="D2061" s="1" t="s">
        <v>3796</v>
      </c>
      <c r="E2061" s="2">
        <v>0</v>
      </c>
      <c r="F2061" s="1">
        <v>60</v>
      </c>
      <c r="G2061" s="1" t="s">
        <v>441</v>
      </c>
      <c r="H2061" s="1">
        <f t="shared" si="32"/>
        <v>0</v>
      </c>
      <c r="I2061" s="1" t="s">
        <v>22</v>
      </c>
      <c r="J2061" s="1" t="s">
        <v>0</v>
      </c>
    </row>
    <row r="2062" spans="1:10" x14ac:dyDescent="0.3">
      <c r="A2062" s="1">
        <v>1970858</v>
      </c>
      <c r="B2062" s="1" t="s">
        <v>3842</v>
      </c>
      <c r="C2062" s="1" t="s">
        <v>22</v>
      </c>
      <c r="D2062" s="1" t="s">
        <v>3798</v>
      </c>
      <c r="E2062" s="2">
        <v>0</v>
      </c>
      <c r="F2062" s="1">
        <v>60</v>
      </c>
      <c r="G2062" s="1" t="s">
        <v>441</v>
      </c>
      <c r="H2062" s="1">
        <f t="shared" si="32"/>
        <v>0</v>
      </c>
      <c r="I2062" s="1" t="s">
        <v>22</v>
      </c>
      <c r="J2062" s="1" t="s">
        <v>0</v>
      </c>
    </row>
    <row r="2063" spans="1:10" x14ac:dyDescent="0.3">
      <c r="A2063" s="1">
        <v>1970859</v>
      </c>
      <c r="B2063" s="1" t="s">
        <v>3843</v>
      </c>
      <c r="C2063" s="1" t="s">
        <v>22</v>
      </c>
      <c r="D2063" s="1" t="s">
        <v>3800</v>
      </c>
      <c r="E2063" s="2">
        <v>0</v>
      </c>
      <c r="F2063" s="1">
        <v>60</v>
      </c>
      <c r="G2063" s="1" t="s">
        <v>441</v>
      </c>
      <c r="H2063" s="1">
        <f t="shared" si="32"/>
        <v>0</v>
      </c>
      <c r="I2063" s="1" t="s">
        <v>22</v>
      </c>
      <c r="J2063" s="1" t="s">
        <v>0</v>
      </c>
    </row>
    <row r="2064" spans="1:10" x14ac:dyDescent="0.3">
      <c r="A2064" s="1">
        <v>1970860</v>
      </c>
      <c r="B2064" s="1" t="s">
        <v>3844</v>
      </c>
      <c r="C2064" s="1" t="s">
        <v>22</v>
      </c>
      <c r="D2064" s="1" t="s">
        <v>3802</v>
      </c>
      <c r="E2064" s="2">
        <v>0</v>
      </c>
      <c r="F2064" s="1">
        <v>0.6</v>
      </c>
      <c r="G2064" s="1" t="s">
        <v>716</v>
      </c>
      <c r="H2064" s="1">
        <f t="shared" si="32"/>
        <v>0</v>
      </c>
      <c r="I2064" s="1" t="s">
        <v>22</v>
      </c>
      <c r="J2064" s="1" t="s">
        <v>0</v>
      </c>
    </row>
    <row r="2065" spans="1:10" x14ac:dyDescent="0.3">
      <c r="A2065" s="1">
        <v>1970861</v>
      </c>
      <c r="B2065" s="1" t="s">
        <v>3845</v>
      </c>
      <c r="C2065" s="1" t="s">
        <v>22</v>
      </c>
      <c r="D2065" s="1" t="s">
        <v>3846</v>
      </c>
      <c r="E2065" s="2">
        <v>0</v>
      </c>
      <c r="F2065" s="1">
        <v>2</v>
      </c>
      <c r="G2065" s="1" t="s">
        <v>72</v>
      </c>
      <c r="H2065" s="1">
        <f t="shared" si="32"/>
        <v>0</v>
      </c>
      <c r="I2065" s="1" t="s">
        <v>22</v>
      </c>
      <c r="J2065" s="1" t="s">
        <v>3805</v>
      </c>
    </row>
    <row r="2066" spans="1:10" x14ac:dyDescent="0.3">
      <c r="A2066" s="1">
        <v>1970862</v>
      </c>
      <c r="B2066" s="1" t="s">
        <v>3847</v>
      </c>
      <c r="C2066" s="1" t="s">
        <v>22</v>
      </c>
      <c r="D2066" s="1" t="s">
        <v>3848</v>
      </c>
      <c r="E2066" s="2">
        <v>0</v>
      </c>
      <c r="F2066" s="1">
        <v>1</v>
      </c>
      <c r="G2066" s="1" t="s">
        <v>72</v>
      </c>
      <c r="H2066" s="1">
        <f t="shared" si="32"/>
        <v>0</v>
      </c>
      <c r="I2066" s="1" t="s">
        <v>22</v>
      </c>
      <c r="J2066" s="1" t="s">
        <v>3805</v>
      </c>
    </row>
    <row r="2067" spans="1:10" x14ac:dyDescent="0.3">
      <c r="A2067" s="1">
        <v>1970863</v>
      </c>
      <c r="B2067" s="1" t="s">
        <v>3849</v>
      </c>
      <c r="C2067" s="1" t="s">
        <v>3850</v>
      </c>
      <c r="D2067" s="1" t="s">
        <v>3851</v>
      </c>
      <c r="E2067" s="1">
        <f>ROUND(H2068+H2069+H2070+H2071+H2072+H2073+H2074+H2075,2)</f>
        <v>0</v>
      </c>
      <c r="F2067" s="1">
        <v>1</v>
      </c>
      <c r="G2067" s="1" t="s">
        <v>0</v>
      </c>
      <c r="H2067" s="1">
        <f t="shared" si="32"/>
        <v>0</v>
      </c>
      <c r="I2067" s="1" t="s">
        <v>22</v>
      </c>
      <c r="J2067" s="1" t="s">
        <v>0</v>
      </c>
    </row>
    <row r="2068" spans="1:10" x14ac:dyDescent="0.3">
      <c r="A2068" s="1">
        <v>1970864</v>
      </c>
      <c r="B2068" s="1" t="s">
        <v>3852</v>
      </c>
      <c r="C2068" s="1" t="s">
        <v>22</v>
      </c>
      <c r="D2068" s="1" t="s">
        <v>3853</v>
      </c>
      <c r="E2068" s="2">
        <v>0</v>
      </c>
      <c r="F2068" s="1">
        <v>1</v>
      </c>
      <c r="G2068" s="1" t="s">
        <v>72</v>
      </c>
      <c r="H2068" s="1">
        <f t="shared" si="32"/>
        <v>0</v>
      </c>
      <c r="I2068" s="1" t="s">
        <v>22</v>
      </c>
      <c r="J2068" s="1" t="s">
        <v>0</v>
      </c>
    </row>
    <row r="2069" spans="1:10" x14ac:dyDescent="0.3">
      <c r="A2069" s="1">
        <v>1970865</v>
      </c>
      <c r="B2069" s="1" t="s">
        <v>3854</v>
      </c>
      <c r="C2069" s="1" t="s">
        <v>22</v>
      </c>
      <c r="D2069" s="1" t="s">
        <v>3794</v>
      </c>
      <c r="E2069" s="2">
        <v>0</v>
      </c>
      <c r="F2069" s="1">
        <v>1</v>
      </c>
      <c r="G2069" s="1" t="s">
        <v>72</v>
      </c>
      <c r="H2069" s="1">
        <f t="shared" si="32"/>
        <v>0</v>
      </c>
      <c r="I2069" s="1" t="s">
        <v>22</v>
      </c>
      <c r="J2069" s="1" t="s">
        <v>0</v>
      </c>
    </row>
    <row r="2070" spans="1:10" ht="28.8" x14ac:dyDescent="0.3">
      <c r="A2070" s="1">
        <v>1970866</v>
      </c>
      <c r="B2070" s="1" t="s">
        <v>3855</v>
      </c>
      <c r="C2070" s="1" t="s">
        <v>22</v>
      </c>
      <c r="D2070" s="1" t="s">
        <v>3831</v>
      </c>
      <c r="E2070" s="2">
        <v>0</v>
      </c>
      <c r="F2070" s="1">
        <v>1</v>
      </c>
      <c r="G2070" s="1" t="s">
        <v>72</v>
      </c>
      <c r="H2070" s="1">
        <f t="shared" si="32"/>
        <v>0</v>
      </c>
      <c r="I2070" s="1" t="s">
        <v>22</v>
      </c>
      <c r="J2070" s="1" t="s">
        <v>0</v>
      </c>
    </row>
    <row r="2071" spans="1:10" x14ac:dyDescent="0.3">
      <c r="A2071" s="1">
        <v>1970867</v>
      </c>
      <c r="B2071" s="1" t="s">
        <v>3856</v>
      </c>
      <c r="C2071" s="1" t="s">
        <v>22</v>
      </c>
      <c r="D2071" s="1" t="s">
        <v>3833</v>
      </c>
      <c r="E2071" s="2">
        <v>0</v>
      </c>
      <c r="F2071" s="1">
        <v>1</v>
      </c>
      <c r="G2071" s="1" t="s">
        <v>72</v>
      </c>
      <c r="H2071" s="1">
        <f t="shared" si="32"/>
        <v>0</v>
      </c>
      <c r="I2071" s="1" t="s">
        <v>22</v>
      </c>
      <c r="J2071" s="1" t="s">
        <v>0</v>
      </c>
    </row>
    <row r="2072" spans="1:10" x14ac:dyDescent="0.3">
      <c r="A2072" s="1">
        <v>1970868</v>
      </c>
      <c r="B2072" s="1" t="s">
        <v>3857</v>
      </c>
      <c r="C2072" s="1" t="s">
        <v>22</v>
      </c>
      <c r="D2072" s="1" t="s">
        <v>3835</v>
      </c>
      <c r="E2072" s="2">
        <v>0</v>
      </c>
      <c r="F2072" s="1">
        <v>1</v>
      </c>
      <c r="G2072" s="1" t="s">
        <v>72</v>
      </c>
      <c r="H2072" s="1">
        <f t="shared" si="32"/>
        <v>0</v>
      </c>
      <c r="I2072" s="1" t="s">
        <v>22</v>
      </c>
      <c r="J2072" s="1" t="s">
        <v>0</v>
      </c>
    </row>
    <row r="2073" spans="1:10" x14ac:dyDescent="0.3">
      <c r="A2073" s="1">
        <v>1970869</v>
      </c>
      <c r="B2073" s="1" t="s">
        <v>3858</v>
      </c>
      <c r="C2073" s="1" t="s">
        <v>22</v>
      </c>
      <c r="D2073" s="1" t="s">
        <v>3796</v>
      </c>
      <c r="E2073" s="2">
        <v>0</v>
      </c>
      <c r="F2073" s="1">
        <v>19</v>
      </c>
      <c r="G2073" s="1" t="s">
        <v>441</v>
      </c>
      <c r="H2073" s="1">
        <f t="shared" si="32"/>
        <v>0</v>
      </c>
      <c r="I2073" s="1" t="s">
        <v>22</v>
      </c>
      <c r="J2073" s="1" t="s">
        <v>0</v>
      </c>
    </row>
    <row r="2074" spans="1:10" x14ac:dyDescent="0.3">
      <c r="A2074" s="1">
        <v>1970870</v>
      </c>
      <c r="B2074" s="1" t="s">
        <v>3859</v>
      </c>
      <c r="C2074" s="1" t="s">
        <v>22</v>
      </c>
      <c r="D2074" s="1" t="s">
        <v>3798</v>
      </c>
      <c r="E2074" s="2">
        <v>0</v>
      </c>
      <c r="F2074" s="1">
        <v>19</v>
      </c>
      <c r="G2074" s="1" t="s">
        <v>441</v>
      </c>
      <c r="H2074" s="1">
        <f t="shared" si="32"/>
        <v>0</v>
      </c>
      <c r="I2074" s="1" t="s">
        <v>22</v>
      </c>
      <c r="J2074" s="1" t="s">
        <v>0</v>
      </c>
    </row>
    <row r="2075" spans="1:10" x14ac:dyDescent="0.3">
      <c r="A2075" s="1">
        <v>1970871</v>
      </c>
      <c r="B2075" s="1" t="s">
        <v>3860</v>
      </c>
      <c r="C2075" s="1" t="s">
        <v>22</v>
      </c>
      <c r="D2075" s="1" t="s">
        <v>3800</v>
      </c>
      <c r="E2075" s="2">
        <v>0</v>
      </c>
      <c r="F2075" s="1">
        <v>19</v>
      </c>
      <c r="G2075" s="1" t="s">
        <v>441</v>
      </c>
      <c r="H2075" s="1">
        <f t="shared" si="32"/>
        <v>0</v>
      </c>
      <c r="I2075" s="1" t="s">
        <v>22</v>
      </c>
      <c r="J2075" s="1" t="s">
        <v>0</v>
      </c>
    </row>
    <row r="2076" spans="1:10" x14ac:dyDescent="0.3">
      <c r="A2076" s="1">
        <v>1970872</v>
      </c>
      <c r="B2076" s="1" t="s">
        <v>3861</v>
      </c>
      <c r="C2076" s="1" t="s">
        <v>3862</v>
      </c>
      <c r="D2076" s="1" t="s">
        <v>3863</v>
      </c>
      <c r="E2076" s="1">
        <f>ROUND(H2077+H2078+H2079+H2080+H2081+H2082+H2083+H2084+H2085,2)</f>
        <v>0</v>
      </c>
      <c r="F2076" s="1">
        <v>1</v>
      </c>
      <c r="G2076" s="1" t="s">
        <v>0</v>
      </c>
      <c r="H2076" s="1">
        <f t="shared" si="32"/>
        <v>0</v>
      </c>
      <c r="I2076" s="1" t="s">
        <v>22</v>
      </c>
      <c r="J2076" s="1" t="s">
        <v>0</v>
      </c>
    </row>
    <row r="2077" spans="1:10" x14ac:dyDescent="0.3">
      <c r="A2077" s="1">
        <v>1970873</v>
      </c>
      <c r="B2077" s="1" t="s">
        <v>3864</v>
      </c>
      <c r="C2077" s="1" t="s">
        <v>22</v>
      </c>
      <c r="D2077" s="1" t="s">
        <v>3853</v>
      </c>
      <c r="E2077" s="2">
        <v>0</v>
      </c>
      <c r="F2077" s="1">
        <v>1</v>
      </c>
      <c r="G2077" s="1" t="s">
        <v>72</v>
      </c>
      <c r="H2077" s="1">
        <f t="shared" si="32"/>
        <v>0</v>
      </c>
      <c r="I2077" s="1" t="s">
        <v>22</v>
      </c>
      <c r="J2077" s="1" t="s">
        <v>0</v>
      </c>
    </row>
    <row r="2078" spans="1:10" x14ac:dyDescent="0.3">
      <c r="A2078" s="1">
        <v>1970874</v>
      </c>
      <c r="B2078" s="1" t="s">
        <v>3865</v>
      </c>
      <c r="C2078" s="1" t="s">
        <v>22</v>
      </c>
      <c r="D2078" s="1" t="s">
        <v>3794</v>
      </c>
      <c r="E2078" s="2">
        <v>0</v>
      </c>
      <c r="F2078" s="1">
        <v>1</v>
      </c>
      <c r="G2078" s="1" t="s">
        <v>72</v>
      </c>
      <c r="H2078" s="1">
        <f t="shared" si="32"/>
        <v>0</v>
      </c>
      <c r="I2078" s="1" t="s">
        <v>22</v>
      </c>
      <c r="J2078" s="1" t="s">
        <v>0</v>
      </c>
    </row>
    <row r="2079" spans="1:10" ht="28.8" x14ac:dyDescent="0.3">
      <c r="A2079" s="1">
        <v>1970875</v>
      </c>
      <c r="B2079" s="1" t="s">
        <v>3866</v>
      </c>
      <c r="C2079" s="1" t="s">
        <v>22</v>
      </c>
      <c r="D2079" s="1" t="s">
        <v>3831</v>
      </c>
      <c r="E2079" s="2">
        <v>0</v>
      </c>
      <c r="F2079" s="1">
        <v>1</v>
      </c>
      <c r="G2079" s="1" t="s">
        <v>72</v>
      </c>
      <c r="H2079" s="1">
        <f t="shared" si="32"/>
        <v>0</v>
      </c>
      <c r="I2079" s="1" t="s">
        <v>22</v>
      </c>
      <c r="J2079" s="1" t="s">
        <v>0</v>
      </c>
    </row>
    <row r="2080" spans="1:10" x14ac:dyDescent="0.3">
      <c r="A2080" s="1">
        <v>1970876</v>
      </c>
      <c r="B2080" s="1" t="s">
        <v>3867</v>
      </c>
      <c r="C2080" s="1" t="s">
        <v>22</v>
      </c>
      <c r="D2080" s="1" t="s">
        <v>3833</v>
      </c>
      <c r="E2080" s="2">
        <v>0</v>
      </c>
      <c r="F2080" s="1">
        <v>1</v>
      </c>
      <c r="G2080" s="1" t="s">
        <v>72</v>
      </c>
      <c r="H2080" s="1">
        <f t="shared" si="32"/>
        <v>0</v>
      </c>
      <c r="I2080" s="1" t="s">
        <v>22</v>
      </c>
      <c r="J2080" s="1" t="s">
        <v>0</v>
      </c>
    </row>
    <row r="2081" spans="1:10" x14ac:dyDescent="0.3">
      <c r="A2081" s="1">
        <v>1970877</v>
      </c>
      <c r="B2081" s="1" t="s">
        <v>3868</v>
      </c>
      <c r="C2081" s="1" t="s">
        <v>22</v>
      </c>
      <c r="D2081" s="1" t="s">
        <v>3835</v>
      </c>
      <c r="E2081" s="2">
        <v>0</v>
      </c>
      <c r="F2081" s="1">
        <v>1</v>
      </c>
      <c r="G2081" s="1" t="s">
        <v>72</v>
      </c>
      <c r="H2081" s="1">
        <f t="shared" si="32"/>
        <v>0</v>
      </c>
      <c r="I2081" s="1" t="s">
        <v>22</v>
      </c>
      <c r="J2081" s="1" t="s">
        <v>0</v>
      </c>
    </row>
    <row r="2082" spans="1:10" x14ac:dyDescent="0.3">
      <c r="A2082" s="1">
        <v>1970878</v>
      </c>
      <c r="B2082" s="1" t="s">
        <v>3869</v>
      </c>
      <c r="C2082" s="1" t="s">
        <v>22</v>
      </c>
      <c r="D2082" s="1" t="s">
        <v>3796</v>
      </c>
      <c r="E2082" s="2">
        <v>0</v>
      </c>
      <c r="F2082" s="1">
        <v>19</v>
      </c>
      <c r="G2082" s="1" t="s">
        <v>441</v>
      </c>
      <c r="H2082" s="1">
        <f t="shared" si="32"/>
        <v>0</v>
      </c>
      <c r="I2082" s="1" t="s">
        <v>22</v>
      </c>
      <c r="J2082" s="1" t="s">
        <v>0</v>
      </c>
    </row>
    <row r="2083" spans="1:10" x14ac:dyDescent="0.3">
      <c r="A2083" s="1">
        <v>1970879</v>
      </c>
      <c r="B2083" s="1" t="s">
        <v>3870</v>
      </c>
      <c r="C2083" s="1" t="s">
        <v>22</v>
      </c>
      <c r="D2083" s="1" t="s">
        <v>3798</v>
      </c>
      <c r="E2083" s="2">
        <v>0</v>
      </c>
      <c r="F2083" s="1">
        <v>19</v>
      </c>
      <c r="G2083" s="1" t="s">
        <v>441</v>
      </c>
      <c r="H2083" s="1">
        <f t="shared" si="32"/>
        <v>0</v>
      </c>
      <c r="I2083" s="1" t="s">
        <v>22</v>
      </c>
      <c r="J2083" s="1" t="s">
        <v>0</v>
      </c>
    </row>
    <row r="2084" spans="1:10" x14ac:dyDescent="0.3">
      <c r="A2084" s="1">
        <v>1970880</v>
      </c>
      <c r="B2084" s="1" t="s">
        <v>3871</v>
      </c>
      <c r="C2084" s="1" t="s">
        <v>22</v>
      </c>
      <c r="D2084" s="1" t="s">
        <v>3800</v>
      </c>
      <c r="E2084" s="2">
        <v>0</v>
      </c>
      <c r="F2084" s="1">
        <v>19</v>
      </c>
      <c r="G2084" s="1" t="s">
        <v>441</v>
      </c>
      <c r="H2084" s="1">
        <f t="shared" si="32"/>
        <v>0</v>
      </c>
      <c r="I2084" s="1" t="s">
        <v>22</v>
      </c>
      <c r="J2084" s="1" t="s">
        <v>0</v>
      </c>
    </row>
    <row r="2085" spans="1:10" ht="28.8" x14ac:dyDescent="0.3">
      <c r="A2085" s="1">
        <v>1970881</v>
      </c>
      <c r="B2085" s="1" t="s">
        <v>3872</v>
      </c>
      <c r="C2085" s="1" t="s">
        <v>22</v>
      </c>
      <c r="D2085" s="1" t="s">
        <v>3873</v>
      </c>
      <c r="E2085" s="2">
        <v>0</v>
      </c>
      <c r="F2085" s="1">
        <v>5</v>
      </c>
      <c r="G2085" s="1" t="s">
        <v>72</v>
      </c>
      <c r="H2085" s="1">
        <f t="shared" si="32"/>
        <v>0</v>
      </c>
      <c r="I2085" s="1" t="s">
        <v>22</v>
      </c>
      <c r="J2085" s="1" t="s">
        <v>0</v>
      </c>
    </row>
    <row r="2086" spans="1:10" x14ac:dyDescent="0.3">
      <c r="A2086" s="1">
        <v>1970882</v>
      </c>
      <c r="B2086" s="1" t="s">
        <v>3874</v>
      </c>
      <c r="C2086" s="1" t="s">
        <v>3875</v>
      </c>
      <c r="D2086" s="1" t="s">
        <v>3876</v>
      </c>
      <c r="E2086" s="1">
        <f>ROUND(H2087+H2088+H2089+H2090+H2091+H2092,2)</f>
        <v>0</v>
      </c>
      <c r="F2086" s="1">
        <v>1</v>
      </c>
      <c r="G2086" s="1" t="s">
        <v>0</v>
      </c>
      <c r="H2086" s="1">
        <f t="shared" si="32"/>
        <v>0</v>
      </c>
      <c r="I2086" s="1" t="s">
        <v>22</v>
      </c>
      <c r="J2086" s="1" t="s">
        <v>0</v>
      </c>
    </row>
    <row r="2087" spans="1:10" x14ac:dyDescent="0.3">
      <c r="A2087" s="1">
        <v>1970883</v>
      </c>
      <c r="B2087" s="1" t="s">
        <v>3877</v>
      </c>
      <c r="C2087" s="1" t="s">
        <v>22</v>
      </c>
      <c r="D2087" s="1" t="s">
        <v>3853</v>
      </c>
      <c r="E2087" s="2">
        <v>0</v>
      </c>
      <c r="F2087" s="1">
        <v>1</v>
      </c>
      <c r="G2087" s="1" t="s">
        <v>72</v>
      </c>
      <c r="H2087" s="1">
        <f t="shared" si="32"/>
        <v>0</v>
      </c>
      <c r="I2087" s="1" t="s">
        <v>22</v>
      </c>
      <c r="J2087" s="1" t="s">
        <v>0</v>
      </c>
    </row>
    <row r="2088" spans="1:10" x14ac:dyDescent="0.3">
      <c r="A2088" s="1">
        <v>1970884</v>
      </c>
      <c r="B2088" s="1" t="s">
        <v>3878</v>
      </c>
      <c r="C2088" s="1" t="s">
        <v>22</v>
      </c>
      <c r="D2088" s="1" t="s">
        <v>3794</v>
      </c>
      <c r="E2088" s="2">
        <v>0</v>
      </c>
      <c r="F2088" s="1">
        <v>1</v>
      </c>
      <c r="G2088" s="1" t="s">
        <v>72</v>
      </c>
      <c r="H2088" s="1">
        <f t="shared" si="32"/>
        <v>0</v>
      </c>
      <c r="I2088" s="1" t="s">
        <v>22</v>
      </c>
      <c r="J2088" s="1" t="s">
        <v>0</v>
      </c>
    </row>
    <row r="2089" spans="1:10" x14ac:dyDescent="0.3">
      <c r="A2089" s="1">
        <v>1970885</v>
      </c>
      <c r="B2089" s="1" t="s">
        <v>3879</v>
      </c>
      <c r="C2089" s="1" t="s">
        <v>22</v>
      </c>
      <c r="D2089" s="1" t="s">
        <v>3880</v>
      </c>
      <c r="E2089" s="2">
        <v>0</v>
      </c>
      <c r="F2089" s="1">
        <v>1</v>
      </c>
      <c r="G2089" s="1" t="s">
        <v>72</v>
      </c>
      <c r="H2089" s="1">
        <f t="shared" si="32"/>
        <v>0</v>
      </c>
      <c r="I2089" s="1" t="s">
        <v>22</v>
      </c>
      <c r="J2089" s="1" t="s">
        <v>0</v>
      </c>
    </row>
    <row r="2090" spans="1:10" x14ac:dyDescent="0.3">
      <c r="A2090" s="1">
        <v>1970886</v>
      </c>
      <c r="B2090" s="1" t="s">
        <v>3881</v>
      </c>
      <c r="C2090" s="1" t="s">
        <v>22</v>
      </c>
      <c r="D2090" s="1" t="s">
        <v>3796</v>
      </c>
      <c r="E2090" s="2">
        <v>0</v>
      </c>
      <c r="F2090" s="1">
        <v>20</v>
      </c>
      <c r="G2090" s="1" t="s">
        <v>441</v>
      </c>
      <c r="H2090" s="1">
        <f t="shared" si="32"/>
        <v>0</v>
      </c>
      <c r="I2090" s="1" t="s">
        <v>22</v>
      </c>
      <c r="J2090" s="1" t="s">
        <v>0</v>
      </c>
    </row>
    <row r="2091" spans="1:10" x14ac:dyDescent="0.3">
      <c r="A2091" s="1">
        <v>1970887</v>
      </c>
      <c r="B2091" s="1" t="s">
        <v>3882</v>
      </c>
      <c r="C2091" s="1" t="s">
        <v>22</v>
      </c>
      <c r="D2091" s="1" t="s">
        <v>3798</v>
      </c>
      <c r="E2091" s="2">
        <v>0</v>
      </c>
      <c r="F2091" s="1">
        <v>20</v>
      </c>
      <c r="G2091" s="1" t="s">
        <v>441</v>
      </c>
      <c r="H2091" s="1">
        <f t="shared" si="32"/>
        <v>0</v>
      </c>
      <c r="I2091" s="1" t="s">
        <v>22</v>
      </c>
      <c r="J2091" s="1" t="s">
        <v>0</v>
      </c>
    </row>
    <row r="2092" spans="1:10" x14ac:dyDescent="0.3">
      <c r="A2092" s="1">
        <v>1970888</v>
      </c>
      <c r="B2092" s="1" t="s">
        <v>3883</v>
      </c>
      <c r="C2092" s="1" t="s">
        <v>22</v>
      </c>
      <c r="D2092" s="1" t="s">
        <v>3800</v>
      </c>
      <c r="E2092" s="2">
        <v>0</v>
      </c>
      <c r="F2092" s="1">
        <v>20</v>
      </c>
      <c r="G2092" s="1" t="s">
        <v>441</v>
      </c>
      <c r="H2092" s="1">
        <f t="shared" si="32"/>
        <v>0</v>
      </c>
      <c r="I2092" s="1" t="s">
        <v>22</v>
      </c>
      <c r="J2092" s="1" t="s">
        <v>0</v>
      </c>
    </row>
    <row r="2093" spans="1:10" x14ac:dyDescent="0.3">
      <c r="A2093" s="1">
        <v>1970889</v>
      </c>
      <c r="B2093" s="1" t="s">
        <v>3884</v>
      </c>
      <c r="C2093" s="1" t="s">
        <v>3768</v>
      </c>
      <c r="D2093" s="1" t="s">
        <v>3769</v>
      </c>
      <c r="E2093" s="1">
        <f>ROUND(H2094+H2095+H2096+H2097+H2098+H2099+H2100,2)</f>
        <v>0</v>
      </c>
      <c r="F2093" s="1">
        <v>1</v>
      </c>
      <c r="G2093" s="1" t="s">
        <v>0</v>
      </c>
      <c r="H2093" s="1">
        <f t="shared" si="32"/>
        <v>0</v>
      </c>
      <c r="I2093" s="1" t="s">
        <v>22</v>
      </c>
      <c r="J2093" s="1" t="s">
        <v>0</v>
      </c>
    </row>
    <row r="2094" spans="1:10" x14ac:dyDescent="0.3">
      <c r="A2094" s="1">
        <v>1970890</v>
      </c>
      <c r="B2094" s="1" t="s">
        <v>3885</v>
      </c>
      <c r="C2094" s="1" t="s">
        <v>22</v>
      </c>
      <c r="D2094" s="1" t="s">
        <v>3886</v>
      </c>
      <c r="E2094" s="2">
        <v>0</v>
      </c>
      <c r="F2094" s="1">
        <v>1</v>
      </c>
      <c r="G2094" s="1" t="s">
        <v>147</v>
      </c>
      <c r="H2094" s="1">
        <f t="shared" si="32"/>
        <v>0</v>
      </c>
      <c r="I2094" s="1" t="s">
        <v>22</v>
      </c>
      <c r="J2094" s="1" t="s">
        <v>0</v>
      </c>
    </row>
    <row r="2095" spans="1:10" x14ac:dyDescent="0.3">
      <c r="A2095" s="1">
        <v>1970891</v>
      </c>
      <c r="B2095" s="1" t="s">
        <v>3887</v>
      </c>
      <c r="C2095" s="1" t="s">
        <v>22</v>
      </c>
      <c r="D2095" s="1" t="s">
        <v>3888</v>
      </c>
      <c r="E2095" s="2">
        <v>0</v>
      </c>
      <c r="F2095" s="1">
        <v>1</v>
      </c>
      <c r="G2095" s="1" t="s">
        <v>147</v>
      </c>
      <c r="H2095" s="1">
        <f t="shared" si="32"/>
        <v>0</v>
      </c>
      <c r="I2095" s="1" t="s">
        <v>22</v>
      </c>
      <c r="J2095" s="1" t="s">
        <v>0</v>
      </c>
    </row>
    <row r="2096" spans="1:10" x14ac:dyDescent="0.3">
      <c r="A2096" s="1">
        <v>1970892</v>
      </c>
      <c r="B2096" s="1" t="s">
        <v>3889</v>
      </c>
      <c r="C2096" s="1" t="s">
        <v>22</v>
      </c>
      <c r="D2096" s="1" t="s">
        <v>3890</v>
      </c>
      <c r="E2096" s="2">
        <v>0</v>
      </c>
      <c r="F2096" s="1">
        <v>1</v>
      </c>
      <c r="G2096" s="1" t="s">
        <v>147</v>
      </c>
      <c r="H2096" s="1">
        <f t="shared" si="32"/>
        <v>0</v>
      </c>
      <c r="I2096" s="1" t="s">
        <v>22</v>
      </c>
      <c r="J2096" s="1" t="s">
        <v>0</v>
      </c>
    </row>
    <row r="2097" spans="1:10" x14ac:dyDescent="0.3">
      <c r="A2097" s="1">
        <v>1970893</v>
      </c>
      <c r="B2097" s="1" t="s">
        <v>3891</v>
      </c>
      <c r="C2097" s="1" t="s">
        <v>22</v>
      </c>
      <c r="D2097" s="1" t="s">
        <v>3892</v>
      </c>
      <c r="E2097" s="2">
        <v>0</v>
      </c>
      <c r="F2097" s="1">
        <v>1</v>
      </c>
      <c r="G2097" s="1" t="s">
        <v>147</v>
      </c>
      <c r="H2097" s="1">
        <f t="shared" si="32"/>
        <v>0</v>
      </c>
      <c r="I2097" s="1" t="s">
        <v>22</v>
      </c>
      <c r="J2097" s="1" t="s">
        <v>0</v>
      </c>
    </row>
    <row r="2098" spans="1:10" x14ac:dyDescent="0.3">
      <c r="A2098" s="1">
        <v>1970894</v>
      </c>
      <c r="B2098" s="1" t="s">
        <v>3893</v>
      </c>
      <c r="C2098" s="1" t="s">
        <v>22</v>
      </c>
      <c r="D2098" s="1" t="s">
        <v>3444</v>
      </c>
      <c r="E2098" s="2">
        <v>0</v>
      </c>
      <c r="F2098" s="1">
        <v>1</v>
      </c>
      <c r="G2098" s="1" t="s">
        <v>147</v>
      </c>
      <c r="H2098" s="1">
        <f t="shared" si="32"/>
        <v>0</v>
      </c>
      <c r="I2098" s="1" t="s">
        <v>22</v>
      </c>
      <c r="J2098" s="1" t="s">
        <v>0</v>
      </c>
    </row>
    <row r="2099" spans="1:10" x14ac:dyDescent="0.3">
      <c r="A2099" s="1">
        <v>1970895</v>
      </c>
      <c r="B2099" s="1" t="s">
        <v>3894</v>
      </c>
      <c r="C2099" s="1" t="s">
        <v>22</v>
      </c>
      <c r="D2099" s="1" t="s">
        <v>3782</v>
      </c>
      <c r="E2099" s="2">
        <v>0</v>
      </c>
      <c r="F2099" s="1">
        <v>1</v>
      </c>
      <c r="G2099" s="1" t="s">
        <v>147</v>
      </c>
      <c r="H2099" s="1">
        <f t="shared" si="32"/>
        <v>0</v>
      </c>
      <c r="I2099" s="1" t="s">
        <v>22</v>
      </c>
      <c r="J2099" s="1" t="s">
        <v>0</v>
      </c>
    </row>
    <row r="2100" spans="1:10" x14ac:dyDescent="0.3">
      <c r="A2100" s="1">
        <v>1970896</v>
      </c>
      <c r="B2100" s="1" t="s">
        <v>3895</v>
      </c>
      <c r="C2100" s="1" t="s">
        <v>22</v>
      </c>
      <c r="D2100" s="1" t="s">
        <v>3896</v>
      </c>
      <c r="E2100" s="2">
        <v>0</v>
      </c>
      <c r="F2100" s="1">
        <v>1</v>
      </c>
      <c r="G2100" s="1" t="s">
        <v>147</v>
      </c>
      <c r="H2100" s="1">
        <f t="shared" si="32"/>
        <v>0</v>
      </c>
      <c r="I2100" s="1" t="s">
        <v>22</v>
      </c>
      <c r="J2100" s="1" t="s">
        <v>0</v>
      </c>
    </row>
    <row r="2101" spans="1:10" x14ac:dyDescent="0.3">
      <c r="A2101" s="1">
        <v>1970897</v>
      </c>
      <c r="B2101" s="1" t="s">
        <v>3897</v>
      </c>
      <c r="C2101" s="1" t="s">
        <v>22</v>
      </c>
      <c r="D2101" s="1" t="s">
        <v>3898</v>
      </c>
      <c r="E2101" s="1">
        <f>ROUND(H2102+H2174+H2272+H2441+H2500,2)</f>
        <v>0</v>
      </c>
      <c r="F2101" s="1">
        <v>1</v>
      </c>
      <c r="G2101" s="1" t="s">
        <v>0</v>
      </c>
      <c r="H2101" s="1">
        <f t="shared" si="32"/>
        <v>0</v>
      </c>
      <c r="I2101" s="1" t="s">
        <v>22</v>
      </c>
      <c r="J2101" s="1" t="s">
        <v>0</v>
      </c>
    </row>
    <row r="2102" spans="1:10" x14ac:dyDescent="0.3">
      <c r="A2102" s="1">
        <v>1970898</v>
      </c>
      <c r="B2102" s="1" t="s">
        <v>3899</v>
      </c>
      <c r="C2102" s="1" t="s">
        <v>22</v>
      </c>
      <c r="D2102" s="1" t="s">
        <v>3900</v>
      </c>
      <c r="E2102" s="1">
        <f>ROUND(H2103+H2144,2)</f>
        <v>0</v>
      </c>
      <c r="F2102" s="1">
        <v>1</v>
      </c>
      <c r="G2102" s="1" t="s">
        <v>0</v>
      </c>
      <c r="H2102" s="1">
        <f t="shared" si="32"/>
        <v>0</v>
      </c>
      <c r="I2102" s="1" t="s">
        <v>22</v>
      </c>
      <c r="J2102" s="1" t="s">
        <v>0</v>
      </c>
    </row>
    <row r="2103" spans="1:10" x14ac:dyDescent="0.3">
      <c r="A2103" s="1">
        <v>1970899</v>
      </c>
      <c r="B2103" s="1" t="s">
        <v>3901</v>
      </c>
      <c r="C2103" s="1" t="s">
        <v>35</v>
      </c>
      <c r="D2103" s="1" t="s">
        <v>36</v>
      </c>
      <c r="E2103" s="1">
        <f>ROUND(H2104+H2106+H2109+H2116+H2133+H2142,2)</f>
        <v>0</v>
      </c>
      <c r="F2103" s="1">
        <v>1</v>
      </c>
      <c r="G2103" s="1" t="s">
        <v>0</v>
      </c>
      <c r="H2103" s="1">
        <f t="shared" si="32"/>
        <v>0</v>
      </c>
      <c r="I2103" s="1" t="s">
        <v>22</v>
      </c>
      <c r="J2103" s="1" t="s">
        <v>0</v>
      </c>
    </row>
    <row r="2104" spans="1:10" x14ac:dyDescent="0.3">
      <c r="A2104" s="1">
        <v>1970900</v>
      </c>
      <c r="B2104" s="1" t="s">
        <v>3902</v>
      </c>
      <c r="C2104" s="1">
        <v>1</v>
      </c>
      <c r="D2104" s="1" t="s">
        <v>38</v>
      </c>
      <c r="E2104" s="1">
        <f>ROUND(H2105,2)</f>
        <v>0</v>
      </c>
      <c r="F2104" s="1">
        <v>1</v>
      </c>
      <c r="G2104" s="1" t="s">
        <v>0</v>
      </c>
      <c r="H2104" s="1">
        <f t="shared" si="32"/>
        <v>0</v>
      </c>
      <c r="I2104" s="1" t="s">
        <v>22</v>
      </c>
      <c r="J2104" s="1" t="s">
        <v>0</v>
      </c>
    </row>
    <row r="2105" spans="1:10" ht="28.8" x14ac:dyDescent="0.3">
      <c r="A2105" s="1">
        <v>1970901</v>
      </c>
      <c r="B2105" s="1" t="s">
        <v>3903</v>
      </c>
      <c r="C2105" s="1" t="s">
        <v>22</v>
      </c>
      <c r="D2105" s="1" t="s">
        <v>3904</v>
      </c>
      <c r="E2105" s="2">
        <v>0</v>
      </c>
      <c r="F2105" s="1">
        <v>10.659000000000001</v>
      </c>
      <c r="G2105" s="1" t="s">
        <v>40</v>
      </c>
      <c r="H2105" s="1">
        <f t="shared" si="32"/>
        <v>0</v>
      </c>
      <c r="I2105" s="1" t="s">
        <v>22</v>
      </c>
      <c r="J2105" s="1" t="s">
        <v>0</v>
      </c>
    </row>
    <row r="2106" spans="1:10" x14ac:dyDescent="0.3">
      <c r="A2106" s="1">
        <v>1970902</v>
      </c>
      <c r="B2106" s="1" t="s">
        <v>3905</v>
      </c>
      <c r="C2106" s="1">
        <v>2</v>
      </c>
      <c r="D2106" s="1" t="s">
        <v>243</v>
      </c>
      <c r="E2106" s="1">
        <f>ROUND(H2107+H2108,2)</f>
        <v>0</v>
      </c>
      <c r="F2106" s="1">
        <v>1</v>
      </c>
      <c r="G2106" s="1" t="s">
        <v>0</v>
      </c>
      <c r="H2106" s="1">
        <f t="shared" si="32"/>
        <v>0</v>
      </c>
      <c r="I2106" s="1" t="s">
        <v>22</v>
      </c>
      <c r="J2106" s="1" t="s">
        <v>0</v>
      </c>
    </row>
    <row r="2107" spans="1:10" ht="28.8" x14ac:dyDescent="0.3">
      <c r="A2107" s="1">
        <v>1970903</v>
      </c>
      <c r="B2107" s="1" t="s">
        <v>3906</v>
      </c>
      <c r="C2107" s="1" t="s">
        <v>22</v>
      </c>
      <c r="D2107" s="1" t="s">
        <v>3907</v>
      </c>
      <c r="E2107" s="2">
        <v>0</v>
      </c>
      <c r="F2107" s="1">
        <v>2.847</v>
      </c>
      <c r="G2107" s="1" t="s">
        <v>40</v>
      </c>
      <c r="H2107" s="1">
        <f t="shared" si="32"/>
        <v>0</v>
      </c>
      <c r="I2107" s="1" t="s">
        <v>22</v>
      </c>
      <c r="J2107" s="1" t="s">
        <v>0</v>
      </c>
    </row>
    <row r="2108" spans="1:10" ht="43.2" x14ac:dyDescent="0.3">
      <c r="A2108" s="1">
        <v>1970904</v>
      </c>
      <c r="B2108" s="1" t="s">
        <v>3908</v>
      </c>
      <c r="C2108" s="1" t="s">
        <v>22</v>
      </c>
      <c r="D2108" s="1" t="s">
        <v>3909</v>
      </c>
      <c r="E2108" s="2">
        <v>0</v>
      </c>
      <c r="F2108" s="1">
        <v>0.20799999999999999</v>
      </c>
      <c r="G2108" s="1" t="s">
        <v>103</v>
      </c>
      <c r="H2108" s="1">
        <f t="shared" si="32"/>
        <v>0</v>
      </c>
      <c r="I2108" s="1" t="s">
        <v>22</v>
      </c>
      <c r="J2108" s="1" t="s">
        <v>0</v>
      </c>
    </row>
    <row r="2109" spans="1:10" x14ac:dyDescent="0.3">
      <c r="A2109" s="1">
        <v>1970905</v>
      </c>
      <c r="B2109" s="1" t="s">
        <v>3910</v>
      </c>
      <c r="C2109" s="1">
        <v>3</v>
      </c>
      <c r="D2109" s="1" t="s">
        <v>265</v>
      </c>
      <c r="E2109" s="1">
        <f>ROUND(H2110+H2111+H2112+H2113+H2114+H2115,2)</f>
        <v>0</v>
      </c>
      <c r="F2109" s="1">
        <v>1</v>
      </c>
      <c r="G2109" s="1" t="s">
        <v>0</v>
      </c>
      <c r="H2109" s="1">
        <f t="shared" si="32"/>
        <v>0</v>
      </c>
      <c r="I2109" s="1" t="s">
        <v>22</v>
      </c>
      <c r="J2109" s="1" t="s">
        <v>0</v>
      </c>
    </row>
    <row r="2110" spans="1:10" ht="28.8" x14ac:dyDescent="0.3">
      <c r="A2110" s="1">
        <v>1970906</v>
      </c>
      <c r="B2110" s="1" t="s">
        <v>3911</v>
      </c>
      <c r="C2110" s="1" t="s">
        <v>22</v>
      </c>
      <c r="D2110" s="1" t="s">
        <v>3912</v>
      </c>
      <c r="E2110" s="2">
        <v>0</v>
      </c>
      <c r="F2110" s="1">
        <v>2</v>
      </c>
      <c r="G2110" s="1" t="s">
        <v>72</v>
      </c>
      <c r="H2110" s="1">
        <f t="shared" si="32"/>
        <v>0</v>
      </c>
      <c r="I2110" s="1" t="s">
        <v>22</v>
      </c>
      <c r="J2110" s="1" t="s">
        <v>0</v>
      </c>
    </row>
    <row r="2111" spans="1:10" ht="28.8" x14ac:dyDescent="0.3">
      <c r="A2111" s="1">
        <v>1970907</v>
      </c>
      <c r="B2111" s="1" t="s">
        <v>3913</v>
      </c>
      <c r="C2111" s="1" t="s">
        <v>22</v>
      </c>
      <c r="D2111" s="1" t="s">
        <v>3914</v>
      </c>
      <c r="E2111" s="2">
        <v>0</v>
      </c>
      <c r="F2111" s="1">
        <v>3</v>
      </c>
      <c r="G2111" s="1" t="s">
        <v>72</v>
      </c>
      <c r="H2111" s="1">
        <f t="shared" si="32"/>
        <v>0</v>
      </c>
      <c r="I2111" s="1" t="s">
        <v>22</v>
      </c>
      <c r="J2111" s="1" t="s">
        <v>0</v>
      </c>
    </row>
    <row r="2112" spans="1:10" ht="28.8" x14ac:dyDescent="0.3">
      <c r="A2112" s="1">
        <v>1970908</v>
      </c>
      <c r="B2112" s="1" t="s">
        <v>3915</v>
      </c>
      <c r="C2112" s="1" t="s">
        <v>22</v>
      </c>
      <c r="D2112" s="1" t="s">
        <v>3916</v>
      </c>
      <c r="E2112" s="2">
        <v>0</v>
      </c>
      <c r="F2112" s="1">
        <v>1</v>
      </c>
      <c r="G2112" s="1" t="s">
        <v>72</v>
      </c>
      <c r="H2112" s="1">
        <f t="shared" si="32"/>
        <v>0</v>
      </c>
      <c r="I2112" s="1" t="s">
        <v>22</v>
      </c>
      <c r="J2112" s="1" t="s">
        <v>0</v>
      </c>
    </row>
    <row r="2113" spans="1:10" ht="28.8" x14ac:dyDescent="0.3">
      <c r="A2113" s="1">
        <v>1970909</v>
      </c>
      <c r="B2113" s="1" t="s">
        <v>3917</v>
      </c>
      <c r="C2113" s="1" t="s">
        <v>22</v>
      </c>
      <c r="D2113" s="1" t="s">
        <v>3918</v>
      </c>
      <c r="E2113" s="2">
        <v>0</v>
      </c>
      <c r="F2113" s="1">
        <v>1.1000000000000001</v>
      </c>
      <c r="G2113" s="1" t="s">
        <v>55</v>
      </c>
      <c r="H2113" s="1">
        <f t="shared" si="32"/>
        <v>0</v>
      </c>
      <c r="I2113" s="1" t="s">
        <v>22</v>
      </c>
      <c r="J2113" s="1" t="s">
        <v>0</v>
      </c>
    </row>
    <row r="2114" spans="1:10" ht="28.8" x14ac:dyDescent="0.3">
      <c r="A2114" s="1">
        <v>1970910</v>
      </c>
      <c r="B2114" s="1" t="s">
        <v>3919</v>
      </c>
      <c r="C2114" s="1" t="s">
        <v>22</v>
      </c>
      <c r="D2114" s="1" t="s">
        <v>3920</v>
      </c>
      <c r="E2114" s="2">
        <v>0</v>
      </c>
      <c r="F2114" s="1">
        <v>9.2100000000000009</v>
      </c>
      <c r="G2114" s="1" t="s">
        <v>55</v>
      </c>
      <c r="H2114" s="1">
        <f t="shared" si="32"/>
        <v>0</v>
      </c>
      <c r="I2114" s="1" t="s">
        <v>22</v>
      </c>
      <c r="J2114" s="1" t="s">
        <v>0</v>
      </c>
    </row>
    <row r="2115" spans="1:10" ht="28.8" x14ac:dyDescent="0.3">
      <c r="A2115" s="1">
        <v>1970911</v>
      </c>
      <c r="B2115" s="1" t="s">
        <v>3921</v>
      </c>
      <c r="C2115" s="1" t="s">
        <v>22</v>
      </c>
      <c r="D2115" s="1" t="s">
        <v>3922</v>
      </c>
      <c r="E2115" s="2">
        <v>0</v>
      </c>
      <c r="F2115" s="1">
        <v>133.208</v>
      </c>
      <c r="G2115" s="1" t="s">
        <v>55</v>
      </c>
      <c r="H2115" s="1">
        <f t="shared" ref="H2115:H2178" si="33">IF(ISNUMBER(VALUE(E2115)),ROUND(SUM(ROUND(E2115,2)*F2115),2),"N")</f>
        <v>0</v>
      </c>
      <c r="I2115" s="1" t="s">
        <v>22</v>
      </c>
      <c r="J2115" s="1" t="s">
        <v>0</v>
      </c>
    </row>
    <row r="2116" spans="1:10" x14ac:dyDescent="0.3">
      <c r="A2116" s="1">
        <v>1970912</v>
      </c>
      <c r="B2116" s="1" t="s">
        <v>3923</v>
      </c>
      <c r="C2116" s="1">
        <v>6</v>
      </c>
      <c r="D2116" s="1" t="s">
        <v>344</v>
      </c>
      <c r="E2116" s="1">
        <f>ROUND(H2117+H2118+H2119+H2120+H2121+H2122+H2123+H2124+H2125+H2126+H2127+H2128+H2129+H2130+H2131+H2132,2)</f>
        <v>0</v>
      </c>
      <c r="F2116" s="1">
        <v>1</v>
      </c>
      <c r="G2116" s="1" t="s">
        <v>0</v>
      </c>
      <c r="H2116" s="1">
        <f t="shared" si="33"/>
        <v>0</v>
      </c>
      <c r="I2116" s="1" t="s">
        <v>22</v>
      </c>
      <c r="J2116" s="1" t="s">
        <v>0</v>
      </c>
    </row>
    <row r="2117" spans="1:10" ht="28.8" x14ac:dyDescent="0.3">
      <c r="A2117" s="1">
        <v>1970913</v>
      </c>
      <c r="B2117" s="1" t="s">
        <v>3924</v>
      </c>
      <c r="C2117" s="1" t="s">
        <v>22</v>
      </c>
      <c r="D2117" s="1" t="s">
        <v>3925</v>
      </c>
      <c r="E2117" s="2">
        <v>0</v>
      </c>
      <c r="F2117" s="1">
        <v>45</v>
      </c>
      <c r="G2117" s="1" t="s">
        <v>55</v>
      </c>
      <c r="H2117" s="1">
        <f t="shared" si="33"/>
        <v>0</v>
      </c>
      <c r="I2117" s="1" t="s">
        <v>22</v>
      </c>
      <c r="J2117" s="1" t="s">
        <v>0</v>
      </c>
    </row>
    <row r="2118" spans="1:10" ht="28.8" x14ac:dyDescent="0.3">
      <c r="A2118" s="1">
        <v>1970914</v>
      </c>
      <c r="B2118" s="1" t="s">
        <v>3926</v>
      </c>
      <c r="C2118" s="1" t="s">
        <v>22</v>
      </c>
      <c r="D2118" s="1" t="s">
        <v>3927</v>
      </c>
      <c r="E2118" s="2">
        <v>0</v>
      </c>
      <c r="F2118" s="1">
        <v>122</v>
      </c>
      <c r="G2118" s="1" t="s">
        <v>79</v>
      </c>
      <c r="H2118" s="1">
        <f t="shared" si="33"/>
        <v>0</v>
      </c>
      <c r="I2118" s="1" t="s">
        <v>22</v>
      </c>
      <c r="J2118" s="1" t="s">
        <v>0</v>
      </c>
    </row>
    <row r="2119" spans="1:10" ht="28.8" x14ac:dyDescent="0.3">
      <c r="A2119" s="1">
        <v>1970915</v>
      </c>
      <c r="B2119" s="1" t="s">
        <v>3928</v>
      </c>
      <c r="C2119" s="1" t="s">
        <v>22</v>
      </c>
      <c r="D2119" s="1" t="s">
        <v>3929</v>
      </c>
      <c r="E2119" s="2">
        <v>0</v>
      </c>
      <c r="F2119" s="1">
        <v>314.78500000000003</v>
      </c>
      <c r="G2119" s="1" t="s">
        <v>55</v>
      </c>
      <c r="H2119" s="1">
        <f t="shared" si="33"/>
        <v>0</v>
      </c>
      <c r="I2119" s="1" t="s">
        <v>22</v>
      </c>
      <c r="J2119" s="1" t="s">
        <v>0</v>
      </c>
    </row>
    <row r="2120" spans="1:10" ht="28.8" x14ac:dyDescent="0.3">
      <c r="A2120" s="1">
        <v>1970916</v>
      </c>
      <c r="B2120" s="1" t="s">
        <v>3930</v>
      </c>
      <c r="C2120" s="1" t="s">
        <v>22</v>
      </c>
      <c r="D2120" s="1" t="s">
        <v>3931</v>
      </c>
      <c r="E2120" s="2">
        <v>0</v>
      </c>
      <c r="F2120" s="1">
        <v>434.70499999999998</v>
      </c>
      <c r="G2120" s="1" t="s">
        <v>55</v>
      </c>
      <c r="H2120" s="1">
        <f t="shared" si="33"/>
        <v>0</v>
      </c>
      <c r="I2120" s="1" t="s">
        <v>22</v>
      </c>
      <c r="J2120" s="1" t="s">
        <v>0</v>
      </c>
    </row>
    <row r="2121" spans="1:10" ht="28.8" x14ac:dyDescent="0.3">
      <c r="A2121" s="1">
        <v>1970917</v>
      </c>
      <c r="B2121" s="1" t="s">
        <v>3932</v>
      </c>
      <c r="C2121" s="1" t="s">
        <v>22</v>
      </c>
      <c r="D2121" s="1" t="s">
        <v>3933</v>
      </c>
      <c r="E2121" s="2">
        <v>0</v>
      </c>
      <c r="F2121" s="1">
        <v>50</v>
      </c>
      <c r="G2121" s="1" t="s">
        <v>79</v>
      </c>
      <c r="H2121" s="1">
        <f t="shared" si="33"/>
        <v>0</v>
      </c>
      <c r="I2121" s="1" t="s">
        <v>22</v>
      </c>
      <c r="J2121" s="1" t="s">
        <v>0</v>
      </c>
    </row>
    <row r="2122" spans="1:10" ht="28.8" x14ac:dyDescent="0.3">
      <c r="A2122" s="1">
        <v>1970918</v>
      </c>
      <c r="B2122" s="1" t="s">
        <v>3934</v>
      </c>
      <c r="C2122" s="1" t="s">
        <v>22</v>
      </c>
      <c r="D2122" s="1" t="s">
        <v>3935</v>
      </c>
      <c r="E2122" s="2">
        <v>0</v>
      </c>
      <c r="F2122" s="1">
        <v>434.70499999999998</v>
      </c>
      <c r="G2122" s="1" t="s">
        <v>55</v>
      </c>
      <c r="H2122" s="1">
        <f t="shared" si="33"/>
        <v>0</v>
      </c>
      <c r="I2122" s="1" t="s">
        <v>22</v>
      </c>
      <c r="J2122" s="1" t="s">
        <v>0</v>
      </c>
    </row>
    <row r="2123" spans="1:10" ht="28.8" x14ac:dyDescent="0.3">
      <c r="A2123" s="1">
        <v>1970919</v>
      </c>
      <c r="B2123" s="1" t="s">
        <v>3936</v>
      </c>
      <c r="C2123" s="1" t="s">
        <v>22</v>
      </c>
      <c r="D2123" s="1" t="s">
        <v>3937</v>
      </c>
      <c r="E2123" s="2">
        <v>0</v>
      </c>
      <c r="F2123" s="1">
        <v>0.68799999999999994</v>
      </c>
      <c r="G2123" s="1" t="s">
        <v>40</v>
      </c>
      <c r="H2123" s="1">
        <f t="shared" si="33"/>
        <v>0</v>
      </c>
      <c r="I2123" s="1" t="s">
        <v>22</v>
      </c>
      <c r="J2123" s="1" t="s">
        <v>0</v>
      </c>
    </row>
    <row r="2124" spans="1:10" ht="28.8" x14ac:dyDescent="0.3">
      <c r="A2124" s="1">
        <v>1970920</v>
      </c>
      <c r="B2124" s="1" t="s">
        <v>3938</v>
      </c>
      <c r="C2124" s="1" t="s">
        <v>22</v>
      </c>
      <c r="D2124" s="1" t="s">
        <v>3939</v>
      </c>
      <c r="E2124" s="2">
        <v>0</v>
      </c>
      <c r="F2124" s="1">
        <v>1.375</v>
      </c>
      <c r="G2124" s="1" t="s">
        <v>40</v>
      </c>
      <c r="H2124" s="1">
        <f t="shared" si="33"/>
        <v>0</v>
      </c>
      <c r="I2124" s="1" t="s">
        <v>22</v>
      </c>
      <c r="J2124" s="1" t="s">
        <v>0</v>
      </c>
    </row>
    <row r="2125" spans="1:10" ht="28.8" x14ac:dyDescent="0.3">
      <c r="A2125" s="1">
        <v>1970921</v>
      </c>
      <c r="B2125" s="1" t="s">
        <v>3940</v>
      </c>
      <c r="C2125" s="1" t="s">
        <v>22</v>
      </c>
      <c r="D2125" s="1" t="s">
        <v>3941</v>
      </c>
      <c r="E2125" s="2">
        <v>0</v>
      </c>
      <c r="F2125" s="1">
        <v>0.68799999999999994</v>
      </c>
      <c r="G2125" s="1" t="s">
        <v>40</v>
      </c>
      <c r="H2125" s="1">
        <f t="shared" si="33"/>
        <v>0</v>
      </c>
      <c r="I2125" s="1" t="s">
        <v>22</v>
      </c>
      <c r="J2125" s="1" t="s">
        <v>0</v>
      </c>
    </row>
    <row r="2126" spans="1:10" ht="28.8" x14ac:dyDescent="0.3">
      <c r="A2126" s="1">
        <v>1970922</v>
      </c>
      <c r="B2126" s="1" t="s">
        <v>3942</v>
      </c>
      <c r="C2126" s="1" t="s">
        <v>22</v>
      </c>
      <c r="D2126" s="1" t="s">
        <v>3943</v>
      </c>
      <c r="E2126" s="2">
        <v>0</v>
      </c>
      <c r="F2126" s="1">
        <v>1.375</v>
      </c>
      <c r="G2126" s="1" t="s">
        <v>40</v>
      </c>
      <c r="H2126" s="1">
        <f t="shared" si="33"/>
        <v>0</v>
      </c>
      <c r="I2126" s="1" t="s">
        <v>22</v>
      </c>
      <c r="J2126" s="1" t="s">
        <v>0</v>
      </c>
    </row>
    <row r="2127" spans="1:10" ht="28.8" x14ac:dyDescent="0.3">
      <c r="A2127" s="1">
        <v>1970923</v>
      </c>
      <c r="B2127" s="1" t="s">
        <v>3944</v>
      </c>
      <c r="C2127" s="1" t="s">
        <v>22</v>
      </c>
      <c r="D2127" s="1" t="s">
        <v>3945</v>
      </c>
      <c r="E2127" s="2">
        <v>0</v>
      </c>
      <c r="F2127" s="1">
        <v>0.68799999999999994</v>
      </c>
      <c r="G2127" s="1" t="s">
        <v>40</v>
      </c>
      <c r="H2127" s="1">
        <f t="shared" si="33"/>
        <v>0</v>
      </c>
      <c r="I2127" s="1" t="s">
        <v>22</v>
      </c>
      <c r="J2127" s="1" t="s">
        <v>0</v>
      </c>
    </row>
    <row r="2128" spans="1:10" ht="28.8" x14ac:dyDescent="0.3">
      <c r="A2128" s="1">
        <v>1970924</v>
      </c>
      <c r="B2128" s="1" t="s">
        <v>3946</v>
      </c>
      <c r="C2128" s="1" t="s">
        <v>22</v>
      </c>
      <c r="D2128" s="1" t="s">
        <v>3947</v>
      </c>
      <c r="E2128" s="2">
        <v>0</v>
      </c>
      <c r="F2128" s="1">
        <v>1.375</v>
      </c>
      <c r="G2128" s="1" t="s">
        <v>40</v>
      </c>
      <c r="H2128" s="1">
        <f t="shared" si="33"/>
        <v>0</v>
      </c>
      <c r="I2128" s="1" t="s">
        <v>22</v>
      </c>
      <c r="J2128" s="1" t="s">
        <v>0</v>
      </c>
    </row>
    <row r="2129" spans="1:10" ht="28.8" x14ac:dyDescent="0.3">
      <c r="A2129" s="1">
        <v>1970925</v>
      </c>
      <c r="B2129" s="1" t="s">
        <v>3948</v>
      </c>
      <c r="C2129" s="1" t="s">
        <v>22</v>
      </c>
      <c r="D2129" s="1" t="s">
        <v>3949</v>
      </c>
      <c r="E2129" s="2">
        <v>0</v>
      </c>
      <c r="F2129" s="1">
        <v>1.375</v>
      </c>
      <c r="G2129" s="1" t="s">
        <v>40</v>
      </c>
      <c r="H2129" s="1">
        <f t="shared" si="33"/>
        <v>0</v>
      </c>
      <c r="I2129" s="1" t="s">
        <v>22</v>
      </c>
      <c r="J2129" s="1" t="s">
        <v>0</v>
      </c>
    </row>
    <row r="2130" spans="1:10" ht="28.8" x14ac:dyDescent="0.3">
      <c r="A2130" s="1">
        <v>1970926</v>
      </c>
      <c r="B2130" s="1" t="s">
        <v>3950</v>
      </c>
      <c r="C2130" s="1" t="s">
        <v>22</v>
      </c>
      <c r="D2130" s="1" t="s">
        <v>396</v>
      </c>
      <c r="E2130" s="2">
        <v>0</v>
      </c>
      <c r="F2130" s="1">
        <v>4.4999999999999998E-2</v>
      </c>
      <c r="G2130" s="1" t="s">
        <v>103</v>
      </c>
      <c r="H2130" s="1">
        <f t="shared" si="33"/>
        <v>0</v>
      </c>
      <c r="I2130" s="1" t="s">
        <v>22</v>
      </c>
      <c r="J2130" s="1" t="s">
        <v>0</v>
      </c>
    </row>
    <row r="2131" spans="1:10" x14ac:dyDescent="0.3">
      <c r="A2131" s="1">
        <v>1970927</v>
      </c>
      <c r="B2131" s="1" t="s">
        <v>3951</v>
      </c>
      <c r="C2131" s="1" t="s">
        <v>22</v>
      </c>
      <c r="D2131" s="1" t="s">
        <v>3952</v>
      </c>
      <c r="E2131" s="2">
        <v>0</v>
      </c>
      <c r="F2131" s="1">
        <v>0.68799999999999994</v>
      </c>
      <c r="G2131" s="1" t="s">
        <v>40</v>
      </c>
      <c r="H2131" s="1">
        <f t="shared" si="33"/>
        <v>0</v>
      </c>
      <c r="I2131" s="1" t="s">
        <v>22</v>
      </c>
      <c r="J2131" s="1" t="s">
        <v>0</v>
      </c>
    </row>
    <row r="2132" spans="1:10" x14ac:dyDescent="0.3">
      <c r="A2132" s="1">
        <v>1970928</v>
      </c>
      <c r="B2132" s="1" t="s">
        <v>3953</v>
      </c>
      <c r="C2132" s="1" t="s">
        <v>22</v>
      </c>
      <c r="D2132" s="1" t="s">
        <v>3954</v>
      </c>
      <c r="E2132" s="2">
        <v>0</v>
      </c>
      <c r="F2132" s="1">
        <v>218.63</v>
      </c>
      <c r="G2132" s="1" t="s">
        <v>55</v>
      </c>
      <c r="H2132" s="1">
        <f t="shared" si="33"/>
        <v>0</v>
      </c>
      <c r="I2132" s="1" t="s">
        <v>22</v>
      </c>
      <c r="J2132" s="1" t="s">
        <v>0</v>
      </c>
    </row>
    <row r="2133" spans="1:10" x14ac:dyDescent="0.3">
      <c r="A2133" s="1">
        <v>1970929</v>
      </c>
      <c r="B2133" s="1" t="s">
        <v>3955</v>
      </c>
      <c r="C2133" s="1">
        <v>9</v>
      </c>
      <c r="D2133" s="1" t="s">
        <v>47</v>
      </c>
      <c r="E2133" s="1">
        <f>ROUND(H2134+H2135+H2136+H2137+H2138+H2139+H2140+H2141,2)</f>
        <v>0</v>
      </c>
      <c r="F2133" s="1">
        <v>1</v>
      </c>
      <c r="G2133" s="1" t="s">
        <v>0</v>
      </c>
      <c r="H2133" s="1">
        <f t="shared" si="33"/>
        <v>0</v>
      </c>
      <c r="I2133" s="1" t="s">
        <v>22</v>
      </c>
      <c r="J2133" s="1" t="s">
        <v>0</v>
      </c>
    </row>
    <row r="2134" spans="1:10" ht="28.8" x14ac:dyDescent="0.3">
      <c r="A2134" s="1">
        <v>1970930</v>
      </c>
      <c r="B2134" s="1" t="s">
        <v>3956</v>
      </c>
      <c r="C2134" s="1" t="s">
        <v>22</v>
      </c>
      <c r="D2134" s="1" t="s">
        <v>3957</v>
      </c>
      <c r="E2134" s="2">
        <v>0</v>
      </c>
      <c r="F2134" s="1">
        <v>200</v>
      </c>
      <c r="G2134" s="1" t="s">
        <v>55</v>
      </c>
      <c r="H2134" s="1">
        <f t="shared" si="33"/>
        <v>0</v>
      </c>
      <c r="I2134" s="1" t="s">
        <v>22</v>
      </c>
      <c r="J2134" s="1" t="s">
        <v>0</v>
      </c>
    </row>
    <row r="2135" spans="1:10" x14ac:dyDescent="0.3">
      <c r="A2135" s="1">
        <v>1970931</v>
      </c>
      <c r="B2135" s="1" t="s">
        <v>3958</v>
      </c>
      <c r="C2135" s="1" t="s">
        <v>22</v>
      </c>
      <c r="D2135" s="1" t="s">
        <v>466</v>
      </c>
      <c r="E2135" s="2">
        <v>0</v>
      </c>
      <c r="F2135" s="1">
        <v>218.63</v>
      </c>
      <c r="G2135" s="1" t="s">
        <v>55</v>
      </c>
      <c r="H2135" s="1">
        <f t="shared" si="33"/>
        <v>0</v>
      </c>
      <c r="I2135" s="1" t="s">
        <v>22</v>
      </c>
      <c r="J2135" s="1" t="s">
        <v>0</v>
      </c>
    </row>
    <row r="2136" spans="1:10" ht="43.2" x14ac:dyDescent="0.3">
      <c r="A2136" s="1">
        <v>1970932</v>
      </c>
      <c r="B2136" s="1" t="s">
        <v>3959</v>
      </c>
      <c r="C2136" s="1" t="s">
        <v>22</v>
      </c>
      <c r="D2136" s="1" t="s">
        <v>3960</v>
      </c>
      <c r="E2136" s="2">
        <v>0</v>
      </c>
      <c r="F2136" s="1">
        <v>2.0630000000000002</v>
      </c>
      <c r="G2136" s="1" t="s">
        <v>40</v>
      </c>
      <c r="H2136" s="1">
        <f t="shared" si="33"/>
        <v>0</v>
      </c>
      <c r="I2136" s="1" t="s">
        <v>22</v>
      </c>
      <c r="J2136" s="1" t="s">
        <v>0</v>
      </c>
    </row>
    <row r="2137" spans="1:10" x14ac:dyDescent="0.3">
      <c r="A2137" s="1">
        <v>1970933</v>
      </c>
      <c r="B2137" s="1" t="s">
        <v>3961</v>
      </c>
      <c r="C2137" s="1" t="s">
        <v>22</v>
      </c>
      <c r="D2137" s="1" t="s">
        <v>112</v>
      </c>
      <c r="E2137" s="2">
        <v>0</v>
      </c>
      <c r="F2137" s="1">
        <v>4.5389999999999997</v>
      </c>
      <c r="G2137" s="1" t="s">
        <v>103</v>
      </c>
      <c r="H2137" s="1">
        <f t="shared" si="33"/>
        <v>0</v>
      </c>
      <c r="I2137" s="1" t="s">
        <v>22</v>
      </c>
      <c r="J2137" s="1" t="s">
        <v>0</v>
      </c>
    </row>
    <row r="2138" spans="1:10" ht="28.8" x14ac:dyDescent="0.3">
      <c r="A2138" s="1">
        <v>1970934</v>
      </c>
      <c r="B2138" s="1" t="s">
        <v>3962</v>
      </c>
      <c r="C2138" s="1" t="s">
        <v>22</v>
      </c>
      <c r="D2138" s="1" t="s">
        <v>114</v>
      </c>
      <c r="E2138" s="2">
        <v>0</v>
      </c>
      <c r="F2138" s="1">
        <v>136.16999999999999</v>
      </c>
      <c r="G2138" s="1" t="s">
        <v>103</v>
      </c>
      <c r="H2138" s="1">
        <f t="shared" si="33"/>
        <v>0</v>
      </c>
      <c r="I2138" s="1" t="s">
        <v>22</v>
      </c>
      <c r="J2138" s="1" t="s">
        <v>0</v>
      </c>
    </row>
    <row r="2139" spans="1:10" ht="28.8" x14ac:dyDescent="0.3">
      <c r="A2139" s="1">
        <v>1970935</v>
      </c>
      <c r="B2139" s="1" t="s">
        <v>3963</v>
      </c>
      <c r="C2139" s="1" t="s">
        <v>22</v>
      </c>
      <c r="D2139" s="1" t="s">
        <v>116</v>
      </c>
      <c r="E2139" s="2">
        <v>0</v>
      </c>
      <c r="F2139" s="1">
        <v>4.5389999999999997</v>
      </c>
      <c r="G2139" s="1" t="s">
        <v>103</v>
      </c>
      <c r="H2139" s="1">
        <f t="shared" si="33"/>
        <v>0</v>
      </c>
      <c r="I2139" s="1" t="s">
        <v>22</v>
      </c>
      <c r="J2139" s="1" t="s">
        <v>0</v>
      </c>
    </row>
    <row r="2140" spans="1:10" ht="28.8" x14ac:dyDescent="0.3">
      <c r="A2140" s="1">
        <v>1970936</v>
      </c>
      <c r="B2140" s="1" t="s">
        <v>3964</v>
      </c>
      <c r="C2140" s="1" t="s">
        <v>22</v>
      </c>
      <c r="D2140" s="1" t="s">
        <v>118</v>
      </c>
      <c r="E2140" s="2">
        <v>0</v>
      </c>
      <c r="F2140" s="1">
        <v>40.850999999999999</v>
      </c>
      <c r="G2140" s="1" t="s">
        <v>103</v>
      </c>
      <c r="H2140" s="1">
        <f t="shared" si="33"/>
        <v>0</v>
      </c>
      <c r="I2140" s="1" t="s">
        <v>22</v>
      </c>
      <c r="J2140" s="1" t="s">
        <v>0</v>
      </c>
    </row>
    <row r="2141" spans="1:10" ht="28.8" x14ac:dyDescent="0.3">
      <c r="A2141" s="1">
        <v>1970937</v>
      </c>
      <c r="B2141" s="1" t="s">
        <v>3965</v>
      </c>
      <c r="C2141" s="1" t="s">
        <v>22</v>
      </c>
      <c r="D2141" s="1" t="s">
        <v>120</v>
      </c>
      <c r="E2141" s="2">
        <v>0</v>
      </c>
      <c r="F2141" s="1">
        <v>4.5389999999999997</v>
      </c>
      <c r="G2141" s="1" t="s">
        <v>103</v>
      </c>
      <c r="H2141" s="1">
        <f t="shared" si="33"/>
        <v>0</v>
      </c>
      <c r="I2141" s="1" t="s">
        <v>22</v>
      </c>
      <c r="J2141" s="1" t="s">
        <v>0</v>
      </c>
    </row>
    <row r="2142" spans="1:10" x14ac:dyDescent="0.3">
      <c r="A2142" s="1">
        <v>1970938</v>
      </c>
      <c r="B2142" s="1" t="s">
        <v>3966</v>
      </c>
      <c r="C2142" s="1">
        <v>99</v>
      </c>
      <c r="D2142" s="1" t="s">
        <v>472</v>
      </c>
      <c r="E2142" s="1">
        <f>ROUND(H2143,2)</f>
        <v>0</v>
      </c>
      <c r="F2142" s="1">
        <v>1</v>
      </c>
      <c r="G2142" s="1" t="s">
        <v>0</v>
      </c>
      <c r="H2142" s="1">
        <f t="shared" si="33"/>
        <v>0</v>
      </c>
      <c r="I2142" s="1" t="s">
        <v>22</v>
      </c>
      <c r="J2142" s="1" t="s">
        <v>0</v>
      </c>
    </row>
    <row r="2143" spans="1:10" ht="28.8" x14ac:dyDescent="0.3">
      <c r="A2143" s="1">
        <v>1970939</v>
      </c>
      <c r="B2143" s="1" t="s">
        <v>3967</v>
      </c>
      <c r="C2143" s="1" t="s">
        <v>22</v>
      </c>
      <c r="D2143" s="1" t="s">
        <v>1529</v>
      </c>
      <c r="E2143" s="2">
        <v>0</v>
      </c>
      <c r="F2143" s="1">
        <v>45.54</v>
      </c>
      <c r="G2143" s="1" t="s">
        <v>103</v>
      </c>
      <c r="H2143" s="1">
        <f t="shared" si="33"/>
        <v>0</v>
      </c>
      <c r="I2143" s="1" t="s">
        <v>22</v>
      </c>
      <c r="J2143" s="1" t="s">
        <v>0</v>
      </c>
    </row>
    <row r="2144" spans="1:10" x14ac:dyDescent="0.3">
      <c r="A2144" s="1">
        <v>1970940</v>
      </c>
      <c r="B2144" s="1" t="s">
        <v>3968</v>
      </c>
      <c r="C2144" s="1" t="s">
        <v>126</v>
      </c>
      <c r="D2144" s="1" t="s">
        <v>127</v>
      </c>
      <c r="E2144" s="1">
        <f>ROUND(H2145+H2149+H2153+H2158+H2162+H2167+H2171,2)</f>
        <v>0</v>
      </c>
      <c r="F2144" s="1">
        <v>1</v>
      </c>
      <c r="G2144" s="1" t="s">
        <v>0</v>
      </c>
      <c r="H2144" s="1">
        <f t="shared" si="33"/>
        <v>0</v>
      </c>
      <c r="I2144" s="1" t="s">
        <v>22</v>
      </c>
      <c r="J2144" s="1" t="s">
        <v>0</v>
      </c>
    </row>
    <row r="2145" spans="1:10" x14ac:dyDescent="0.3">
      <c r="A2145" s="1">
        <v>1970941</v>
      </c>
      <c r="B2145" s="1" t="s">
        <v>3969</v>
      </c>
      <c r="C2145" s="1">
        <v>711</v>
      </c>
      <c r="D2145" s="1" t="s">
        <v>477</v>
      </c>
      <c r="E2145" s="1">
        <f>ROUND(H2146+H2147+H2148,2)</f>
        <v>0</v>
      </c>
      <c r="F2145" s="1">
        <v>1</v>
      </c>
      <c r="G2145" s="1" t="s">
        <v>0</v>
      </c>
      <c r="H2145" s="1">
        <f t="shared" si="33"/>
        <v>0</v>
      </c>
      <c r="I2145" s="1" t="s">
        <v>22</v>
      </c>
      <c r="J2145" s="1" t="s">
        <v>0</v>
      </c>
    </row>
    <row r="2146" spans="1:10" ht="28.8" x14ac:dyDescent="0.3">
      <c r="A2146" s="1">
        <v>1970942</v>
      </c>
      <c r="B2146" s="1" t="s">
        <v>3970</v>
      </c>
      <c r="C2146" s="1" t="s">
        <v>22</v>
      </c>
      <c r="D2146" s="1" t="s">
        <v>3971</v>
      </c>
      <c r="E2146" s="2">
        <v>0</v>
      </c>
      <c r="F2146" s="1">
        <v>218.63</v>
      </c>
      <c r="G2146" s="1" t="s">
        <v>55</v>
      </c>
      <c r="H2146" s="1">
        <f t="shared" si="33"/>
        <v>0</v>
      </c>
      <c r="I2146" s="1" t="s">
        <v>22</v>
      </c>
      <c r="J2146" s="1" t="s">
        <v>0</v>
      </c>
    </row>
    <row r="2147" spans="1:10" ht="28.8" x14ac:dyDescent="0.3">
      <c r="A2147" s="1">
        <v>1970943</v>
      </c>
      <c r="B2147" s="1" t="s">
        <v>3972</v>
      </c>
      <c r="C2147" s="1" t="s">
        <v>22</v>
      </c>
      <c r="D2147" s="1" t="s">
        <v>3973</v>
      </c>
      <c r="E2147" s="2">
        <v>0</v>
      </c>
      <c r="F2147" s="1">
        <v>434.70499999999998</v>
      </c>
      <c r="G2147" s="1" t="s">
        <v>55</v>
      </c>
      <c r="H2147" s="1">
        <f t="shared" si="33"/>
        <v>0</v>
      </c>
      <c r="I2147" s="1" t="s">
        <v>22</v>
      </c>
      <c r="J2147" s="1" t="s">
        <v>0</v>
      </c>
    </row>
    <row r="2148" spans="1:10" ht="28.8" x14ac:dyDescent="0.3">
      <c r="A2148" s="1">
        <v>1970944</v>
      </c>
      <c r="B2148" s="1" t="s">
        <v>3974</v>
      </c>
      <c r="C2148" s="1" t="s">
        <v>22</v>
      </c>
      <c r="D2148" s="1" t="s">
        <v>516</v>
      </c>
      <c r="E2148" s="2">
        <v>0</v>
      </c>
      <c r="F2148" s="1">
        <v>1</v>
      </c>
      <c r="G2148" s="1" t="s">
        <v>147</v>
      </c>
      <c r="H2148" s="1">
        <f t="shared" si="33"/>
        <v>0</v>
      </c>
      <c r="I2148" s="1" t="s">
        <v>22</v>
      </c>
      <c r="J2148" s="1" t="s">
        <v>0</v>
      </c>
    </row>
    <row r="2149" spans="1:10" x14ac:dyDescent="0.3">
      <c r="A2149" s="1">
        <v>1970945</v>
      </c>
      <c r="B2149" s="1" t="s">
        <v>3975</v>
      </c>
      <c r="C2149" s="1">
        <v>763</v>
      </c>
      <c r="D2149" s="1" t="s">
        <v>647</v>
      </c>
      <c r="E2149" s="1">
        <f>ROUND(H2150+H2151+H2152,2)</f>
        <v>0</v>
      </c>
      <c r="F2149" s="1">
        <v>1</v>
      </c>
      <c r="G2149" s="1" t="s">
        <v>0</v>
      </c>
      <c r="H2149" s="1">
        <f t="shared" si="33"/>
        <v>0</v>
      </c>
      <c r="I2149" s="1" t="s">
        <v>22</v>
      </c>
      <c r="J2149" s="1" t="s">
        <v>0</v>
      </c>
    </row>
    <row r="2150" spans="1:10" ht="28.8" x14ac:dyDescent="0.3">
      <c r="A2150" s="1">
        <v>1970946</v>
      </c>
      <c r="B2150" s="1" t="s">
        <v>3976</v>
      </c>
      <c r="C2150" s="1" t="s">
        <v>22</v>
      </c>
      <c r="D2150" s="1" t="s">
        <v>3977</v>
      </c>
      <c r="E2150" s="2">
        <v>0</v>
      </c>
      <c r="F2150" s="1">
        <v>218.63</v>
      </c>
      <c r="G2150" s="1" t="s">
        <v>55</v>
      </c>
      <c r="H2150" s="1">
        <f t="shared" si="33"/>
        <v>0</v>
      </c>
      <c r="I2150" s="1" t="s">
        <v>22</v>
      </c>
      <c r="J2150" s="1" t="s">
        <v>0</v>
      </c>
    </row>
    <row r="2151" spans="1:10" x14ac:dyDescent="0.3">
      <c r="A2151" s="1">
        <v>1970947</v>
      </c>
      <c r="B2151" s="1" t="s">
        <v>3978</v>
      </c>
      <c r="C2151" s="1" t="s">
        <v>22</v>
      </c>
      <c r="D2151" s="1" t="s">
        <v>3979</v>
      </c>
      <c r="E2151" s="2">
        <v>0</v>
      </c>
      <c r="F2151" s="1">
        <v>10</v>
      </c>
      <c r="G2151" s="1" t="s">
        <v>72</v>
      </c>
      <c r="H2151" s="1">
        <f t="shared" si="33"/>
        <v>0</v>
      </c>
      <c r="I2151" s="1" t="s">
        <v>22</v>
      </c>
      <c r="J2151" s="1" t="s">
        <v>0</v>
      </c>
    </row>
    <row r="2152" spans="1:10" x14ac:dyDescent="0.3">
      <c r="A2152" s="1">
        <v>1970948</v>
      </c>
      <c r="B2152" s="1" t="s">
        <v>3980</v>
      </c>
      <c r="C2152" s="1" t="s">
        <v>22</v>
      </c>
      <c r="D2152" s="1" t="s">
        <v>3981</v>
      </c>
      <c r="E2152" s="2">
        <v>0</v>
      </c>
      <c r="F2152" s="1">
        <v>1</v>
      </c>
      <c r="G2152" s="1" t="s">
        <v>147</v>
      </c>
      <c r="H2152" s="1">
        <f t="shared" si="33"/>
        <v>0</v>
      </c>
      <c r="I2152" s="1" t="s">
        <v>22</v>
      </c>
      <c r="J2152" s="1" t="s">
        <v>0</v>
      </c>
    </row>
    <row r="2153" spans="1:10" x14ac:dyDescent="0.3">
      <c r="A2153" s="1">
        <v>1970949</v>
      </c>
      <c r="B2153" s="1" t="s">
        <v>3982</v>
      </c>
      <c r="C2153" s="1">
        <v>766</v>
      </c>
      <c r="D2153" s="1" t="s">
        <v>177</v>
      </c>
      <c r="E2153" s="1">
        <f>ROUND(H2154+H2155+H2156+H2157,2)</f>
        <v>0</v>
      </c>
      <c r="F2153" s="1">
        <v>1</v>
      </c>
      <c r="G2153" s="1" t="s">
        <v>0</v>
      </c>
      <c r="H2153" s="1">
        <f t="shared" si="33"/>
        <v>0</v>
      </c>
      <c r="I2153" s="1" t="s">
        <v>22</v>
      </c>
      <c r="J2153" s="1" t="s">
        <v>0</v>
      </c>
    </row>
    <row r="2154" spans="1:10" ht="28.8" x14ac:dyDescent="0.3">
      <c r="A2154" s="1">
        <v>1970950</v>
      </c>
      <c r="B2154" s="1" t="s">
        <v>3983</v>
      </c>
      <c r="C2154" s="1" t="s">
        <v>22</v>
      </c>
      <c r="D2154" s="1" t="s">
        <v>3984</v>
      </c>
      <c r="E2154" s="2">
        <v>0</v>
      </c>
      <c r="F2154" s="1">
        <v>3</v>
      </c>
      <c r="G2154" s="1" t="s">
        <v>72</v>
      </c>
      <c r="H2154" s="1">
        <f t="shared" si="33"/>
        <v>0</v>
      </c>
      <c r="I2154" s="1" t="s">
        <v>22</v>
      </c>
      <c r="J2154" s="1" t="s">
        <v>0</v>
      </c>
    </row>
    <row r="2155" spans="1:10" x14ac:dyDescent="0.3">
      <c r="A2155" s="1">
        <v>1970951</v>
      </c>
      <c r="B2155" s="1" t="s">
        <v>3985</v>
      </c>
      <c r="C2155" s="1" t="s">
        <v>22</v>
      </c>
      <c r="D2155" s="1" t="s">
        <v>3986</v>
      </c>
      <c r="E2155" s="2">
        <v>0</v>
      </c>
      <c r="F2155" s="1">
        <v>10.7</v>
      </c>
      <c r="G2155" s="1" t="s">
        <v>55</v>
      </c>
      <c r="H2155" s="1">
        <f t="shared" si="33"/>
        <v>0</v>
      </c>
      <c r="I2155" s="1" t="s">
        <v>22</v>
      </c>
      <c r="J2155" s="1" t="s">
        <v>0</v>
      </c>
    </row>
    <row r="2156" spans="1:10" x14ac:dyDescent="0.3">
      <c r="A2156" s="1">
        <v>1970952</v>
      </c>
      <c r="B2156" s="1" t="s">
        <v>3987</v>
      </c>
      <c r="C2156" s="1" t="s">
        <v>22</v>
      </c>
      <c r="D2156" s="1" t="s">
        <v>3988</v>
      </c>
      <c r="E2156" s="2">
        <v>0</v>
      </c>
      <c r="F2156" s="1">
        <v>10.7</v>
      </c>
      <c r="G2156" s="1" t="s">
        <v>55</v>
      </c>
      <c r="H2156" s="1">
        <f t="shared" si="33"/>
        <v>0</v>
      </c>
      <c r="I2156" s="1" t="s">
        <v>22</v>
      </c>
      <c r="J2156" s="1" t="s">
        <v>0</v>
      </c>
    </row>
    <row r="2157" spans="1:10" ht="28.8" x14ac:dyDescent="0.3">
      <c r="A2157" s="1">
        <v>1970953</v>
      </c>
      <c r="B2157" s="1" t="s">
        <v>3989</v>
      </c>
      <c r="C2157" s="1" t="s">
        <v>22</v>
      </c>
      <c r="D2157" s="1" t="s">
        <v>3990</v>
      </c>
      <c r="E2157" s="2">
        <v>0</v>
      </c>
      <c r="F2157" s="1">
        <v>1</v>
      </c>
      <c r="G2157" s="1" t="s">
        <v>147</v>
      </c>
      <c r="H2157" s="1">
        <f t="shared" si="33"/>
        <v>0</v>
      </c>
      <c r="I2157" s="1" t="s">
        <v>22</v>
      </c>
      <c r="J2157" s="1" t="s">
        <v>0</v>
      </c>
    </row>
    <row r="2158" spans="1:10" x14ac:dyDescent="0.3">
      <c r="A2158" s="1">
        <v>1970954</v>
      </c>
      <c r="B2158" s="1" t="s">
        <v>3991</v>
      </c>
      <c r="C2158" s="1">
        <v>771</v>
      </c>
      <c r="D2158" s="1" t="s">
        <v>725</v>
      </c>
      <c r="E2158" s="1">
        <f>ROUND(H2159+H2160+H2161,2)</f>
        <v>0</v>
      </c>
      <c r="F2158" s="1">
        <v>1</v>
      </c>
      <c r="G2158" s="1" t="s">
        <v>0</v>
      </c>
      <c r="H2158" s="1">
        <f t="shared" si="33"/>
        <v>0</v>
      </c>
      <c r="I2158" s="1" t="s">
        <v>22</v>
      </c>
      <c r="J2158" s="1" t="s">
        <v>0</v>
      </c>
    </row>
    <row r="2159" spans="1:10" x14ac:dyDescent="0.3">
      <c r="A2159" s="1">
        <v>1970955</v>
      </c>
      <c r="B2159" s="1" t="s">
        <v>3992</v>
      </c>
      <c r="C2159" s="1" t="s">
        <v>22</v>
      </c>
      <c r="D2159" s="1" t="s">
        <v>3993</v>
      </c>
      <c r="E2159" s="2">
        <v>0</v>
      </c>
      <c r="F2159" s="1">
        <v>212.93</v>
      </c>
      <c r="G2159" s="1" t="s">
        <v>55</v>
      </c>
      <c r="H2159" s="1">
        <f t="shared" si="33"/>
        <v>0</v>
      </c>
      <c r="I2159" s="1" t="s">
        <v>22</v>
      </c>
      <c r="J2159" s="1" t="s">
        <v>0</v>
      </c>
    </row>
    <row r="2160" spans="1:10" ht="28.8" x14ac:dyDescent="0.3">
      <c r="A2160" s="1">
        <v>1970956</v>
      </c>
      <c r="B2160" s="1" t="s">
        <v>3994</v>
      </c>
      <c r="C2160" s="1" t="s">
        <v>22</v>
      </c>
      <c r="D2160" s="1" t="s">
        <v>3995</v>
      </c>
      <c r="E2160" s="2">
        <v>0</v>
      </c>
      <c r="F2160" s="1">
        <v>234.22300000000001</v>
      </c>
      <c r="G2160" s="1" t="s">
        <v>55</v>
      </c>
      <c r="H2160" s="1">
        <f t="shared" si="33"/>
        <v>0</v>
      </c>
      <c r="I2160" s="1" t="s">
        <v>22</v>
      </c>
      <c r="J2160" s="1" t="s">
        <v>0</v>
      </c>
    </row>
    <row r="2161" spans="1:10" ht="28.8" x14ac:dyDescent="0.3">
      <c r="A2161" s="1">
        <v>1970957</v>
      </c>
      <c r="B2161" s="1" t="s">
        <v>3996</v>
      </c>
      <c r="C2161" s="1" t="s">
        <v>22</v>
      </c>
      <c r="D2161" s="1" t="s">
        <v>779</v>
      </c>
      <c r="E2161" s="2">
        <v>0</v>
      </c>
      <c r="F2161" s="1">
        <v>1</v>
      </c>
      <c r="G2161" s="1" t="s">
        <v>147</v>
      </c>
      <c r="H2161" s="1">
        <f t="shared" si="33"/>
        <v>0</v>
      </c>
      <c r="I2161" s="1" t="s">
        <v>22</v>
      </c>
      <c r="J2161" s="1" t="s">
        <v>0</v>
      </c>
    </row>
    <row r="2162" spans="1:10" x14ac:dyDescent="0.3">
      <c r="A2162" s="1">
        <v>1970958</v>
      </c>
      <c r="B2162" s="1" t="s">
        <v>3997</v>
      </c>
      <c r="C2162" s="1">
        <v>781</v>
      </c>
      <c r="D2162" s="1" t="s">
        <v>802</v>
      </c>
      <c r="E2162" s="1">
        <f>ROUND(H2163+H2164+H2165+H2166,2)</f>
        <v>0</v>
      </c>
      <c r="F2162" s="1">
        <v>1</v>
      </c>
      <c r="G2162" s="1" t="s">
        <v>0</v>
      </c>
      <c r="H2162" s="1">
        <f t="shared" si="33"/>
        <v>0</v>
      </c>
      <c r="I2162" s="1" t="s">
        <v>22</v>
      </c>
      <c r="J2162" s="1" t="s">
        <v>0</v>
      </c>
    </row>
    <row r="2163" spans="1:10" x14ac:dyDescent="0.3">
      <c r="A2163" s="1">
        <v>1970959</v>
      </c>
      <c r="B2163" s="1" t="s">
        <v>3998</v>
      </c>
      <c r="C2163" s="1" t="s">
        <v>22</v>
      </c>
      <c r="D2163" s="1" t="s">
        <v>3999</v>
      </c>
      <c r="E2163" s="2">
        <v>0</v>
      </c>
      <c r="F2163" s="1">
        <v>243</v>
      </c>
      <c r="G2163" s="1" t="s">
        <v>55</v>
      </c>
      <c r="H2163" s="1">
        <f t="shared" si="33"/>
        <v>0</v>
      </c>
      <c r="I2163" s="1" t="s">
        <v>22</v>
      </c>
      <c r="J2163" s="1" t="s">
        <v>0</v>
      </c>
    </row>
    <row r="2164" spans="1:10" x14ac:dyDescent="0.3">
      <c r="A2164" s="1">
        <v>1970960</v>
      </c>
      <c r="B2164" s="1" t="s">
        <v>4000</v>
      </c>
      <c r="C2164" s="1" t="s">
        <v>22</v>
      </c>
      <c r="D2164" s="1" t="s">
        <v>4001</v>
      </c>
      <c r="E2164" s="2">
        <v>0</v>
      </c>
      <c r="F2164" s="1">
        <v>118.8</v>
      </c>
      <c r="G2164" s="1" t="s">
        <v>55</v>
      </c>
      <c r="H2164" s="1">
        <f t="shared" si="33"/>
        <v>0</v>
      </c>
      <c r="I2164" s="1" t="s">
        <v>22</v>
      </c>
      <c r="J2164" s="1" t="s">
        <v>0</v>
      </c>
    </row>
    <row r="2165" spans="1:10" x14ac:dyDescent="0.3">
      <c r="A2165" s="1">
        <v>1970961</v>
      </c>
      <c r="B2165" s="1" t="s">
        <v>4002</v>
      </c>
      <c r="C2165" s="1" t="s">
        <v>22</v>
      </c>
      <c r="D2165" s="1" t="s">
        <v>4003</v>
      </c>
      <c r="E2165" s="2">
        <v>0</v>
      </c>
      <c r="F2165" s="1">
        <v>143.13800000000001</v>
      </c>
      <c r="G2165" s="1" t="s">
        <v>55</v>
      </c>
      <c r="H2165" s="1">
        <f t="shared" si="33"/>
        <v>0</v>
      </c>
      <c r="I2165" s="1" t="s">
        <v>22</v>
      </c>
      <c r="J2165" s="1" t="s">
        <v>0</v>
      </c>
    </row>
    <row r="2166" spans="1:10" ht="28.8" x14ac:dyDescent="0.3">
      <c r="A2166" s="1">
        <v>1970962</v>
      </c>
      <c r="B2166" s="1" t="s">
        <v>4004</v>
      </c>
      <c r="C2166" s="1" t="s">
        <v>22</v>
      </c>
      <c r="D2166" s="1" t="s">
        <v>820</v>
      </c>
      <c r="E2166" s="2">
        <v>0</v>
      </c>
      <c r="F2166" s="1">
        <v>1</v>
      </c>
      <c r="G2166" s="1" t="s">
        <v>147</v>
      </c>
      <c r="H2166" s="1">
        <f t="shared" si="33"/>
        <v>0</v>
      </c>
      <c r="I2166" s="1" t="s">
        <v>22</v>
      </c>
      <c r="J2166" s="1" t="s">
        <v>0</v>
      </c>
    </row>
    <row r="2167" spans="1:10" x14ac:dyDescent="0.3">
      <c r="A2167" s="1">
        <v>1970963</v>
      </c>
      <c r="B2167" s="1" t="s">
        <v>4005</v>
      </c>
      <c r="C2167" s="1">
        <v>782</v>
      </c>
      <c r="D2167" s="1" t="s">
        <v>4006</v>
      </c>
      <c r="E2167" s="1">
        <f>ROUND(H2168+H2169+H2170,2)</f>
        <v>0</v>
      </c>
      <c r="F2167" s="1">
        <v>1</v>
      </c>
      <c r="G2167" s="1" t="s">
        <v>0</v>
      </c>
      <c r="H2167" s="1">
        <f t="shared" si="33"/>
        <v>0</v>
      </c>
      <c r="I2167" s="1" t="s">
        <v>22</v>
      </c>
      <c r="J2167" s="1" t="s">
        <v>0</v>
      </c>
    </row>
    <row r="2168" spans="1:10" x14ac:dyDescent="0.3">
      <c r="A2168" s="1">
        <v>1970964</v>
      </c>
      <c r="B2168" s="1" t="s">
        <v>4007</v>
      </c>
      <c r="C2168" s="1" t="s">
        <v>22</v>
      </c>
      <c r="D2168" s="1" t="s">
        <v>4008</v>
      </c>
      <c r="E2168" s="2">
        <v>0</v>
      </c>
      <c r="F2168" s="1">
        <v>34</v>
      </c>
      <c r="G2168" s="1" t="s">
        <v>55</v>
      </c>
      <c r="H2168" s="1">
        <f t="shared" si="33"/>
        <v>0</v>
      </c>
      <c r="I2168" s="1" t="s">
        <v>22</v>
      </c>
      <c r="J2168" s="1" t="s">
        <v>0</v>
      </c>
    </row>
    <row r="2169" spans="1:10" x14ac:dyDescent="0.3">
      <c r="A2169" s="1">
        <v>1970965</v>
      </c>
      <c r="B2169" s="1" t="s">
        <v>4009</v>
      </c>
      <c r="C2169" s="1" t="s">
        <v>22</v>
      </c>
      <c r="D2169" s="1" t="s">
        <v>4010</v>
      </c>
      <c r="E2169" s="2">
        <v>0</v>
      </c>
      <c r="F2169" s="1">
        <v>37.4</v>
      </c>
      <c r="G2169" s="1" t="s">
        <v>55</v>
      </c>
      <c r="H2169" s="1">
        <f t="shared" si="33"/>
        <v>0</v>
      </c>
      <c r="I2169" s="1" t="s">
        <v>22</v>
      </c>
      <c r="J2169" s="1" t="s">
        <v>0</v>
      </c>
    </row>
    <row r="2170" spans="1:10" ht="28.8" x14ac:dyDescent="0.3">
      <c r="A2170" s="1">
        <v>1970966</v>
      </c>
      <c r="B2170" s="1" t="s">
        <v>4011</v>
      </c>
      <c r="C2170" s="1" t="s">
        <v>22</v>
      </c>
      <c r="D2170" s="1" t="s">
        <v>4012</v>
      </c>
      <c r="E2170" s="2">
        <v>0</v>
      </c>
      <c r="F2170" s="1">
        <v>3.2210000000000001</v>
      </c>
      <c r="G2170" s="1" t="s">
        <v>103</v>
      </c>
      <c r="H2170" s="1">
        <f t="shared" si="33"/>
        <v>0</v>
      </c>
      <c r="I2170" s="1" t="s">
        <v>22</v>
      </c>
      <c r="J2170" s="1" t="s">
        <v>0</v>
      </c>
    </row>
    <row r="2171" spans="1:10" x14ac:dyDescent="0.3">
      <c r="A2171" s="1">
        <v>1970967</v>
      </c>
      <c r="B2171" s="1" t="s">
        <v>4013</v>
      </c>
      <c r="C2171" s="1">
        <v>784</v>
      </c>
      <c r="D2171" s="1" t="s">
        <v>4014</v>
      </c>
      <c r="E2171" s="1">
        <f>ROUND(H2172+H2173,2)</f>
        <v>0</v>
      </c>
      <c r="F2171" s="1">
        <v>1</v>
      </c>
      <c r="G2171" s="1" t="s">
        <v>0</v>
      </c>
      <c r="H2171" s="1">
        <f t="shared" si="33"/>
        <v>0</v>
      </c>
      <c r="I2171" s="1" t="s">
        <v>22</v>
      </c>
      <c r="J2171" s="1" t="s">
        <v>0</v>
      </c>
    </row>
    <row r="2172" spans="1:10" ht="28.8" x14ac:dyDescent="0.3">
      <c r="A2172" s="1">
        <v>1970968</v>
      </c>
      <c r="B2172" s="1" t="s">
        <v>4015</v>
      </c>
      <c r="C2172" s="1" t="s">
        <v>22</v>
      </c>
      <c r="D2172" s="1" t="s">
        <v>4016</v>
      </c>
      <c r="E2172" s="2">
        <v>0</v>
      </c>
      <c r="F2172" s="1">
        <v>218.63</v>
      </c>
      <c r="G2172" s="1" t="s">
        <v>55</v>
      </c>
      <c r="H2172" s="1">
        <f t="shared" si="33"/>
        <v>0</v>
      </c>
      <c r="I2172" s="1" t="s">
        <v>22</v>
      </c>
      <c r="J2172" s="1" t="s">
        <v>0</v>
      </c>
    </row>
    <row r="2173" spans="1:10" x14ac:dyDescent="0.3">
      <c r="A2173" s="1">
        <v>1970969</v>
      </c>
      <c r="B2173" s="1" t="s">
        <v>4017</v>
      </c>
      <c r="C2173" s="1" t="s">
        <v>22</v>
      </c>
      <c r="D2173" s="1" t="s">
        <v>4018</v>
      </c>
      <c r="E2173" s="2">
        <v>0</v>
      </c>
      <c r="F2173" s="1">
        <v>218.63</v>
      </c>
      <c r="G2173" s="1" t="s">
        <v>55</v>
      </c>
      <c r="H2173" s="1">
        <f t="shared" si="33"/>
        <v>0</v>
      </c>
      <c r="I2173" s="1" t="s">
        <v>22</v>
      </c>
      <c r="J2173" s="1" t="s">
        <v>0</v>
      </c>
    </row>
    <row r="2174" spans="1:10" x14ac:dyDescent="0.3">
      <c r="A2174" s="1">
        <v>1970970</v>
      </c>
      <c r="B2174" s="1" t="s">
        <v>4019</v>
      </c>
      <c r="C2174" s="1" t="s">
        <v>22</v>
      </c>
      <c r="D2174" s="1" t="s">
        <v>4020</v>
      </c>
      <c r="E2174" s="1">
        <f>ROUND(H2175+H2269,2)</f>
        <v>0</v>
      </c>
      <c r="F2174" s="1">
        <v>1</v>
      </c>
      <c r="G2174" s="1" t="s">
        <v>0</v>
      </c>
      <c r="H2174" s="1">
        <f t="shared" si="33"/>
        <v>0</v>
      </c>
      <c r="I2174" s="1" t="s">
        <v>22</v>
      </c>
      <c r="J2174" s="1" t="s">
        <v>0</v>
      </c>
    </row>
    <row r="2175" spans="1:10" x14ac:dyDescent="0.3">
      <c r="A2175" s="1">
        <v>1970971</v>
      </c>
      <c r="B2175" s="1" t="s">
        <v>4021</v>
      </c>
      <c r="C2175" s="1" t="s">
        <v>126</v>
      </c>
      <c r="D2175" s="1" t="s">
        <v>127</v>
      </c>
      <c r="E2175" s="1">
        <f>ROUND(H2176+H2199+H2246,2)</f>
        <v>0</v>
      </c>
      <c r="F2175" s="1">
        <v>1</v>
      </c>
      <c r="G2175" s="1" t="s">
        <v>0</v>
      </c>
      <c r="H2175" s="1">
        <f t="shared" si="33"/>
        <v>0</v>
      </c>
      <c r="I2175" s="1" t="s">
        <v>22</v>
      </c>
      <c r="J2175" s="1" t="s">
        <v>0</v>
      </c>
    </row>
    <row r="2176" spans="1:10" x14ac:dyDescent="0.3">
      <c r="A2176" s="1">
        <v>1970972</v>
      </c>
      <c r="B2176" s="1" t="s">
        <v>4022</v>
      </c>
      <c r="C2176" s="1">
        <v>721</v>
      </c>
      <c r="D2176" s="1" t="s">
        <v>4023</v>
      </c>
      <c r="E2176" s="1">
        <f>ROUND(H2177+H2178+H2179+H2180+H2181+H2182+H2183+H2184+H2185+H2186+H2187+H2188+H2189+H2190+H2191+H2192+H2193+H2194+H2195+H2196+H2197+H2198,2)</f>
        <v>0</v>
      </c>
      <c r="F2176" s="1">
        <v>1</v>
      </c>
      <c r="G2176" s="1" t="s">
        <v>0</v>
      </c>
      <c r="H2176" s="1">
        <f t="shared" si="33"/>
        <v>0</v>
      </c>
      <c r="I2176" s="1" t="s">
        <v>22</v>
      </c>
      <c r="J2176" s="1" t="s">
        <v>0</v>
      </c>
    </row>
    <row r="2177" spans="1:10" x14ac:dyDescent="0.3">
      <c r="A2177" s="1">
        <v>1970973</v>
      </c>
      <c r="B2177" s="1" t="s">
        <v>4024</v>
      </c>
      <c r="C2177" s="1" t="s">
        <v>22</v>
      </c>
      <c r="D2177" s="1" t="s">
        <v>4025</v>
      </c>
      <c r="E2177" s="2">
        <v>0</v>
      </c>
      <c r="F2177" s="1">
        <v>1</v>
      </c>
      <c r="G2177" s="1" t="s">
        <v>147</v>
      </c>
      <c r="H2177" s="1">
        <f t="shared" si="33"/>
        <v>0</v>
      </c>
      <c r="I2177" s="1" t="s">
        <v>22</v>
      </c>
      <c r="J2177" s="1" t="s">
        <v>0</v>
      </c>
    </row>
    <row r="2178" spans="1:10" x14ac:dyDescent="0.3">
      <c r="A2178" s="1">
        <v>1970974</v>
      </c>
      <c r="B2178" s="1" t="s">
        <v>4026</v>
      </c>
      <c r="C2178" s="1" t="s">
        <v>22</v>
      </c>
      <c r="D2178" s="1" t="s">
        <v>4027</v>
      </c>
      <c r="E2178" s="2">
        <v>0</v>
      </c>
      <c r="F2178" s="1">
        <v>1</v>
      </c>
      <c r="G2178" s="1" t="s">
        <v>72</v>
      </c>
      <c r="H2178" s="1">
        <f t="shared" si="33"/>
        <v>0</v>
      </c>
      <c r="I2178" s="1" t="s">
        <v>22</v>
      </c>
      <c r="J2178" s="1" t="s">
        <v>0</v>
      </c>
    </row>
    <row r="2179" spans="1:10" x14ac:dyDescent="0.3">
      <c r="A2179" s="1">
        <v>1970975</v>
      </c>
      <c r="B2179" s="1" t="s">
        <v>4028</v>
      </c>
      <c r="C2179" s="1" t="s">
        <v>22</v>
      </c>
      <c r="D2179" s="1" t="s">
        <v>4029</v>
      </c>
      <c r="E2179" s="2">
        <v>0</v>
      </c>
      <c r="F2179" s="1">
        <v>6</v>
      </c>
      <c r="G2179" s="1" t="s">
        <v>79</v>
      </c>
      <c r="H2179" s="1">
        <f t="shared" ref="H2179:H2242" si="34">IF(ISNUMBER(VALUE(E2179)),ROUND(SUM(ROUND(E2179,2)*F2179),2),"N")</f>
        <v>0</v>
      </c>
      <c r="I2179" s="1" t="s">
        <v>22</v>
      </c>
      <c r="J2179" s="1" t="s">
        <v>0</v>
      </c>
    </row>
    <row r="2180" spans="1:10" x14ac:dyDescent="0.3">
      <c r="A2180" s="1">
        <v>1970976</v>
      </c>
      <c r="B2180" s="1" t="s">
        <v>4030</v>
      </c>
      <c r="C2180" s="1" t="s">
        <v>22</v>
      </c>
      <c r="D2180" s="1" t="s">
        <v>4031</v>
      </c>
      <c r="E2180" s="2">
        <v>0</v>
      </c>
      <c r="F2180" s="1">
        <v>23</v>
      </c>
      <c r="G2180" s="1" t="s">
        <v>79</v>
      </c>
      <c r="H2180" s="1">
        <f t="shared" si="34"/>
        <v>0</v>
      </c>
      <c r="I2180" s="1" t="s">
        <v>22</v>
      </c>
      <c r="J2180" s="1" t="s">
        <v>0</v>
      </c>
    </row>
    <row r="2181" spans="1:10" x14ac:dyDescent="0.3">
      <c r="A2181" s="1">
        <v>1970977</v>
      </c>
      <c r="B2181" s="1" t="s">
        <v>4032</v>
      </c>
      <c r="C2181" s="1" t="s">
        <v>22</v>
      </c>
      <c r="D2181" s="1" t="s">
        <v>4033</v>
      </c>
      <c r="E2181" s="2">
        <v>0</v>
      </c>
      <c r="F2181" s="1">
        <v>29</v>
      </c>
      <c r="G2181" s="1" t="s">
        <v>79</v>
      </c>
      <c r="H2181" s="1">
        <f t="shared" si="34"/>
        <v>0</v>
      </c>
      <c r="I2181" s="1" t="s">
        <v>22</v>
      </c>
      <c r="J2181" s="1" t="s">
        <v>0</v>
      </c>
    </row>
    <row r="2182" spans="1:10" x14ac:dyDescent="0.3">
      <c r="A2182" s="1">
        <v>1970978</v>
      </c>
      <c r="B2182" s="1" t="s">
        <v>4034</v>
      </c>
      <c r="C2182" s="1" t="s">
        <v>22</v>
      </c>
      <c r="D2182" s="1" t="s">
        <v>4035</v>
      </c>
      <c r="E2182" s="2">
        <v>0</v>
      </c>
      <c r="F2182" s="1">
        <v>8</v>
      </c>
      <c r="G2182" s="1" t="s">
        <v>79</v>
      </c>
      <c r="H2182" s="1">
        <f t="shared" si="34"/>
        <v>0</v>
      </c>
      <c r="I2182" s="1" t="s">
        <v>22</v>
      </c>
      <c r="J2182" s="1" t="s">
        <v>0</v>
      </c>
    </row>
    <row r="2183" spans="1:10" ht="28.8" x14ac:dyDescent="0.3">
      <c r="A2183" s="1">
        <v>1970979</v>
      </c>
      <c r="B2183" s="1" t="s">
        <v>4036</v>
      </c>
      <c r="C2183" s="1" t="s">
        <v>22</v>
      </c>
      <c r="D2183" s="1" t="s">
        <v>4037</v>
      </c>
      <c r="E2183" s="2">
        <v>0</v>
      </c>
      <c r="F2183" s="1">
        <v>6</v>
      </c>
      <c r="G2183" s="1" t="s">
        <v>72</v>
      </c>
      <c r="H2183" s="1">
        <f t="shared" si="34"/>
        <v>0</v>
      </c>
      <c r="I2183" s="1" t="s">
        <v>22</v>
      </c>
      <c r="J2183" s="1" t="s">
        <v>0</v>
      </c>
    </row>
    <row r="2184" spans="1:10" ht="28.8" x14ac:dyDescent="0.3">
      <c r="A2184" s="1">
        <v>1970980</v>
      </c>
      <c r="B2184" s="1" t="s">
        <v>4038</v>
      </c>
      <c r="C2184" s="1" t="s">
        <v>22</v>
      </c>
      <c r="D2184" s="1" t="s">
        <v>4039</v>
      </c>
      <c r="E2184" s="2">
        <v>0</v>
      </c>
      <c r="F2184" s="1">
        <v>7</v>
      </c>
      <c r="G2184" s="1" t="s">
        <v>72</v>
      </c>
      <c r="H2184" s="1">
        <f t="shared" si="34"/>
        <v>0</v>
      </c>
      <c r="I2184" s="1" t="s">
        <v>22</v>
      </c>
      <c r="J2184" s="1" t="s">
        <v>0</v>
      </c>
    </row>
    <row r="2185" spans="1:10" ht="28.8" x14ac:dyDescent="0.3">
      <c r="A2185" s="1">
        <v>1970981</v>
      </c>
      <c r="B2185" s="1" t="s">
        <v>4040</v>
      </c>
      <c r="C2185" s="1" t="s">
        <v>22</v>
      </c>
      <c r="D2185" s="1" t="s">
        <v>4041</v>
      </c>
      <c r="E2185" s="2">
        <v>0</v>
      </c>
      <c r="F2185" s="1">
        <v>13</v>
      </c>
      <c r="G2185" s="1" t="s">
        <v>72</v>
      </c>
      <c r="H2185" s="1">
        <f t="shared" si="34"/>
        <v>0</v>
      </c>
      <c r="I2185" s="1" t="s">
        <v>22</v>
      </c>
      <c r="J2185" s="1" t="s">
        <v>0</v>
      </c>
    </row>
    <row r="2186" spans="1:10" ht="28.8" x14ac:dyDescent="0.3">
      <c r="A2186" s="1">
        <v>1970982</v>
      </c>
      <c r="B2186" s="1" t="s">
        <v>4042</v>
      </c>
      <c r="C2186" s="1" t="s">
        <v>22</v>
      </c>
      <c r="D2186" s="1" t="s">
        <v>1560</v>
      </c>
      <c r="E2186" s="2">
        <v>0</v>
      </c>
      <c r="F2186" s="1">
        <v>5</v>
      </c>
      <c r="G2186" s="1" t="s">
        <v>72</v>
      </c>
      <c r="H2186" s="1">
        <f t="shared" si="34"/>
        <v>0</v>
      </c>
      <c r="I2186" s="1" t="s">
        <v>22</v>
      </c>
      <c r="J2186" s="1" t="s">
        <v>0</v>
      </c>
    </row>
    <row r="2187" spans="1:10" ht="28.8" x14ac:dyDescent="0.3">
      <c r="A2187" s="1">
        <v>1970983</v>
      </c>
      <c r="B2187" s="1" t="s">
        <v>4043</v>
      </c>
      <c r="C2187" s="1" t="s">
        <v>22</v>
      </c>
      <c r="D2187" s="1" t="s">
        <v>4044</v>
      </c>
      <c r="E2187" s="2">
        <v>0</v>
      </c>
      <c r="F2187" s="1">
        <v>5</v>
      </c>
      <c r="G2187" s="1" t="s">
        <v>72</v>
      </c>
      <c r="H2187" s="1">
        <f t="shared" si="34"/>
        <v>0</v>
      </c>
      <c r="I2187" s="1" t="s">
        <v>22</v>
      </c>
      <c r="J2187" s="1" t="s">
        <v>0</v>
      </c>
    </row>
    <row r="2188" spans="1:10" ht="28.8" x14ac:dyDescent="0.3">
      <c r="A2188" s="1">
        <v>1970984</v>
      </c>
      <c r="B2188" s="1" t="s">
        <v>4045</v>
      </c>
      <c r="C2188" s="1" t="s">
        <v>22</v>
      </c>
      <c r="D2188" s="1" t="s">
        <v>4046</v>
      </c>
      <c r="E2188" s="2">
        <v>0</v>
      </c>
      <c r="F2188" s="1">
        <v>1</v>
      </c>
      <c r="G2188" s="1" t="s">
        <v>72</v>
      </c>
      <c r="H2188" s="1">
        <f t="shared" si="34"/>
        <v>0</v>
      </c>
      <c r="I2188" s="1" t="s">
        <v>22</v>
      </c>
      <c r="J2188" s="1" t="s">
        <v>0</v>
      </c>
    </row>
    <row r="2189" spans="1:10" ht="28.8" x14ac:dyDescent="0.3">
      <c r="A2189" s="1">
        <v>1970985</v>
      </c>
      <c r="B2189" s="1" t="s">
        <v>4047</v>
      </c>
      <c r="C2189" s="1" t="s">
        <v>22</v>
      </c>
      <c r="D2189" s="1" t="s">
        <v>4048</v>
      </c>
      <c r="E2189" s="2">
        <v>0</v>
      </c>
      <c r="F2189" s="1">
        <v>1</v>
      </c>
      <c r="G2189" s="1" t="s">
        <v>72</v>
      </c>
      <c r="H2189" s="1">
        <f t="shared" si="34"/>
        <v>0</v>
      </c>
      <c r="I2189" s="1" t="s">
        <v>22</v>
      </c>
      <c r="J2189" s="1" t="s">
        <v>0</v>
      </c>
    </row>
    <row r="2190" spans="1:10" x14ac:dyDescent="0.3">
      <c r="A2190" s="1">
        <v>1970986</v>
      </c>
      <c r="B2190" s="1" t="s">
        <v>4049</v>
      </c>
      <c r="C2190" s="1" t="s">
        <v>22</v>
      </c>
      <c r="D2190" s="1" t="s">
        <v>4050</v>
      </c>
      <c r="E2190" s="2">
        <v>0</v>
      </c>
      <c r="F2190" s="1">
        <v>9</v>
      </c>
      <c r="G2190" s="1" t="s">
        <v>72</v>
      </c>
      <c r="H2190" s="1">
        <f t="shared" si="34"/>
        <v>0</v>
      </c>
      <c r="I2190" s="1" t="s">
        <v>22</v>
      </c>
      <c r="J2190" s="1" t="s">
        <v>0</v>
      </c>
    </row>
    <row r="2191" spans="1:10" ht="28.8" x14ac:dyDescent="0.3">
      <c r="A2191" s="1">
        <v>1970987</v>
      </c>
      <c r="B2191" s="1" t="s">
        <v>4051</v>
      </c>
      <c r="C2191" s="1" t="s">
        <v>22</v>
      </c>
      <c r="D2191" s="1" t="s">
        <v>4052</v>
      </c>
      <c r="E2191" s="2">
        <v>0</v>
      </c>
      <c r="F2191" s="1">
        <v>6</v>
      </c>
      <c r="G2191" s="1" t="s">
        <v>72</v>
      </c>
      <c r="H2191" s="1">
        <f t="shared" si="34"/>
        <v>0</v>
      </c>
      <c r="I2191" s="1" t="s">
        <v>22</v>
      </c>
      <c r="J2191" s="1" t="s">
        <v>0</v>
      </c>
    </row>
    <row r="2192" spans="1:10" ht="28.8" x14ac:dyDescent="0.3">
      <c r="A2192" s="1">
        <v>1970988</v>
      </c>
      <c r="B2192" s="1" t="s">
        <v>4053</v>
      </c>
      <c r="C2192" s="1" t="s">
        <v>22</v>
      </c>
      <c r="D2192" s="1" t="s">
        <v>4054</v>
      </c>
      <c r="E2192" s="2">
        <v>0</v>
      </c>
      <c r="F2192" s="1">
        <v>2</v>
      </c>
      <c r="G2192" s="1" t="s">
        <v>72</v>
      </c>
      <c r="H2192" s="1">
        <f t="shared" si="34"/>
        <v>0</v>
      </c>
      <c r="I2192" s="1" t="s">
        <v>22</v>
      </c>
      <c r="J2192" s="1" t="s">
        <v>0</v>
      </c>
    </row>
    <row r="2193" spans="1:10" ht="28.8" x14ac:dyDescent="0.3">
      <c r="A2193" s="1">
        <v>1970989</v>
      </c>
      <c r="B2193" s="1" t="s">
        <v>4055</v>
      </c>
      <c r="C2193" s="1" t="s">
        <v>22</v>
      </c>
      <c r="D2193" s="1" t="s">
        <v>4056</v>
      </c>
      <c r="E2193" s="2">
        <v>0</v>
      </c>
      <c r="F2193" s="1">
        <v>1</v>
      </c>
      <c r="G2193" s="1" t="s">
        <v>72</v>
      </c>
      <c r="H2193" s="1">
        <f t="shared" si="34"/>
        <v>0</v>
      </c>
      <c r="I2193" s="1" t="s">
        <v>22</v>
      </c>
      <c r="J2193" s="1" t="s">
        <v>0</v>
      </c>
    </row>
    <row r="2194" spans="1:10" x14ac:dyDescent="0.3">
      <c r="A2194" s="1">
        <v>1970990</v>
      </c>
      <c r="B2194" s="1" t="s">
        <v>4057</v>
      </c>
      <c r="C2194" s="1" t="s">
        <v>22</v>
      </c>
      <c r="D2194" s="1" t="s">
        <v>4058</v>
      </c>
      <c r="E2194" s="2">
        <v>0</v>
      </c>
      <c r="F2194" s="1">
        <v>66</v>
      </c>
      <c r="G2194" s="1" t="s">
        <v>79</v>
      </c>
      <c r="H2194" s="1">
        <f t="shared" si="34"/>
        <v>0</v>
      </c>
      <c r="I2194" s="1" t="s">
        <v>22</v>
      </c>
      <c r="J2194" s="1" t="s">
        <v>0</v>
      </c>
    </row>
    <row r="2195" spans="1:10" x14ac:dyDescent="0.3">
      <c r="A2195" s="1">
        <v>1970991</v>
      </c>
      <c r="B2195" s="1" t="s">
        <v>4059</v>
      </c>
      <c r="C2195" s="1" t="s">
        <v>22</v>
      </c>
      <c r="D2195" s="1" t="s">
        <v>4060</v>
      </c>
      <c r="E2195" s="2">
        <v>0</v>
      </c>
      <c r="F2195" s="1">
        <v>1</v>
      </c>
      <c r="G2195" s="1" t="s">
        <v>72</v>
      </c>
      <c r="H2195" s="1">
        <f t="shared" si="34"/>
        <v>0</v>
      </c>
      <c r="I2195" s="1" t="s">
        <v>22</v>
      </c>
      <c r="J2195" s="1" t="s">
        <v>0</v>
      </c>
    </row>
    <row r="2196" spans="1:10" ht="28.8" x14ac:dyDescent="0.3">
      <c r="A2196" s="1">
        <v>1970992</v>
      </c>
      <c r="B2196" s="1" t="s">
        <v>4061</v>
      </c>
      <c r="C2196" s="1" t="s">
        <v>22</v>
      </c>
      <c r="D2196" s="1" t="s">
        <v>4062</v>
      </c>
      <c r="E2196" s="2">
        <v>0</v>
      </c>
      <c r="F2196" s="1">
        <v>13</v>
      </c>
      <c r="G2196" s="1" t="s">
        <v>79</v>
      </c>
      <c r="H2196" s="1">
        <f t="shared" si="34"/>
        <v>0</v>
      </c>
      <c r="I2196" s="1" t="s">
        <v>22</v>
      </c>
      <c r="J2196" s="1" t="s">
        <v>0</v>
      </c>
    </row>
    <row r="2197" spans="1:10" ht="43.2" x14ac:dyDescent="0.3">
      <c r="A2197" s="1">
        <v>1970993</v>
      </c>
      <c r="B2197" s="1" t="s">
        <v>4063</v>
      </c>
      <c r="C2197" s="1" t="s">
        <v>22</v>
      </c>
      <c r="D2197" s="1" t="s">
        <v>4064</v>
      </c>
      <c r="E2197" s="2">
        <v>0</v>
      </c>
      <c r="F2197" s="1">
        <v>23</v>
      </c>
      <c r="G2197" s="1" t="s">
        <v>79</v>
      </c>
      <c r="H2197" s="1">
        <f t="shared" si="34"/>
        <v>0</v>
      </c>
      <c r="I2197" s="1" t="s">
        <v>22</v>
      </c>
      <c r="J2197" s="1" t="s">
        <v>0</v>
      </c>
    </row>
    <row r="2198" spans="1:10" ht="28.8" x14ac:dyDescent="0.3">
      <c r="A2198" s="1">
        <v>1970994</v>
      </c>
      <c r="B2198" s="1" t="s">
        <v>4065</v>
      </c>
      <c r="C2198" s="1" t="s">
        <v>22</v>
      </c>
      <c r="D2198" s="1" t="s">
        <v>4066</v>
      </c>
      <c r="E2198" s="2">
        <v>0</v>
      </c>
      <c r="F2198" s="1">
        <v>1</v>
      </c>
      <c r="G2198" s="1" t="s">
        <v>147</v>
      </c>
      <c r="H2198" s="1">
        <f t="shared" si="34"/>
        <v>0</v>
      </c>
      <c r="I2198" s="1" t="s">
        <v>22</v>
      </c>
      <c r="J2198" s="1" t="s">
        <v>0</v>
      </c>
    </row>
    <row r="2199" spans="1:10" x14ac:dyDescent="0.3">
      <c r="A2199" s="1">
        <v>1970995</v>
      </c>
      <c r="B2199" s="1" t="s">
        <v>4067</v>
      </c>
      <c r="C2199" s="1">
        <v>722</v>
      </c>
      <c r="D2199" s="1" t="s">
        <v>633</v>
      </c>
      <c r="E2199" s="1">
        <f>ROUND(H2200+H2201+H2202+H2203+H2204+H2205+H2206+H2207+H2208+H2209+H2210+H2211+H2212+H2213+H2214+H2215+H2216+H2217+H2218+H2219+H2220+H2221+H2222+H2223+H2224+H2225+H2226+H2227+H2228+H2229+H2230+H2231+H2232+H2233+H2234+H2235+H2236+H2237+H2238+H2239+H2240+H2241+H2242+H2243+H2244+H2245,2)</f>
        <v>0</v>
      </c>
      <c r="F2199" s="1">
        <v>1</v>
      </c>
      <c r="G2199" s="1" t="s">
        <v>0</v>
      </c>
      <c r="H2199" s="1">
        <f t="shared" si="34"/>
        <v>0</v>
      </c>
      <c r="I2199" s="1" t="s">
        <v>22</v>
      </c>
      <c r="J2199" s="1" t="s">
        <v>0</v>
      </c>
    </row>
    <row r="2200" spans="1:10" x14ac:dyDescent="0.3">
      <c r="A2200" s="1">
        <v>1970996</v>
      </c>
      <c r="B2200" s="1" t="s">
        <v>4068</v>
      </c>
      <c r="C2200" s="1" t="s">
        <v>22</v>
      </c>
      <c r="D2200" s="1" t="s">
        <v>4069</v>
      </c>
      <c r="E2200" s="2">
        <v>0</v>
      </c>
      <c r="F2200" s="1">
        <v>81</v>
      </c>
      <c r="G2200" s="1" t="s">
        <v>79</v>
      </c>
      <c r="H2200" s="1">
        <f t="shared" si="34"/>
        <v>0</v>
      </c>
      <c r="I2200" s="1" t="s">
        <v>22</v>
      </c>
      <c r="J2200" s="1" t="s">
        <v>0</v>
      </c>
    </row>
    <row r="2201" spans="1:10" x14ac:dyDescent="0.3">
      <c r="A2201" s="1">
        <v>1970997</v>
      </c>
      <c r="B2201" s="1" t="s">
        <v>4070</v>
      </c>
      <c r="C2201" s="1" t="s">
        <v>22</v>
      </c>
      <c r="D2201" s="1" t="s">
        <v>4071</v>
      </c>
      <c r="E2201" s="2">
        <v>0</v>
      </c>
      <c r="F2201" s="1">
        <v>15</v>
      </c>
      <c r="G2201" s="1" t="s">
        <v>79</v>
      </c>
      <c r="H2201" s="1">
        <f t="shared" si="34"/>
        <v>0</v>
      </c>
      <c r="I2201" s="1" t="s">
        <v>22</v>
      </c>
      <c r="J2201" s="1" t="s">
        <v>0</v>
      </c>
    </row>
    <row r="2202" spans="1:10" x14ac:dyDescent="0.3">
      <c r="A2202" s="1">
        <v>1970998</v>
      </c>
      <c r="B2202" s="1" t="s">
        <v>4072</v>
      </c>
      <c r="C2202" s="1" t="s">
        <v>22</v>
      </c>
      <c r="D2202" s="1" t="s">
        <v>4073</v>
      </c>
      <c r="E2202" s="2">
        <v>0</v>
      </c>
      <c r="F2202" s="1">
        <v>40</v>
      </c>
      <c r="G2202" s="1" t="s">
        <v>79</v>
      </c>
      <c r="H2202" s="1">
        <f t="shared" si="34"/>
        <v>0</v>
      </c>
      <c r="I2202" s="1" t="s">
        <v>22</v>
      </c>
      <c r="J2202" s="1" t="s">
        <v>0</v>
      </c>
    </row>
    <row r="2203" spans="1:10" x14ac:dyDescent="0.3">
      <c r="A2203" s="1">
        <v>1970999</v>
      </c>
      <c r="B2203" s="1" t="s">
        <v>4074</v>
      </c>
      <c r="C2203" s="1" t="s">
        <v>22</v>
      </c>
      <c r="D2203" s="1" t="s">
        <v>4075</v>
      </c>
      <c r="E2203" s="2">
        <v>0</v>
      </c>
      <c r="F2203" s="1">
        <v>10</v>
      </c>
      <c r="G2203" s="1" t="s">
        <v>79</v>
      </c>
      <c r="H2203" s="1">
        <f t="shared" si="34"/>
        <v>0</v>
      </c>
      <c r="I2203" s="1" t="s">
        <v>22</v>
      </c>
      <c r="J2203" s="1" t="s">
        <v>0</v>
      </c>
    </row>
    <row r="2204" spans="1:10" x14ac:dyDescent="0.3">
      <c r="A2204" s="1">
        <v>1971000</v>
      </c>
      <c r="B2204" s="1" t="s">
        <v>4076</v>
      </c>
      <c r="C2204" s="1" t="s">
        <v>22</v>
      </c>
      <c r="D2204" s="1" t="s">
        <v>4077</v>
      </c>
      <c r="E2204" s="2">
        <v>0</v>
      </c>
      <c r="F2204" s="1">
        <v>15</v>
      </c>
      <c r="G2204" s="1" t="s">
        <v>79</v>
      </c>
      <c r="H2204" s="1">
        <f t="shared" si="34"/>
        <v>0</v>
      </c>
      <c r="I2204" s="1" t="s">
        <v>22</v>
      </c>
      <c r="J2204" s="1" t="s">
        <v>0</v>
      </c>
    </row>
    <row r="2205" spans="1:10" x14ac:dyDescent="0.3">
      <c r="A2205" s="1">
        <v>1971001</v>
      </c>
      <c r="B2205" s="1" t="s">
        <v>4078</v>
      </c>
      <c r="C2205" s="1" t="s">
        <v>22</v>
      </c>
      <c r="D2205" s="1" t="s">
        <v>4079</v>
      </c>
      <c r="E2205" s="2">
        <v>0</v>
      </c>
      <c r="F2205" s="1">
        <v>40</v>
      </c>
      <c r="G2205" s="1" t="s">
        <v>79</v>
      </c>
      <c r="H2205" s="1">
        <f t="shared" si="34"/>
        <v>0</v>
      </c>
      <c r="I2205" s="1" t="s">
        <v>22</v>
      </c>
      <c r="J2205" s="1" t="s">
        <v>0</v>
      </c>
    </row>
    <row r="2206" spans="1:10" x14ac:dyDescent="0.3">
      <c r="A2206" s="1">
        <v>1971002</v>
      </c>
      <c r="B2206" s="1" t="s">
        <v>4080</v>
      </c>
      <c r="C2206" s="1" t="s">
        <v>22</v>
      </c>
      <c r="D2206" s="1" t="s">
        <v>4081</v>
      </c>
      <c r="E2206" s="2">
        <v>0</v>
      </c>
      <c r="F2206" s="1">
        <v>10</v>
      </c>
      <c r="G2206" s="1" t="s">
        <v>79</v>
      </c>
      <c r="H2206" s="1">
        <f t="shared" si="34"/>
        <v>0</v>
      </c>
      <c r="I2206" s="1" t="s">
        <v>22</v>
      </c>
      <c r="J2206" s="1" t="s">
        <v>0</v>
      </c>
    </row>
    <row r="2207" spans="1:10" x14ac:dyDescent="0.3">
      <c r="A2207" s="1">
        <v>1971003</v>
      </c>
      <c r="B2207" s="1" t="s">
        <v>4082</v>
      </c>
      <c r="C2207" s="1" t="s">
        <v>22</v>
      </c>
      <c r="D2207" s="1" t="s">
        <v>4083</v>
      </c>
      <c r="E2207" s="2">
        <v>0</v>
      </c>
      <c r="F2207" s="1">
        <v>4</v>
      </c>
      <c r="G2207" s="1" t="s">
        <v>79</v>
      </c>
      <c r="H2207" s="1">
        <f t="shared" si="34"/>
        <v>0</v>
      </c>
      <c r="I2207" s="1" t="s">
        <v>22</v>
      </c>
      <c r="J2207" s="1" t="s">
        <v>0</v>
      </c>
    </row>
    <row r="2208" spans="1:10" ht="28.8" x14ac:dyDescent="0.3">
      <c r="A2208" s="1">
        <v>1971004</v>
      </c>
      <c r="B2208" s="1" t="s">
        <v>4084</v>
      </c>
      <c r="C2208" s="1" t="s">
        <v>22</v>
      </c>
      <c r="D2208" s="1" t="s">
        <v>4085</v>
      </c>
      <c r="E2208" s="2">
        <v>0</v>
      </c>
      <c r="F2208" s="1">
        <v>14</v>
      </c>
      <c r="G2208" s="1" t="s">
        <v>72</v>
      </c>
      <c r="H2208" s="1">
        <f t="shared" si="34"/>
        <v>0</v>
      </c>
      <c r="I2208" s="1" t="s">
        <v>22</v>
      </c>
      <c r="J2208" s="1" t="s">
        <v>0</v>
      </c>
    </row>
    <row r="2209" spans="1:10" ht="43.2" x14ac:dyDescent="0.3">
      <c r="A2209" s="1">
        <v>1971005</v>
      </c>
      <c r="B2209" s="1" t="s">
        <v>4086</v>
      </c>
      <c r="C2209" s="1" t="s">
        <v>22</v>
      </c>
      <c r="D2209" s="1" t="s">
        <v>4087</v>
      </c>
      <c r="E2209" s="2">
        <v>0</v>
      </c>
      <c r="F2209" s="1">
        <v>14</v>
      </c>
      <c r="G2209" s="1" t="s">
        <v>72</v>
      </c>
      <c r="H2209" s="1">
        <f t="shared" si="34"/>
        <v>0</v>
      </c>
      <c r="I2209" s="1" t="s">
        <v>22</v>
      </c>
      <c r="J2209" s="1" t="s">
        <v>0</v>
      </c>
    </row>
    <row r="2210" spans="1:10" ht="28.8" x14ac:dyDescent="0.3">
      <c r="A2210" s="1">
        <v>1971006</v>
      </c>
      <c r="B2210" s="1" t="s">
        <v>4088</v>
      </c>
      <c r="C2210" s="1" t="s">
        <v>22</v>
      </c>
      <c r="D2210" s="1" t="s">
        <v>4089</v>
      </c>
      <c r="E2210" s="2">
        <v>0</v>
      </c>
      <c r="F2210" s="1">
        <v>8</v>
      </c>
      <c r="G2210" s="1" t="s">
        <v>72</v>
      </c>
      <c r="H2210" s="1">
        <f t="shared" si="34"/>
        <v>0</v>
      </c>
      <c r="I2210" s="1" t="s">
        <v>22</v>
      </c>
      <c r="J2210" s="1" t="s">
        <v>0</v>
      </c>
    </row>
    <row r="2211" spans="1:10" ht="43.2" x14ac:dyDescent="0.3">
      <c r="A2211" s="1">
        <v>1971007</v>
      </c>
      <c r="B2211" s="1" t="s">
        <v>4090</v>
      </c>
      <c r="C2211" s="1" t="s">
        <v>22</v>
      </c>
      <c r="D2211" s="1" t="s">
        <v>4091</v>
      </c>
      <c r="E2211" s="2">
        <v>0</v>
      </c>
      <c r="F2211" s="1">
        <v>8</v>
      </c>
      <c r="G2211" s="1" t="s">
        <v>72</v>
      </c>
      <c r="H2211" s="1">
        <f t="shared" si="34"/>
        <v>0</v>
      </c>
      <c r="I2211" s="1" t="s">
        <v>22</v>
      </c>
      <c r="J2211" s="1" t="s">
        <v>0</v>
      </c>
    </row>
    <row r="2212" spans="1:10" x14ac:dyDescent="0.3">
      <c r="A2212" s="1">
        <v>1971008</v>
      </c>
      <c r="B2212" s="1" t="s">
        <v>4092</v>
      </c>
      <c r="C2212" s="1" t="s">
        <v>22</v>
      </c>
      <c r="D2212" s="1" t="s">
        <v>4093</v>
      </c>
      <c r="E2212" s="2">
        <v>0</v>
      </c>
      <c r="F2212" s="1">
        <v>2</v>
      </c>
      <c r="G2212" s="1" t="s">
        <v>150</v>
      </c>
      <c r="H2212" s="1">
        <f t="shared" si="34"/>
        <v>0</v>
      </c>
      <c r="I2212" s="1" t="s">
        <v>22</v>
      </c>
      <c r="J2212" s="1" t="s">
        <v>0</v>
      </c>
    </row>
    <row r="2213" spans="1:10" x14ac:dyDescent="0.3">
      <c r="A2213" s="1">
        <v>1971009</v>
      </c>
      <c r="B2213" s="1" t="s">
        <v>4094</v>
      </c>
      <c r="C2213" s="1" t="s">
        <v>22</v>
      </c>
      <c r="D2213" s="1" t="s">
        <v>4095</v>
      </c>
      <c r="E2213" s="2">
        <v>0</v>
      </c>
      <c r="F2213" s="1">
        <v>5</v>
      </c>
      <c r="G2213" s="1" t="s">
        <v>150</v>
      </c>
      <c r="H2213" s="1">
        <f t="shared" si="34"/>
        <v>0</v>
      </c>
      <c r="I2213" s="1" t="s">
        <v>22</v>
      </c>
      <c r="J2213" s="1" t="s">
        <v>0</v>
      </c>
    </row>
    <row r="2214" spans="1:10" x14ac:dyDescent="0.3">
      <c r="A2214" s="1">
        <v>1971010</v>
      </c>
      <c r="B2214" s="1" t="s">
        <v>4096</v>
      </c>
      <c r="C2214" s="1" t="s">
        <v>22</v>
      </c>
      <c r="D2214" s="1" t="s">
        <v>4097</v>
      </c>
      <c r="E2214" s="2">
        <v>0</v>
      </c>
      <c r="F2214" s="1">
        <v>1</v>
      </c>
      <c r="G2214" s="1" t="s">
        <v>150</v>
      </c>
      <c r="H2214" s="1">
        <f t="shared" si="34"/>
        <v>0</v>
      </c>
      <c r="I2214" s="1" t="s">
        <v>22</v>
      </c>
      <c r="J2214" s="1" t="s">
        <v>0</v>
      </c>
    </row>
    <row r="2215" spans="1:10" x14ac:dyDescent="0.3">
      <c r="A2215" s="1">
        <v>1971011</v>
      </c>
      <c r="B2215" s="1" t="s">
        <v>4098</v>
      </c>
      <c r="C2215" s="1" t="s">
        <v>22</v>
      </c>
      <c r="D2215" s="1" t="s">
        <v>4099</v>
      </c>
      <c r="E2215" s="2">
        <v>0</v>
      </c>
      <c r="F2215" s="1">
        <v>14</v>
      </c>
      <c r="G2215" s="1" t="s">
        <v>72</v>
      </c>
      <c r="H2215" s="1">
        <f t="shared" si="34"/>
        <v>0</v>
      </c>
      <c r="I2215" s="1" t="s">
        <v>22</v>
      </c>
      <c r="J2215" s="1" t="s">
        <v>0</v>
      </c>
    </row>
    <row r="2216" spans="1:10" x14ac:dyDescent="0.3">
      <c r="A2216" s="1">
        <v>1971012</v>
      </c>
      <c r="B2216" s="1" t="s">
        <v>4100</v>
      </c>
      <c r="C2216" s="1" t="s">
        <v>22</v>
      </c>
      <c r="D2216" s="1" t="s">
        <v>4101</v>
      </c>
      <c r="E2216" s="2">
        <v>0</v>
      </c>
      <c r="F2216" s="1">
        <v>8</v>
      </c>
      <c r="G2216" s="1" t="s">
        <v>72</v>
      </c>
      <c r="H2216" s="1">
        <f t="shared" si="34"/>
        <v>0</v>
      </c>
      <c r="I2216" s="1" t="s">
        <v>22</v>
      </c>
      <c r="J2216" s="1" t="s">
        <v>0</v>
      </c>
    </row>
    <row r="2217" spans="1:10" x14ac:dyDescent="0.3">
      <c r="A2217" s="1">
        <v>1971013</v>
      </c>
      <c r="B2217" s="1" t="s">
        <v>4102</v>
      </c>
      <c r="C2217" s="1" t="s">
        <v>22</v>
      </c>
      <c r="D2217" s="1" t="s">
        <v>4103</v>
      </c>
      <c r="E2217" s="2">
        <v>0</v>
      </c>
      <c r="F2217" s="1">
        <v>1</v>
      </c>
      <c r="G2217" s="1" t="s">
        <v>72</v>
      </c>
      <c r="H2217" s="1">
        <f t="shared" si="34"/>
        <v>0</v>
      </c>
      <c r="I2217" s="1" t="s">
        <v>22</v>
      </c>
      <c r="J2217" s="1" t="s">
        <v>0</v>
      </c>
    </row>
    <row r="2218" spans="1:10" ht="28.8" x14ac:dyDescent="0.3">
      <c r="A2218" s="1">
        <v>1971014</v>
      </c>
      <c r="B2218" s="1" t="s">
        <v>4104</v>
      </c>
      <c r="C2218" s="1" t="s">
        <v>22</v>
      </c>
      <c r="D2218" s="1" t="s">
        <v>4105</v>
      </c>
      <c r="E2218" s="2">
        <v>0</v>
      </c>
      <c r="F2218" s="1">
        <v>8</v>
      </c>
      <c r="G2218" s="1" t="s">
        <v>72</v>
      </c>
      <c r="H2218" s="1">
        <f t="shared" si="34"/>
        <v>0</v>
      </c>
      <c r="I2218" s="1" t="s">
        <v>22</v>
      </c>
      <c r="J2218" s="1" t="s">
        <v>0</v>
      </c>
    </row>
    <row r="2219" spans="1:10" ht="28.8" x14ac:dyDescent="0.3">
      <c r="A2219" s="1">
        <v>1971015</v>
      </c>
      <c r="B2219" s="1" t="s">
        <v>4106</v>
      </c>
      <c r="C2219" s="1" t="s">
        <v>22</v>
      </c>
      <c r="D2219" s="1" t="s">
        <v>4107</v>
      </c>
      <c r="E2219" s="2">
        <v>0</v>
      </c>
      <c r="F2219" s="1">
        <v>8</v>
      </c>
      <c r="G2219" s="1" t="s">
        <v>72</v>
      </c>
      <c r="H2219" s="1">
        <f t="shared" si="34"/>
        <v>0</v>
      </c>
      <c r="I2219" s="1" t="s">
        <v>22</v>
      </c>
      <c r="J2219" s="1" t="s">
        <v>0</v>
      </c>
    </row>
    <row r="2220" spans="1:10" ht="28.8" x14ac:dyDescent="0.3">
      <c r="A2220" s="1">
        <v>1971016</v>
      </c>
      <c r="B2220" s="1" t="s">
        <v>4108</v>
      </c>
      <c r="C2220" s="1" t="s">
        <v>22</v>
      </c>
      <c r="D2220" s="1" t="s">
        <v>4109</v>
      </c>
      <c r="E2220" s="2">
        <v>0</v>
      </c>
      <c r="F2220" s="1">
        <v>14</v>
      </c>
      <c r="G2220" s="1" t="s">
        <v>1366</v>
      </c>
      <c r="H2220" s="1">
        <f t="shared" si="34"/>
        <v>0</v>
      </c>
      <c r="I2220" s="1" t="s">
        <v>22</v>
      </c>
      <c r="J2220" s="1" t="s">
        <v>0</v>
      </c>
    </row>
    <row r="2221" spans="1:10" ht="28.8" x14ac:dyDescent="0.3">
      <c r="A2221" s="1">
        <v>1971017</v>
      </c>
      <c r="B2221" s="1" t="s">
        <v>4110</v>
      </c>
      <c r="C2221" s="1" t="s">
        <v>22</v>
      </c>
      <c r="D2221" s="1" t="s">
        <v>4111</v>
      </c>
      <c r="E2221" s="2">
        <v>0</v>
      </c>
      <c r="F2221" s="1">
        <v>14</v>
      </c>
      <c r="G2221" s="1" t="s">
        <v>72</v>
      </c>
      <c r="H2221" s="1">
        <f t="shared" si="34"/>
        <v>0</v>
      </c>
      <c r="I2221" s="1" t="s">
        <v>22</v>
      </c>
      <c r="J2221" s="1" t="s">
        <v>0</v>
      </c>
    </row>
    <row r="2222" spans="1:10" ht="28.8" x14ac:dyDescent="0.3">
      <c r="A2222" s="1">
        <v>1971018</v>
      </c>
      <c r="B2222" s="1" t="s">
        <v>4112</v>
      </c>
      <c r="C2222" s="1" t="s">
        <v>22</v>
      </c>
      <c r="D2222" s="1" t="s">
        <v>1583</v>
      </c>
      <c r="E2222" s="2">
        <v>0</v>
      </c>
      <c r="F2222" s="1">
        <v>1</v>
      </c>
      <c r="G2222" s="1" t="s">
        <v>72</v>
      </c>
      <c r="H2222" s="1">
        <f t="shared" si="34"/>
        <v>0</v>
      </c>
      <c r="I2222" s="1" t="s">
        <v>22</v>
      </c>
      <c r="J2222" s="1" t="s">
        <v>0</v>
      </c>
    </row>
    <row r="2223" spans="1:10" ht="28.8" x14ac:dyDescent="0.3">
      <c r="A2223" s="1">
        <v>1971019</v>
      </c>
      <c r="B2223" s="1" t="s">
        <v>4113</v>
      </c>
      <c r="C2223" s="1" t="s">
        <v>22</v>
      </c>
      <c r="D2223" s="1" t="s">
        <v>4114</v>
      </c>
      <c r="E2223" s="2">
        <v>0</v>
      </c>
      <c r="F2223" s="1">
        <v>1</v>
      </c>
      <c r="G2223" s="1" t="s">
        <v>72</v>
      </c>
      <c r="H2223" s="1">
        <f t="shared" si="34"/>
        <v>0</v>
      </c>
      <c r="I2223" s="1" t="s">
        <v>22</v>
      </c>
      <c r="J2223" s="1" t="s">
        <v>0</v>
      </c>
    </row>
    <row r="2224" spans="1:10" ht="28.8" x14ac:dyDescent="0.3">
      <c r="A2224" s="1">
        <v>1971020</v>
      </c>
      <c r="B2224" s="1" t="s">
        <v>4115</v>
      </c>
      <c r="C2224" s="1" t="s">
        <v>22</v>
      </c>
      <c r="D2224" s="1" t="s">
        <v>1587</v>
      </c>
      <c r="E2224" s="2">
        <v>0</v>
      </c>
      <c r="F2224" s="1">
        <v>2</v>
      </c>
      <c r="G2224" s="1" t="s">
        <v>72</v>
      </c>
      <c r="H2224" s="1">
        <f t="shared" si="34"/>
        <v>0</v>
      </c>
      <c r="I2224" s="1" t="s">
        <v>22</v>
      </c>
      <c r="J2224" s="1" t="s">
        <v>0</v>
      </c>
    </row>
    <row r="2225" spans="1:10" x14ac:dyDescent="0.3">
      <c r="A2225" s="1">
        <v>1971021</v>
      </c>
      <c r="B2225" s="1" t="s">
        <v>4116</v>
      </c>
      <c r="C2225" s="1" t="s">
        <v>22</v>
      </c>
      <c r="D2225" s="1" t="s">
        <v>4117</v>
      </c>
      <c r="E2225" s="2">
        <v>0</v>
      </c>
      <c r="F2225" s="1">
        <v>2</v>
      </c>
      <c r="G2225" s="1" t="s">
        <v>72</v>
      </c>
      <c r="H2225" s="1">
        <f t="shared" si="34"/>
        <v>0</v>
      </c>
      <c r="I2225" s="1" t="s">
        <v>22</v>
      </c>
      <c r="J2225" s="1" t="s">
        <v>0</v>
      </c>
    </row>
    <row r="2226" spans="1:10" ht="28.8" x14ac:dyDescent="0.3">
      <c r="A2226" s="1">
        <v>1971022</v>
      </c>
      <c r="B2226" s="1" t="s">
        <v>4118</v>
      </c>
      <c r="C2226" s="1" t="s">
        <v>22</v>
      </c>
      <c r="D2226" s="1" t="s">
        <v>4119</v>
      </c>
      <c r="E2226" s="2">
        <v>0</v>
      </c>
      <c r="F2226" s="1">
        <v>1</v>
      </c>
      <c r="G2226" s="1" t="s">
        <v>72</v>
      </c>
      <c r="H2226" s="1">
        <f t="shared" si="34"/>
        <v>0</v>
      </c>
      <c r="I2226" s="1" t="s">
        <v>22</v>
      </c>
      <c r="J2226" s="1" t="s">
        <v>0</v>
      </c>
    </row>
    <row r="2227" spans="1:10" x14ac:dyDescent="0.3">
      <c r="A2227" s="1">
        <v>1971023</v>
      </c>
      <c r="B2227" s="1" t="s">
        <v>4120</v>
      </c>
      <c r="C2227" s="1" t="s">
        <v>22</v>
      </c>
      <c r="D2227" s="1" t="s">
        <v>4121</v>
      </c>
      <c r="E2227" s="2">
        <v>0</v>
      </c>
      <c r="F2227" s="1">
        <v>1</v>
      </c>
      <c r="G2227" s="1" t="s">
        <v>72</v>
      </c>
      <c r="H2227" s="1">
        <f t="shared" si="34"/>
        <v>0</v>
      </c>
      <c r="I2227" s="1" t="s">
        <v>22</v>
      </c>
      <c r="J2227" s="1" t="s">
        <v>0</v>
      </c>
    </row>
    <row r="2228" spans="1:10" x14ac:dyDescent="0.3">
      <c r="A2228" s="1">
        <v>1971024</v>
      </c>
      <c r="B2228" s="1" t="s">
        <v>4122</v>
      </c>
      <c r="C2228" s="1" t="s">
        <v>22</v>
      </c>
      <c r="D2228" s="1" t="s">
        <v>4123</v>
      </c>
      <c r="E2228" s="2">
        <v>0</v>
      </c>
      <c r="F2228" s="1">
        <v>1</v>
      </c>
      <c r="G2228" s="1" t="s">
        <v>72</v>
      </c>
      <c r="H2228" s="1">
        <f t="shared" si="34"/>
        <v>0</v>
      </c>
      <c r="I2228" s="1" t="s">
        <v>22</v>
      </c>
      <c r="J2228" s="1" t="s">
        <v>0</v>
      </c>
    </row>
    <row r="2229" spans="1:10" ht="28.8" x14ac:dyDescent="0.3">
      <c r="A2229" s="1">
        <v>1971025</v>
      </c>
      <c r="B2229" s="1" t="s">
        <v>4124</v>
      </c>
      <c r="C2229" s="1" t="s">
        <v>22</v>
      </c>
      <c r="D2229" s="1" t="s">
        <v>4125</v>
      </c>
      <c r="E2229" s="2">
        <v>0</v>
      </c>
      <c r="F2229" s="1">
        <v>1</v>
      </c>
      <c r="G2229" s="1" t="s">
        <v>72</v>
      </c>
      <c r="H2229" s="1">
        <f t="shared" si="34"/>
        <v>0</v>
      </c>
      <c r="I2229" s="1" t="s">
        <v>22</v>
      </c>
      <c r="J2229" s="1" t="s">
        <v>0</v>
      </c>
    </row>
    <row r="2230" spans="1:10" x14ac:dyDescent="0.3">
      <c r="A2230" s="1">
        <v>1971026</v>
      </c>
      <c r="B2230" s="1" t="s">
        <v>4126</v>
      </c>
      <c r="C2230" s="1" t="s">
        <v>22</v>
      </c>
      <c r="D2230" s="1" t="s">
        <v>4127</v>
      </c>
      <c r="E2230" s="2">
        <v>0</v>
      </c>
      <c r="F2230" s="1">
        <v>1</v>
      </c>
      <c r="G2230" s="1" t="s">
        <v>150</v>
      </c>
      <c r="H2230" s="1">
        <f t="shared" si="34"/>
        <v>0</v>
      </c>
      <c r="I2230" s="1" t="s">
        <v>22</v>
      </c>
      <c r="J2230" s="1" t="s">
        <v>0</v>
      </c>
    </row>
    <row r="2231" spans="1:10" ht="28.8" x14ac:dyDescent="0.3">
      <c r="A2231" s="1">
        <v>1971027</v>
      </c>
      <c r="B2231" s="1" t="s">
        <v>4128</v>
      </c>
      <c r="C2231" s="1" t="s">
        <v>22</v>
      </c>
      <c r="D2231" s="1" t="s">
        <v>4129</v>
      </c>
      <c r="E2231" s="2">
        <v>0</v>
      </c>
      <c r="F2231" s="1">
        <v>1</v>
      </c>
      <c r="G2231" s="1" t="s">
        <v>72</v>
      </c>
      <c r="H2231" s="1">
        <f t="shared" si="34"/>
        <v>0</v>
      </c>
      <c r="I2231" s="1" t="s">
        <v>22</v>
      </c>
      <c r="J2231" s="1" t="s">
        <v>0</v>
      </c>
    </row>
    <row r="2232" spans="1:10" ht="28.8" x14ac:dyDescent="0.3">
      <c r="A2232" s="1">
        <v>1971028</v>
      </c>
      <c r="B2232" s="1" t="s">
        <v>4130</v>
      </c>
      <c r="C2232" s="1" t="s">
        <v>22</v>
      </c>
      <c r="D2232" s="1" t="s">
        <v>4131</v>
      </c>
      <c r="E2232" s="2">
        <v>0</v>
      </c>
      <c r="F2232" s="1">
        <v>1</v>
      </c>
      <c r="G2232" s="1" t="s">
        <v>72</v>
      </c>
      <c r="H2232" s="1">
        <f t="shared" si="34"/>
        <v>0</v>
      </c>
      <c r="I2232" s="1" t="s">
        <v>22</v>
      </c>
      <c r="J2232" s="1" t="s">
        <v>0</v>
      </c>
    </row>
    <row r="2233" spans="1:10" x14ac:dyDescent="0.3">
      <c r="A2233" s="1">
        <v>1971029</v>
      </c>
      <c r="B2233" s="1" t="s">
        <v>4132</v>
      </c>
      <c r="C2233" s="1" t="s">
        <v>22</v>
      </c>
      <c r="D2233" s="1" t="s">
        <v>4133</v>
      </c>
      <c r="E2233" s="2">
        <v>0</v>
      </c>
      <c r="F2233" s="1">
        <v>1</v>
      </c>
      <c r="G2233" s="1" t="s">
        <v>72</v>
      </c>
      <c r="H2233" s="1">
        <f t="shared" si="34"/>
        <v>0</v>
      </c>
      <c r="I2233" s="1" t="s">
        <v>22</v>
      </c>
      <c r="J2233" s="1" t="s">
        <v>0</v>
      </c>
    </row>
    <row r="2234" spans="1:10" ht="28.8" x14ac:dyDescent="0.3">
      <c r="A2234" s="1">
        <v>1971030</v>
      </c>
      <c r="B2234" s="1" t="s">
        <v>4134</v>
      </c>
      <c r="C2234" s="1" t="s">
        <v>22</v>
      </c>
      <c r="D2234" s="1" t="s">
        <v>4135</v>
      </c>
      <c r="E2234" s="2">
        <v>0</v>
      </c>
      <c r="F2234" s="1">
        <v>1</v>
      </c>
      <c r="G2234" s="1" t="s">
        <v>72</v>
      </c>
      <c r="H2234" s="1">
        <f t="shared" si="34"/>
        <v>0</v>
      </c>
      <c r="I2234" s="1" t="s">
        <v>22</v>
      </c>
      <c r="J2234" s="1" t="s">
        <v>0</v>
      </c>
    </row>
    <row r="2235" spans="1:10" x14ac:dyDescent="0.3">
      <c r="A2235" s="1">
        <v>1971031</v>
      </c>
      <c r="B2235" s="1" t="s">
        <v>4136</v>
      </c>
      <c r="C2235" s="1" t="s">
        <v>22</v>
      </c>
      <c r="D2235" s="1" t="s">
        <v>4137</v>
      </c>
      <c r="E2235" s="2">
        <v>0</v>
      </c>
      <c r="F2235" s="1">
        <v>1</v>
      </c>
      <c r="G2235" s="1" t="s">
        <v>72</v>
      </c>
      <c r="H2235" s="1">
        <f t="shared" si="34"/>
        <v>0</v>
      </c>
      <c r="I2235" s="1" t="s">
        <v>22</v>
      </c>
      <c r="J2235" s="1" t="s">
        <v>0</v>
      </c>
    </row>
    <row r="2236" spans="1:10" x14ac:dyDescent="0.3">
      <c r="A2236" s="1">
        <v>1971032</v>
      </c>
      <c r="B2236" s="1" t="s">
        <v>4138</v>
      </c>
      <c r="C2236" s="1" t="s">
        <v>22</v>
      </c>
      <c r="D2236" s="1" t="s">
        <v>4139</v>
      </c>
      <c r="E2236" s="2">
        <v>0</v>
      </c>
      <c r="F2236" s="1">
        <v>1</v>
      </c>
      <c r="G2236" s="1" t="s">
        <v>72</v>
      </c>
      <c r="H2236" s="1">
        <f t="shared" si="34"/>
        <v>0</v>
      </c>
      <c r="I2236" s="1" t="s">
        <v>22</v>
      </c>
      <c r="J2236" s="1" t="s">
        <v>0</v>
      </c>
    </row>
    <row r="2237" spans="1:10" x14ac:dyDescent="0.3">
      <c r="A2237" s="1">
        <v>1971033</v>
      </c>
      <c r="B2237" s="1" t="s">
        <v>4140</v>
      </c>
      <c r="C2237" s="1" t="s">
        <v>22</v>
      </c>
      <c r="D2237" s="1" t="s">
        <v>4141</v>
      </c>
      <c r="E2237" s="2">
        <v>0</v>
      </c>
      <c r="F2237" s="1">
        <v>1</v>
      </c>
      <c r="G2237" s="1" t="s">
        <v>72</v>
      </c>
      <c r="H2237" s="1">
        <f t="shared" si="34"/>
        <v>0</v>
      </c>
      <c r="I2237" s="1" t="s">
        <v>22</v>
      </c>
      <c r="J2237" s="1" t="s">
        <v>0</v>
      </c>
    </row>
    <row r="2238" spans="1:10" ht="28.8" x14ac:dyDescent="0.3">
      <c r="A2238" s="1">
        <v>1971034</v>
      </c>
      <c r="B2238" s="1" t="s">
        <v>4142</v>
      </c>
      <c r="C2238" s="1" t="s">
        <v>22</v>
      </c>
      <c r="D2238" s="1" t="s">
        <v>4143</v>
      </c>
      <c r="E2238" s="2">
        <v>0</v>
      </c>
      <c r="F2238" s="1">
        <v>50</v>
      </c>
      <c r="G2238" s="1" t="s">
        <v>79</v>
      </c>
      <c r="H2238" s="1">
        <f t="shared" si="34"/>
        <v>0</v>
      </c>
      <c r="I2238" s="1" t="s">
        <v>22</v>
      </c>
      <c r="J2238" s="1" t="s">
        <v>0</v>
      </c>
    </row>
    <row r="2239" spans="1:10" ht="28.8" x14ac:dyDescent="0.3">
      <c r="A2239" s="1">
        <v>1971035</v>
      </c>
      <c r="B2239" s="1" t="s">
        <v>4144</v>
      </c>
      <c r="C2239" s="1" t="s">
        <v>22</v>
      </c>
      <c r="D2239" s="1" t="s">
        <v>4145</v>
      </c>
      <c r="E2239" s="2">
        <v>0</v>
      </c>
      <c r="F2239" s="1">
        <v>50</v>
      </c>
      <c r="G2239" s="1" t="s">
        <v>79</v>
      </c>
      <c r="H2239" s="1">
        <f t="shared" si="34"/>
        <v>0</v>
      </c>
      <c r="I2239" s="1" t="s">
        <v>22</v>
      </c>
      <c r="J2239" s="1" t="s">
        <v>0</v>
      </c>
    </row>
    <row r="2240" spans="1:10" ht="28.8" x14ac:dyDescent="0.3">
      <c r="A2240" s="1">
        <v>1971036</v>
      </c>
      <c r="B2240" s="1" t="s">
        <v>4146</v>
      </c>
      <c r="C2240" s="1" t="s">
        <v>22</v>
      </c>
      <c r="D2240" s="1" t="s">
        <v>4147</v>
      </c>
      <c r="E2240" s="2">
        <v>0</v>
      </c>
      <c r="F2240" s="1">
        <v>2</v>
      </c>
      <c r="G2240" s="1" t="s">
        <v>72</v>
      </c>
      <c r="H2240" s="1">
        <f t="shared" si="34"/>
        <v>0</v>
      </c>
      <c r="I2240" s="1" t="s">
        <v>22</v>
      </c>
      <c r="J2240" s="1" t="s">
        <v>0</v>
      </c>
    </row>
    <row r="2241" spans="1:10" ht="28.8" x14ac:dyDescent="0.3">
      <c r="A2241" s="1">
        <v>1971037</v>
      </c>
      <c r="B2241" s="1" t="s">
        <v>4148</v>
      </c>
      <c r="C2241" s="1" t="s">
        <v>22</v>
      </c>
      <c r="D2241" s="1" t="s">
        <v>4149</v>
      </c>
      <c r="E2241" s="2">
        <v>0</v>
      </c>
      <c r="F2241" s="1">
        <v>131</v>
      </c>
      <c r="G2241" s="1" t="s">
        <v>79</v>
      </c>
      <c r="H2241" s="1">
        <f t="shared" si="34"/>
        <v>0</v>
      </c>
      <c r="I2241" s="1" t="s">
        <v>22</v>
      </c>
      <c r="J2241" s="1" t="s">
        <v>0</v>
      </c>
    </row>
    <row r="2242" spans="1:10" x14ac:dyDescent="0.3">
      <c r="A2242" s="1">
        <v>1971038</v>
      </c>
      <c r="B2242" s="1" t="s">
        <v>4150</v>
      </c>
      <c r="C2242" s="1" t="s">
        <v>22</v>
      </c>
      <c r="D2242" s="1" t="s">
        <v>4152</v>
      </c>
      <c r="E2242" s="2">
        <v>0</v>
      </c>
      <c r="F2242" s="1">
        <v>3</v>
      </c>
      <c r="G2242" s="1" t="s">
        <v>4151</v>
      </c>
      <c r="H2242" s="1">
        <f t="shared" si="34"/>
        <v>0</v>
      </c>
      <c r="I2242" s="1" t="s">
        <v>22</v>
      </c>
      <c r="J2242" s="1" t="s">
        <v>0</v>
      </c>
    </row>
    <row r="2243" spans="1:10" ht="43.2" x14ac:dyDescent="0.3">
      <c r="A2243" s="1">
        <v>1971039</v>
      </c>
      <c r="B2243" s="1" t="s">
        <v>4153</v>
      </c>
      <c r="C2243" s="1" t="s">
        <v>22</v>
      </c>
      <c r="D2243" s="1" t="s">
        <v>4154</v>
      </c>
      <c r="E2243" s="2">
        <v>0</v>
      </c>
      <c r="F2243" s="1">
        <v>8</v>
      </c>
      <c r="G2243" s="1" t="s">
        <v>79</v>
      </c>
      <c r="H2243" s="1">
        <f t="shared" ref="H2243:H2306" si="35">IF(ISNUMBER(VALUE(E2243)),ROUND(SUM(ROUND(E2243,2)*F2243),2),"N")</f>
        <v>0</v>
      </c>
      <c r="I2243" s="1" t="s">
        <v>22</v>
      </c>
      <c r="J2243" s="1" t="s">
        <v>0</v>
      </c>
    </row>
    <row r="2244" spans="1:10" ht="28.8" x14ac:dyDescent="0.3">
      <c r="A2244" s="1">
        <v>1971040</v>
      </c>
      <c r="B2244" s="1" t="s">
        <v>4155</v>
      </c>
      <c r="C2244" s="1" t="s">
        <v>22</v>
      </c>
      <c r="D2244" s="1" t="s">
        <v>4156</v>
      </c>
      <c r="E2244" s="2">
        <v>0</v>
      </c>
      <c r="F2244" s="1">
        <v>25</v>
      </c>
      <c r="G2244" s="1" t="s">
        <v>79</v>
      </c>
      <c r="H2244" s="1">
        <f t="shared" si="35"/>
        <v>0</v>
      </c>
      <c r="I2244" s="1" t="s">
        <v>22</v>
      </c>
      <c r="J2244" s="1" t="s">
        <v>0</v>
      </c>
    </row>
    <row r="2245" spans="1:10" ht="28.8" x14ac:dyDescent="0.3">
      <c r="A2245" s="1">
        <v>1971041</v>
      </c>
      <c r="B2245" s="1" t="s">
        <v>4157</v>
      </c>
      <c r="C2245" s="1" t="s">
        <v>22</v>
      </c>
      <c r="D2245" s="1" t="s">
        <v>4158</v>
      </c>
      <c r="E2245" s="2">
        <v>0</v>
      </c>
      <c r="F2245" s="1">
        <v>1</v>
      </c>
      <c r="G2245" s="1" t="s">
        <v>147</v>
      </c>
      <c r="H2245" s="1">
        <f t="shared" si="35"/>
        <v>0</v>
      </c>
      <c r="I2245" s="1" t="s">
        <v>22</v>
      </c>
      <c r="J2245" s="1" t="s">
        <v>0</v>
      </c>
    </row>
    <row r="2246" spans="1:10" x14ac:dyDescent="0.3">
      <c r="A2246" s="1">
        <v>1971042</v>
      </c>
      <c r="B2246" s="1" t="s">
        <v>4159</v>
      </c>
      <c r="C2246" s="1">
        <v>725</v>
      </c>
      <c r="D2246" s="1" t="s">
        <v>145</v>
      </c>
      <c r="E2246" s="1">
        <f>ROUND(H2247+H2248+H2249+H2250+H2251+H2252+H2253+H2254+H2255+H2256+H2257+H2258+H2259+H2260+H2261+H2262+H2263+H2264+H2265+H2266+H2267+H2268,2)</f>
        <v>0</v>
      </c>
      <c r="F2246" s="1">
        <v>1</v>
      </c>
      <c r="G2246" s="1" t="s">
        <v>0</v>
      </c>
      <c r="H2246" s="1">
        <f t="shared" si="35"/>
        <v>0</v>
      </c>
      <c r="I2246" s="1" t="s">
        <v>22</v>
      </c>
      <c r="J2246" s="1" t="s">
        <v>0</v>
      </c>
    </row>
    <row r="2247" spans="1:10" x14ac:dyDescent="0.3">
      <c r="A2247" s="1">
        <v>1971043</v>
      </c>
      <c r="B2247" s="1" t="s">
        <v>4160</v>
      </c>
      <c r="C2247" s="1" t="s">
        <v>22</v>
      </c>
      <c r="D2247" s="1" t="s">
        <v>4161</v>
      </c>
      <c r="E2247" s="2">
        <v>0</v>
      </c>
      <c r="F2247" s="1">
        <v>6</v>
      </c>
      <c r="G2247" s="1" t="s">
        <v>72</v>
      </c>
      <c r="H2247" s="1">
        <f t="shared" si="35"/>
        <v>0</v>
      </c>
      <c r="I2247" s="1" t="s">
        <v>22</v>
      </c>
      <c r="J2247" s="1" t="s">
        <v>0</v>
      </c>
    </row>
    <row r="2248" spans="1:10" ht="28.8" x14ac:dyDescent="0.3">
      <c r="A2248" s="1">
        <v>1971044</v>
      </c>
      <c r="B2248" s="1" t="s">
        <v>4162</v>
      </c>
      <c r="C2248" s="1" t="s">
        <v>22</v>
      </c>
      <c r="D2248" s="1" t="s">
        <v>4163</v>
      </c>
      <c r="E2248" s="2">
        <v>0</v>
      </c>
      <c r="F2248" s="1">
        <v>6</v>
      </c>
      <c r="G2248" s="1" t="s">
        <v>72</v>
      </c>
      <c r="H2248" s="1">
        <f t="shared" si="35"/>
        <v>0</v>
      </c>
      <c r="I2248" s="1" t="s">
        <v>22</v>
      </c>
      <c r="J2248" s="1" t="s">
        <v>0</v>
      </c>
    </row>
    <row r="2249" spans="1:10" ht="43.2" x14ac:dyDescent="0.3">
      <c r="A2249" s="1">
        <v>1971045</v>
      </c>
      <c r="B2249" s="1" t="s">
        <v>4164</v>
      </c>
      <c r="C2249" s="1" t="s">
        <v>22</v>
      </c>
      <c r="D2249" s="1" t="s">
        <v>4165</v>
      </c>
      <c r="E2249" s="2">
        <v>0</v>
      </c>
      <c r="F2249" s="1">
        <v>2</v>
      </c>
      <c r="G2249" s="1" t="s">
        <v>72</v>
      </c>
      <c r="H2249" s="1">
        <f t="shared" si="35"/>
        <v>0</v>
      </c>
      <c r="I2249" s="1" t="s">
        <v>22</v>
      </c>
      <c r="J2249" s="1" t="s">
        <v>0</v>
      </c>
    </row>
    <row r="2250" spans="1:10" ht="28.8" x14ac:dyDescent="0.3">
      <c r="A2250" s="1">
        <v>1971046</v>
      </c>
      <c r="B2250" s="1" t="s">
        <v>4166</v>
      </c>
      <c r="C2250" s="1" t="s">
        <v>22</v>
      </c>
      <c r="D2250" s="1" t="s">
        <v>4167</v>
      </c>
      <c r="E2250" s="2">
        <v>0</v>
      </c>
      <c r="F2250" s="1">
        <v>1</v>
      </c>
      <c r="G2250" s="1" t="s">
        <v>72</v>
      </c>
      <c r="H2250" s="1">
        <f t="shared" si="35"/>
        <v>0</v>
      </c>
      <c r="I2250" s="1" t="s">
        <v>22</v>
      </c>
      <c r="J2250" s="1" t="s">
        <v>0</v>
      </c>
    </row>
    <row r="2251" spans="1:10" ht="28.8" x14ac:dyDescent="0.3">
      <c r="A2251" s="1">
        <v>1971047</v>
      </c>
      <c r="B2251" s="1" t="s">
        <v>4168</v>
      </c>
      <c r="C2251" s="1" t="s">
        <v>22</v>
      </c>
      <c r="D2251" s="1" t="s">
        <v>4169</v>
      </c>
      <c r="E2251" s="2">
        <v>0</v>
      </c>
      <c r="F2251" s="1">
        <v>1</v>
      </c>
      <c r="G2251" s="1" t="s">
        <v>72</v>
      </c>
      <c r="H2251" s="1">
        <f t="shared" si="35"/>
        <v>0</v>
      </c>
      <c r="I2251" s="1" t="s">
        <v>22</v>
      </c>
      <c r="J2251" s="1" t="s">
        <v>0</v>
      </c>
    </row>
    <row r="2252" spans="1:10" ht="28.8" x14ac:dyDescent="0.3">
      <c r="A2252" s="1">
        <v>1971048</v>
      </c>
      <c r="B2252" s="1" t="s">
        <v>4170</v>
      </c>
      <c r="C2252" s="1" t="s">
        <v>22</v>
      </c>
      <c r="D2252" s="1" t="s">
        <v>4171</v>
      </c>
      <c r="E2252" s="2">
        <v>0</v>
      </c>
      <c r="F2252" s="1">
        <v>1</v>
      </c>
      <c r="G2252" s="1" t="s">
        <v>72</v>
      </c>
      <c r="H2252" s="1">
        <f t="shared" si="35"/>
        <v>0</v>
      </c>
      <c r="I2252" s="1" t="s">
        <v>22</v>
      </c>
      <c r="J2252" s="1" t="s">
        <v>0</v>
      </c>
    </row>
    <row r="2253" spans="1:10" x14ac:dyDescent="0.3">
      <c r="A2253" s="1">
        <v>1971049</v>
      </c>
      <c r="B2253" s="1" t="s">
        <v>4172</v>
      </c>
      <c r="C2253" s="1" t="s">
        <v>22</v>
      </c>
      <c r="D2253" s="1" t="s">
        <v>4173</v>
      </c>
      <c r="E2253" s="2">
        <v>0</v>
      </c>
      <c r="F2253" s="1">
        <v>1</v>
      </c>
      <c r="G2253" s="1" t="s">
        <v>72</v>
      </c>
      <c r="H2253" s="1">
        <f t="shared" si="35"/>
        <v>0</v>
      </c>
      <c r="I2253" s="1" t="s">
        <v>22</v>
      </c>
      <c r="J2253" s="1" t="s">
        <v>0</v>
      </c>
    </row>
    <row r="2254" spans="1:10" ht="28.8" x14ac:dyDescent="0.3">
      <c r="A2254" s="1">
        <v>1971050</v>
      </c>
      <c r="B2254" s="1" t="s">
        <v>4174</v>
      </c>
      <c r="C2254" s="1" t="s">
        <v>22</v>
      </c>
      <c r="D2254" s="1" t="s">
        <v>4175</v>
      </c>
      <c r="E2254" s="2">
        <v>0</v>
      </c>
      <c r="F2254" s="1">
        <v>2</v>
      </c>
      <c r="G2254" s="1" t="s">
        <v>72</v>
      </c>
      <c r="H2254" s="1">
        <f t="shared" si="35"/>
        <v>0</v>
      </c>
      <c r="I2254" s="1" t="s">
        <v>22</v>
      </c>
      <c r="J2254" s="1" t="s">
        <v>0</v>
      </c>
    </row>
    <row r="2255" spans="1:10" x14ac:dyDescent="0.3">
      <c r="A2255" s="1">
        <v>1971051</v>
      </c>
      <c r="B2255" s="1" t="s">
        <v>4176</v>
      </c>
      <c r="C2255" s="1" t="s">
        <v>22</v>
      </c>
      <c r="D2255" s="1" t="s">
        <v>4177</v>
      </c>
      <c r="E2255" s="2">
        <v>0</v>
      </c>
      <c r="F2255" s="1">
        <v>2</v>
      </c>
      <c r="G2255" s="1" t="s">
        <v>72</v>
      </c>
      <c r="H2255" s="1">
        <f t="shared" si="35"/>
        <v>0</v>
      </c>
      <c r="I2255" s="1" t="s">
        <v>22</v>
      </c>
      <c r="J2255" s="1" t="s">
        <v>0</v>
      </c>
    </row>
    <row r="2256" spans="1:10" ht="28.8" x14ac:dyDescent="0.3">
      <c r="A2256" s="1">
        <v>1971052</v>
      </c>
      <c r="B2256" s="1" t="s">
        <v>4178</v>
      </c>
      <c r="C2256" s="1" t="s">
        <v>22</v>
      </c>
      <c r="D2256" s="1" t="s">
        <v>4179</v>
      </c>
      <c r="E2256" s="2">
        <v>0</v>
      </c>
      <c r="F2256" s="1">
        <v>1</v>
      </c>
      <c r="G2256" s="1" t="s">
        <v>72</v>
      </c>
      <c r="H2256" s="1">
        <f t="shared" si="35"/>
        <v>0</v>
      </c>
      <c r="I2256" s="1" t="s">
        <v>22</v>
      </c>
      <c r="J2256" s="1" t="s">
        <v>0</v>
      </c>
    </row>
    <row r="2257" spans="1:10" ht="28.8" x14ac:dyDescent="0.3">
      <c r="A2257" s="1">
        <v>1971053</v>
      </c>
      <c r="B2257" s="1" t="s">
        <v>4180</v>
      </c>
      <c r="C2257" s="1" t="s">
        <v>22</v>
      </c>
      <c r="D2257" s="1" t="s">
        <v>4181</v>
      </c>
      <c r="E2257" s="2">
        <v>0</v>
      </c>
      <c r="F2257" s="1">
        <v>1</v>
      </c>
      <c r="G2257" s="1" t="s">
        <v>72</v>
      </c>
      <c r="H2257" s="1">
        <f t="shared" si="35"/>
        <v>0</v>
      </c>
      <c r="I2257" s="1" t="s">
        <v>22</v>
      </c>
      <c r="J2257" s="1" t="s">
        <v>0</v>
      </c>
    </row>
    <row r="2258" spans="1:10" ht="28.8" x14ac:dyDescent="0.3">
      <c r="A2258" s="1">
        <v>1971054</v>
      </c>
      <c r="B2258" s="1" t="s">
        <v>4182</v>
      </c>
      <c r="C2258" s="1" t="s">
        <v>22</v>
      </c>
      <c r="D2258" s="1" t="s">
        <v>4183</v>
      </c>
      <c r="E2258" s="2">
        <v>0</v>
      </c>
      <c r="F2258" s="1">
        <v>1</v>
      </c>
      <c r="G2258" s="1" t="s">
        <v>72</v>
      </c>
      <c r="H2258" s="1">
        <f t="shared" si="35"/>
        <v>0</v>
      </c>
      <c r="I2258" s="1" t="s">
        <v>22</v>
      </c>
      <c r="J2258" s="1" t="s">
        <v>0</v>
      </c>
    </row>
    <row r="2259" spans="1:10" x14ac:dyDescent="0.3">
      <c r="A2259" s="1">
        <v>1971055</v>
      </c>
      <c r="B2259" s="1" t="s">
        <v>4184</v>
      </c>
      <c r="C2259" s="1" t="s">
        <v>22</v>
      </c>
      <c r="D2259" s="1" t="s">
        <v>4185</v>
      </c>
      <c r="E2259" s="2">
        <v>0</v>
      </c>
      <c r="F2259" s="1">
        <v>1</v>
      </c>
      <c r="G2259" s="1" t="s">
        <v>72</v>
      </c>
      <c r="H2259" s="1">
        <f t="shared" si="35"/>
        <v>0</v>
      </c>
      <c r="I2259" s="1" t="s">
        <v>22</v>
      </c>
      <c r="J2259" s="1" t="s">
        <v>0</v>
      </c>
    </row>
    <row r="2260" spans="1:10" ht="28.8" x14ac:dyDescent="0.3">
      <c r="A2260" s="1">
        <v>1971056</v>
      </c>
      <c r="B2260" s="1" t="s">
        <v>4186</v>
      </c>
      <c r="C2260" s="1" t="s">
        <v>22</v>
      </c>
      <c r="D2260" s="1" t="s">
        <v>4187</v>
      </c>
      <c r="E2260" s="2">
        <v>0</v>
      </c>
      <c r="F2260" s="1">
        <v>4</v>
      </c>
      <c r="G2260" s="1" t="s">
        <v>72</v>
      </c>
      <c r="H2260" s="1">
        <f t="shared" si="35"/>
        <v>0</v>
      </c>
      <c r="I2260" s="1" t="s">
        <v>22</v>
      </c>
      <c r="J2260" s="1" t="s">
        <v>0</v>
      </c>
    </row>
    <row r="2261" spans="1:10" x14ac:dyDescent="0.3">
      <c r="A2261" s="1">
        <v>1971057</v>
      </c>
      <c r="B2261" s="1" t="s">
        <v>4188</v>
      </c>
      <c r="C2261" s="1" t="s">
        <v>22</v>
      </c>
      <c r="D2261" s="1" t="s">
        <v>4189</v>
      </c>
      <c r="E2261" s="2">
        <v>0</v>
      </c>
      <c r="F2261" s="1">
        <v>4</v>
      </c>
      <c r="G2261" s="1" t="s">
        <v>72</v>
      </c>
      <c r="H2261" s="1">
        <f t="shared" si="35"/>
        <v>0</v>
      </c>
      <c r="I2261" s="1" t="s">
        <v>22</v>
      </c>
      <c r="J2261" s="1" t="s">
        <v>0</v>
      </c>
    </row>
    <row r="2262" spans="1:10" ht="28.8" x14ac:dyDescent="0.3">
      <c r="A2262" s="1">
        <v>1971058</v>
      </c>
      <c r="B2262" s="1" t="s">
        <v>4190</v>
      </c>
      <c r="C2262" s="1" t="s">
        <v>22</v>
      </c>
      <c r="D2262" s="1" t="s">
        <v>4191</v>
      </c>
      <c r="E2262" s="2">
        <v>0</v>
      </c>
      <c r="F2262" s="1">
        <v>3</v>
      </c>
      <c r="G2262" s="1" t="s">
        <v>72</v>
      </c>
      <c r="H2262" s="1">
        <f t="shared" si="35"/>
        <v>0</v>
      </c>
      <c r="I2262" s="1" t="s">
        <v>22</v>
      </c>
      <c r="J2262" s="1" t="s">
        <v>0</v>
      </c>
    </row>
    <row r="2263" spans="1:10" x14ac:dyDescent="0.3">
      <c r="A2263" s="1">
        <v>1971059</v>
      </c>
      <c r="B2263" s="1" t="s">
        <v>4192</v>
      </c>
      <c r="C2263" s="1" t="s">
        <v>22</v>
      </c>
      <c r="D2263" s="1" t="s">
        <v>4193</v>
      </c>
      <c r="E2263" s="2">
        <v>0</v>
      </c>
      <c r="F2263" s="1">
        <v>3</v>
      </c>
      <c r="G2263" s="1" t="s">
        <v>72</v>
      </c>
      <c r="H2263" s="1">
        <f t="shared" si="35"/>
        <v>0</v>
      </c>
      <c r="I2263" s="1" t="s">
        <v>22</v>
      </c>
      <c r="J2263" s="1" t="s">
        <v>0</v>
      </c>
    </row>
    <row r="2264" spans="1:10" x14ac:dyDescent="0.3">
      <c r="A2264" s="1">
        <v>1971060</v>
      </c>
      <c r="B2264" s="1" t="s">
        <v>4194</v>
      </c>
      <c r="C2264" s="1" t="s">
        <v>22</v>
      </c>
      <c r="D2264" s="1" t="s">
        <v>4195</v>
      </c>
      <c r="E2264" s="2">
        <v>0</v>
      </c>
      <c r="F2264" s="1">
        <v>3</v>
      </c>
      <c r="G2264" s="1" t="s">
        <v>72</v>
      </c>
      <c r="H2264" s="1">
        <f t="shared" si="35"/>
        <v>0</v>
      </c>
      <c r="I2264" s="1" t="s">
        <v>22</v>
      </c>
      <c r="J2264" s="1" t="s">
        <v>0</v>
      </c>
    </row>
    <row r="2265" spans="1:10" ht="28.8" x14ac:dyDescent="0.3">
      <c r="A2265" s="1">
        <v>1971061</v>
      </c>
      <c r="B2265" s="1" t="s">
        <v>4196</v>
      </c>
      <c r="C2265" s="1" t="s">
        <v>22</v>
      </c>
      <c r="D2265" s="1" t="s">
        <v>4197</v>
      </c>
      <c r="E2265" s="2">
        <v>0</v>
      </c>
      <c r="F2265" s="1">
        <v>3</v>
      </c>
      <c r="G2265" s="1" t="s">
        <v>72</v>
      </c>
      <c r="H2265" s="1">
        <f t="shared" si="35"/>
        <v>0</v>
      </c>
      <c r="I2265" s="1" t="s">
        <v>22</v>
      </c>
      <c r="J2265" s="1" t="s">
        <v>0</v>
      </c>
    </row>
    <row r="2266" spans="1:10" x14ac:dyDescent="0.3">
      <c r="A2266" s="1">
        <v>1971062</v>
      </c>
      <c r="B2266" s="1" t="s">
        <v>4198</v>
      </c>
      <c r="C2266" s="1" t="s">
        <v>22</v>
      </c>
      <c r="D2266" s="1" t="s">
        <v>4199</v>
      </c>
      <c r="E2266" s="2">
        <v>0</v>
      </c>
      <c r="F2266" s="1">
        <v>3</v>
      </c>
      <c r="G2266" s="1" t="s">
        <v>72</v>
      </c>
      <c r="H2266" s="1">
        <f t="shared" si="35"/>
        <v>0</v>
      </c>
      <c r="I2266" s="1" t="s">
        <v>22</v>
      </c>
      <c r="J2266" s="1" t="s">
        <v>0</v>
      </c>
    </row>
    <row r="2267" spans="1:10" x14ac:dyDescent="0.3">
      <c r="A2267" s="1">
        <v>1971063</v>
      </c>
      <c r="B2267" s="1" t="s">
        <v>4200</v>
      </c>
      <c r="C2267" s="1" t="s">
        <v>22</v>
      </c>
      <c r="D2267" s="1" t="s">
        <v>4201</v>
      </c>
      <c r="E2267" s="2">
        <v>0</v>
      </c>
      <c r="F2267" s="1">
        <v>3</v>
      </c>
      <c r="G2267" s="1" t="s">
        <v>72</v>
      </c>
      <c r="H2267" s="1">
        <f t="shared" si="35"/>
        <v>0</v>
      </c>
      <c r="I2267" s="1" t="s">
        <v>22</v>
      </c>
      <c r="J2267" s="1" t="s">
        <v>0</v>
      </c>
    </row>
    <row r="2268" spans="1:10" ht="28.8" x14ac:dyDescent="0.3">
      <c r="A2268" s="1">
        <v>1971064</v>
      </c>
      <c r="B2268" s="1" t="s">
        <v>4202</v>
      </c>
      <c r="C2268" s="1" t="s">
        <v>22</v>
      </c>
      <c r="D2268" s="1" t="s">
        <v>4203</v>
      </c>
      <c r="E2268" s="2">
        <v>0</v>
      </c>
      <c r="F2268" s="1">
        <v>1</v>
      </c>
      <c r="G2268" s="1" t="s">
        <v>147</v>
      </c>
      <c r="H2268" s="1">
        <f t="shared" si="35"/>
        <v>0</v>
      </c>
      <c r="I2268" s="1" t="s">
        <v>22</v>
      </c>
      <c r="J2268" s="1" t="s">
        <v>0</v>
      </c>
    </row>
    <row r="2269" spans="1:10" x14ac:dyDescent="0.3">
      <c r="A2269" s="1">
        <v>1971065</v>
      </c>
      <c r="B2269" s="1" t="s">
        <v>4204</v>
      </c>
      <c r="C2269" s="1" t="s">
        <v>1914</v>
      </c>
      <c r="D2269" s="1" t="s">
        <v>1915</v>
      </c>
      <c r="E2269" s="1">
        <f>ROUND(H2270+H2271,2)</f>
        <v>0</v>
      </c>
      <c r="F2269" s="1">
        <v>1</v>
      </c>
      <c r="G2269" s="1" t="s">
        <v>0</v>
      </c>
      <c r="H2269" s="1">
        <f t="shared" si="35"/>
        <v>0</v>
      </c>
      <c r="I2269" s="1" t="s">
        <v>22</v>
      </c>
      <c r="J2269" s="1" t="s">
        <v>0</v>
      </c>
    </row>
    <row r="2270" spans="1:10" ht="43.2" x14ac:dyDescent="0.3">
      <c r="A2270" s="1">
        <v>1971066</v>
      </c>
      <c r="B2270" s="1" t="s">
        <v>4205</v>
      </c>
      <c r="C2270" s="1" t="s">
        <v>22</v>
      </c>
      <c r="D2270" s="1" t="s">
        <v>4206</v>
      </c>
      <c r="E2270" s="2">
        <v>0</v>
      </c>
      <c r="F2270" s="1">
        <v>10</v>
      </c>
      <c r="G2270" s="1" t="s">
        <v>1917</v>
      </c>
      <c r="H2270" s="1">
        <f t="shared" si="35"/>
        <v>0</v>
      </c>
      <c r="I2270" s="1" t="s">
        <v>22</v>
      </c>
      <c r="J2270" s="1" t="s">
        <v>0</v>
      </c>
    </row>
    <row r="2271" spans="1:10" ht="43.2" x14ac:dyDescent="0.3">
      <c r="A2271" s="1">
        <v>1971067</v>
      </c>
      <c r="B2271" s="1" t="s">
        <v>4207</v>
      </c>
      <c r="C2271" s="1" t="s">
        <v>22</v>
      </c>
      <c r="D2271" s="1" t="s">
        <v>4206</v>
      </c>
      <c r="E2271" s="2">
        <v>0</v>
      </c>
      <c r="F2271" s="1">
        <v>5</v>
      </c>
      <c r="G2271" s="1" t="s">
        <v>1917</v>
      </c>
      <c r="H2271" s="1">
        <f t="shared" si="35"/>
        <v>0</v>
      </c>
      <c r="I2271" s="1" t="s">
        <v>22</v>
      </c>
      <c r="J2271" s="1" t="s">
        <v>0</v>
      </c>
    </row>
    <row r="2272" spans="1:10" x14ac:dyDescent="0.3">
      <c r="A2272" s="1">
        <v>1971068</v>
      </c>
      <c r="B2272" s="1" t="s">
        <v>4208</v>
      </c>
      <c r="C2272" s="1" t="s">
        <v>22</v>
      </c>
      <c r="D2272" s="1" t="s">
        <v>4209</v>
      </c>
      <c r="E2272" s="1">
        <f>ROUND(H2273+H2438,2)</f>
        <v>0</v>
      </c>
      <c r="F2272" s="1">
        <v>1</v>
      </c>
      <c r="G2272" s="1" t="s">
        <v>0</v>
      </c>
      <c r="H2272" s="1">
        <f t="shared" si="35"/>
        <v>0</v>
      </c>
      <c r="I2272" s="1" t="s">
        <v>22</v>
      </c>
      <c r="J2272" s="1" t="s">
        <v>0</v>
      </c>
    </row>
    <row r="2273" spans="1:10" x14ac:dyDescent="0.3">
      <c r="A2273" s="1">
        <v>1971069</v>
      </c>
      <c r="B2273" s="1" t="s">
        <v>4210</v>
      </c>
      <c r="C2273" s="1" t="s">
        <v>217</v>
      </c>
      <c r="D2273" s="1" t="s">
        <v>218</v>
      </c>
      <c r="E2273" s="1">
        <f>ROUND(H2274+H2355+H2393,2)</f>
        <v>0</v>
      </c>
      <c r="F2273" s="1">
        <v>1</v>
      </c>
      <c r="G2273" s="1" t="s">
        <v>0</v>
      </c>
      <c r="H2273" s="1">
        <f t="shared" si="35"/>
        <v>0</v>
      </c>
      <c r="I2273" s="1" t="s">
        <v>22</v>
      </c>
      <c r="J2273" s="1" t="s">
        <v>0</v>
      </c>
    </row>
    <row r="2274" spans="1:10" x14ac:dyDescent="0.3">
      <c r="A2274" s="1">
        <v>1971070</v>
      </c>
      <c r="B2274" s="1" t="s">
        <v>4211</v>
      </c>
      <c r="C2274" s="1" t="s">
        <v>1360</v>
      </c>
      <c r="D2274" s="1" t="s">
        <v>4212</v>
      </c>
      <c r="E2274" s="1">
        <f>ROUND(H2275+H2276+H2277+H2278+H2279+H2280+H2281+H2282+H2283+H2284+H2285+H2286+H2287+H2288+H2289+H2290+H2291+H2292+H2293+H2294+H2295+H2296+H2297+H2298+H2299+H2300+H2301+H2302+H2303+H2304+H2305+H2306+H2307+H2308+H2309+H2310+H2311+H2312+H2313+H2314+H2315+H2316+H2317+H2318+H2319+H2320+H2321+H2322+H2323+H2324+H2325+H2326+H2327+H2328+H2329+H2330+H2331+H2332+H2333+H2334+H2335+H2336+H2337+H2338+H2339+H2340+H2341+H2342+H2343+H2344+H2345+H2346+H2347+H2348+H2349+H2350+H2351+H2352+H2353+H2354,2)</f>
        <v>0</v>
      </c>
      <c r="F2274" s="1">
        <v>1</v>
      </c>
      <c r="G2274" s="1" t="s">
        <v>0</v>
      </c>
      <c r="H2274" s="1">
        <f t="shared" si="35"/>
        <v>0</v>
      </c>
      <c r="I2274" s="1" t="s">
        <v>22</v>
      </c>
      <c r="J2274" s="1" t="s">
        <v>0</v>
      </c>
    </row>
    <row r="2275" spans="1:10" ht="28.8" x14ac:dyDescent="0.3">
      <c r="A2275" s="1">
        <v>1971071</v>
      </c>
      <c r="B2275" s="1" t="s">
        <v>4213</v>
      </c>
      <c r="C2275" s="1" t="s">
        <v>22</v>
      </c>
      <c r="D2275" s="1" t="s">
        <v>4214</v>
      </c>
      <c r="E2275" s="2">
        <v>0</v>
      </c>
      <c r="F2275" s="1">
        <v>1</v>
      </c>
      <c r="G2275" s="1" t="s">
        <v>72</v>
      </c>
      <c r="H2275" s="1">
        <f t="shared" si="35"/>
        <v>0</v>
      </c>
      <c r="I2275" s="1" t="s">
        <v>22</v>
      </c>
      <c r="J2275" s="1" t="s">
        <v>0</v>
      </c>
    </row>
    <row r="2276" spans="1:10" x14ac:dyDescent="0.3">
      <c r="A2276" s="1">
        <v>1971072</v>
      </c>
      <c r="B2276" s="1" t="s">
        <v>4215</v>
      </c>
      <c r="C2276" s="1" t="s">
        <v>22</v>
      </c>
      <c r="D2276" s="1" t="s">
        <v>4216</v>
      </c>
      <c r="E2276" s="2">
        <v>0</v>
      </c>
      <c r="F2276" s="1">
        <v>1</v>
      </c>
      <c r="G2276" s="1" t="s">
        <v>72</v>
      </c>
      <c r="H2276" s="1">
        <f t="shared" si="35"/>
        <v>0</v>
      </c>
      <c r="I2276" s="1" t="s">
        <v>22</v>
      </c>
      <c r="J2276" s="1" t="s">
        <v>0</v>
      </c>
    </row>
    <row r="2277" spans="1:10" x14ac:dyDescent="0.3">
      <c r="A2277" s="1">
        <v>1971073</v>
      </c>
      <c r="B2277" s="1" t="s">
        <v>4217</v>
      </c>
      <c r="C2277" s="1" t="s">
        <v>22</v>
      </c>
      <c r="D2277" s="1" t="s">
        <v>4218</v>
      </c>
      <c r="E2277" s="2">
        <v>0</v>
      </c>
      <c r="F2277" s="1">
        <v>1</v>
      </c>
      <c r="G2277" s="1" t="s">
        <v>72</v>
      </c>
      <c r="H2277" s="1">
        <f t="shared" si="35"/>
        <v>0</v>
      </c>
      <c r="I2277" s="1" t="s">
        <v>22</v>
      </c>
      <c r="J2277" s="1" t="s">
        <v>0</v>
      </c>
    </row>
    <row r="2278" spans="1:10" x14ac:dyDescent="0.3">
      <c r="A2278" s="1">
        <v>1971074</v>
      </c>
      <c r="B2278" s="1" t="s">
        <v>4219</v>
      </c>
      <c r="C2278" s="1" t="s">
        <v>22</v>
      </c>
      <c r="D2278" s="1" t="s">
        <v>4220</v>
      </c>
      <c r="E2278" s="2">
        <v>0</v>
      </c>
      <c r="F2278" s="1">
        <v>6</v>
      </c>
      <c r="G2278" s="1" t="s">
        <v>72</v>
      </c>
      <c r="H2278" s="1">
        <f t="shared" si="35"/>
        <v>0</v>
      </c>
      <c r="I2278" s="1" t="s">
        <v>22</v>
      </c>
      <c r="J2278" s="1" t="s">
        <v>0</v>
      </c>
    </row>
    <row r="2279" spans="1:10" ht="28.8" x14ac:dyDescent="0.3">
      <c r="A2279" s="1">
        <v>1971075</v>
      </c>
      <c r="B2279" s="1" t="s">
        <v>4221</v>
      </c>
      <c r="C2279" s="1" t="s">
        <v>22</v>
      </c>
      <c r="D2279" s="1" t="s">
        <v>4222</v>
      </c>
      <c r="E2279" s="2">
        <v>0</v>
      </c>
      <c r="F2279" s="1">
        <v>1</v>
      </c>
      <c r="G2279" s="1" t="s">
        <v>72</v>
      </c>
      <c r="H2279" s="1">
        <f t="shared" si="35"/>
        <v>0</v>
      </c>
      <c r="I2279" s="1" t="s">
        <v>22</v>
      </c>
      <c r="J2279" s="1" t="s">
        <v>0</v>
      </c>
    </row>
    <row r="2280" spans="1:10" x14ac:dyDescent="0.3">
      <c r="A2280" s="1">
        <v>1971076</v>
      </c>
      <c r="B2280" s="1" t="s">
        <v>4223</v>
      </c>
      <c r="C2280" s="1" t="s">
        <v>22</v>
      </c>
      <c r="D2280" s="1" t="s">
        <v>4224</v>
      </c>
      <c r="E2280" s="2">
        <v>0</v>
      </c>
      <c r="F2280" s="1">
        <v>1</v>
      </c>
      <c r="G2280" s="1" t="s">
        <v>72</v>
      </c>
      <c r="H2280" s="1">
        <f t="shared" si="35"/>
        <v>0</v>
      </c>
      <c r="I2280" s="1" t="s">
        <v>22</v>
      </c>
      <c r="J2280" s="1" t="s">
        <v>0</v>
      </c>
    </row>
    <row r="2281" spans="1:10" x14ac:dyDescent="0.3">
      <c r="A2281" s="1">
        <v>1971077</v>
      </c>
      <c r="B2281" s="1" t="s">
        <v>4225</v>
      </c>
      <c r="C2281" s="1" t="s">
        <v>22</v>
      </c>
      <c r="D2281" s="1" t="s">
        <v>4226</v>
      </c>
      <c r="E2281" s="2">
        <v>0</v>
      </c>
      <c r="F2281" s="1">
        <v>1</v>
      </c>
      <c r="G2281" s="1" t="s">
        <v>72</v>
      </c>
      <c r="H2281" s="1">
        <f t="shared" si="35"/>
        <v>0</v>
      </c>
      <c r="I2281" s="1" t="s">
        <v>22</v>
      </c>
      <c r="J2281" s="1" t="s">
        <v>0</v>
      </c>
    </row>
    <row r="2282" spans="1:10" x14ac:dyDescent="0.3">
      <c r="A2282" s="1">
        <v>1971078</v>
      </c>
      <c r="B2282" s="1" t="s">
        <v>4227</v>
      </c>
      <c r="C2282" s="1" t="s">
        <v>22</v>
      </c>
      <c r="D2282" s="1" t="s">
        <v>4228</v>
      </c>
      <c r="E2282" s="2">
        <v>0</v>
      </c>
      <c r="F2282" s="1">
        <v>1</v>
      </c>
      <c r="G2282" s="1" t="s">
        <v>72</v>
      </c>
      <c r="H2282" s="1">
        <f t="shared" si="35"/>
        <v>0</v>
      </c>
      <c r="I2282" s="1" t="s">
        <v>22</v>
      </c>
      <c r="J2282" s="1" t="s">
        <v>0</v>
      </c>
    </row>
    <row r="2283" spans="1:10" x14ac:dyDescent="0.3">
      <c r="A2283" s="1">
        <v>1971079</v>
      </c>
      <c r="B2283" s="1" t="s">
        <v>4229</v>
      </c>
      <c r="C2283" s="1" t="s">
        <v>22</v>
      </c>
      <c r="D2283" s="1" t="s">
        <v>4230</v>
      </c>
      <c r="E2283" s="2">
        <v>0</v>
      </c>
      <c r="F2283" s="1">
        <v>1</v>
      </c>
      <c r="G2283" s="1" t="s">
        <v>72</v>
      </c>
      <c r="H2283" s="1">
        <f t="shared" si="35"/>
        <v>0</v>
      </c>
      <c r="I2283" s="1" t="s">
        <v>22</v>
      </c>
      <c r="J2283" s="1" t="s">
        <v>0</v>
      </c>
    </row>
    <row r="2284" spans="1:10" x14ac:dyDescent="0.3">
      <c r="A2284" s="1">
        <v>1971080</v>
      </c>
      <c r="B2284" s="1" t="s">
        <v>4231</v>
      </c>
      <c r="C2284" s="1" t="s">
        <v>22</v>
      </c>
      <c r="D2284" s="1" t="s">
        <v>4232</v>
      </c>
      <c r="E2284" s="2">
        <v>0</v>
      </c>
      <c r="F2284" s="1">
        <v>6</v>
      </c>
      <c r="G2284" s="1" t="s">
        <v>72</v>
      </c>
      <c r="H2284" s="1">
        <f t="shared" si="35"/>
        <v>0</v>
      </c>
      <c r="I2284" s="1" t="s">
        <v>22</v>
      </c>
      <c r="J2284" s="1" t="s">
        <v>0</v>
      </c>
    </row>
    <row r="2285" spans="1:10" x14ac:dyDescent="0.3">
      <c r="A2285" s="1">
        <v>1971081</v>
      </c>
      <c r="B2285" s="1" t="s">
        <v>4233</v>
      </c>
      <c r="C2285" s="1" t="s">
        <v>22</v>
      </c>
      <c r="D2285" s="1" t="s">
        <v>4234</v>
      </c>
      <c r="E2285" s="2">
        <v>0</v>
      </c>
      <c r="F2285" s="1">
        <v>2</v>
      </c>
      <c r="G2285" s="1" t="s">
        <v>72</v>
      </c>
      <c r="H2285" s="1">
        <f t="shared" si="35"/>
        <v>0</v>
      </c>
      <c r="I2285" s="1" t="s">
        <v>22</v>
      </c>
      <c r="J2285" s="1" t="s">
        <v>0</v>
      </c>
    </row>
    <row r="2286" spans="1:10" x14ac:dyDescent="0.3">
      <c r="A2286" s="1">
        <v>1971082</v>
      </c>
      <c r="B2286" s="1" t="s">
        <v>4235</v>
      </c>
      <c r="C2286" s="1" t="s">
        <v>22</v>
      </c>
      <c r="D2286" s="1" t="s">
        <v>4236</v>
      </c>
      <c r="E2286" s="2">
        <v>0</v>
      </c>
      <c r="F2286" s="1">
        <v>1</v>
      </c>
      <c r="G2286" s="1" t="s">
        <v>72</v>
      </c>
      <c r="H2286" s="1">
        <f t="shared" si="35"/>
        <v>0</v>
      </c>
      <c r="I2286" s="1" t="s">
        <v>22</v>
      </c>
      <c r="J2286" s="1" t="s">
        <v>0</v>
      </c>
    </row>
    <row r="2287" spans="1:10" ht="28.8" x14ac:dyDescent="0.3">
      <c r="A2287" s="1">
        <v>1971083</v>
      </c>
      <c r="B2287" s="1" t="s">
        <v>4237</v>
      </c>
      <c r="C2287" s="1" t="s">
        <v>22</v>
      </c>
      <c r="D2287" s="1" t="s">
        <v>4238</v>
      </c>
      <c r="E2287" s="2">
        <v>0</v>
      </c>
      <c r="F2287" s="1">
        <v>11</v>
      </c>
      <c r="G2287" s="1" t="s">
        <v>72</v>
      </c>
      <c r="H2287" s="1">
        <f t="shared" si="35"/>
        <v>0</v>
      </c>
      <c r="I2287" s="1" t="s">
        <v>22</v>
      </c>
      <c r="J2287" s="1" t="s">
        <v>0</v>
      </c>
    </row>
    <row r="2288" spans="1:10" x14ac:dyDescent="0.3">
      <c r="A2288" s="1">
        <v>1971084</v>
      </c>
      <c r="B2288" s="1" t="s">
        <v>4239</v>
      </c>
      <c r="C2288" s="1" t="s">
        <v>22</v>
      </c>
      <c r="D2288" s="1" t="s">
        <v>4240</v>
      </c>
      <c r="E2288" s="2">
        <v>0</v>
      </c>
      <c r="F2288" s="1">
        <v>8</v>
      </c>
      <c r="G2288" s="1" t="s">
        <v>72</v>
      </c>
      <c r="H2288" s="1">
        <f t="shared" si="35"/>
        <v>0</v>
      </c>
      <c r="I2288" s="1" t="s">
        <v>22</v>
      </c>
      <c r="J2288" s="1" t="s">
        <v>0</v>
      </c>
    </row>
    <row r="2289" spans="1:10" x14ac:dyDescent="0.3">
      <c r="A2289" s="1">
        <v>1971085</v>
      </c>
      <c r="B2289" s="1" t="s">
        <v>4241</v>
      </c>
      <c r="C2289" s="1" t="s">
        <v>22</v>
      </c>
      <c r="D2289" s="1" t="s">
        <v>4242</v>
      </c>
      <c r="E2289" s="2">
        <v>0</v>
      </c>
      <c r="F2289" s="1">
        <v>7</v>
      </c>
      <c r="G2289" s="1" t="s">
        <v>72</v>
      </c>
      <c r="H2289" s="1">
        <f t="shared" si="35"/>
        <v>0</v>
      </c>
      <c r="I2289" s="1" t="s">
        <v>22</v>
      </c>
      <c r="J2289" s="1" t="s">
        <v>0</v>
      </c>
    </row>
    <row r="2290" spans="1:10" x14ac:dyDescent="0.3">
      <c r="A2290" s="1">
        <v>1971086</v>
      </c>
      <c r="B2290" s="1" t="s">
        <v>4243</v>
      </c>
      <c r="C2290" s="1" t="s">
        <v>22</v>
      </c>
      <c r="D2290" s="1" t="s">
        <v>4244</v>
      </c>
      <c r="E2290" s="2">
        <v>0</v>
      </c>
      <c r="F2290" s="1">
        <v>1</v>
      </c>
      <c r="G2290" s="1" t="s">
        <v>72</v>
      </c>
      <c r="H2290" s="1">
        <f t="shared" si="35"/>
        <v>0</v>
      </c>
      <c r="I2290" s="1" t="s">
        <v>22</v>
      </c>
      <c r="J2290" s="1" t="s">
        <v>0</v>
      </c>
    </row>
    <row r="2291" spans="1:10" x14ac:dyDescent="0.3">
      <c r="A2291" s="1">
        <v>1971087</v>
      </c>
      <c r="B2291" s="1" t="s">
        <v>4245</v>
      </c>
      <c r="C2291" s="1" t="s">
        <v>22</v>
      </c>
      <c r="D2291" s="1" t="s">
        <v>4246</v>
      </c>
      <c r="E2291" s="2">
        <v>0</v>
      </c>
      <c r="F2291" s="1">
        <v>3</v>
      </c>
      <c r="G2291" s="1" t="s">
        <v>72</v>
      </c>
      <c r="H2291" s="1">
        <f t="shared" si="35"/>
        <v>0</v>
      </c>
      <c r="I2291" s="1" t="s">
        <v>22</v>
      </c>
      <c r="J2291" s="1" t="s">
        <v>0</v>
      </c>
    </row>
    <row r="2292" spans="1:10" x14ac:dyDescent="0.3">
      <c r="A2292" s="1">
        <v>1971088</v>
      </c>
      <c r="B2292" s="1" t="s">
        <v>4247</v>
      </c>
      <c r="C2292" s="1" t="s">
        <v>22</v>
      </c>
      <c r="D2292" s="1" t="s">
        <v>4248</v>
      </c>
      <c r="E2292" s="2">
        <v>0</v>
      </c>
      <c r="F2292" s="1">
        <v>10</v>
      </c>
      <c r="G2292" s="1" t="s">
        <v>72</v>
      </c>
      <c r="H2292" s="1">
        <f t="shared" si="35"/>
        <v>0</v>
      </c>
      <c r="I2292" s="1" t="s">
        <v>22</v>
      </c>
      <c r="J2292" s="1" t="s">
        <v>0</v>
      </c>
    </row>
    <row r="2293" spans="1:10" x14ac:dyDescent="0.3">
      <c r="A2293" s="1">
        <v>1971089</v>
      </c>
      <c r="B2293" s="1" t="s">
        <v>4249</v>
      </c>
      <c r="C2293" s="1" t="s">
        <v>22</v>
      </c>
      <c r="D2293" s="1" t="s">
        <v>4250</v>
      </c>
      <c r="E2293" s="2">
        <v>0</v>
      </c>
      <c r="F2293" s="1">
        <v>29</v>
      </c>
      <c r="G2293" s="1" t="s">
        <v>72</v>
      </c>
      <c r="H2293" s="1">
        <f t="shared" si="35"/>
        <v>0</v>
      </c>
      <c r="I2293" s="1" t="s">
        <v>22</v>
      </c>
      <c r="J2293" s="1" t="s">
        <v>0</v>
      </c>
    </row>
    <row r="2294" spans="1:10" x14ac:dyDescent="0.3">
      <c r="A2294" s="1">
        <v>1971090</v>
      </c>
      <c r="B2294" s="1" t="s">
        <v>4251</v>
      </c>
      <c r="C2294" s="1" t="s">
        <v>22</v>
      </c>
      <c r="D2294" s="1" t="s">
        <v>4252</v>
      </c>
      <c r="E2294" s="2">
        <v>0</v>
      </c>
      <c r="F2294" s="1">
        <v>23</v>
      </c>
      <c r="G2294" s="1" t="s">
        <v>72</v>
      </c>
      <c r="H2294" s="1">
        <f t="shared" si="35"/>
        <v>0</v>
      </c>
      <c r="I2294" s="1" t="s">
        <v>22</v>
      </c>
      <c r="J2294" s="1" t="s">
        <v>0</v>
      </c>
    </row>
    <row r="2295" spans="1:10" x14ac:dyDescent="0.3">
      <c r="A2295" s="1">
        <v>1971091</v>
      </c>
      <c r="B2295" s="1" t="s">
        <v>4253</v>
      </c>
      <c r="C2295" s="1" t="s">
        <v>22</v>
      </c>
      <c r="D2295" s="1" t="s">
        <v>4254</v>
      </c>
      <c r="E2295" s="2">
        <v>0</v>
      </c>
      <c r="F2295" s="1">
        <v>29</v>
      </c>
      <c r="G2295" s="1" t="s">
        <v>72</v>
      </c>
      <c r="H2295" s="1">
        <f t="shared" si="35"/>
        <v>0</v>
      </c>
      <c r="I2295" s="1" t="s">
        <v>22</v>
      </c>
      <c r="J2295" s="1" t="s">
        <v>0</v>
      </c>
    </row>
    <row r="2296" spans="1:10" x14ac:dyDescent="0.3">
      <c r="A2296" s="1">
        <v>1971092</v>
      </c>
      <c r="B2296" s="1" t="s">
        <v>4255</v>
      </c>
      <c r="C2296" s="1" t="s">
        <v>22</v>
      </c>
      <c r="D2296" s="1" t="s">
        <v>4256</v>
      </c>
      <c r="E2296" s="2">
        <v>0</v>
      </c>
      <c r="F2296" s="1">
        <v>29</v>
      </c>
      <c r="G2296" s="1" t="s">
        <v>72</v>
      </c>
      <c r="H2296" s="1">
        <f t="shared" si="35"/>
        <v>0</v>
      </c>
      <c r="I2296" s="1" t="s">
        <v>22</v>
      </c>
      <c r="J2296" s="1" t="s">
        <v>0</v>
      </c>
    </row>
    <row r="2297" spans="1:10" x14ac:dyDescent="0.3">
      <c r="A2297" s="1">
        <v>1971093</v>
      </c>
      <c r="B2297" s="1" t="s">
        <v>4257</v>
      </c>
      <c r="C2297" s="1" t="s">
        <v>22</v>
      </c>
      <c r="D2297" s="1" t="s">
        <v>4258</v>
      </c>
      <c r="E2297" s="2">
        <v>0</v>
      </c>
      <c r="F2297" s="1">
        <v>15</v>
      </c>
      <c r="G2297" s="1" t="s">
        <v>72</v>
      </c>
      <c r="H2297" s="1">
        <f t="shared" si="35"/>
        <v>0</v>
      </c>
      <c r="I2297" s="1" t="s">
        <v>22</v>
      </c>
      <c r="J2297" s="1" t="s">
        <v>0</v>
      </c>
    </row>
    <row r="2298" spans="1:10" x14ac:dyDescent="0.3">
      <c r="A2298" s="1">
        <v>1971094</v>
      </c>
      <c r="B2298" s="1" t="s">
        <v>4259</v>
      </c>
      <c r="C2298" s="1" t="s">
        <v>22</v>
      </c>
      <c r="D2298" s="1" t="s">
        <v>4260</v>
      </c>
      <c r="E2298" s="2">
        <v>0</v>
      </c>
      <c r="F2298" s="1">
        <v>16</v>
      </c>
      <c r="G2298" s="1" t="s">
        <v>72</v>
      </c>
      <c r="H2298" s="1">
        <f t="shared" si="35"/>
        <v>0</v>
      </c>
      <c r="I2298" s="1" t="s">
        <v>22</v>
      </c>
      <c r="J2298" s="1" t="s">
        <v>0</v>
      </c>
    </row>
    <row r="2299" spans="1:10" x14ac:dyDescent="0.3">
      <c r="A2299" s="1">
        <v>1971095</v>
      </c>
      <c r="B2299" s="1" t="s">
        <v>4261</v>
      </c>
      <c r="C2299" s="1" t="s">
        <v>22</v>
      </c>
      <c r="D2299" s="1" t="s">
        <v>4262</v>
      </c>
      <c r="E2299" s="2">
        <v>0</v>
      </c>
      <c r="F2299" s="1">
        <v>1</v>
      </c>
      <c r="G2299" s="1" t="s">
        <v>72</v>
      </c>
      <c r="H2299" s="1">
        <f t="shared" si="35"/>
        <v>0</v>
      </c>
      <c r="I2299" s="1" t="s">
        <v>22</v>
      </c>
      <c r="J2299" s="1" t="s">
        <v>0</v>
      </c>
    </row>
    <row r="2300" spans="1:10" ht="28.8" x14ac:dyDescent="0.3">
      <c r="A2300" s="1">
        <v>1971096</v>
      </c>
      <c r="B2300" s="1" t="s">
        <v>4263</v>
      </c>
      <c r="C2300" s="1" t="s">
        <v>22</v>
      </c>
      <c r="D2300" s="1" t="s">
        <v>4264</v>
      </c>
      <c r="E2300" s="2">
        <v>0</v>
      </c>
      <c r="F2300" s="1">
        <v>9</v>
      </c>
      <c r="G2300" s="1" t="s">
        <v>72</v>
      </c>
      <c r="H2300" s="1">
        <f t="shared" si="35"/>
        <v>0</v>
      </c>
      <c r="I2300" s="1" t="s">
        <v>22</v>
      </c>
      <c r="J2300" s="1" t="s">
        <v>0</v>
      </c>
    </row>
    <row r="2301" spans="1:10" x14ac:dyDescent="0.3">
      <c r="A2301" s="1">
        <v>1971097</v>
      </c>
      <c r="B2301" s="1" t="s">
        <v>4265</v>
      </c>
      <c r="C2301" s="1" t="s">
        <v>22</v>
      </c>
      <c r="D2301" s="1" t="s">
        <v>4266</v>
      </c>
      <c r="E2301" s="2">
        <v>0</v>
      </c>
      <c r="F2301" s="1">
        <v>1</v>
      </c>
      <c r="G2301" s="1" t="s">
        <v>72</v>
      </c>
      <c r="H2301" s="1">
        <f t="shared" si="35"/>
        <v>0</v>
      </c>
      <c r="I2301" s="1" t="s">
        <v>22</v>
      </c>
      <c r="J2301" s="1" t="s">
        <v>0</v>
      </c>
    </row>
    <row r="2302" spans="1:10" x14ac:dyDescent="0.3">
      <c r="A2302" s="1">
        <v>1971098</v>
      </c>
      <c r="B2302" s="1" t="s">
        <v>4267</v>
      </c>
      <c r="C2302" s="1" t="s">
        <v>22</v>
      </c>
      <c r="D2302" s="1" t="s">
        <v>4268</v>
      </c>
      <c r="E2302" s="2">
        <v>0</v>
      </c>
      <c r="F2302" s="1">
        <v>1</v>
      </c>
      <c r="G2302" s="1" t="s">
        <v>72</v>
      </c>
      <c r="H2302" s="1">
        <f t="shared" si="35"/>
        <v>0</v>
      </c>
      <c r="I2302" s="1" t="s">
        <v>22</v>
      </c>
      <c r="J2302" s="1" t="s">
        <v>0</v>
      </c>
    </row>
    <row r="2303" spans="1:10" x14ac:dyDescent="0.3">
      <c r="A2303" s="1">
        <v>1971099</v>
      </c>
      <c r="B2303" s="1" t="s">
        <v>4269</v>
      </c>
      <c r="C2303" s="1" t="s">
        <v>22</v>
      </c>
      <c r="D2303" s="1" t="s">
        <v>4270</v>
      </c>
      <c r="E2303" s="2">
        <v>0</v>
      </c>
      <c r="F2303" s="1">
        <v>3</v>
      </c>
      <c r="G2303" s="1" t="s">
        <v>72</v>
      </c>
      <c r="H2303" s="1">
        <f t="shared" si="35"/>
        <v>0</v>
      </c>
      <c r="I2303" s="1" t="s">
        <v>22</v>
      </c>
      <c r="J2303" s="1" t="s">
        <v>0</v>
      </c>
    </row>
    <row r="2304" spans="1:10" x14ac:dyDescent="0.3">
      <c r="A2304" s="1">
        <v>1971100</v>
      </c>
      <c r="B2304" s="1" t="s">
        <v>4271</v>
      </c>
      <c r="C2304" s="1" t="s">
        <v>22</v>
      </c>
      <c r="D2304" s="1" t="s">
        <v>4272</v>
      </c>
      <c r="E2304" s="2">
        <v>0</v>
      </c>
      <c r="F2304" s="1">
        <v>4</v>
      </c>
      <c r="G2304" s="1" t="s">
        <v>72</v>
      </c>
      <c r="H2304" s="1">
        <f t="shared" si="35"/>
        <v>0</v>
      </c>
      <c r="I2304" s="1" t="s">
        <v>22</v>
      </c>
      <c r="J2304" s="1" t="s">
        <v>0</v>
      </c>
    </row>
    <row r="2305" spans="1:10" x14ac:dyDescent="0.3">
      <c r="A2305" s="1">
        <v>1971101</v>
      </c>
      <c r="B2305" s="1" t="s">
        <v>4273</v>
      </c>
      <c r="C2305" s="1" t="s">
        <v>22</v>
      </c>
      <c r="D2305" s="1" t="s">
        <v>4274</v>
      </c>
      <c r="E2305" s="2">
        <v>0</v>
      </c>
      <c r="F2305" s="1">
        <v>4</v>
      </c>
      <c r="G2305" s="1" t="s">
        <v>72</v>
      </c>
      <c r="H2305" s="1">
        <f t="shared" si="35"/>
        <v>0</v>
      </c>
      <c r="I2305" s="1" t="s">
        <v>22</v>
      </c>
      <c r="J2305" s="1" t="s">
        <v>0</v>
      </c>
    </row>
    <row r="2306" spans="1:10" x14ac:dyDescent="0.3">
      <c r="A2306" s="1">
        <v>1971102</v>
      </c>
      <c r="B2306" s="1" t="s">
        <v>4275</v>
      </c>
      <c r="C2306" s="1" t="s">
        <v>22</v>
      </c>
      <c r="D2306" s="1" t="s">
        <v>4276</v>
      </c>
      <c r="E2306" s="2">
        <v>0</v>
      </c>
      <c r="F2306" s="1">
        <v>4</v>
      </c>
      <c r="G2306" s="1" t="s">
        <v>72</v>
      </c>
      <c r="H2306" s="1">
        <f t="shared" si="35"/>
        <v>0</v>
      </c>
      <c r="I2306" s="1" t="s">
        <v>22</v>
      </c>
      <c r="J2306" s="1" t="s">
        <v>0</v>
      </c>
    </row>
    <row r="2307" spans="1:10" x14ac:dyDescent="0.3">
      <c r="A2307" s="1">
        <v>1971103</v>
      </c>
      <c r="B2307" s="1" t="s">
        <v>4277</v>
      </c>
      <c r="C2307" s="1" t="s">
        <v>22</v>
      </c>
      <c r="D2307" s="1" t="s">
        <v>4278</v>
      </c>
      <c r="E2307" s="2">
        <v>0</v>
      </c>
      <c r="F2307" s="1">
        <v>4</v>
      </c>
      <c r="G2307" s="1" t="s">
        <v>72</v>
      </c>
      <c r="H2307" s="1">
        <f t="shared" ref="H2307:H2370" si="36">IF(ISNUMBER(VALUE(E2307)),ROUND(SUM(ROUND(E2307,2)*F2307),2),"N")</f>
        <v>0</v>
      </c>
      <c r="I2307" s="1" t="s">
        <v>22</v>
      </c>
      <c r="J2307" s="1" t="s">
        <v>0</v>
      </c>
    </row>
    <row r="2308" spans="1:10" x14ac:dyDescent="0.3">
      <c r="A2308" s="1">
        <v>1971104</v>
      </c>
      <c r="B2308" s="1" t="s">
        <v>4279</v>
      </c>
      <c r="C2308" s="1" t="s">
        <v>22</v>
      </c>
      <c r="D2308" s="1" t="s">
        <v>4280</v>
      </c>
      <c r="E2308" s="2">
        <v>0</v>
      </c>
      <c r="F2308" s="1">
        <v>6</v>
      </c>
      <c r="G2308" s="1" t="s">
        <v>72</v>
      </c>
      <c r="H2308" s="1">
        <f t="shared" si="36"/>
        <v>0</v>
      </c>
      <c r="I2308" s="1" t="s">
        <v>22</v>
      </c>
      <c r="J2308" s="1" t="s">
        <v>0</v>
      </c>
    </row>
    <row r="2309" spans="1:10" x14ac:dyDescent="0.3">
      <c r="A2309" s="1">
        <v>1971105</v>
      </c>
      <c r="B2309" s="1" t="s">
        <v>4281</v>
      </c>
      <c r="C2309" s="1" t="s">
        <v>22</v>
      </c>
      <c r="D2309" s="1" t="s">
        <v>4282</v>
      </c>
      <c r="E2309" s="2">
        <v>0</v>
      </c>
      <c r="F2309" s="1">
        <v>2</v>
      </c>
      <c r="G2309" s="1" t="s">
        <v>72</v>
      </c>
      <c r="H2309" s="1">
        <f t="shared" si="36"/>
        <v>0</v>
      </c>
      <c r="I2309" s="1" t="s">
        <v>22</v>
      </c>
      <c r="J2309" s="1" t="s">
        <v>0</v>
      </c>
    </row>
    <row r="2310" spans="1:10" x14ac:dyDescent="0.3">
      <c r="A2310" s="1">
        <v>1971106</v>
      </c>
      <c r="B2310" s="1" t="s">
        <v>4283</v>
      </c>
      <c r="C2310" s="1" t="s">
        <v>22</v>
      </c>
      <c r="D2310" s="1" t="s">
        <v>4284</v>
      </c>
      <c r="E2310" s="2">
        <v>0</v>
      </c>
      <c r="F2310" s="1">
        <v>1</v>
      </c>
      <c r="G2310" s="1" t="s">
        <v>72</v>
      </c>
      <c r="H2310" s="1">
        <f t="shared" si="36"/>
        <v>0</v>
      </c>
      <c r="I2310" s="1" t="s">
        <v>22</v>
      </c>
      <c r="J2310" s="1" t="s">
        <v>0</v>
      </c>
    </row>
    <row r="2311" spans="1:10" x14ac:dyDescent="0.3">
      <c r="A2311" s="1">
        <v>1971107</v>
      </c>
      <c r="B2311" s="1" t="s">
        <v>4285</v>
      </c>
      <c r="C2311" s="1" t="s">
        <v>22</v>
      </c>
      <c r="D2311" s="1" t="s">
        <v>4286</v>
      </c>
      <c r="E2311" s="2">
        <v>0</v>
      </c>
      <c r="F2311" s="1">
        <v>2</v>
      </c>
      <c r="G2311" s="1" t="s">
        <v>72</v>
      </c>
      <c r="H2311" s="1">
        <f t="shared" si="36"/>
        <v>0</v>
      </c>
      <c r="I2311" s="1" t="s">
        <v>22</v>
      </c>
      <c r="J2311" s="1" t="s">
        <v>0</v>
      </c>
    </row>
    <row r="2312" spans="1:10" x14ac:dyDescent="0.3">
      <c r="A2312" s="1">
        <v>1971108</v>
      </c>
      <c r="B2312" s="1" t="s">
        <v>4287</v>
      </c>
      <c r="C2312" s="1" t="s">
        <v>22</v>
      </c>
      <c r="D2312" s="1" t="s">
        <v>4288</v>
      </c>
      <c r="E2312" s="2">
        <v>0</v>
      </c>
      <c r="F2312" s="1">
        <v>2</v>
      </c>
      <c r="G2312" s="1" t="s">
        <v>72</v>
      </c>
      <c r="H2312" s="1">
        <f t="shared" si="36"/>
        <v>0</v>
      </c>
      <c r="I2312" s="1" t="s">
        <v>22</v>
      </c>
      <c r="J2312" s="1" t="s">
        <v>0</v>
      </c>
    </row>
    <row r="2313" spans="1:10" x14ac:dyDescent="0.3">
      <c r="A2313" s="1">
        <v>1971109</v>
      </c>
      <c r="B2313" s="1" t="s">
        <v>4289</v>
      </c>
      <c r="C2313" s="1" t="s">
        <v>22</v>
      </c>
      <c r="D2313" s="1" t="s">
        <v>4290</v>
      </c>
      <c r="E2313" s="2">
        <v>0</v>
      </c>
      <c r="F2313" s="1">
        <v>3</v>
      </c>
      <c r="G2313" s="1" t="s">
        <v>72</v>
      </c>
      <c r="H2313" s="1">
        <f t="shared" si="36"/>
        <v>0</v>
      </c>
      <c r="I2313" s="1" t="s">
        <v>22</v>
      </c>
      <c r="J2313" s="1" t="s">
        <v>0</v>
      </c>
    </row>
    <row r="2314" spans="1:10" x14ac:dyDescent="0.3">
      <c r="A2314" s="1">
        <v>1971110</v>
      </c>
      <c r="B2314" s="1" t="s">
        <v>4291</v>
      </c>
      <c r="C2314" s="1" t="s">
        <v>22</v>
      </c>
      <c r="D2314" s="1" t="s">
        <v>4292</v>
      </c>
      <c r="E2314" s="2">
        <v>0</v>
      </c>
      <c r="F2314" s="1">
        <v>1</v>
      </c>
      <c r="G2314" s="1" t="s">
        <v>72</v>
      </c>
      <c r="H2314" s="1">
        <f t="shared" si="36"/>
        <v>0</v>
      </c>
      <c r="I2314" s="1" t="s">
        <v>22</v>
      </c>
      <c r="J2314" s="1" t="s">
        <v>0</v>
      </c>
    </row>
    <row r="2315" spans="1:10" ht="28.8" x14ac:dyDescent="0.3">
      <c r="A2315" s="1">
        <v>1971111</v>
      </c>
      <c r="B2315" s="1" t="s">
        <v>4293</v>
      </c>
      <c r="C2315" s="1" t="s">
        <v>22</v>
      </c>
      <c r="D2315" s="1" t="s">
        <v>4294</v>
      </c>
      <c r="E2315" s="2">
        <v>0</v>
      </c>
      <c r="F2315" s="1">
        <v>2</v>
      </c>
      <c r="G2315" s="1" t="s">
        <v>72</v>
      </c>
      <c r="H2315" s="1">
        <f t="shared" si="36"/>
        <v>0</v>
      </c>
      <c r="I2315" s="1" t="s">
        <v>22</v>
      </c>
      <c r="J2315" s="1" t="s">
        <v>0</v>
      </c>
    </row>
    <row r="2316" spans="1:10" ht="28.8" x14ac:dyDescent="0.3">
      <c r="A2316" s="1">
        <v>1971112</v>
      </c>
      <c r="B2316" s="1" t="s">
        <v>4295</v>
      </c>
      <c r="C2316" s="1" t="s">
        <v>22</v>
      </c>
      <c r="D2316" s="1" t="s">
        <v>4296</v>
      </c>
      <c r="E2316" s="2">
        <v>0</v>
      </c>
      <c r="F2316" s="1">
        <v>3</v>
      </c>
      <c r="G2316" s="1" t="s">
        <v>72</v>
      </c>
      <c r="H2316" s="1">
        <f t="shared" si="36"/>
        <v>0</v>
      </c>
      <c r="I2316" s="1" t="s">
        <v>22</v>
      </c>
      <c r="J2316" s="1" t="s">
        <v>0</v>
      </c>
    </row>
    <row r="2317" spans="1:10" ht="28.8" x14ac:dyDescent="0.3">
      <c r="A2317" s="1">
        <v>1971113</v>
      </c>
      <c r="B2317" s="1" t="s">
        <v>4297</v>
      </c>
      <c r="C2317" s="1" t="s">
        <v>22</v>
      </c>
      <c r="D2317" s="1" t="s">
        <v>4298</v>
      </c>
      <c r="E2317" s="2">
        <v>0</v>
      </c>
      <c r="F2317" s="1">
        <v>1</v>
      </c>
      <c r="G2317" s="1" t="s">
        <v>72</v>
      </c>
      <c r="H2317" s="1">
        <f t="shared" si="36"/>
        <v>0</v>
      </c>
      <c r="I2317" s="1" t="s">
        <v>22</v>
      </c>
      <c r="J2317" s="1" t="s">
        <v>0</v>
      </c>
    </row>
    <row r="2318" spans="1:10" ht="28.8" x14ac:dyDescent="0.3">
      <c r="A2318" s="1">
        <v>1971114</v>
      </c>
      <c r="B2318" s="1" t="s">
        <v>4299</v>
      </c>
      <c r="C2318" s="1" t="s">
        <v>22</v>
      </c>
      <c r="D2318" s="1" t="s">
        <v>4300</v>
      </c>
      <c r="E2318" s="2">
        <v>0</v>
      </c>
      <c r="F2318" s="1">
        <v>5</v>
      </c>
      <c r="G2318" s="1" t="s">
        <v>72</v>
      </c>
      <c r="H2318" s="1">
        <f t="shared" si="36"/>
        <v>0</v>
      </c>
      <c r="I2318" s="1" t="s">
        <v>22</v>
      </c>
      <c r="J2318" s="1" t="s">
        <v>0</v>
      </c>
    </row>
    <row r="2319" spans="1:10" x14ac:dyDescent="0.3">
      <c r="A2319" s="1">
        <v>1971115</v>
      </c>
      <c r="B2319" s="1" t="s">
        <v>4301</v>
      </c>
      <c r="C2319" s="1" t="s">
        <v>22</v>
      </c>
      <c r="D2319" s="1" t="s">
        <v>4302</v>
      </c>
      <c r="E2319" s="2">
        <v>0</v>
      </c>
      <c r="F2319" s="1">
        <v>5</v>
      </c>
      <c r="G2319" s="1" t="s">
        <v>72</v>
      </c>
      <c r="H2319" s="1">
        <f t="shared" si="36"/>
        <v>0</v>
      </c>
      <c r="I2319" s="1" t="s">
        <v>22</v>
      </c>
      <c r="J2319" s="1" t="s">
        <v>0</v>
      </c>
    </row>
    <row r="2320" spans="1:10" x14ac:dyDescent="0.3">
      <c r="A2320" s="1">
        <v>1971116</v>
      </c>
      <c r="B2320" s="1" t="s">
        <v>4303</v>
      </c>
      <c r="C2320" s="1" t="s">
        <v>22</v>
      </c>
      <c r="D2320" s="1" t="s">
        <v>4304</v>
      </c>
      <c r="E2320" s="2">
        <v>0</v>
      </c>
      <c r="F2320" s="1">
        <v>4</v>
      </c>
      <c r="G2320" s="1" t="s">
        <v>72</v>
      </c>
      <c r="H2320" s="1">
        <f t="shared" si="36"/>
        <v>0</v>
      </c>
      <c r="I2320" s="1" t="s">
        <v>22</v>
      </c>
      <c r="J2320" s="1" t="s">
        <v>0</v>
      </c>
    </row>
    <row r="2321" spans="1:10" x14ac:dyDescent="0.3">
      <c r="A2321" s="1">
        <v>1971117</v>
      </c>
      <c r="B2321" s="1" t="s">
        <v>4305</v>
      </c>
      <c r="C2321" s="1" t="s">
        <v>22</v>
      </c>
      <c r="D2321" s="1" t="s">
        <v>4306</v>
      </c>
      <c r="E2321" s="2">
        <v>0</v>
      </c>
      <c r="F2321" s="1">
        <v>4</v>
      </c>
      <c r="G2321" s="1" t="s">
        <v>72</v>
      </c>
      <c r="H2321" s="1">
        <f t="shared" si="36"/>
        <v>0</v>
      </c>
      <c r="I2321" s="1" t="s">
        <v>22</v>
      </c>
      <c r="J2321" s="1" t="s">
        <v>0</v>
      </c>
    </row>
    <row r="2322" spans="1:10" x14ac:dyDescent="0.3">
      <c r="A2322" s="1">
        <v>1971118</v>
      </c>
      <c r="B2322" s="1" t="s">
        <v>4307</v>
      </c>
      <c r="C2322" s="1" t="s">
        <v>22</v>
      </c>
      <c r="D2322" s="1" t="s">
        <v>4308</v>
      </c>
      <c r="E2322" s="2">
        <v>0</v>
      </c>
      <c r="F2322" s="1">
        <v>4</v>
      </c>
      <c r="G2322" s="1" t="s">
        <v>72</v>
      </c>
      <c r="H2322" s="1">
        <f t="shared" si="36"/>
        <v>0</v>
      </c>
      <c r="I2322" s="1" t="s">
        <v>22</v>
      </c>
      <c r="J2322" s="1" t="s">
        <v>0</v>
      </c>
    </row>
    <row r="2323" spans="1:10" x14ac:dyDescent="0.3">
      <c r="A2323" s="1">
        <v>1971119</v>
      </c>
      <c r="B2323" s="1" t="s">
        <v>4309</v>
      </c>
      <c r="C2323" s="1" t="s">
        <v>22</v>
      </c>
      <c r="D2323" s="1" t="s">
        <v>4310</v>
      </c>
      <c r="E2323" s="2">
        <v>0</v>
      </c>
      <c r="F2323" s="1">
        <v>2</v>
      </c>
      <c r="G2323" s="1" t="s">
        <v>72</v>
      </c>
      <c r="H2323" s="1">
        <f t="shared" si="36"/>
        <v>0</v>
      </c>
      <c r="I2323" s="1" t="s">
        <v>22</v>
      </c>
      <c r="J2323" s="1" t="s">
        <v>0</v>
      </c>
    </row>
    <row r="2324" spans="1:10" x14ac:dyDescent="0.3">
      <c r="A2324" s="1">
        <v>1971120</v>
      </c>
      <c r="B2324" s="1" t="s">
        <v>4311</v>
      </c>
      <c r="C2324" s="1" t="s">
        <v>22</v>
      </c>
      <c r="D2324" s="1" t="s">
        <v>4312</v>
      </c>
      <c r="E2324" s="2">
        <v>0</v>
      </c>
      <c r="F2324" s="1">
        <v>2</v>
      </c>
      <c r="G2324" s="1" t="s">
        <v>72</v>
      </c>
      <c r="H2324" s="1">
        <f t="shared" si="36"/>
        <v>0</v>
      </c>
      <c r="I2324" s="1" t="s">
        <v>22</v>
      </c>
      <c r="J2324" s="1" t="s">
        <v>0</v>
      </c>
    </row>
    <row r="2325" spans="1:10" x14ac:dyDescent="0.3">
      <c r="A2325" s="1">
        <v>1971121</v>
      </c>
      <c r="B2325" s="1" t="s">
        <v>4313</v>
      </c>
      <c r="C2325" s="1" t="s">
        <v>22</v>
      </c>
      <c r="D2325" s="1" t="s">
        <v>4314</v>
      </c>
      <c r="E2325" s="2">
        <v>0</v>
      </c>
      <c r="F2325" s="1">
        <v>6</v>
      </c>
      <c r="G2325" s="1" t="s">
        <v>72</v>
      </c>
      <c r="H2325" s="1">
        <f t="shared" si="36"/>
        <v>0</v>
      </c>
      <c r="I2325" s="1" t="s">
        <v>22</v>
      </c>
      <c r="J2325" s="1" t="s">
        <v>0</v>
      </c>
    </row>
    <row r="2326" spans="1:10" x14ac:dyDescent="0.3">
      <c r="A2326" s="1">
        <v>1971122</v>
      </c>
      <c r="B2326" s="1" t="s">
        <v>4315</v>
      </c>
      <c r="C2326" s="1" t="s">
        <v>22</v>
      </c>
      <c r="D2326" s="1" t="s">
        <v>4316</v>
      </c>
      <c r="E2326" s="2">
        <v>0</v>
      </c>
      <c r="F2326" s="1">
        <v>2</v>
      </c>
      <c r="G2326" s="1" t="s">
        <v>72</v>
      </c>
      <c r="H2326" s="1">
        <f t="shared" si="36"/>
        <v>0</v>
      </c>
      <c r="I2326" s="1" t="s">
        <v>22</v>
      </c>
      <c r="J2326" s="1" t="s">
        <v>0</v>
      </c>
    </row>
    <row r="2327" spans="1:10" x14ac:dyDescent="0.3">
      <c r="A2327" s="1">
        <v>1971123</v>
      </c>
      <c r="B2327" s="1" t="s">
        <v>4317</v>
      </c>
      <c r="C2327" s="1" t="s">
        <v>22</v>
      </c>
      <c r="D2327" s="1" t="s">
        <v>4318</v>
      </c>
      <c r="E2327" s="2">
        <v>0</v>
      </c>
      <c r="F2327" s="1">
        <v>14</v>
      </c>
      <c r="G2327" s="1" t="s">
        <v>72</v>
      </c>
      <c r="H2327" s="1">
        <f t="shared" si="36"/>
        <v>0</v>
      </c>
      <c r="I2327" s="1" t="s">
        <v>22</v>
      </c>
      <c r="J2327" s="1" t="s">
        <v>0</v>
      </c>
    </row>
    <row r="2328" spans="1:10" x14ac:dyDescent="0.3">
      <c r="A2328" s="1">
        <v>1971124</v>
      </c>
      <c r="B2328" s="1" t="s">
        <v>4319</v>
      </c>
      <c r="C2328" s="1" t="s">
        <v>22</v>
      </c>
      <c r="D2328" s="1" t="s">
        <v>4320</v>
      </c>
      <c r="E2328" s="2">
        <v>0</v>
      </c>
      <c r="F2328" s="1">
        <v>4</v>
      </c>
      <c r="G2328" s="1" t="s">
        <v>72</v>
      </c>
      <c r="H2328" s="1">
        <f t="shared" si="36"/>
        <v>0</v>
      </c>
      <c r="I2328" s="1" t="s">
        <v>22</v>
      </c>
      <c r="J2328" s="1" t="s">
        <v>0</v>
      </c>
    </row>
    <row r="2329" spans="1:10" x14ac:dyDescent="0.3">
      <c r="A2329" s="1">
        <v>1971125</v>
      </c>
      <c r="B2329" s="1" t="s">
        <v>4321</v>
      </c>
      <c r="C2329" s="1" t="s">
        <v>22</v>
      </c>
      <c r="D2329" s="1" t="s">
        <v>4322</v>
      </c>
      <c r="E2329" s="2">
        <v>0</v>
      </c>
      <c r="F2329" s="1">
        <v>110</v>
      </c>
      <c r="G2329" s="1" t="s">
        <v>72</v>
      </c>
      <c r="H2329" s="1">
        <f t="shared" si="36"/>
        <v>0</v>
      </c>
      <c r="I2329" s="1" t="s">
        <v>22</v>
      </c>
      <c r="J2329" s="1" t="s">
        <v>0</v>
      </c>
    </row>
    <row r="2330" spans="1:10" x14ac:dyDescent="0.3">
      <c r="A2330" s="1">
        <v>1971126</v>
      </c>
      <c r="B2330" s="1" t="s">
        <v>4323</v>
      </c>
      <c r="C2330" s="1" t="s">
        <v>22</v>
      </c>
      <c r="D2330" s="1" t="s">
        <v>4324</v>
      </c>
      <c r="E2330" s="2">
        <v>0</v>
      </c>
      <c r="F2330" s="1">
        <v>12</v>
      </c>
      <c r="G2330" s="1" t="s">
        <v>72</v>
      </c>
      <c r="H2330" s="1">
        <f t="shared" si="36"/>
        <v>0</v>
      </c>
      <c r="I2330" s="1" t="s">
        <v>22</v>
      </c>
      <c r="J2330" s="1" t="s">
        <v>0</v>
      </c>
    </row>
    <row r="2331" spans="1:10" x14ac:dyDescent="0.3">
      <c r="A2331" s="1">
        <v>1971127</v>
      </c>
      <c r="B2331" s="1" t="s">
        <v>4325</v>
      </c>
      <c r="C2331" s="1" t="s">
        <v>22</v>
      </c>
      <c r="D2331" s="1" t="s">
        <v>4326</v>
      </c>
      <c r="E2331" s="2">
        <v>0</v>
      </c>
      <c r="F2331" s="1">
        <v>3</v>
      </c>
      <c r="G2331" s="1" t="s">
        <v>72</v>
      </c>
      <c r="H2331" s="1">
        <f t="shared" si="36"/>
        <v>0</v>
      </c>
      <c r="I2331" s="1" t="s">
        <v>22</v>
      </c>
      <c r="J2331" s="1" t="s">
        <v>0</v>
      </c>
    </row>
    <row r="2332" spans="1:10" x14ac:dyDescent="0.3">
      <c r="A2332" s="1">
        <v>1971128</v>
      </c>
      <c r="B2332" s="1" t="s">
        <v>4327</v>
      </c>
      <c r="C2332" s="1" t="s">
        <v>22</v>
      </c>
      <c r="D2332" s="1" t="s">
        <v>4328</v>
      </c>
      <c r="E2332" s="2">
        <v>0</v>
      </c>
      <c r="F2332" s="1">
        <v>1</v>
      </c>
      <c r="G2332" s="1" t="s">
        <v>72</v>
      </c>
      <c r="H2332" s="1">
        <f t="shared" si="36"/>
        <v>0</v>
      </c>
      <c r="I2332" s="1" t="s">
        <v>22</v>
      </c>
      <c r="J2332" s="1" t="s">
        <v>0</v>
      </c>
    </row>
    <row r="2333" spans="1:10" x14ac:dyDescent="0.3">
      <c r="A2333" s="1">
        <v>1971129</v>
      </c>
      <c r="B2333" s="1" t="s">
        <v>4329</v>
      </c>
      <c r="C2333" s="1" t="s">
        <v>22</v>
      </c>
      <c r="D2333" s="1" t="s">
        <v>4330</v>
      </c>
      <c r="E2333" s="2">
        <v>0</v>
      </c>
      <c r="F2333" s="1">
        <v>1</v>
      </c>
      <c r="G2333" s="1" t="s">
        <v>72</v>
      </c>
      <c r="H2333" s="1">
        <f t="shared" si="36"/>
        <v>0</v>
      </c>
      <c r="I2333" s="1" t="s">
        <v>22</v>
      </c>
      <c r="J2333" s="1" t="s">
        <v>0</v>
      </c>
    </row>
    <row r="2334" spans="1:10" x14ac:dyDescent="0.3">
      <c r="A2334" s="1">
        <v>1971130</v>
      </c>
      <c r="B2334" s="1" t="s">
        <v>4331</v>
      </c>
      <c r="C2334" s="1" t="s">
        <v>22</v>
      </c>
      <c r="D2334" s="1" t="s">
        <v>4332</v>
      </c>
      <c r="E2334" s="2">
        <v>0</v>
      </c>
      <c r="F2334" s="1">
        <v>2</v>
      </c>
      <c r="G2334" s="1" t="s">
        <v>72</v>
      </c>
      <c r="H2334" s="1">
        <f t="shared" si="36"/>
        <v>0</v>
      </c>
      <c r="I2334" s="1" t="s">
        <v>22</v>
      </c>
      <c r="J2334" s="1" t="s">
        <v>0</v>
      </c>
    </row>
    <row r="2335" spans="1:10" x14ac:dyDescent="0.3">
      <c r="A2335" s="1">
        <v>1971131</v>
      </c>
      <c r="B2335" s="1" t="s">
        <v>4333</v>
      </c>
      <c r="C2335" s="1" t="s">
        <v>22</v>
      </c>
      <c r="D2335" s="1" t="s">
        <v>4334</v>
      </c>
      <c r="E2335" s="2">
        <v>0</v>
      </c>
      <c r="F2335" s="1">
        <v>2</v>
      </c>
      <c r="G2335" s="1" t="s">
        <v>72</v>
      </c>
      <c r="H2335" s="1">
        <f t="shared" si="36"/>
        <v>0</v>
      </c>
      <c r="I2335" s="1" t="s">
        <v>22</v>
      </c>
      <c r="J2335" s="1" t="s">
        <v>0</v>
      </c>
    </row>
    <row r="2336" spans="1:10" x14ac:dyDescent="0.3">
      <c r="A2336" s="1">
        <v>1971132</v>
      </c>
      <c r="B2336" s="1" t="s">
        <v>4335</v>
      </c>
      <c r="C2336" s="1" t="s">
        <v>22</v>
      </c>
      <c r="D2336" s="1" t="s">
        <v>4336</v>
      </c>
      <c r="E2336" s="2">
        <v>0</v>
      </c>
      <c r="F2336" s="1">
        <v>8</v>
      </c>
      <c r="G2336" s="1" t="s">
        <v>79</v>
      </c>
      <c r="H2336" s="1">
        <f t="shared" si="36"/>
        <v>0</v>
      </c>
      <c r="I2336" s="1" t="s">
        <v>22</v>
      </c>
      <c r="J2336" s="1" t="s">
        <v>0</v>
      </c>
    </row>
    <row r="2337" spans="1:10" x14ac:dyDescent="0.3">
      <c r="A2337" s="1">
        <v>1971133</v>
      </c>
      <c r="B2337" s="1" t="s">
        <v>4337</v>
      </c>
      <c r="C2337" s="1" t="s">
        <v>22</v>
      </c>
      <c r="D2337" s="1" t="s">
        <v>4338</v>
      </c>
      <c r="E2337" s="2">
        <v>0</v>
      </c>
      <c r="F2337" s="1">
        <v>6</v>
      </c>
      <c r="G2337" s="1" t="s">
        <v>79</v>
      </c>
      <c r="H2337" s="1">
        <f t="shared" si="36"/>
        <v>0</v>
      </c>
      <c r="I2337" s="1" t="s">
        <v>22</v>
      </c>
      <c r="J2337" s="1" t="s">
        <v>0</v>
      </c>
    </row>
    <row r="2338" spans="1:10" x14ac:dyDescent="0.3">
      <c r="A2338" s="1">
        <v>1971134</v>
      </c>
      <c r="B2338" s="1" t="s">
        <v>4339</v>
      </c>
      <c r="C2338" s="1" t="s">
        <v>22</v>
      </c>
      <c r="D2338" s="1" t="s">
        <v>4340</v>
      </c>
      <c r="E2338" s="2">
        <v>0</v>
      </c>
      <c r="F2338" s="1">
        <v>1</v>
      </c>
      <c r="G2338" s="1" t="s">
        <v>72</v>
      </c>
      <c r="H2338" s="1">
        <f t="shared" si="36"/>
        <v>0</v>
      </c>
      <c r="I2338" s="1" t="s">
        <v>22</v>
      </c>
      <c r="J2338" s="1" t="s">
        <v>0</v>
      </c>
    </row>
    <row r="2339" spans="1:10" x14ac:dyDescent="0.3">
      <c r="A2339" s="1">
        <v>1971135</v>
      </c>
      <c r="B2339" s="1" t="s">
        <v>4341</v>
      </c>
      <c r="C2339" s="1" t="s">
        <v>22</v>
      </c>
      <c r="D2339" s="1" t="s">
        <v>4342</v>
      </c>
      <c r="E2339" s="2">
        <v>0</v>
      </c>
      <c r="F2339" s="1">
        <v>3</v>
      </c>
      <c r="G2339" s="1" t="s">
        <v>72</v>
      </c>
      <c r="H2339" s="1">
        <f t="shared" si="36"/>
        <v>0</v>
      </c>
      <c r="I2339" s="1" t="s">
        <v>22</v>
      </c>
      <c r="J2339" s="1" t="s">
        <v>0</v>
      </c>
    </row>
    <row r="2340" spans="1:10" x14ac:dyDescent="0.3">
      <c r="A2340" s="1">
        <v>1971136</v>
      </c>
      <c r="B2340" s="1" t="s">
        <v>4343</v>
      </c>
      <c r="C2340" s="1" t="s">
        <v>22</v>
      </c>
      <c r="D2340" s="1" t="s">
        <v>4344</v>
      </c>
      <c r="E2340" s="2">
        <v>0</v>
      </c>
      <c r="F2340" s="1">
        <v>16</v>
      </c>
      <c r="G2340" s="1" t="s">
        <v>72</v>
      </c>
      <c r="H2340" s="1">
        <f t="shared" si="36"/>
        <v>0</v>
      </c>
      <c r="I2340" s="1" t="s">
        <v>22</v>
      </c>
      <c r="J2340" s="1" t="s">
        <v>0</v>
      </c>
    </row>
    <row r="2341" spans="1:10" x14ac:dyDescent="0.3">
      <c r="A2341" s="1">
        <v>1971137</v>
      </c>
      <c r="B2341" s="1" t="s">
        <v>4345</v>
      </c>
      <c r="C2341" s="1" t="s">
        <v>22</v>
      </c>
      <c r="D2341" s="1" t="s">
        <v>4346</v>
      </c>
      <c r="E2341" s="2">
        <v>0</v>
      </c>
      <c r="F2341" s="1">
        <v>34</v>
      </c>
      <c r="G2341" s="1" t="s">
        <v>72</v>
      </c>
      <c r="H2341" s="1">
        <f t="shared" si="36"/>
        <v>0</v>
      </c>
      <c r="I2341" s="1" t="s">
        <v>22</v>
      </c>
      <c r="J2341" s="1" t="s">
        <v>0</v>
      </c>
    </row>
    <row r="2342" spans="1:10" x14ac:dyDescent="0.3">
      <c r="A2342" s="1">
        <v>1971138</v>
      </c>
      <c r="B2342" s="1" t="s">
        <v>4347</v>
      </c>
      <c r="C2342" s="1" t="s">
        <v>22</v>
      </c>
      <c r="D2342" s="1" t="s">
        <v>4348</v>
      </c>
      <c r="E2342" s="2">
        <v>0</v>
      </c>
      <c r="F2342" s="1">
        <v>1</v>
      </c>
      <c r="G2342" s="1" t="s">
        <v>72</v>
      </c>
      <c r="H2342" s="1">
        <f t="shared" si="36"/>
        <v>0</v>
      </c>
      <c r="I2342" s="1" t="s">
        <v>22</v>
      </c>
      <c r="J2342" s="1" t="s">
        <v>0</v>
      </c>
    </row>
    <row r="2343" spans="1:10" ht="28.8" x14ac:dyDescent="0.3">
      <c r="A2343" s="1">
        <v>1971139</v>
      </c>
      <c r="B2343" s="1" t="s">
        <v>4349</v>
      </c>
      <c r="C2343" s="1" t="s">
        <v>22</v>
      </c>
      <c r="D2343" s="1" t="s">
        <v>4350</v>
      </c>
      <c r="E2343" s="2">
        <v>0</v>
      </c>
      <c r="F2343" s="1">
        <v>2</v>
      </c>
      <c r="G2343" s="1" t="s">
        <v>72</v>
      </c>
      <c r="H2343" s="1">
        <f t="shared" si="36"/>
        <v>0</v>
      </c>
      <c r="I2343" s="1" t="s">
        <v>22</v>
      </c>
      <c r="J2343" s="1" t="s">
        <v>0</v>
      </c>
    </row>
    <row r="2344" spans="1:10" x14ac:dyDescent="0.3">
      <c r="A2344" s="1">
        <v>1971140</v>
      </c>
      <c r="B2344" s="1" t="s">
        <v>4351</v>
      </c>
      <c r="C2344" s="1" t="s">
        <v>22</v>
      </c>
      <c r="D2344" s="1" t="s">
        <v>4352</v>
      </c>
      <c r="E2344" s="2">
        <v>0</v>
      </c>
      <c r="F2344" s="1">
        <v>16</v>
      </c>
      <c r="G2344" s="1" t="s">
        <v>72</v>
      </c>
      <c r="H2344" s="1">
        <f t="shared" si="36"/>
        <v>0</v>
      </c>
      <c r="I2344" s="1" t="s">
        <v>22</v>
      </c>
      <c r="J2344" s="1" t="s">
        <v>0</v>
      </c>
    </row>
    <row r="2345" spans="1:10" x14ac:dyDescent="0.3">
      <c r="A2345" s="1">
        <v>1971141</v>
      </c>
      <c r="B2345" s="1" t="s">
        <v>4353</v>
      </c>
      <c r="C2345" s="1" t="s">
        <v>22</v>
      </c>
      <c r="D2345" s="1" t="s">
        <v>4354</v>
      </c>
      <c r="E2345" s="2">
        <v>0</v>
      </c>
      <c r="F2345" s="1">
        <v>150</v>
      </c>
      <c r="G2345" s="1" t="s">
        <v>79</v>
      </c>
      <c r="H2345" s="1">
        <f t="shared" si="36"/>
        <v>0</v>
      </c>
      <c r="I2345" s="1" t="s">
        <v>22</v>
      </c>
      <c r="J2345" s="1" t="s">
        <v>0</v>
      </c>
    </row>
    <row r="2346" spans="1:10" x14ac:dyDescent="0.3">
      <c r="A2346" s="1">
        <v>1971142</v>
      </c>
      <c r="B2346" s="1" t="s">
        <v>4355</v>
      </c>
      <c r="C2346" s="1" t="s">
        <v>22</v>
      </c>
      <c r="D2346" s="1" t="s">
        <v>4356</v>
      </c>
      <c r="E2346" s="2">
        <v>0</v>
      </c>
      <c r="F2346" s="1">
        <v>100</v>
      </c>
      <c r="G2346" s="1" t="s">
        <v>79</v>
      </c>
      <c r="H2346" s="1">
        <f t="shared" si="36"/>
        <v>0</v>
      </c>
      <c r="I2346" s="1" t="s">
        <v>22</v>
      </c>
      <c r="J2346" s="1" t="s">
        <v>0</v>
      </c>
    </row>
    <row r="2347" spans="1:10" x14ac:dyDescent="0.3">
      <c r="A2347" s="1">
        <v>1971143</v>
      </c>
      <c r="B2347" s="1" t="s">
        <v>4357</v>
      </c>
      <c r="C2347" s="1" t="s">
        <v>22</v>
      </c>
      <c r="D2347" s="1" t="s">
        <v>4358</v>
      </c>
      <c r="E2347" s="2">
        <v>0</v>
      </c>
      <c r="F2347" s="1">
        <v>100</v>
      </c>
      <c r="G2347" s="1" t="s">
        <v>79</v>
      </c>
      <c r="H2347" s="1">
        <f t="shared" si="36"/>
        <v>0</v>
      </c>
      <c r="I2347" s="1" t="s">
        <v>22</v>
      </c>
      <c r="J2347" s="1" t="s">
        <v>0</v>
      </c>
    </row>
    <row r="2348" spans="1:10" x14ac:dyDescent="0.3">
      <c r="A2348" s="1">
        <v>1971144</v>
      </c>
      <c r="B2348" s="1" t="s">
        <v>4359</v>
      </c>
      <c r="C2348" s="1" t="s">
        <v>22</v>
      </c>
      <c r="D2348" s="1" t="s">
        <v>4360</v>
      </c>
      <c r="E2348" s="2">
        <v>0</v>
      </c>
      <c r="F2348" s="1">
        <v>30</v>
      </c>
      <c r="G2348" s="1" t="s">
        <v>79</v>
      </c>
      <c r="H2348" s="1">
        <f t="shared" si="36"/>
        <v>0</v>
      </c>
      <c r="I2348" s="1" t="s">
        <v>22</v>
      </c>
      <c r="J2348" s="1" t="s">
        <v>0</v>
      </c>
    </row>
    <row r="2349" spans="1:10" x14ac:dyDescent="0.3">
      <c r="A2349" s="1">
        <v>1971145</v>
      </c>
      <c r="B2349" s="1" t="s">
        <v>4361</v>
      </c>
      <c r="C2349" s="1" t="s">
        <v>22</v>
      </c>
      <c r="D2349" s="1" t="s">
        <v>4362</v>
      </c>
      <c r="E2349" s="2">
        <v>0</v>
      </c>
      <c r="F2349" s="1">
        <v>30</v>
      </c>
      <c r="G2349" s="1" t="s">
        <v>79</v>
      </c>
      <c r="H2349" s="1">
        <f t="shared" si="36"/>
        <v>0</v>
      </c>
      <c r="I2349" s="1" t="s">
        <v>22</v>
      </c>
      <c r="J2349" s="1" t="s">
        <v>0</v>
      </c>
    </row>
    <row r="2350" spans="1:10" x14ac:dyDescent="0.3">
      <c r="A2350" s="1">
        <v>1971146</v>
      </c>
      <c r="B2350" s="1" t="s">
        <v>4363</v>
      </c>
      <c r="C2350" s="1" t="s">
        <v>22</v>
      </c>
      <c r="D2350" s="1" t="s">
        <v>4364</v>
      </c>
      <c r="E2350" s="2">
        <v>0</v>
      </c>
      <c r="F2350" s="1">
        <v>10</v>
      </c>
      <c r="G2350" s="1" t="s">
        <v>79</v>
      </c>
      <c r="H2350" s="1">
        <f t="shared" si="36"/>
        <v>0</v>
      </c>
      <c r="I2350" s="1" t="s">
        <v>22</v>
      </c>
      <c r="J2350" s="1" t="s">
        <v>0</v>
      </c>
    </row>
    <row r="2351" spans="1:10" x14ac:dyDescent="0.3">
      <c r="A2351" s="1">
        <v>1971147</v>
      </c>
      <c r="B2351" s="1" t="s">
        <v>4365</v>
      </c>
      <c r="C2351" s="1" t="s">
        <v>22</v>
      </c>
      <c r="D2351" s="1" t="s">
        <v>4366</v>
      </c>
      <c r="E2351" s="2">
        <v>0</v>
      </c>
      <c r="F2351" s="1">
        <v>2</v>
      </c>
      <c r="G2351" s="1" t="s">
        <v>72</v>
      </c>
      <c r="H2351" s="1">
        <f t="shared" si="36"/>
        <v>0</v>
      </c>
      <c r="I2351" s="1" t="s">
        <v>22</v>
      </c>
      <c r="J2351" s="1" t="s">
        <v>0</v>
      </c>
    </row>
    <row r="2352" spans="1:10" x14ac:dyDescent="0.3">
      <c r="A2352" s="1">
        <v>1971148</v>
      </c>
      <c r="B2352" s="1" t="s">
        <v>4367</v>
      </c>
      <c r="C2352" s="1" t="s">
        <v>22</v>
      </c>
      <c r="D2352" s="1" t="s">
        <v>4368</v>
      </c>
      <c r="E2352" s="2">
        <v>0</v>
      </c>
      <c r="F2352" s="1">
        <v>1</v>
      </c>
      <c r="G2352" s="1" t="s">
        <v>72</v>
      </c>
      <c r="H2352" s="1">
        <f t="shared" si="36"/>
        <v>0</v>
      </c>
      <c r="I2352" s="1" t="s">
        <v>22</v>
      </c>
      <c r="J2352" s="1" t="s">
        <v>0</v>
      </c>
    </row>
    <row r="2353" spans="1:10" x14ac:dyDescent="0.3">
      <c r="A2353" s="1">
        <v>1971149</v>
      </c>
      <c r="B2353" s="1" t="s">
        <v>4369</v>
      </c>
      <c r="C2353" s="1" t="s">
        <v>22</v>
      </c>
      <c r="D2353" s="1" t="s">
        <v>4370</v>
      </c>
      <c r="E2353" s="2">
        <v>0</v>
      </c>
      <c r="F2353" s="1">
        <v>1</v>
      </c>
      <c r="G2353" s="1" t="s">
        <v>72</v>
      </c>
      <c r="H2353" s="1">
        <f t="shared" si="36"/>
        <v>0</v>
      </c>
      <c r="I2353" s="1" t="s">
        <v>22</v>
      </c>
      <c r="J2353" s="1" t="s">
        <v>0</v>
      </c>
    </row>
    <row r="2354" spans="1:10" x14ac:dyDescent="0.3">
      <c r="A2354" s="1">
        <v>1971150</v>
      </c>
      <c r="B2354" s="1" t="s">
        <v>4371</v>
      </c>
      <c r="C2354" s="1" t="s">
        <v>22</v>
      </c>
      <c r="D2354" s="1" t="s">
        <v>4372</v>
      </c>
      <c r="E2354" s="2">
        <v>0</v>
      </c>
      <c r="F2354" s="1">
        <v>1</v>
      </c>
      <c r="G2354" s="1" t="s">
        <v>72</v>
      </c>
      <c r="H2354" s="1">
        <f t="shared" si="36"/>
        <v>0</v>
      </c>
      <c r="I2354" s="1" t="s">
        <v>22</v>
      </c>
      <c r="J2354" s="1" t="s">
        <v>0</v>
      </c>
    </row>
    <row r="2355" spans="1:10" x14ac:dyDescent="0.3">
      <c r="A2355" s="1">
        <v>1971151</v>
      </c>
      <c r="B2355" s="1" t="s">
        <v>4373</v>
      </c>
      <c r="C2355" s="1" t="s">
        <v>1370</v>
      </c>
      <c r="D2355" s="1" t="s">
        <v>4374</v>
      </c>
      <c r="E2355" s="1">
        <f>ROUND(H2356+H2357+H2358+H2359+H2360+H2361+H2362+H2363+H2364+H2365+H2366+H2367+H2368+H2369+H2370+H2371+H2372+H2373+H2374+H2375+H2376+H2377+H2378+H2379+H2380+H2381+H2382+H2383+H2384+H2385+H2386+H2387+H2388+H2389+H2390+H2391+H2392,2)</f>
        <v>0</v>
      </c>
      <c r="F2355" s="1">
        <v>1</v>
      </c>
      <c r="G2355" s="1" t="s">
        <v>0</v>
      </c>
      <c r="H2355" s="1">
        <f t="shared" si="36"/>
        <v>0</v>
      </c>
      <c r="I2355" s="1" t="s">
        <v>22</v>
      </c>
      <c r="J2355" s="1" t="s">
        <v>0</v>
      </c>
    </row>
    <row r="2356" spans="1:10" x14ac:dyDescent="0.3">
      <c r="A2356" s="1">
        <v>1971152</v>
      </c>
      <c r="B2356" s="1" t="s">
        <v>4375</v>
      </c>
      <c r="C2356" s="1" t="s">
        <v>22</v>
      </c>
      <c r="D2356" s="1" t="s">
        <v>4376</v>
      </c>
      <c r="E2356" s="2">
        <v>0</v>
      </c>
      <c r="F2356" s="1">
        <v>40</v>
      </c>
      <c r="G2356" s="1" t="s">
        <v>0</v>
      </c>
      <c r="H2356" s="1">
        <f t="shared" si="36"/>
        <v>0</v>
      </c>
      <c r="I2356" s="1" t="s">
        <v>22</v>
      </c>
      <c r="J2356" s="1" t="s">
        <v>0</v>
      </c>
    </row>
    <row r="2357" spans="1:10" x14ac:dyDescent="0.3">
      <c r="A2357" s="1">
        <v>1971153</v>
      </c>
      <c r="B2357" s="1" t="s">
        <v>4377</v>
      </c>
      <c r="C2357" s="1" t="s">
        <v>22</v>
      </c>
      <c r="D2357" s="1" t="s">
        <v>4378</v>
      </c>
      <c r="E2357" s="2">
        <v>0</v>
      </c>
      <c r="F2357" s="1">
        <v>120</v>
      </c>
      <c r="G2357" s="1" t="s">
        <v>0</v>
      </c>
      <c r="H2357" s="1">
        <f t="shared" si="36"/>
        <v>0</v>
      </c>
      <c r="I2357" s="1" t="s">
        <v>22</v>
      </c>
      <c r="J2357" s="1" t="s">
        <v>0</v>
      </c>
    </row>
    <row r="2358" spans="1:10" x14ac:dyDescent="0.3">
      <c r="A2358" s="1">
        <v>1971154</v>
      </c>
      <c r="B2358" s="1" t="s">
        <v>4379</v>
      </c>
      <c r="C2358" s="1" t="s">
        <v>22</v>
      </c>
      <c r="D2358" s="1" t="s">
        <v>4380</v>
      </c>
      <c r="E2358" s="2">
        <v>0</v>
      </c>
      <c r="F2358" s="1">
        <v>340</v>
      </c>
      <c r="G2358" s="1" t="s">
        <v>0</v>
      </c>
      <c r="H2358" s="1">
        <f t="shared" si="36"/>
        <v>0</v>
      </c>
      <c r="I2358" s="1" t="s">
        <v>22</v>
      </c>
      <c r="J2358" s="1" t="s">
        <v>0</v>
      </c>
    </row>
    <row r="2359" spans="1:10" x14ac:dyDescent="0.3">
      <c r="A2359" s="1">
        <v>1971155</v>
      </c>
      <c r="B2359" s="1" t="s">
        <v>4381</v>
      </c>
      <c r="C2359" s="1" t="s">
        <v>22</v>
      </c>
      <c r="D2359" s="1" t="s">
        <v>4382</v>
      </c>
      <c r="E2359" s="2">
        <v>0</v>
      </c>
      <c r="F2359" s="1">
        <v>90</v>
      </c>
      <c r="G2359" s="1" t="s">
        <v>0</v>
      </c>
      <c r="H2359" s="1">
        <f t="shared" si="36"/>
        <v>0</v>
      </c>
      <c r="I2359" s="1" t="s">
        <v>22</v>
      </c>
      <c r="J2359" s="1" t="s">
        <v>0</v>
      </c>
    </row>
    <row r="2360" spans="1:10" x14ac:dyDescent="0.3">
      <c r="A2360" s="1">
        <v>1971156</v>
      </c>
      <c r="B2360" s="1" t="s">
        <v>4383</v>
      </c>
      <c r="C2360" s="1" t="s">
        <v>22</v>
      </c>
      <c r="D2360" s="1" t="s">
        <v>4384</v>
      </c>
      <c r="E2360" s="2">
        <v>0</v>
      </c>
      <c r="F2360" s="1">
        <v>300</v>
      </c>
      <c r="G2360" s="1" t="s">
        <v>0</v>
      </c>
      <c r="H2360" s="1">
        <f t="shared" si="36"/>
        <v>0</v>
      </c>
      <c r="I2360" s="1" t="s">
        <v>22</v>
      </c>
      <c r="J2360" s="1" t="s">
        <v>0</v>
      </c>
    </row>
    <row r="2361" spans="1:10" x14ac:dyDescent="0.3">
      <c r="A2361" s="1">
        <v>1971157</v>
      </c>
      <c r="B2361" s="1" t="s">
        <v>4385</v>
      </c>
      <c r="C2361" s="1" t="s">
        <v>22</v>
      </c>
      <c r="D2361" s="1" t="s">
        <v>4386</v>
      </c>
      <c r="E2361" s="2">
        <v>0</v>
      </c>
      <c r="F2361" s="1">
        <v>2</v>
      </c>
      <c r="G2361" s="1" t="s">
        <v>0</v>
      </c>
      <c r="H2361" s="1">
        <f t="shared" si="36"/>
        <v>0</v>
      </c>
      <c r="I2361" s="1" t="s">
        <v>22</v>
      </c>
      <c r="J2361" s="1" t="s">
        <v>0</v>
      </c>
    </row>
    <row r="2362" spans="1:10" x14ac:dyDescent="0.3">
      <c r="A2362" s="1">
        <v>1971158</v>
      </c>
      <c r="B2362" s="1" t="s">
        <v>4387</v>
      </c>
      <c r="C2362" s="1" t="s">
        <v>22</v>
      </c>
      <c r="D2362" s="1" t="s">
        <v>4388</v>
      </c>
      <c r="E2362" s="2">
        <v>0</v>
      </c>
      <c r="F2362" s="1">
        <v>2</v>
      </c>
      <c r="G2362" s="1" t="s">
        <v>0</v>
      </c>
      <c r="H2362" s="1">
        <f t="shared" si="36"/>
        <v>0</v>
      </c>
      <c r="I2362" s="1" t="s">
        <v>22</v>
      </c>
      <c r="J2362" s="1" t="s">
        <v>0</v>
      </c>
    </row>
    <row r="2363" spans="1:10" x14ac:dyDescent="0.3">
      <c r="A2363" s="1">
        <v>1971159</v>
      </c>
      <c r="B2363" s="1" t="s">
        <v>4389</v>
      </c>
      <c r="C2363" s="1" t="s">
        <v>22</v>
      </c>
      <c r="D2363" s="1" t="s">
        <v>4390</v>
      </c>
      <c r="E2363" s="2">
        <v>0</v>
      </c>
      <c r="F2363" s="1">
        <v>4</v>
      </c>
      <c r="G2363" s="1" t="s">
        <v>0</v>
      </c>
      <c r="H2363" s="1">
        <f t="shared" si="36"/>
        <v>0</v>
      </c>
      <c r="I2363" s="1" t="s">
        <v>22</v>
      </c>
      <c r="J2363" s="1" t="s">
        <v>0</v>
      </c>
    </row>
    <row r="2364" spans="1:10" x14ac:dyDescent="0.3">
      <c r="A2364" s="1">
        <v>1971160</v>
      </c>
      <c r="B2364" s="1" t="s">
        <v>4391</v>
      </c>
      <c r="C2364" s="1" t="s">
        <v>22</v>
      </c>
      <c r="D2364" s="1" t="s">
        <v>4392</v>
      </c>
      <c r="E2364" s="2">
        <v>0</v>
      </c>
      <c r="F2364" s="1">
        <v>9</v>
      </c>
      <c r="G2364" s="1" t="s">
        <v>0</v>
      </c>
      <c r="H2364" s="1">
        <f t="shared" si="36"/>
        <v>0</v>
      </c>
      <c r="I2364" s="1" t="s">
        <v>22</v>
      </c>
      <c r="J2364" s="1" t="s">
        <v>0</v>
      </c>
    </row>
    <row r="2365" spans="1:10" x14ac:dyDescent="0.3">
      <c r="A2365" s="1">
        <v>1971161</v>
      </c>
      <c r="B2365" s="1" t="s">
        <v>4393</v>
      </c>
      <c r="C2365" s="1" t="s">
        <v>22</v>
      </c>
      <c r="D2365" s="1" t="s">
        <v>4394</v>
      </c>
      <c r="E2365" s="2">
        <v>0</v>
      </c>
      <c r="F2365" s="1">
        <v>10</v>
      </c>
      <c r="G2365" s="1" t="s">
        <v>0</v>
      </c>
      <c r="H2365" s="1">
        <f t="shared" si="36"/>
        <v>0</v>
      </c>
      <c r="I2365" s="1" t="s">
        <v>22</v>
      </c>
      <c r="J2365" s="1" t="s">
        <v>0</v>
      </c>
    </row>
    <row r="2366" spans="1:10" x14ac:dyDescent="0.3">
      <c r="A2366" s="1">
        <v>1971162</v>
      </c>
      <c r="B2366" s="1" t="s">
        <v>4395</v>
      </c>
      <c r="C2366" s="1" t="s">
        <v>22</v>
      </c>
      <c r="D2366" s="1" t="s">
        <v>4396</v>
      </c>
      <c r="E2366" s="2">
        <v>0</v>
      </c>
      <c r="F2366" s="1">
        <v>9</v>
      </c>
      <c r="G2366" s="1" t="s">
        <v>0</v>
      </c>
      <c r="H2366" s="1">
        <f t="shared" si="36"/>
        <v>0</v>
      </c>
      <c r="I2366" s="1" t="s">
        <v>22</v>
      </c>
      <c r="J2366" s="1" t="s">
        <v>0</v>
      </c>
    </row>
    <row r="2367" spans="1:10" x14ac:dyDescent="0.3">
      <c r="A2367" s="1">
        <v>1971163</v>
      </c>
      <c r="B2367" s="1" t="s">
        <v>4397</v>
      </c>
      <c r="C2367" s="1" t="s">
        <v>22</v>
      </c>
      <c r="D2367" s="1" t="s">
        <v>4398</v>
      </c>
      <c r="E2367" s="2">
        <v>0</v>
      </c>
      <c r="F2367" s="1">
        <v>10</v>
      </c>
      <c r="G2367" s="1" t="s">
        <v>0</v>
      </c>
      <c r="H2367" s="1">
        <f t="shared" si="36"/>
        <v>0</v>
      </c>
      <c r="I2367" s="1" t="s">
        <v>22</v>
      </c>
      <c r="J2367" s="1" t="s">
        <v>0</v>
      </c>
    </row>
    <row r="2368" spans="1:10" x14ac:dyDescent="0.3">
      <c r="A2368" s="1">
        <v>1971164</v>
      </c>
      <c r="B2368" s="1" t="s">
        <v>4399</v>
      </c>
      <c r="C2368" s="1" t="s">
        <v>22</v>
      </c>
      <c r="D2368" s="1" t="s">
        <v>4400</v>
      </c>
      <c r="E2368" s="2">
        <v>0</v>
      </c>
      <c r="F2368" s="1">
        <v>12</v>
      </c>
      <c r="G2368" s="1" t="s">
        <v>0</v>
      </c>
      <c r="H2368" s="1">
        <f t="shared" si="36"/>
        <v>0</v>
      </c>
      <c r="I2368" s="1" t="s">
        <v>22</v>
      </c>
      <c r="J2368" s="1" t="s">
        <v>0</v>
      </c>
    </row>
    <row r="2369" spans="1:10" x14ac:dyDescent="0.3">
      <c r="A2369" s="1">
        <v>1971165</v>
      </c>
      <c r="B2369" s="1" t="s">
        <v>4401</v>
      </c>
      <c r="C2369" s="1" t="s">
        <v>22</v>
      </c>
      <c r="D2369" s="1" t="s">
        <v>4402</v>
      </c>
      <c r="E2369" s="2">
        <v>0</v>
      </c>
      <c r="F2369" s="1">
        <v>10</v>
      </c>
      <c r="G2369" s="1" t="s">
        <v>0</v>
      </c>
      <c r="H2369" s="1">
        <f t="shared" si="36"/>
        <v>0</v>
      </c>
      <c r="I2369" s="1" t="s">
        <v>22</v>
      </c>
      <c r="J2369" s="1" t="s">
        <v>0</v>
      </c>
    </row>
    <row r="2370" spans="1:10" x14ac:dyDescent="0.3">
      <c r="A2370" s="1">
        <v>1971166</v>
      </c>
      <c r="B2370" s="1" t="s">
        <v>4403</v>
      </c>
      <c r="C2370" s="1" t="s">
        <v>22</v>
      </c>
      <c r="D2370" s="1" t="s">
        <v>4404</v>
      </c>
      <c r="E2370" s="2">
        <v>0</v>
      </c>
      <c r="F2370" s="1">
        <v>11</v>
      </c>
      <c r="G2370" s="1" t="s">
        <v>0</v>
      </c>
      <c r="H2370" s="1">
        <f t="shared" si="36"/>
        <v>0</v>
      </c>
      <c r="I2370" s="1" t="s">
        <v>22</v>
      </c>
      <c r="J2370" s="1" t="s">
        <v>0</v>
      </c>
    </row>
    <row r="2371" spans="1:10" x14ac:dyDescent="0.3">
      <c r="A2371" s="1">
        <v>1971167</v>
      </c>
      <c r="B2371" s="1" t="s">
        <v>4405</v>
      </c>
      <c r="C2371" s="1" t="s">
        <v>22</v>
      </c>
      <c r="D2371" s="1" t="s">
        <v>4406</v>
      </c>
      <c r="E2371" s="2">
        <v>0</v>
      </c>
      <c r="F2371" s="1">
        <v>1</v>
      </c>
      <c r="G2371" s="1" t="s">
        <v>0</v>
      </c>
      <c r="H2371" s="1">
        <f t="shared" ref="H2371:H2434" si="37">IF(ISNUMBER(VALUE(E2371)),ROUND(SUM(ROUND(E2371,2)*F2371),2),"N")</f>
        <v>0</v>
      </c>
      <c r="I2371" s="1" t="s">
        <v>22</v>
      </c>
      <c r="J2371" s="1" t="s">
        <v>0</v>
      </c>
    </row>
    <row r="2372" spans="1:10" x14ac:dyDescent="0.3">
      <c r="A2372" s="1">
        <v>1971168</v>
      </c>
      <c r="B2372" s="1" t="s">
        <v>4407</v>
      </c>
      <c r="C2372" s="1" t="s">
        <v>22</v>
      </c>
      <c r="D2372" s="1" t="s">
        <v>4408</v>
      </c>
      <c r="E2372" s="2">
        <v>0</v>
      </c>
      <c r="F2372" s="1">
        <v>2</v>
      </c>
      <c r="G2372" s="1" t="s">
        <v>0</v>
      </c>
      <c r="H2372" s="1">
        <f t="shared" si="37"/>
        <v>0</v>
      </c>
      <c r="I2372" s="1" t="s">
        <v>22</v>
      </c>
      <c r="J2372" s="1" t="s">
        <v>0</v>
      </c>
    </row>
    <row r="2373" spans="1:10" x14ac:dyDescent="0.3">
      <c r="A2373" s="1">
        <v>1971169</v>
      </c>
      <c r="B2373" s="1" t="s">
        <v>4409</v>
      </c>
      <c r="C2373" s="1" t="s">
        <v>22</v>
      </c>
      <c r="D2373" s="1" t="s">
        <v>4410</v>
      </c>
      <c r="E2373" s="2">
        <v>0</v>
      </c>
      <c r="F2373" s="1">
        <v>5</v>
      </c>
      <c r="G2373" s="1" t="s">
        <v>0</v>
      </c>
      <c r="H2373" s="1">
        <f t="shared" si="37"/>
        <v>0</v>
      </c>
      <c r="I2373" s="1" t="s">
        <v>22</v>
      </c>
      <c r="J2373" s="1" t="s">
        <v>0</v>
      </c>
    </row>
    <row r="2374" spans="1:10" x14ac:dyDescent="0.3">
      <c r="A2374" s="1">
        <v>1971170</v>
      </c>
      <c r="B2374" s="1" t="s">
        <v>4411</v>
      </c>
      <c r="C2374" s="1" t="s">
        <v>22</v>
      </c>
      <c r="D2374" s="1" t="s">
        <v>4412</v>
      </c>
      <c r="E2374" s="2">
        <v>0</v>
      </c>
      <c r="F2374" s="1">
        <v>2</v>
      </c>
      <c r="G2374" s="1" t="s">
        <v>0</v>
      </c>
      <c r="H2374" s="1">
        <f t="shared" si="37"/>
        <v>0</v>
      </c>
      <c r="I2374" s="1" t="s">
        <v>22</v>
      </c>
      <c r="J2374" s="1" t="s">
        <v>0</v>
      </c>
    </row>
    <row r="2375" spans="1:10" x14ac:dyDescent="0.3">
      <c r="A2375" s="1">
        <v>1971171</v>
      </c>
      <c r="B2375" s="1" t="s">
        <v>4413</v>
      </c>
      <c r="C2375" s="1" t="s">
        <v>22</v>
      </c>
      <c r="D2375" s="1" t="s">
        <v>4414</v>
      </c>
      <c r="E2375" s="2">
        <v>0</v>
      </c>
      <c r="F2375" s="1">
        <v>100</v>
      </c>
      <c r="G2375" s="1" t="s">
        <v>0</v>
      </c>
      <c r="H2375" s="1">
        <f t="shared" si="37"/>
        <v>0</v>
      </c>
      <c r="I2375" s="1" t="s">
        <v>22</v>
      </c>
      <c r="J2375" s="1" t="s">
        <v>0</v>
      </c>
    </row>
    <row r="2376" spans="1:10" x14ac:dyDescent="0.3">
      <c r="A2376" s="1">
        <v>1971172</v>
      </c>
      <c r="B2376" s="1" t="s">
        <v>4415</v>
      </c>
      <c r="C2376" s="1" t="s">
        <v>22</v>
      </c>
      <c r="D2376" s="1" t="s">
        <v>4416</v>
      </c>
      <c r="E2376" s="2">
        <v>0</v>
      </c>
      <c r="F2376" s="1">
        <v>100</v>
      </c>
      <c r="G2376" s="1" t="s">
        <v>0</v>
      </c>
      <c r="H2376" s="1">
        <f t="shared" si="37"/>
        <v>0</v>
      </c>
      <c r="I2376" s="1" t="s">
        <v>22</v>
      </c>
      <c r="J2376" s="1" t="s">
        <v>0</v>
      </c>
    </row>
    <row r="2377" spans="1:10" x14ac:dyDescent="0.3">
      <c r="A2377" s="1">
        <v>1971173</v>
      </c>
      <c r="B2377" s="1" t="s">
        <v>4417</v>
      </c>
      <c r="C2377" s="1" t="s">
        <v>22</v>
      </c>
      <c r="D2377" s="1" t="s">
        <v>4418</v>
      </c>
      <c r="E2377" s="2">
        <v>0</v>
      </c>
      <c r="F2377" s="1">
        <v>100</v>
      </c>
      <c r="G2377" s="1" t="s">
        <v>0</v>
      </c>
      <c r="H2377" s="1">
        <f t="shared" si="37"/>
        <v>0</v>
      </c>
      <c r="I2377" s="1" t="s">
        <v>22</v>
      </c>
      <c r="J2377" s="1" t="s">
        <v>0</v>
      </c>
    </row>
    <row r="2378" spans="1:10" x14ac:dyDescent="0.3">
      <c r="A2378" s="1">
        <v>1971174</v>
      </c>
      <c r="B2378" s="1" t="s">
        <v>4419</v>
      </c>
      <c r="C2378" s="1" t="s">
        <v>22</v>
      </c>
      <c r="D2378" s="1" t="s">
        <v>4420</v>
      </c>
      <c r="E2378" s="2">
        <v>0</v>
      </c>
      <c r="F2378" s="1">
        <v>200</v>
      </c>
      <c r="G2378" s="1" t="s">
        <v>0</v>
      </c>
      <c r="H2378" s="1">
        <f t="shared" si="37"/>
        <v>0</v>
      </c>
      <c r="I2378" s="1" t="s">
        <v>22</v>
      </c>
      <c r="J2378" s="1" t="s">
        <v>0</v>
      </c>
    </row>
    <row r="2379" spans="1:10" x14ac:dyDescent="0.3">
      <c r="A2379" s="1">
        <v>1971175</v>
      </c>
      <c r="B2379" s="1" t="s">
        <v>4421</v>
      </c>
      <c r="C2379" s="1" t="s">
        <v>22</v>
      </c>
      <c r="D2379" s="1" t="s">
        <v>4422</v>
      </c>
      <c r="E2379" s="2">
        <v>0</v>
      </c>
      <c r="F2379" s="1">
        <v>200</v>
      </c>
      <c r="G2379" s="1" t="s">
        <v>0</v>
      </c>
      <c r="H2379" s="1">
        <f t="shared" si="37"/>
        <v>0</v>
      </c>
      <c r="I2379" s="1" t="s">
        <v>22</v>
      </c>
      <c r="J2379" s="1" t="s">
        <v>0</v>
      </c>
    </row>
    <row r="2380" spans="1:10" x14ac:dyDescent="0.3">
      <c r="A2380" s="1">
        <v>1971176</v>
      </c>
      <c r="B2380" s="1" t="s">
        <v>4423</v>
      </c>
      <c r="C2380" s="1" t="s">
        <v>22</v>
      </c>
      <c r="D2380" s="1" t="s">
        <v>4424</v>
      </c>
      <c r="E2380" s="2">
        <v>0</v>
      </c>
      <c r="F2380" s="1">
        <v>17</v>
      </c>
      <c r="G2380" s="1" t="s">
        <v>0</v>
      </c>
      <c r="H2380" s="1">
        <f t="shared" si="37"/>
        <v>0</v>
      </c>
      <c r="I2380" s="1" t="s">
        <v>22</v>
      </c>
      <c r="J2380" s="1" t="s">
        <v>0</v>
      </c>
    </row>
    <row r="2381" spans="1:10" x14ac:dyDescent="0.3">
      <c r="A2381" s="1">
        <v>1971177</v>
      </c>
      <c r="B2381" s="1" t="s">
        <v>4425</v>
      </c>
      <c r="C2381" s="1" t="s">
        <v>22</v>
      </c>
      <c r="D2381" s="1" t="s">
        <v>4426</v>
      </c>
      <c r="E2381" s="2">
        <v>0</v>
      </c>
      <c r="F2381" s="1">
        <v>6</v>
      </c>
      <c r="G2381" s="1" t="s">
        <v>0</v>
      </c>
      <c r="H2381" s="1">
        <f t="shared" si="37"/>
        <v>0</v>
      </c>
      <c r="I2381" s="1" t="s">
        <v>22</v>
      </c>
      <c r="J2381" s="1" t="s">
        <v>0</v>
      </c>
    </row>
    <row r="2382" spans="1:10" x14ac:dyDescent="0.3">
      <c r="A2382" s="1">
        <v>1971178</v>
      </c>
      <c r="B2382" s="1" t="s">
        <v>4427</v>
      </c>
      <c r="C2382" s="1" t="s">
        <v>22</v>
      </c>
      <c r="D2382" s="1" t="s">
        <v>4428</v>
      </c>
      <c r="E2382" s="2">
        <v>0</v>
      </c>
      <c r="F2382" s="1">
        <v>5</v>
      </c>
      <c r="G2382" s="1" t="s">
        <v>0</v>
      </c>
      <c r="H2382" s="1">
        <f t="shared" si="37"/>
        <v>0</v>
      </c>
      <c r="I2382" s="1" t="s">
        <v>22</v>
      </c>
      <c r="J2382" s="1" t="s">
        <v>0</v>
      </c>
    </row>
    <row r="2383" spans="1:10" x14ac:dyDescent="0.3">
      <c r="A2383" s="1">
        <v>1971179</v>
      </c>
      <c r="B2383" s="1" t="s">
        <v>4429</v>
      </c>
      <c r="C2383" s="1" t="s">
        <v>22</v>
      </c>
      <c r="D2383" s="1" t="s">
        <v>4430</v>
      </c>
      <c r="E2383" s="2">
        <v>0</v>
      </c>
      <c r="F2383" s="1">
        <v>3</v>
      </c>
      <c r="G2383" s="1" t="s">
        <v>0</v>
      </c>
      <c r="H2383" s="1">
        <f t="shared" si="37"/>
        <v>0</v>
      </c>
      <c r="I2383" s="1" t="s">
        <v>22</v>
      </c>
      <c r="J2383" s="1" t="s">
        <v>0</v>
      </c>
    </row>
    <row r="2384" spans="1:10" x14ac:dyDescent="0.3">
      <c r="A2384" s="1">
        <v>1971180</v>
      </c>
      <c r="B2384" s="1" t="s">
        <v>4431</v>
      </c>
      <c r="C2384" s="1" t="s">
        <v>22</v>
      </c>
      <c r="D2384" s="1" t="s">
        <v>4426</v>
      </c>
      <c r="E2384" s="2">
        <v>0</v>
      </c>
      <c r="F2384" s="1">
        <v>3</v>
      </c>
      <c r="G2384" s="1" t="s">
        <v>0</v>
      </c>
      <c r="H2384" s="1">
        <f t="shared" si="37"/>
        <v>0</v>
      </c>
      <c r="I2384" s="1" t="s">
        <v>22</v>
      </c>
      <c r="J2384" s="1" t="s">
        <v>0</v>
      </c>
    </row>
    <row r="2385" spans="1:10" ht="28.8" x14ac:dyDescent="0.3">
      <c r="A2385" s="1">
        <v>1971181</v>
      </c>
      <c r="B2385" s="1" t="s">
        <v>4432</v>
      </c>
      <c r="C2385" s="1" t="s">
        <v>22</v>
      </c>
      <c r="D2385" s="1" t="s">
        <v>4433</v>
      </c>
      <c r="E2385" s="2">
        <v>0</v>
      </c>
      <c r="F2385" s="1">
        <v>1</v>
      </c>
      <c r="G2385" s="1" t="s">
        <v>0</v>
      </c>
      <c r="H2385" s="1">
        <f t="shared" si="37"/>
        <v>0</v>
      </c>
      <c r="I2385" s="1" t="s">
        <v>22</v>
      </c>
      <c r="J2385" s="1" t="s">
        <v>0</v>
      </c>
    </row>
    <row r="2386" spans="1:10" x14ac:dyDescent="0.3">
      <c r="A2386" s="1">
        <v>1971182</v>
      </c>
      <c r="B2386" s="1" t="s">
        <v>4434</v>
      </c>
      <c r="C2386" s="1" t="s">
        <v>22</v>
      </c>
      <c r="D2386" s="1" t="s">
        <v>4435</v>
      </c>
      <c r="E2386" s="2">
        <v>0</v>
      </c>
      <c r="F2386" s="1">
        <v>2</v>
      </c>
      <c r="G2386" s="1" t="s">
        <v>0</v>
      </c>
      <c r="H2386" s="1">
        <f t="shared" si="37"/>
        <v>0</v>
      </c>
      <c r="I2386" s="1" t="s">
        <v>22</v>
      </c>
      <c r="J2386" s="1" t="s">
        <v>0</v>
      </c>
    </row>
    <row r="2387" spans="1:10" x14ac:dyDescent="0.3">
      <c r="A2387" s="1">
        <v>1971183</v>
      </c>
      <c r="B2387" s="1" t="s">
        <v>4436</v>
      </c>
      <c r="C2387" s="1" t="s">
        <v>22</v>
      </c>
      <c r="D2387" s="1" t="s">
        <v>4437</v>
      </c>
      <c r="E2387" s="2">
        <v>0</v>
      </c>
      <c r="F2387" s="1">
        <v>21</v>
      </c>
      <c r="G2387" s="1" t="s">
        <v>0</v>
      </c>
      <c r="H2387" s="1">
        <f t="shared" si="37"/>
        <v>0</v>
      </c>
      <c r="I2387" s="1" t="s">
        <v>22</v>
      </c>
      <c r="J2387" s="1" t="s">
        <v>0</v>
      </c>
    </row>
    <row r="2388" spans="1:10" x14ac:dyDescent="0.3">
      <c r="A2388" s="1">
        <v>1971184</v>
      </c>
      <c r="B2388" s="1" t="s">
        <v>4438</v>
      </c>
      <c r="C2388" s="1" t="s">
        <v>22</v>
      </c>
      <c r="D2388" s="1" t="s">
        <v>4439</v>
      </c>
      <c r="E2388" s="2">
        <v>0</v>
      </c>
      <c r="F2388" s="1">
        <v>5</v>
      </c>
      <c r="G2388" s="1" t="s">
        <v>0</v>
      </c>
      <c r="H2388" s="1">
        <f t="shared" si="37"/>
        <v>0</v>
      </c>
      <c r="I2388" s="1" t="s">
        <v>22</v>
      </c>
      <c r="J2388" s="1" t="s">
        <v>0</v>
      </c>
    </row>
    <row r="2389" spans="1:10" x14ac:dyDescent="0.3">
      <c r="A2389" s="1">
        <v>1971185</v>
      </c>
      <c r="B2389" s="1" t="s">
        <v>4440</v>
      </c>
      <c r="C2389" s="1" t="s">
        <v>22</v>
      </c>
      <c r="D2389" s="1" t="s">
        <v>4441</v>
      </c>
      <c r="E2389" s="2">
        <v>0</v>
      </c>
      <c r="F2389" s="1">
        <v>21</v>
      </c>
      <c r="G2389" s="1" t="s">
        <v>72</v>
      </c>
      <c r="H2389" s="1">
        <f t="shared" si="37"/>
        <v>0</v>
      </c>
      <c r="I2389" s="1" t="s">
        <v>22</v>
      </c>
      <c r="J2389" s="1" t="s">
        <v>0</v>
      </c>
    </row>
    <row r="2390" spans="1:10" x14ac:dyDescent="0.3">
      <c r="A2390" s="1">
        <v>1971186</v>
      </c>
      <c r="B2390" s="1" t="s">
        <v>4442</v>
      </c>
      <c r="C2390" s="1" t="s">
        <v>22</v>
      </c>
      <c r="D2390" s="1" t="s">
        <v>4443</v>
      </c>
      <c r="E2390" s="2">
        <v>0</v>
      </c>
      <c r="F2390" s="1">
        <v>1</v>
      </c>
      <c r="G2390" s="1" t="s">
        <v>72</v>
      </c>
      <c r="H2390" s="1">
        <f t="shared" si="37"/>
        <v>0</v>
      </c>
      <c r="I2390" s="1" t="s">
        <v>22</v>
      </c>
      <c r="J2390" s="1" t="s">
        <v>0</v>
      </c>
    </row>
    <row r="2391" spans="1:10" x14ac:dyDescent="0.3">
      <c r="A2391" s="1">
        <v>1971187</v>
      </c>
      <c r="B2391" s="1" t="s">
        <v>4444</v>
      </c>
      <c r="C2391" s="1" t="s">
        <v>22</v>
      </c>
      <c r="D2391" s="1" t="s">
        <v>4445</v>
      </c>
      <c r="E2391" s="2">
        <v>0</v>
      </c>
      <c r="F2391" s="1">
        <v>20</v>
      </c>
      <c r="G2391" s="1" t="s">
        <v>72</v>
      </c>
      <c r="H2391" s="1">
        <f t="shared" si="37"/>
        <v>0</v>
      </c>
      <c r="I2391" s="1" t="s">
        <v>22</v>
      </c>
      <c r="J2391" s="1" t="s">
        <v>0</v>
      </c>
    </row>
    <row r="2392" spans="1:10" x14ac:dyDescent="0.3">
      <c r="A2392" s="1">
        <v>1971188</v>
      </c>
      <c r="B2392" s="1" t="s">
        <v>4446</v>
      </c>
      <c r="C2392" s="1" t="s">
        <v>22</v>
      </c>
      <c r="D2392" s="1" t="s">
        <v>4447</v>
      </c>
      <c r="E2392" s="2">
        <v>0</v>
      </c>
      <c r="F2392" s="1">
        <v>2</v>
      </c>
      <c r="G2392" s="1" t="s">
        <v>72</v>
      </c>
      <c r="H2392" s="1">
        <f t="shared" si="37"/>
        <v>0</v>
      </c>
      <c r="I2392" s="1" t="s">
        <v>22</v>
      </c>
      <c r="J2392" s="1" t="s">
        <v>0</v>
      </c>
    </row>
    <row r="2393" spans="1:10" x14ac:dyDescent="0.3">
      <c r="A2393" s="1">
        <v>1971189</v>
      </c>
      <c r="B2393" s="1" t="s">
        <v>4448</v>
      </c>
      <c r="C2393" s="1" t="s">
        <v>1394</v>
      </c>
      <c r="D2393" s="1" t="s">
        <v>4449</v>
      </c>
      <c r="E2393" s="1">
        <f>ROUND(H2394+H2395+H2396+H2397+H2398+H2399+H2400+H2401+H2402+H2403+H2404+H2405+H2406+H2407+H2408+H2409+H2410+H2411+H2412+H2413+H2414+H2415+H2416+H2417+H2418+H2419+H2420+H2421+H2422+H2423+H2424+H2425+H2426+H2427+H2428+H2429+H2430+H2431+H2432+H2433+H2434+H2435+H2436+H2437,2)</f>
        <v>0</v>
      </c>
      <c r="F2393" s="1">
        <v>1</v>
      </c>
      <c r="G2393" s="1" t="s">
        <v>0</v>
      </c>
      <c r="H2393" s="1">
        <f t="shared" si="37"/>
        <v>0</v>
      </c>
      <c r="I2393" s="1" t="s">
        <v>22</v>
      </c>
      <c r="J2393" s="1" t="s">
        <v>0</v>
      </c>
    </row>
    <row r="2394" spans="1:10" x14ac:dyDescent="0.3">
      <c r="A2394" s="1">
        <v>1971190</v>
      </c>
      <c r="B2394" s="1" t="s">
        <v>4450</v>
      </c>
      <c r="C2394" s="1" t="s">
        <v>22</v>
      </c>
      <c r="D2394" s="1" t="s">
        <v>4451</v>
      </c>
      <c r="E2394" s="2">
        <v>0</v>
      </c>
      <c r="F2394" s="1">
        <v>1</v>
      </c>
      <c r="G2394" s="1" t="s">
        <v>72</v>
      </c>
      <c r="H2394" s="1">
        <f t="shared" si="37"/>
        <v>0</v>
      </c>
      <c r="I2394" s="1" t="s">
        <v>22</v>
      </c>
      <c r="J2394" s="1" t="s">
        <v>0</v>
      </c>
    </row>
    <row r="2395" spans="1:10" x14ac:dyDescent="0.3">
      <c r="A2395" s="1">
        <v>1971191</v>
      </c>
      <c r="B2395" s="1" t="s">
        <v>4452</v>
      </c>
      <c r="C2395" s="1" t="s">
        <v>22</v>
      </c>
      <c r="D2395" s="1" t="s">
        <v>4248</v>
      </c>
      <c r="E2395" s="2">
        <v>0</v>
      </c>
      <c r="F2395" s="1">
        <v>1</v>
      </c>
      <c r="G2395" s="1" t="s">
        <v>72</v>
      </c>
      <c r="H2395" s="1">
        <f t="shared" si="37"/>
        <v>0</v>
      </c>
      <c r="I2395" s="1" t="s">
        <v>22</v>
      </c>
      <c r="J2395" s="1" t="s">
        <v>0</v>
      </c>
    </row>
    <row r="2396" spans="1:10" x14ac:dyDescent="0.3">
      <c r="A2396" s="1">
        <v>1971192</v>
      </c>
      <c r="B2396" s="1" t="s">
        <v>4453</v>
      </c>
      <c r="C2396" s="1" t="s">
        <v>22</v>
      </c>
      <c r="D2396" s="1" t="s">
        <v>4250</v>
      </c>
      <c r="E2396" s="2">
        <v>0</v>
      </c>
      <c r="F2396" s="1">
        <v>2</v>
      </c>
      <c r="G2396" s="1" t="s">
        <v>72</v>
      </c>
      <c r="H2396" s="1">
        <f t="shared" si="37"/>
        <v>0</v>
      </c>
      <c r="I2396" s="1" t="s">
        <v>22</v>
      </c>
      <c r="J2396" s="1" t="s">
        <v>0</v>
      </c>
    </row>
    <row r="2397" spans="1:10" x14ac:dyDescent="0.3">
      <c r="A2397" s="1">
        <v>1971193</v>
      </c>
      <c r="B2397" s="1" t="s">
        <v>4454</v>
      </c>
      <c r="C2397" s="1" t="s">
        <v>22</v>
      </c>
      <c r="D2397" s="1" t="s">
        <v>4252</v>
      </c>
      <c r="E2397" s="2">
        <v>0</v>
      </c>
      <c r="F2397" s="1">
        <v>2</v>
      </c>
      <c r="G2397" s="1" t="s">
        <v>72</v>
      </c>
      <c r="H2397" s="1">
        <f t="shared" si="37"/>
        <v>0</v>
      </c>
      <c r="I2397" s="1" t="s">
        <v>22</v>
      </c>
      <c r="J2397" s="1" t="s">
        <v>0</v>
      </c>
    </row>
    <row r="2398" spans="1:10" x14ac:dyDescent="0.3">
      <c r="A2398" s="1">
        <v>1971194</v>
      </c>
      <c r="B2398" s="1" t="s">
        <v>4455</v>
      </c>
      <c r="C2398" s="1" t="s">
        <v>22</v>
      </c>
      <c r="D2398" s="1" t="s">
        <v>4254</v>
      </c>
      <c r="E2398" s="2">
        <v>0</v>
      </c>
      <c r="F2398" s="1">
        <v>2</v>
      </c>
      <c r="G2398" s="1" t="s">
        <v>72</v>
      </c>
      <c r="H2398" s="1">
        <f t="shared" si="37"/>
        <v>0</v>
      </c>
      <c r="I2398" s="1" t="s">
        <v>22</v>
      </c>
      <c r="J2398" s="1" t="s">
        <v>0</v>
      </c>
    </row>
    <row r="2399" spans="1:10" x14ac:dyDescent="0.3">
      <c r="A2399" s="1">
        <v>1971195</v>
      </c>
      <c r="B2399" s="1" t="s">
        <v>4456</v>
      </c>
      <c r="C2399" s="1" t="s">
        <v>22</v>
      </c>
      <c r="D2399" s="1" t="s">
        <v>4256</v>
      </c>
      <c r="E2399" s="2">
        <v>0</v>
      </c>
      <c r="F2399" s="1">
        <v>2</v>
      </c>
      <c r="G2399" s="1" t="s">
        <v>72</v>
      </c>
      <c r="H2399" s="1">
        <f t="shared" si="37"/>
        <v>0</v>
      </c>
      <c r="I2399" s="1" t="s">
        <v>22</v>
      </c>
      <c r="J2399" s="1" t="s">
        <v>0</v>
      </c>
    </row>
    <row r="2400" spans="1:10" x14ac:dyDescent="0.3">
      <c r="A2400" s="1">
        <v>1971196</v>
      </c>
      <c r="B2400" s="1" t="s">
        <v>4457</v>
      </c>
      <c r="C2400" s="1" t="s">
        <v>22</v>
      </c>
      <c r="D2400" s="1" t="s">
        <v>4258</v>
      </c>
      <c r="E2400" s="2">
        <v>0</v>
      </c>
      <c r="F2400" s="1">
        <v>1</v>
      </c>
      <c r="G2400" s="1" t="s">
        <v>72</v>
      </c>
      <c r="H2400" s="1">
        <f t="shared" si="37"/>
        <v>0</v>
      </c>
      <c r="I2400" s="1" t="s">
        <v>22</v>
      </c>
      <c r="J2400" s="1" t="s">
        <v>0</v>
      </c>
    </row>
    <row r="2401" spans="1:10" x14ac:dyDescent="0.3">
      <c r="A2401" s="1">
        <v>1971197</v>
      </c>
      <c r="B2401" s="1" t="s">
        <v>4458</v>
      </c>
      <c r="C2401" s="1" t="s">
        <v>22</v>
      </c>
      <c r="D2401" s="1" t="s">
        <v>4260</v>
      </c>
      <c r="E2401" s="2">
        <v>0</v>
      </c>
      <c r="F2401" s="1">
        <v>1</v>
      </c>
      <c r="G2401" s="1" t="s">
        <v>72</v>
      </c>
      <c r="H2401" s="1">
        <f t="shared" si="37"/>
        <v>0</v>
      </c>
      <c r="I2401" s="1" t="s">
        <v>22</v>
      </c>
      <c r="J2401" s="1" t="s">
        <v>0</v>
      </c>
    </row>
    <row r="2402" spans="1:10" x14ac:dyDescent="0.3">
      <c r="A2402" s="1">
        <v>1971198</v>
      </c>
      <c r="B2402" s="1" t="s">
        <v>4459</v>
      </c>
      <c r="C2402" s="1" t="s">
        <v>22</v>
      </c>
      <c r="D2402" s="1" t="s">
        <v>4460</v>
      </c>
      <c r="E2402" s="2">
        <v>0</v>
      </c>
      <c r="F2402" s="1">
        <v>300</v>
      </c>
      <c r="G2402" s="1" t="s">
        <v>79</v>
      </c>
      <c r="H2402" s="1">
        <f t="shared" si="37"/>
        <v>0</v>
      </c>
      <c r="I2402" s="1" t="s">
        <v>22</v>
      </c>
      <c r="J2402" s="1" t="s">
        <v>0</v>
      </c>
    </row>
    <row r="2403" spans="1:10" x14ac:dyDescent="0.3">
      <c r="A2403" s="1">
        <v>1971199</v>
      </c>
      <c r="B2403" s="1" t="s">
        <v>4461</v>
      </c>
      <c r="C2403" s="1" t="s">
        <v>22</v>
      </c>
      <c r="D2403" s="1" t="s">
        <v>4380</v>
      </c>
      <c r="E2403" s="2">
        <v>0</v>
      </c>
      <c r="F2403" s="1">
        <v>180</v>
      </c>
      <c r="G2403" s="1" t="s">
        <v>79</v>
      </c>
      <c r="H2403" s="1">
        <f t="shared" si="37"/>
        <v>0</v>
      </c>
      <c r="I2403" s="1" t="s">
        <v>22</v>
      </c>
      <c r="J2403" s="1" t="s">
        <v>0</v>
      </c>
    </row>
    <row r="2404" spans="1:10" x14ac:dyDescent="0.3">
      <c r="A2404" s="1">
        <v>1971200</v>
      </c>
      <c r="B2404" s="1" t="s">
        <v>4462</v>
      </c>
      <c r="C2404" s="1" t="s">
        <v>22</v>
      </c>
      <c r="D2404" s="1" t="s">
        <v>4382</v>
      </c>
      <c r="E2404" s="2">
        <v>0</v>
      </c>
      <c r="F2404" s="1">
        <v>70</v>
      </c>
      <c r="G2404" s="1" t="s">
        <v>79</v>
      </c>
      <c r="H2404" s="1">
        <f t="shared" si="37"/>
        <v>0</v>
      </c>
      <c r="I2404" s="1" t="s">
        <v>22</v>
      </c>
      <c r="J2404" s="1" t="s">
        <v>0</v>
      </c>
    </row>
    <row r="2405" spans="1:10" x14ac:dyDescent="0.3">
      <c r="A2405" s="1">
        <v>1971201</v>
      </c>
      <c r="B2405" s="1" t="s">
        <v>4463</v>
      </c>
      <c r="C2405" s="1" t="s">
        <v>22</v>
      </c>
      <c r="D2405" s="1" t="s">
        <v>4376</v>
      </c>
      <c r="E2405" s="2">
        <v>0</v>
      </c>
      <c r="F2405" s="1">
        <v>20</v>
      </c>
      <c r="G2405" s="1" t="s">
        <v>79</v>
      </c>
      <c r="H2405" s="1">
        <f t="shared" si="37"/>
        <v>0</v>
      </c>
      <c r="I2405" s="1" t="s">
        <v>22</v>
      </c>
      <c r="J2405" s="1" t="s">
        <v>0</v>
      </c>
    </row>
    <row r="2406" spans="1:10" x14ac:dyDescent="0.3">
      <c r="A2406" s="1">
        <v>1971202</v>
      </c>
      <c r="B2406" s="1" t="s">
        <v>4464</v>
      </c>
      <c r="C2406" s="1" t="s">
        <v>22</v>
      </c>
      <c r="D2406" s="1" t="s">
        <v>4465</v>
      </c>
      <c r="E2406" s="2">
        <v>0</v>
      </c>
      <c r="F2406" s="1">
        <v>50</v>
      </c>
      <c r="G2406" s="1" t="s">
        <v>79</v>
      </c>
      <c r="H2406" s="1">
        <f t="shared" si="37"/>
        <v>0</v>
      </c>
      <c r="I2406" s="1" t="s">
        <v>22</v>
      </c>
      <c r="J2406" s="1" t="s">
        <v>0</v>
      </c>
    </row>
    <row r="2407" spans="1:10" x14ac:dyDescent="0.3">
      <c r="A2407" s="1">
        <v>1971203</v>
      </c>
      <c r="B2407" s="1" t="s">
        <v>4466</v>
      </c>
      <c r="C2407" s="1" t="s">
        <v>22</v>
      </c>
      <c r="D2407" s="1" t="s">
        <v>4378</v>
      </c>
      <c r="E2407" s="2">
        <v>0</v>
      </c>
      <c r="F2407" s="1">
        <v>100</v>
      </c>
      <c r="G2407" s="1" t="s">
        <v>79</v>
      </c>
      <c r="H2407" s="1">
        <f t="shared" si="37"/>
        <v>0</v>
      </c>
      <c r="I2407" s="1" t="s">
        <v>22</v>
      </c>
      <c r="J2407" s="1" t="s">
        <v>0</v>
      </c>
    </row>
    <row r="2408" spans="1:10" x14ac:dyDescent="0.3">
      <c r="A2408" s="1">
        <v>1971204</v>
      </c>
      <c r="B2408" s="1" t="s">
        <v>4467</v>
      </c>
      <c r="C2408" s="1" t="s">
        <v>22</v>
      </c>
      <c r="D2408" s="1" t="s">
        <v>4468</v>
      </c>
      <c r="E2408" s="2">
        <v>0</v>
      </c>
      <c r="F2408" s="1">
        <v>70</v>
      </c>
      <c r="G2408" s="1" t="s">
        <v>79</v>
      </c>
      <c r="H2408" s="1">
        <f t="shared" si="37"/>
        <v>0</v>
      </c>
      <c r="I2408" s="1" t="s">
        <v>22</v>
      </c>
      <c r="J2408" s="1" t="s">
        <v>0</v>
      </c>
    </row>
    <row r="2409" spans="1:10" x14ac:dyDescent="0.3">
      <c r="A2409" s="1">
        <v>1971205</v>
      </c>
      <c r="B2409" s="1" t="s">
        <v>4469</v>
      </c>
      <c r="C2409" s="1" t="s">
        <v>22</v>
      </c>
      <c r="D2409" s="1" t="s">
        <v>4470</v>
      </c>
      <c r="E2409" s="2">
        <v>0</v>
      </c>
      <c r="F2409" s="1">
        <v>90</v>
      </c>
      <c r="G2409" s="1" t="s">
        <v>79</v>
      </c>
      <c r="H2409" s="1">
        <f t="shared" si="37"/>
        <v>0</v>
      </c>
      <c r="I2409" s="1" t="s">
        <v>22</v>
      </c>
      <c r="J2409" s="1" t="s">
        <v>0</v>
      </c>
    </row>
    <row r="2410" spans="1:10" x14ac:dyDescent="0.3">
      <c r="A2410" s="1">
        <v>1971206</v>
      </c>
      <c r="B2410" s="1" t="s">
        <v>4471</v>
      </c>
      <c r="C2410" s="1" t="s">
        <v>22</v>
      </c>
      <c r="D2410" s="1" t="s">
        <v>4384</v>
      </c>
      <c r="E2410" s="2">
        <v>0</v>
      </c>
      <c r="F2410" s="1">
        <v>110</v>
      </c>
      <c r="G2410" s="1" t="s">
        <v>79</v>
      </c>
      <c r="H2410" s="1">
        <f t="shared" si="37"/>
        <v>0</v>
      </c>
      <c r="I2410" s="1" t="s">
        <v>22</v>
      </c>
      <c r="J2410" s="1" t="s">
        <v>0</v>
      </c>
    </row>
    <row r="2411" spans="1:10" x14ac:dyDescent="0.3">
      <c r="A2411" s="1">
        <v>1971207</v>
      </c>
      <c r="B2411" s="1" t="s">
        <v>4472</v>
      </c>
      <c r="C2411" s="1" t="s">
        <v>22</v>
      </c>
      <c r="D2411" s="1" t="s">
        <v>4473</v>
      </c>
      <c r="E2411" s="2">
        <v>0</v>
      </c>
      <c r="F2411" s="1">
        <v>35</v>
      </c>
      <c r="G2411" s="1" t="s">
        <v>79</v>
      </c>
      <c r="H2411" s="1">
        <f t="shared" si="37"/>
        <v>0</v>
      </c>
      <c r="I2411" s="1" t="s">
        <v>22</v>
      </c>
      <c r="J2411" s="1" t="s">
        <v>0</v>
      </c>
    </row>
    <row r="2412" spans="1:10" x14ac:dyDescent="0.3">
      <c r="A2412" s="1">
        <v>1971208</v>
      </c>
      <c r="B2412" s="1" t="s">
        <v>4474</v>
      </c>
      <c r="C2412" s="1" t="s">
        <v>22</v>
      </c>
      <c r="D2412" s="1" t="s">
        <v>4475</v>
      </c>
      <c r="E2412" s="2">
        <v>0</v>
      </c>
      <c r="F2412" s="1">
        <v>70</v>
      </c>
      <c r="G2412" s="1" t="s">
        <v>79</v>
      </c>
      <c r="H2412" s="1">
        <f t="shared" si="37"/>
        <v>0</v>
      </c>
      <c r="I2412" s="1" t="s">
        <v>22</v>
      </c>
      <c r="J2412" s="1" t="s">
        <v>0</v>
      </c>
    </row>
    <row r="2413" spans="1:10" x14ac:dyDescent="0.3">
      <c r="A2413" s="1">
        <v>1971209</v>
      </c>
      <c r="B2413" s="1" t="s">
        <v>4476</v>
      </c>
      <c r="C2413" s="1" t="s">
        <v>22</v>
      </c>
      <c r="D2413" s="1" t="s">
        <v>4477</v>
      </c>
      <c r="E2413" s="2">
        <v>0</v>
      </c>
      <c r="F2413" s="1">
        <v>65</v>
      </c>
      <c r="G2413" s="1" t="s">
        <v>79</v>
      </c>
      <c r="H2413" s="1">
        <f t="shared" si="37"/>
        <v>0</v>
      </c>
      <c r="I2413" s="1" t="s">
        <v>22</v>
      </c>
      <c r="J2413" s="1" t="s">
        <v>0</v>
      </c>
    </row>
    <row r="2414" spans="1:10" x14ac:dyDescent="0.3">
      <c r="A2414" s="1">
        <v>1971210</v>
      </c>
      <c r="B2414" s="1" t="s">
        <v>4478</v>
      </c>
      <c r="C2414" s="1" t="s">
        <v>22</v>
      </c>
      <c r="D2414" s="1" t="s">
        <v>4479</v>
      </c>
      <c r="E2414" s="2">
        <v>0</v>
      </c>
      <c r="F2414" s="1">
        <v>70</v>
      </c>
      <c r="G2414" s="1" t="s">
        <v>79</v>
      </c>
      <c r="H2414" s="1">
        <f t="shared" si="37"/>
        <v>0</v>
      </c>
      <c r="I2414" s="1" t="s">
        <v>22</v>
      </c>
      <c r="J2414" s="1" t="s">
        <v>0</v>
      </c>
    </row>
    <row r="2415" spans="1:10" x14ac:dyDescent="0.3">
      <c r="A2415" s="1">
        <v>1971211</v>
      </c>
      <c r="B2415" s="1" t="s">
        <v>4480</v>
      </c>
      <c r="C2415" s="1" t="s">
        <v>22</v>
      </c>
      <c r="D2415" s="1" t="s">
        <v>4481</v>
      </c>
      <c r="E2415" s="2">
        <v>0</v>
      </c>
      <c r="F2415" s="1">
        <v>25</v>
      </c>
      <c r="G2415" s="1" t="s">
        <v>79</v>
      </c>
      <c r="H2415" s="1">
        <f t="shared" si="37"/>
        <v>0</v>
      </c>
      <c r="I2415" s="1" t="s">
        <v>22</v>
      </c>
      <c r="J2415" s="1" t="s">
        <v>0</v>
      </c>
    </row>
    <row r="2416" spans="1:10" x14ac:dyDescent="0.3">
      <c r="A2416" s="1">
        <v>1971212</v>
      </c>
      <c r="B2416" s="1" t="s">
        <v>4482</v>
      </c>
      <c r="C2416" s="1" t="s">
        <v>22</v>
      </c>
      <c r="D2416" s="1" t="s">
        <v>4392</v>
      </c>
      <c r="E2416" s="2">
        <v>0</v>
      </c>
      <c r="F2416" s="1">
        <v>27</v>
      </c>
      <c r="G2416" s="1" t="s">
        <v>79</v>
      </c>
      <c r="H2416" s="1">
        <f t="shared" si="37"/>
        <v>0</v>
      </c>
      <c r="I2416" s="1" t="s">
        <v>22</v>
      </c>
      <c r="J2416" s="1" t="s">
        <v>0</v>
      </c>
    </row>
    <row r="2417" spans="1:10" x14ac:dyDescent="0.3">
      <c r="A2417" s="1">
        <v>1971213</v>
      </c>
      <c r="B2417" s="1" t="s">
        <v>4483</v>
      </c>
      <c r="C2417" s="1" t="s">
        <v>22</v>
      </c>
      <c r="D2417" s="1" t="s">
        <v>4394</v>
      </c>
      <c r="E2417" s="2">
        <v>0</v>
      </c>
      <c r="F2417" s="1">
        <v>25</v>
      </c>
      <c r="G2417" s="1" t="s">
        <v>79</v>
      </c>
      <c r="H2417" s="1">
        <f t="shared" si="37"/>
        <v>0</v>
      </c>
      <c r="I2417" s="1" t="s">
        <v>22</v>
      </c>
      <c r="J2417" s="1" t="s">
        <v>0</v>
      </c>
    </row>
    <row r="2418" spans="1:10" x14ac:dyDescent="0.3">
      <c r="A2418" s="1">
        <v>1971214</v>
      </c>
      <c r="B2418" s="1" t="s">
        <v>4484</v>
      </c>
      <c r="C2418" s="1" t="s">
        <v>22</v>
      </c>
      <c r="D2418" s="1" t="s">
        <v>4396</v>
      </c>
      <c r="E2418" s="2">
        <v>0</v>
      </c>
      <c r="F2418" s="1">
        <v>150</v>
      </c>
      <c r="G2418" s="1" t="s">
        <v>79</v>
      </c>
      <c r="H2418" s="1">
        <f t="shared" si="37"/>
        <v>0</v>
      </c>
      <c r="I2418" s="1" t="s">
        <v>22</v>
      </c>
      <c r="J2418" s="1" t="s">
        <v>0</v>
      </c>
    </row>
    <row r="2419" spans="1:10" x14ac:dyDescent="0.3">
      <c r="A2419" s="1">
        <v>1971215</v>
      </c>
      <c r="B2419" s="1" t="s">
        <v>4485</v>
      </c>
      <c r="C2419" s="1" t="s">
        <v>22</v>
      </c>
      <c r="D2419" s="1" t="s">
        <v>4398</v>
      </c>
      <c r="E2419" s="2">
        <v>0</v>
      </c>
      <c r="F2419" s="1">
        <v>200</v>
      </c>
      <c r="G2419" s="1" t="s">
        <v>79</v>
      </c>
      <c r="H2419" s="1">
        <f t="shared" si="37"/>
        <v>0</v>
      </c>
      <c r="I2419" s="1" t="s">
        <v>22</v>
      </c>
      <c r="J2419" s="1" t="s">
        <v>0</v>
      </c>
    </row>
    <row r="2420" spans="1:10" x14ac:dyDescent="0.3">
      <c r="A2420" s="1">
        <v>1971216</v>
      </c>
      <c r="B2420" s="1" t="s">
        <v>4486</v>
      </c>
      <c r="C2420" s="1" t="s">
        <v>22</v>
      </c>
      <c r="D2420" s="1" t="s">
        <v>4400</v>
      </c>
      <c r="E2420" s="2">
        <v>0</v>
      </c>
      <c r="F2420" s="1">
        <v>132</v>
      </c>
      <c r="G2420" s="1" t="s">
        <v>79</v>
      </c>
      <c r="H2420" s="1">
        <f t="shared" si="37"/>
        <v>0</v>
      </c>
      <c r="I2420" s="1" t="s">
        <v>22</v>
      </c>
      <c r="J2420" s="1" t="s">
        <v>0</v>
      </c>
    </row>
    <row r="2421" spans="1:10" x14ac:dyDescent="0.3">
      <c r="A2421" s="1">
        <v>1971217</v>
      </c>
      <c r="B2421" s="1" t="s">
        <v>4487</v>
      </c>
      <c r="C2421" s="1" t="s">
        <v>22</v>
      </c>
      <c r="D2421" s="1" t="s">
        <v>4402</v>
      </c>
      <c r="E2421" s="2">
        <v>0</v>
      </c>
      <c r="F2421" s="1">
        <v>100</v>
      </c>
      <c r="G2421" s="1" t="s">
        <v>79</v>
      </c>
      <c r="H2421" s="1">
        <f t="shared" si="37"/>
        <v>0</v>
      </c>
      <c r="I2421" s="1" t="s">
        <v>22</v>
      </c>
      <c r="J2421" s="1" t="s">
        <v>0</v>
      </c>
    </row>
    <row r="2422" spans="1:10" x14ac:dyDescent="0.3">
      <c r="A2422" s="1">
        <v>1971218</v>
      </c>
      <c r="B2422" s="1" t="s">
        <v>4488</v>
      </c>
      <c r="C2422" s="1" t="s">
        <v>22</v>
      </c>
      <c r="D2422" s="1" t="s">
        <v>4489</v>
      </c>
      <c r="E2422" s="2">
        <v>0</v>
      </c>
      <c r="F2422" s="1">
        <v>400</v>
      </c>
      <c r="G2422" s="1" t="s">
        <v>79</v>
      </c>
      <c r="H2422" s="1">
        <f t="shared" si="37"/>
        <v>0</v>
      </c>
      <c r="I2422" s="1" t="s">
        <v>22</v>
      </c>
      <c r="J2422" s="1" t="s">
        <v>0</v>
      </c>
    </row>
    <row r="2423" spans="1:10" ht="28.8" x14ac:dyDescent="0.3">
      <c r="A2423" s="1">
        <v>1971219</v>
      </c>
      <c r="B2423" s="1" t="s">
        <v>4490</v>
      </c>
      <c r="C2423" s="1" t="s">
        <v>22</v>
      </c>
      <c r="D2423" s="1" t="s">
        <v>4491</v>
      </c>
      <c r="E2423" s="2">
        <v>0</v>
      </c>
      <c r="F2423" s="1">
        <v>27</v>
      </c>
      <c r="G2423" s="1" t="s">
        <v>79</v>
      </c>
      <c r="H2423" s="1">
        <f t="shared" si="37"/>
        <v>0</v>
      </c>
      <c r="I2423" s="1" t="s">
        <v>22</v>
      </c>
      <c r="J2423" s="1" t="s">
        <v>0</v>
      </c>
    </row>
    <row r="2424" spans="1:10" x14ac:dyDescent="0.3">
      <c r="A2424" s="1">
        <v>1971220</v>
      </c>
      <c r="B2424" s="1" t="s">
        <v>4492</v>
      </c>
      <c r="C2424" s="1" t="s">
        <v>22</v>
      </c>
      <c r="D2424" s="1" t="s">
        <v>4493</v>
      </c>
      <c r="E2424" s="2">
        <v>0</v>
      </c>
      <c r="F2424" s="1">
        <v>27</v>
      </c>
      <c r="G2424" s="1" t="s">
        <v>72</v>
      </c>
      <c r="H2424" s="1">
        <f t="shared" si="37"/>
        <v>0</v>
      </c>
      <c r="I2424" s="1" t="s">
        <v>22</v>
      </c>
      <c r="J2424" s="1" t="s">
        <v>0</v>
      </c>
    </row>
    <row r="2425" spans="1:10" x14ac:dyDescent="0.3">
      <c r="A2425" s="1">
        <v>1971221</v>
      </c>
      <c r="B2425" s="1" t="s">
        <v>4494</v>
      </c>
      <c r="C2425" s="1" t="s">
        <v>22</v>
      </c>
      <c r="D2425" s="1" t="s">
        <v>4495</v>
      </c>
      <c r="E2425" s="2">
        <v>0</v>
      </c>
      <c r="F2425" s="1">
        <v>2</v>
      </c>
      <c r="G2425" s="1" t="s">
        <v>72</v>
      </c>
      <c r="H2425" s="1">
        <f t="shared" si="37"/>
        <v>0</v>
      </c>
      <c r="I2425" s="1" t="s">
        <v>22</v>
      </c>
      <c r="J2425" s="1" t="s">
        <v>0</v>
      </c>
    </row>
    <row r="2426" spans="1:10" x14ac:dyDescent="0.3">
      <c r="A2426" s="1">
        <v>1971222</v>
      </c>
      <c r="B2426" s="1" t="s">
        <v>4496</v>
      </c>
      <c r="C2426" s="1" t="s">
        <v>22</v>
      </c>
      <c r="D2426" s="1" t="s">
        <v>4497</v>
      </c>
      <c r="E2426" s="2">
        <v>0</v>
      </c>
      <c r="F2426" s="1">
        <v>15</v>
      </c>
      <c r="G2426" s="1" t="s">
        <v>79</v>
      </c>
      <c r="H2426" s="1">
        <f t="shared" si="37"/>
        <v>0</v>
      </c>
      <c r="I2426" s="1" t="s">
        <v>22</v>
      </c>
      <c r="J2426" s="1" t="s">
        <v>0</v>
      </c>
    </row>
    <row r="2427" spans="1:10" x14ac:dyDescent="0.3">
      <c r="A2427" s="1">
        <v>1971223</v>
      </c>
      <c r="B2427" s="1" t="s">
        <v>4498</v>
      </c>
      <c r="C2427" s="1" t="s">
        <v>22</v>
      </c>
      <c r="D2427" s="1" t="s">
        <v>4408</v>
      </c>
      <c r="E2427" s="2">
        <v>0</v>
      </c>
      <c r="F2427" s="1">
        <v>4</v>
      </c>
      <c r="G2427" s="1" t="s">
        <v>72</v>
      </c>
      <c r="H2427" s="1">
        <f t="shared" si="37"/>
        <v>0</v>
      </c>
      <c r="I2427" s="1" t="s">
        <v>22</v>
      </c>
      <c r="J2427" s="1" t="s">
        <v>0</v>
      </c>
    </row>
    <row r="2428" spans="1:10" x14ac:dyDescent="0.3">
      <c r="A2428" s="1">
        <v>1971224</v>
      </c>
      <c r="B2428" s="1" t="s">
        <v>4499</v>
      </c>
      <c r="C2428" s="1" t="s">
        <v>22</v>
      </c>
      <c r="D2428" s="1" t="s">
        <v>4404</v>
      </c>
      <c r="E2428" s="2">
        <v>0</v>
      </c>
      <c r="F2428" s="1">
        <v>7</v>
      </c>
      <c r="G2428" s="1" t="s">
        <v>72</v>
      </c>
      <c r="H2428" s="1">
        <f t="shared" si="37"/>
        <v>0</v>
      </c>
      <c r="I2428" s="1" t="s">
        <v>22</v>
      </c>
      <c r="J2428" s="1" t="s">
        <v>0</v>
      </c>
    </row>
    <row r="2429" spans="1:10" x14ac:dyDescent="0.3">
      <c r="A2429" s="1">
        <v>1971225</v>
      </c>
      <c r="B2429" s="1" t="s">
        <v>4500</v>
      </c>
      <c r="C2429" s="1" t="s">
        <v>22</v>
      </c>
      <c r="D2429" s="1" t="s">
        <v>4501</v>
      </c>
      <c r="E2429" s="2">
        <v>0</v>
      </c>
      <c r="F2429" s="1">
        <v>2</v>
      </c>
      <c r="G2429" s="1" t="s">
        <v>72</v>
      </c>
      <c r="H2429" s="1">
        <f t="shared" si="37"/>
        <v>0</v>
      </c>
      <c r="I2429" s="1" t="s">
        <v>22</v>
      </c>
      <c r="J2429" s="1" t="s">
        <v>0</v>
      </c>
    </row>
    <row r="2430" spans="1:10" x14ac:dyDescent="0.3">
      <c r="A2430" s="1">
        <v>1971226</v>
      </c>
      <c r="B2430" s="1" t="s">
        <v>4502</v>
      </c>
      <c r="C2430" s="1" t="s">
        <v>22</v>
      </c>
      <c r="D2430" s="1" t="s">
        <v>4503</v>
      </c>
      <c r="E2430" s="2">
        <v>0</v>
      </c>
      <c r="F2430" s="1">
        <v>2</v>
      </c>
      <c r="G2430" s="1" t="s">
        <v>72</v>
      </c>
      <c r="H2430" s="1">
        <f t="shared" si="37"/>
        <v>0</v>
      </c>
      <c r="I2430" s="1" t="s">
        <v>22</v>
      </c>
      <c r="J2430" s="1" t="s">
        <v>0</v>
      </c>
    </row>
    <row r="2431" spans="1:10" ht="28.8" x14ac:dyDescent="0.3">
      <c r="A2431" s="1">
        <v>1971227</v>
      </c>
      <c r="B2431" s="1" t="s">
        <v>4504</v>
      </c>
      <c r="C2431" s="1" t="s">
        <v>22</v>
      </c>
      <c r="D2431" s="1" t="s">
        <v>4505</v>
      </c>
      <c r="E2431" s="2">
        <v>0</v>
      </c>
      <c r="F2431" s="1">
        <v>4</v>
      </c>
      <c r="G2431" s="1" t="s">
        <v>72</v>
      </c>
      <c r="H2431" s="1">
        <f t="shared" si="37"/>
        <v>0</v>
      </c>
      <c r="I2431" s="1" t="s">
        <v>22</v>
      </c>
      <c r="J2431" s="1" t="s">
        <v>0</v>
      </c>
    </row>
    <row r="2432" spans="1:10" x14ac:dyDescent="0.3">
      <c r="A2432" s="1">
        <v>1971228</v>
      </c>
      <c r="B2432" s="1" t="s">
        <v>4506</v>
      </c>
      <c r="C2432" s="1" t="s">
        <v>22</v>
      </c>
      <c r="D2432" s="1" t="s">
        <v>4441</v>
      </c>
      <c r="E2432" s="2">
        <v>0</v>
      </c>
      <c r="F2432" s="1">
        <v>4</v>
      </c>
      <c r="G2432" s="1" t="s">
        <v>72</v>
      </c>
      <c r="H2432" s="1">
        <f t="shared" si="37"/>
        <v>0</v>
      </c>
      <c r="I2432" s="1" t="s">
        <v>22</v>
      </c>
      <c r="J2432" s="1" t="s">
        <v>0</v>
      </c>
    </row>
    <row r="2433" spans="1:10" ht="28.8" x14ac:dyDescent="0.3">
      <c r="A2433" s="1">
        <v>1971229</v>
      </c>
      <c r="B2433" s="1" t="s">
        <v>4507</v>
      </c>
      <c r="C2433" s="1" t="s">
        <v>22</v>
      </c>
      <c r="D2433" s="1" t="s">
        <v>4508</v>
      </c>
      <c r="E2433" s="2">
        <v>0</v>
      </c>
      <c r="F2433" s="1">
        <v>1</v>
      </c>
      <c r="G2433" s="1" t="s">
        <v>72</v>
      </c>
      <c r="H2433" s="1">
        <f t="shared" si="37"/>
        <v>0</v>
      </c>
      <c r="I2433" s="1" t="s">
        <v>22</v>
      </c>
      <c r="J2433" s="1" t="s">
        <v>0</v>
      </c>
    </row>
    <row r="2434" spans="1:10" x14ac:dyDescent="0.3">
      <c r="A2434" s="1">
        <v>1971230</v>
      </c>
      <c r="B2434" s="1" t="s">
        <v>4509</v>
      </c>
      <c r="C2434" s="1" t="s">
        <v>22</v>
      </c>
      <c r="D2434" s="1" t="s">
        <v>4510</v>
      </c>
      <c r="E2434" s="2">
        <v>0</v>
      </c>
      <c r="F2434" s="1">
        <v>1</v>
      </c>
      <c r="G2434" s="1" t="s">
        <v>72</v>
      </c>
      <c r="H2434" s="1">
        <f t="shared" si="37"/>
        <v>0</v>
      </c>
      <c r="I2434" s="1" t="s">
        <v>22</v>
      </c>
      <c r="J2434" s="1" t="s">
        <v>0</v>
      </c>
    </row>
    <row r="2435" spans="1:10" x14ac:dyDescent="0.3">
      <c r="A2435" s="1">
        <v>1971231</v>
      </c>
      <c r="B2435" s="1" t="s">
        <v>4511</v>
      </c>
      <c r="C2435" s="1" t="s">
        <v>22</v>
      </c>
      <c r="D2435" s="1" t="s">
        <v>4512</v>
      </c>
      <c r="E2435" s="2">
        <v>0</v>
      </c>
      <c r="F2435" s="1">
        <v>30</v>
      </c>
      <c r="G2435" s="1" t="s">
        <v>72</v>
      </c>
      <c r="H2435" s="1">
        <f t="shared" ref="H2435:H2498" si="38">IF(ISNUMBER(VALUE(E2435)),ROUND(SUM(ROUND(E2435,2)*F2435),2),"N")</f>
        <v>0</v>
      </c>
      <c r="I2435" s="1" t="s">
        <v>22</v>
      </c>
      <c r="J2435" s="1" t="s">
        <v>0</v>
      </c>
    </row>
    <row r="2436" spans="1:10" x14ac:dyDescent="0.3">
      <c r="A2436" s="1">
        <v>1971232</v>
      </c>
      <c r="B2436" s="1" t="s">
        <v>4513</v>
      </c>
      <c r="C2436" s="1" t="s">
        <v>22</v>
      </c>
      <c r="D2436" s="1" t="s">
        <v>4445</v>
      </c>
      <c r="E2436" s="2">
        <v>0</v>
      </c>
      <c r="F2436" s="1">
        <v>40</v>
      </c>
      <c r="G2436" s="1" t="s">
        <v>72</v>
      </c>
      <c r="H2436" s="1">
        <f t="shared" si="38"/>
        <v>0</v>
      </c>
      <c r="I2436" s="1" t="s">
        <v>22</v>
      </c>
      <c r="J2436" s="1" t="s">
        <v>0</v>
      </c>
    </row>
    <row r="2437" spans="1:10" x14ac:dyDescent="0.3">
      <c r="A2437" s="1">
        <v>1971233</v>
      </c>
      <c r="B2437" s="1" t="s">
        <v>4514</v>
      </c>
      <c r="C2437" s="1" t="s">
        <v>22</v>
      </c>
      <c r="D2437" s="1" t="s">
        <v>4515</v>
      </c>
      <c r="E2437" s="2">
        <v>0</v>
      </c>
      <c r="F2437" s="1">
        <v>6</v>
      </c>
      <c r="G2437" s="1" t="s">
        <v>72</v>
      </c>
      <c r="H2437" s="1">
        <f t="shared" si="38"/>
        <v>0</v>
      </c>
      <c r="I2437" s="1" t="s">
        <v>22</v>
      </c>
      <c r="J2437" s="1" t="s">
        <v>0</v>
      </c>
    </row>
    <row r="2438" spans="1:10" x14ac:dyDescent="0.3">
      <c r="A2438" s="1">
        <v>1971234</v>
      </c>
      <c r="B2438" s="1" t="s">
        <v>4516</v>
      </c>
      <c r="C2438" s="1" t="s">
        <v>2559</v>
      </c>
      <c r="D2438" s="1" t="s">
        <v>2560</v>
      </c>
      <c r="E2438" s="1">
        <f>ROUND(H2439+H2440,2)</f>
        <v>0</v>
      </c>
      <c r="F2438" s="1">
        <v>1</v>
      </c>
      <c r="G2438" s="1" t="s">
        <v>0</v>
      </c>
      <c r="H2438" s="1">
        <f t="shared" si="38"/>
        <v>0</v>
      </c>
      <c r="I2438" s="1" t="s">
        <v>22</v>
      </c>
      <c r="J2438" s="1" t="s">
        <v>0</v>
      </c>
    </row>
    <row r="2439" spans="1:10" x14ac:dyDescent="0.3">
      <c r="A2439" s="1">
        <v>1971235</v>
      </c>
      <c r="B2439" s="1" t="s">
        <v>4517</v>
      </c>
      <c r="C2439" s="1" t="s">
        <v>22</v>
      </c>
      <c r="D2439" s="1" t="s">
        <v>4518</v>
      </c>
      <c r="E2439" s="2">
        <v>0</v>
      </c>
      <c r="F2439" s="1">
        <v>1</v>
      </c>
      <c r="G2439" s="1" t="s">
        <v>72</v>
      </c>
      <c r="H2439" s="1">
        <f t="shared" si="38"/>
        <v>0</v>
      </c>
      <c r="I2439" s="1" t="s">
        <v>22</v>
      </c>
      <c r="J2439" s="1" t="s">
        <v>0</v>
      </c>
    </row>
    <row r="2440" spans="1:10" x14ac:dyDescent="0.3">
      <c r="A2440" s="1">
        <v>1971236</v>
      </c>
      <c r="B2440" s="1" t="s">
        <v>4519</v>
      </c>
      <c r="C2440" s="1" t="s">
        <v>22</v>
      </c>
      <c r="D2440" s="1" t="s">
        <v>4520</v>
      </c>
      <c r="E2440" s="2">
        <v>0</v>
      </c>
      <c r="F2440" s="1">
        <v>1</v>
      </c>
      <c r="G2440" s="1" t="s">
        <v>72</v>
      </c>
      <c r="H2440" s="1">
        <f t="shared" si="38"/>
        <v>0</v>
      </c>
      <c r="I2440" s="1" t="s">
        <v>22</v>
      </c>
      <c r="J2440" s="1" t="s">
        <v>0</v>
      </c>
    </row>
    <row r="2441" spans="1:10" x14ac:dyDescent="0.3">
      <c r="A2441" s="1">
        <v>1971237</v>
      </c>
      <c r="B2441" s="1" t="s">
        <v>4521</v>
      </c>
      <c r="C2441" s="1" t="s">
        <v>22</v>
      </c>
      <c r="D2441" s="1" t="s">
        <v>4522</v>
      </c>
      <c r="E2441" s="1">
        <f>ROUND(H2442,2)</f>
        <v>0</v>
      </c>
      <c r="F2441" s="1">
        <v>1</v>
      </c>
      <c r="G2441" s="1" t="s">
        <v>0</v>
      </c>
      <c r="H2441" s="1">
        <f t="shared" si="38"/>
        <v>0</v>
      </c>
      <c r="I2441" s="1" t="s">
        <v>22</v>
      </c>
      <c r="J2441" s="1" t="s">
        <v>0</v>
      </c>
    </row>
    <row r="2442" spans="1:10" x14ac:dyDescent="0.3">
      <c r="A2442" s="1">
        <v>1971238</v>
      </c>
      <c r="B2442" s="1" t="s">
        <v>4523</v>
      </c>
      <c r="C2442" s="1" t="s">
        <v>2784</v>
      </c>
      <c r="D2442" s="1" t="s">
        <v>2785</v>
      </c>
      <c r="E2442" s="1">
        <f>ROUND(H2443+H2452+H2456+H2459+H2461+H2472+H2477+H2486+H2493+H2497,2)</f>
        <v>0</v>
      </c>
      <c r="F2442" s="1">
        <v>1</v>
      </c>
      <c r="G2442" s="1" t="s">
        <v>0</v>
      </c>
      <c r="H2442" s="1">
        <f t="shared" si="38"/>
        <v>0</v>
      </c>
      <c r="I2442" s="1" t="s">
        <v>22</v>
      </c>
      <c r="J2442" s="1" t="s">
        <v>0</v>
      </c>
    </row>
    <row r="2443" spans="1:10" x14ac:dyDescent="0.3">
      <c r="A2443" s="1">
        <v>1971239</v>
      </c>
      <c r="B2443" s="1" t="s">
        <v>4524</v>
      </c>
      <c r="C2443" s="1" t="s">
        <v>1344</v>
      </c>
      <c r="D2443" s="1" t="s">
        <v>4525</v>
      </c>
      <c r="E2443" s="1">
        <f>ROUND(H2444+H2445+H2446+H2447+H2448+H2449+H2450+H2451,2)</f>
        <v>0</v>
      </c>
      <c r="F2443" s="1">
        <v>1</v>
      </c>
      <c r="G2443" s="1" t="s">
        <v>0</v>
      </c>
      <c r="H2443" s="1">
        <f t="shared" si="38"/>
        <v>0</v>
      </c>
      <c r="I2443" s="1" t="s">
        <v>22</v>
      </c>
      <c r="J2443" s="1" t="s">
        <v>0</v>
      </c>
    </row>
    <row r="2444" spans="1:10" x14ac:dyDescent="0.3">
      <c r="A2444" s="1">
        <v>1971240</v>
      </c>
      <c r="B2444" s="1" t="s">
        <v>4526</v>
      </c>
      <c r="C2444" s="1" t="s">
        <v>22</v>
      </c>
      <c r="D2444" s="1" t="s">
        <v>4527</v>
      </c>
      <c r="E2444" s="2">
        <v>0</v>
      </c>
      <c r="F2444" s="1">
        <v>1</v>
      </c>
      <c r="G2444" s="1" t="s">
        <v>72</v>
      </c>
      <c r="H2444" s="1">
        <f t="shared" si="38"/>
        <v>0</v>
      </c>
      <c r="I2444" s="1" t="s">
        <v>22</v>
      </c>
      <c r="J2444" s="1" t="s">
        <v>0</v>
      </c>
    </row>
    <row r="2445" spans="1:10" x14ac:dyDescent="0.3">
      <c r="A2445" s="1">
        <v>1971241</v>
      </c>
      <c r="B2445" s="1" t="s">
        <v>4528</v>
      </c>
      <c r="C2445" s="1" t="s">
        <v>22</v>
      </c>
      <c r="D2445" s="1" t="s">
        <v>4529</v>
      </c>
      <c r="E2445" s="2">
        <v>0</v>
      </c>
      <c r="F2445" s="1">
        <v>7</v>
      </c>
      <c r="G2445" s="1" t="s">
        <v>72</v>
      </c>
      <c r="H2445" s="1">
        <f t="shared" si="38"/>
        <v>0</v>
      </c>
      <c r="I2445" s="1" t="s">
        <v>22</v>
      </c>
      <c r="J2445" s="1" t="s">
        <v>0</v>
      </c>
    </row>
    <row r="2446" spans="1:10" x14ac:dyDescent="0.3">
      <c r="A2446" s="1">
        <v>1971242</v>
      </c>
      <c r="B2446" s="1" t="s">
        <v>4530</v>
      </c>
      <c r="C2446" s="1" t="s">
        <v>22</v>
      </c>
      <c r="D2446" s="1" t="s">
        <v>4531</v>
      </c>
      <c r="E2446" s="2">
        <v>0</v>
      </c>
      <c r="F2446" s="1">
        <v>7</v>
      </c>
      <c r="G2446" s="1" t="s">
        <v>72</v>
      </c>
      <c r="H2446" s="1">
        <f t="shared" si="38"/>
        <v>0</v>
      </c>
      <c r="I2446" s="1" t="s">
        <v>22</v>
      </c>
      <c r="J2446" s="1" t="s">
        <v>0</v>
      </c>
    </row>
    <row r="2447" spans="1:10" x14ac:dyDescent="0.3">
      <c r="A2447" s="1">
        <v>1971243</v>
      </c>
      <c r="B2447" s="1" t="s">
        <v>4532</v>
      </c>
      <c r="C2447" s="1" t="s">
        <v>22</v>
      </c>
      <c r="D2447" s="1" t="s">
        <v>4533</v>
      </c>
      <c r="E2447" s="2">
        <v>0</v>
      </c>
      <c r="F2447" s="1">
        <v>7</v>
      </c>
      <c r="G2447" s="1" t="s">
        <v>72</v>
      </c>
      <c r="H2447" s="1">
        <f t="shared" si="38"/>
        <v>0</v>
      </c>
      <c r="I2447" s="1" t="s">
        <v>22</v>
      </c>
      <c r="J2447" s="1" t="s">
        <v>0</v>
      </c>
    </row>
    <row r="2448" spans="1:10" x14ac:dyDescent="0.3">
      <c r="A2448" s="1">
        <v>1971244</v>
      </c>
      <c r="B2448" s="1" t="s">
        <v>4534</v>
      </c>
      <c r="C2448" s="1" t="s">
        <v>22</v>
      </c>
      <c r="D2448" s="1" t="s">
        <v>4535</v>
      </c>
      <c r="E2448" s="2">
        <v>0</v>
      </c>
      <c r="F2448" s="1">
        <v>1</v>
      </c>
      <c r="G2448" s="1" t="s">
        <v>72</v>
      </c>
      <c r="H2448" s="1">
        <f t="shared" si="38"/>
        <v>0</v>
      </c>
      <c r="I2448" s="1" t="s">
        <v>22</v>
      </c>
      <c r="J2448" s="1" t="s">
        <v>0</v>
      </c>
    </row>
    <row r="2449" spans="1:10" ht="28.8" x14ac:dyDescent="0.3">
      <c r="A2449" s="1">
        <v>1971245</v>
      </c>
      <c r="B2449" s="1" t="s">
        <v>4536</v>
      </c>
      <c r="C2449" s="1" t="s">
        <v>22</v>
      </c>
      <c r="D2449" s="1" t="s">
        <v>4537</v>
      </c>
      <c r="E2449" s="2">
        <v>0</v>
      </c>
      <c r="F2449" s="1">
        <v>2</v>
      </c>
      <c r="G2449" s="1" t="s">
        <v>72</v>
      </c>
      <c r="H2449" s="1">
        <f t="shared" si="38"/>
        <v>0</v>
      </c>
      <c r="I2449" s="1" t="s">
        <v>22</v>
      </c>
      <c r="J2449" s="1" t="s">
        <v>0</v>
      </c>
    </row>
    <row r="2450" spans="1:10" ht="28.8" x14ac:dyDescent="0.3">
      <c r="A2450" s="1">
        <v>1971246</v>
      </c>
      <c r="B2450" s="1" t="s">
        <v>4538</v>
      </c>
      <c r="C2450" s="1" t="s">
        <v>22</v>
      </c>
      <c r="D2450" s="1" t="s">
        <v>4539</v>
      </c>
      <c r="E2450" s="2">
        <v>0</v>
      </c>
      <c r="F2450" s="1">
        <v>1</v>
      </c>
      <c r="G2450" s="1" t="s">
        <v>72</v>
      </c>
      <c r="H2450" s="1">
        <f t="shared" si="38"/>
        <v>0</v>
      </c>
      <c r="I2450" s="1" t="s">
        <v>22</v>
      </c>
      <c r="J2450" s="1" t="s">
        <v>0</v>
      </c>
    </row>
    <row r="2451" spans="1:10" x14ac:dyDescent="0.3">
      <c r="A2451" s="1">
        <v>1971247</v>
      </c>
      <c r="B2451" s="1" t="s">
        <v>4540</v>
      </c>
      <c r="C2451" s="1" t="s">
        <v>22</v>
      </c>
      <c r="D2451" s="1" t="s">
        <v>4541</v>
      </c>
      <c r="E2451" s="2">
        <v>0</v>
      </c>
      <c r="F2451" s="1">
        <v>1</v>
      </c>
      <c r="G2451" s="1" t="s">
        <v>72</v>
      </c>
      <c r="H2451" s="1">
        <f t="shared" si="38"/>
        <v>0</v>
      </c>
      <c r="I2451" s="1" t="s">
        <v>22</v>
      </c>
      <c r="J2451" s="1" t="s">
        <v>0</v>
      </c>
    </row>
    <row r="2452" spans="1:10" x14ac:dyDescent="0.3">
      <c r="A2452" s="1">
        <v>1971248</v>
      </c>
      <c r="B2452" s="1" t="s">
        <v>4542</v>
      </c>
      <c r="C2452" s="1" t="s">
        <v>1360</v>
      </c>
      <c r="D2452" s="1" t="s">
        <v>4543</v>
      </c>
      <c r="E2452" s="1">
        <f>ROUND(H2453+H2454+H2455,2)</f>
        <v>0</v>
      </c>
      <c r="F2452" s="1">
        <v>1</v>
      </c>
      <c r="G2452" s="1" t="s">
        <v>0</v>
      </c>
      <c r="H2452" s="1">
        <f t="shared" si="38"/>
        <v>0</v>
      </c>
      <c r="I2452" s="1" t="s">
        <v>22</v>
      </c>
      <c r="J2452" s="1" t="s">
        <v>0</v>
      </c>
    </row>
    <row r="2453" spans="1:10" x14ac:dyDescent="0.3">
      <c r="A2453" s="1">
        <v>1971249</v>
      </c>
      <c r="B2453" s="1" t="s">
        <v>4544</v>
      </c>
      <c r="C2453" s="1" t="s">
        <v>22</v>
      </c>
      <c r="D2453" s="1" t="s">
        <v>4545</v>
      </c>
      <c r="E2453" s="2">
        <v>0</v>
      </c>
      <c r="F2453" s="1">
        <v>27</v>
      </c>
      <c r="G2453" s="1" t="s">
        <v>72</v>
      </c>
      <c r="H2453" s="1">
        <f t="shared" si="38"/>
        <v>0</v>
      </c>
      <c r="I2453" s="1" t="s">
        <v>22</v>
      </c>
      <c r="J2453" s="1" t="s">
        <v>0</v>
      </c>
    </row>
    <row r="2454" spans="1:10" ht="28.8" x14ac:dyDescent="0.3">
      <c r="A2454" s="1">
        <v>1971250</v>
      </c>
      <c r="B2454" s="1" t="s">
        <v>4546</v>
      </c>
      <c r="C2454" s="1" t="s">
        <v>22</v>
      </c>
      <c r="D2454" s="1" t="s">
        <v>4547</v>
      </c>
      <c r="E2454" s="2">
        <v>0</v>
      </c>
      <c r="F2454" s="1">
        <v>4</v>
      </c>
      <c r="G2454" s="1" t="s">
        <v>72</v>
      </c>
      <c r="H2454" s="1">
        <f t="shared" si="38"/>
        <v>0</v>
      </c>
      <c r="I2454" s="1" t="s">
        <v>22</v>
      </c>
      <c r="J2454" s="1" t="s">
        <v>0</v>
      </c>
    </row>
    <row r="2455" spans="1:10" x14ac:dyDescent="0.3">
      <c r="A2455" s="1">
        <v>1971251</v>
      </c>
      <c r="B2455" s="1" t="s">
        <v>4548</v>
      </c>
      <c r="C2455" s="1" t="s">
        <v>22</v>
      </c>
      <c r="D2455" s="1" t="s">
        <v>4549</v>
      </c>
      <c r="E2455" s="2">
        <v>0</v>
      </c>
      <c r="F2455" s="1">
        <v>3</v>
      </c>
      <c r="G2455" s="1" t="s">
        <v>72</v>
      </c>
      <c r="H2455" s="1">
        <f t="shared" si="38"/>
        <v>0</v>
      </c>
      <c r="I2455" s="1" t="s">
        <v>22</v>
      </c>
      <c r="J2455" s="1" t="s">
        <v>0</v>
      </c>
    </row>
    <row r="2456" spans="1:10" x14ac:dyDescent="0.3">
      <c r="A2456" s="1">
        <v>1971252</v>
      </c>
      <c r="B2456" s="1" t="s">
        <v>4550</v>
      </c>
      <c r="C2456" s="1" t="s">
        <v>1370</v>
      </c>
      <c r="D2456" s="1" t="s">
        <v>4551</v>
      </c>
      <c r="E2456" s="1">
        <f>ROUND(H2457+H2458,2)</f>
        <v>0</v>
      </c>
      <c r="F2456" s="1">
        <v>1</v>
      </c>
      <c r="G2456" s="1" t="s">
        <v>0</v>
      </c>
      <c r="H2456" s="1">
        <f t="shared" si="38"/>
        <v>0</v>
      </c>
      <c r="I2456" s="1" t="s">
        <v>22</v>
      </c>
      <c r="J2456" s="1" t="s">
        <v>0</v>
      </c>
    </row>
    <row r="2457" spans="1:10" x14ac:dyDescent="0.3">
      <c r="A2457" s="1">
        <v>1971253</v>
      </c>
      <c r="B2457" s="1" t="s">
        <v>4552</v>
      </c>
      <c r="C2457" s="1" t="s">
        <v>22</v>
      </c>
      <c r="D2457" s="1" t="s">
        <v>4553</v>
      </c>
      <c r="E2457" s="2">
        <v>0</v>
      </c>
      <c r="F2457" s="1">
        <v>1</v>
      </c>
      <c r="G2457" s="1" t="s">
        <v>72</v>
      </c>
      <c r="H2457" s="1">
        <f t="shared" si="38"/>
        <v>0</v>
      </c>
      <c r="I2457" s="1" t="s">
        <v>22</v>
      </c>
      <c r="J2457" s="1" t="s">
        <v>0</v>
      </c>
    </row>
    <row r="2458" spans="1:10" x14ac:dyDescent="0.3">
      <c r="A2458" s="1">
        <v>1971254</v>
      </c>
      <c r="B2458" s="1" t="s">
        <v>4554</v>
      </c>
      <c r="C2458" s="1" t="s">
        <v>22</v>
      </c>
      <c r="D2458" s="1" t="s">
        <v>4555</v>
      </c>
      <c r="E2458" s="2">
        <v>0</v>
      </c>
      <c r="F2458" s="1">
        <v>1</v>
      </c>
      <c r="G2458" s="1" t="s">
        <v>72</v>
      </c>
      <c r="H2458" s="1">
        <f t="shared" si="38"/>
        <v>0</v>
      </c>
      <c r="I2458" s="1" t="s">
        <v>22</v>
      </c>
      <c r="J2458" s="1" t="s">
        <v>0</v>
      </c>
    </row>
    <row r="2459" spans="1:10" x14ac:dyDescent="0.3">
      <c r="A2459" s="1">
        <v>1971255</v>
      </c>
      <c r="B2459" s="1" t="s">
        <v>4556</v>
      </c>
      <c r="C2459" s="1" t="s">
        <v>1394</v>
      </c>
      <c r="D2459" s="1" t="s">
        <v>4557</v>
      </c>
      <c r="E2459" s="1">
        <f>ROUND(H2460,2)</f>
        <v>0</v>
      </c>
      <c r="F2459" s="1">
        <v>1</v>
      </c>
      <c r="G2459" s="1" t="s">
        <v>0</v>
      </c>
      <c r="H2459" s="1">
        <f t="shared" si="38"/>
        <v>0</v>
      </c>
      <c r="I2459" s="1" t="s">
        <v>22</v>
      </c>
      <c r="J2459" s="1" t="s">
        <v>0</v>
      </c>
    </row>
    <row r="2460" spans="1:10" x14ac:dyDescent="0.3">
      <c r="A2460" s="1">
        <v>1971256</v>
      </c>
      <c r="B2460" s="1" t="s">
        <v>4558</v>
      </c>
      <c r="C2460" s="1" t="s">
        <v>22</v>
      </c>
      <c r="D2460" s="1" t="s">
        <v>4559</v>
      </c>
      <c r="E2460" s="2">
        <v>0</v>
      </c>
      <c r="F2460" s="1">
        <v>1</v>
      </c>
      <c r="G2460" s="1" t="s">
        <v>72</v>
      </c>
      <c r="H2460" s="1">
        <f t="shared" si="38"/>
        <v>0</v>
      </c>
      <c r="I2460" s="1" t="s">
        <v>22</v>
      </c>
      <c r="J2460" s="1" t="s">
        <v>0</v>
      </c>
    </row>
    <row r="2461" spans="1:10" x14ac:dyDescent="0.3">
      <c r="A2461" s="1">
        <v>1971257</v>
      </c>
      <c r="B2461" s="1" t="s">
        <v>4560</v>
      </c>
      <c r="C2461" s="1" t="s">
        <v>1418</v>
      </c>
      <c r="D2461" s="1" t="s">
        <v>4561</v>
      </c>
      <c r="E2461" s="1">
        <f>ROUND(H2462+H2463+H2464+H2465+H2466+H2467+H2468+H2469+H2470+H2471,2)</f>
        <v>0</v>
      </c>
      <c r="F2461" s="1">
        <v>1</v>
      </c>
      <c r="G2461" s="1" t="s">
        <v>0</v>
      </c>
      <c r="H2461" s="1">
        <f t="shared" si="38"/>
        <v>0</v>
      </c>
      <c r="I2461" s="1" t="s">
        <v>22</v>
      </c>
      <c r="J2461" s="1" t="s">
        <v>0</v>
      </c>
    </row>
    <row r="2462" spans="1:10" x14ac:dyDescent="0.3">
      <c r="A2462" s="1">
        <v>1971258</v>
      </c>
      <c r="B2462" s="1" t="s">
        <v>4562</v>
      </c>
      <c r="C2462" s="1" t="s">
        <v>22</v>
      </c>
      <c r="D2462" s="1" t="s">
        <v>4563</v>
      </c>
      <c r="E2462" s="2">
        <v>0</v>
      </c>
      <c r="F2462" s="1">
        <v>1</v>
      </c>
      <c r="G2462" s="1" t="s">
        <v>72</v>
      </c>
      <c r="H2462" s="1">
        <f t="shared" si="38"/>
        <v>0</v>
      </c>
      <c r="I2462" s="1" t="s">
        <v>22</v>
      </c>
      <c r="J2462" s="1" t="s">
        <v>0</v>
      </c>
    </row>
    <row r="2463" spans="1:10" x14ac:dyDescent="0.3">
      <c r="A2463" s="1">
        <v>1971259</v>
      </c>
      <c r="B2463" s="1" t="s">
        <v>4564</v>
      </c>
      <c r="C2463" s="1" t="s">
        <v>22</v>
      </c>
      <c r="D2463" s="1" t="s">
        <v>4565</v>
      </c>
      <c r="E2463" s="2">
        <v>0</v>
      </c>
      <c r="F2463" s="1">
        <v>1</v>
      </c>
      <c r="G2463" s="1" t="s">
        <v>72</v>
      </c>
      <c r="H2463" s="1">
        <f t="shared" si="38"/>
        <v>0</v>
      </c>
      <c r="I2463" s="1" t="s">
        <v>22</v>
      </c>
      <c r="J2463" s="1" t="s">
        <v>0</v>
      </c>
    </row>
    <row r="2464" spans="1:10" x14ac:dyDescent="0.3">
      <c r="A2464" s="1">
        <v>1971260</v>
      </c>
      <c r="B2464" s="1" t="s">
        <v>4566</v>
      </c>
      <c r="C2464" s="1" t="s">
        <v>22</v>
      </c>
      <c r="D2464" s="1" t="s">
        <v>4567</v>
      </c>
      <c r="E2464" s="2">
        <v>0</v>
      </c>
      <c r="F2464" s="1">
        <v>1</v>
      </c>
      <c r="G2464" s="1" t="s">
        <v>72</v>
      </c>
      <c r="H2464" s="1">
        <f t="shared" si="38"/>
        <v>0</v>
      </c>
      <c r="I2464" s="1" t="s">
        <v>22</v>
      </c>
      <c r="J2464" s="1" t="s">
        <v>0</v>
      </c>
    </row>
    <row r="2465" spans="1:10" x14ac:dyDescent="0.3">
      <c r="A2465" s="1">
        <v>1971261</v>
      </c>
      <c r="B2465" s="1" t="s">
        <v>4568</v>
      </c>
      <c r="C2465" s="1" t="s">
        <v>22</v>
      </c>
      <c r="D2465" s="1" t="s">
        <v>4569</v>
      </c>
      <c r="E2465" s="2">
        <v>0</v>
      </c>
      <c r="F2465" s="1">
        <v>1</v>
      </c>
      <c r="G2465" s="1" t="s">
        <v>72</v>
      </c>
      <c r="H2465" s="1">
        <f t="shared" si="38"/>
        <v>0</v>
      </c>
      <c r="I2465" s="1" t="s">
        <v>22</v>
      </c>
      <c r="J2465" s="1" t="s">
        <v>0</v>
      </c>
    </row>
    <row r="2466" spans="1:10" ht="28.8" x14ac:dyDescent="0.3">
      <c r="A2466" s="1">
        <v>1971262</v>
      </c>
      <c r="B2466" s="1" t="s">
        <v>4570</v>
      </c>
      <c r="C2466" s="1" t="s">
        <v>22</v>
      </c>
      <c r="D2466" s="1" t="s">
        <v>4571</v>
      </c>
      <c r="E2466" s="2">
        <v>0</v>
      </c>
      <c r="F2466" s="1">
        <v>1</v>
      </c>
      <c r="G2466" s="1" t="s">
        <v>72</v>
      </c>
      <c r="H2466" s="1">
        <f t="shared" si="38"/>
        <v>0</v>
      </c>
      <c r="I2466" s="1" t="s">
        <v>22</v>
      </c>
      <c r="J2466" s="1" t="s">
        <v>0</v>
      </c>
    </row>
    <row r="2467" spans="1:10" ht="28.8" x14ac:dyDescent="0.3">
      <c r="A2467" s="1">
        <v>1971263</v>
      </c>
      <c r="B2467" s="1" t="s">
        <v>4572</v>
      </c>
      <c r="C2467" s="1" t="s">
        <v>22</v>
      </c>
      <c r="D2467" s="1" t="s">
        <v>4573</v>
      </c>
      <c r="E2467" s="2">
        <v>0</v>
      </c>
      <c r="F2467" s="1">
        <v>6</v>
      </c>
      <c r="G2467" s="1" t="s">
        <v>72</v>
      </c>
      <c r="H2467" s="1">
        <f t="shared" si="38"/>
        <v>0</v>
      </c>
      <c r="I2467" s="1" t="s">
        <v>22</v>
      </c>
      <c r="J2467" s="1" t="s">
        <v>0</v>
      </c>
    </row>
    <row r="2468" spans="1:10" x14ac:dyDescent="0.3">
      <c r="A2468" s="1">
        <v>1971264</v>
      </c>
      <c r="B2468" s="1" t="s">
        <v>4574</v>
      </c>
      <c r="C2468" s="1" t="s">
        <v>22</v>
      </c>
      <c r="D2468" s="1" t="s">
        <v>4575</v>
      </c>
      <c r="E2468" s="2">
        <v>0</v>
      </c>
      <c r="F2468" s="1">
        <v>1</v>
      </c>
      <c r="G2468" s="1" t="s">
        <v>72</v>
      </c>
      <c r="H2468" s="1">
        <f t="shared" si="38"/>
        <v>0</v>
      </c>
      <c r="I2468" s="1" t="s">
        <v>22</v>
      </c>
      <c r="J2468" s="1" t="s">
        <v>0</v>
      </c>
    </row>
    <row r="2469" spans="1:10" x14ac:dyDescent="0.3">
      <c r="A2469" s="1">
        <v>1971265</v>
      </c>
      <c r="B2469" s="1" t="s">
        <v>4576</v>
      </c>
      <c r="C2469" s="1" t="s">
        <v>22</v>
      </c>
      <c r="D2469" s="1" t="s">
        <v>4577</v>
      </c>
      <c r="E2469" s="2">
        <v>0</v>
      </c>
      <c r="F2469" s="1">
        <v>1</v>
      </c>
      <c r="G2469" s="1" t="s">
        <v>72</v>
      </c>
      <c r="H2469" s="1">
        <f t="shared" si="38"/>
        <v>0</v>
      </c>
      <c r="I2469" s="1" t="s">
        <v>22</v>
      </c>
      <c r="J2469" s="1" t="s">
        <v>0</v>
      </c>
    </row>
    <row r="2470" spans="1:10" x14ac:dyDescent="0.3">
      <c r="A2470" s="1">
        <v>1971266</v>
      </c>
      <c r="B2470" s="1" t="s">
        <v>4578</v>
      </c>
      <c r="C2470" s="1" t="s">
        <v>22</v>
      </c>
      <c r="D2470" s="1" t="s">
        <v>4579</v>
      </c>
      <c r="E2470" s="2">
        <v>0</v>
      </c>
      <c r="F2470" s="1">
        <v>3</v>
      </c>
      <c r="G2470" s="1" t="s">
        <v>72</v>
      </c>
      <c r="H2470" s="1">
        <f t="shared" si="38"/>
        <v>0</v>
      </c>
      <c r="I2470" s="1" t="s">
        <v>22</v>
      </c>
      <c r="J2470" s="1" t="s">
        <v>0</v>
      </c>
    </row>
    <row r="2471" spans="1:10" x14ac:dyDescent="0.3">
      <c r="A2471" s="1">
        <v>1971267</v>
      </c>
      <c r="B2471" s="1" t="s">
        <v>4580</v>
      </c>
      <c r="C2471" s="1" t="s">
        <v>22</v>
      </c>
      <c r="D2471" s="1" t="s">
        <v>4581</v>
      </c>
      <c r="E2471" s="2">
        <v>0</v>
      </c>
      <c r="F2471" s="1">
        <v>1</v>
      </c>
      <c r="G2471" s="1" t="s">
        <v>72</v>
      </c>
      <c r="H2471" s="1">
        <f t="shared" si="38"/>
        <v>0</v>
      </c>
      <c r="I2471" s="1" t="s">
        <v>22</v>
      </c>
      <c r="J2471" s="1" t="s">
        <v>0</v>
      </c>
    </row>
    <row r="2472" spans="1:10" x14ac:dyDescent="0.3">
      <c r="A2472" s="1">
        <v>1971268</v>
      </c>
      <c r="B2472" s="1" t="s">
        <v>4582</v>
      </c>
      <c r="C2472" s="1" t="s">
        <v>1448</v>
      </c>
      <c r="D2472" s="1" t="s">
        <v>4583</v>
      </c>
      <c r="E2472" s="1">
        <f>ROUND(H2473+H2474+H2475+H2476,2)</f>
        <v>0</v>
      </c>
      <c r="F2472" s="1">
        <v>1</v>
      </c>
      <c r="G2472" s="1" t="s">
        <v>0</v>
      </c>
      <c r="H2472" s="1">
        <f t="shared" si="38"/>
        <v>0</v>
      </c>
      <c r="I2472" s="1" t="s">
        <v>22</v>
      </c>
      <c r="J2472" s="1" t="s">
        <v>0</v>
      </c>
    </row>
    <row r="2473" spans="1:10" x14ac:dyDescent="0.3">
      <c r="A2473" s="1">
        <v>1971269</v>
      </c>
      <c r="B2473" s="1" t="s">
        <v>4584</v>
      </c>
      <c r="C2473" s="1" t="s">
        <v>22</v>
      </c>
      <c r="D2473" s="1" t="s">
        <v>4585</v>
      </c>
      <c r="E2473" s="2">
        <v>0</v>
      </c>
      <c r="F2473" s="1">
        <v>31</v>
      </c>
      <c r="G2473" s="1" t="s">
        <v>72</v>
      </c>
      <c r="H2473" s="1">
        <f t="shared" si="38"/>
        <v>0</v>
      </c>
      <c r="I2473" s="1" t="s">
        <v>22</v>
      </c>
      <c r="J2473" s="1" t="s">
        <v>0</v>
      </c>
    </row>
    <row r="2474" spans="1:10" x14ac:dyDescent="0.3">
      <c r="A2474" s="1">
        <v>1971270</v>
      </c>
      <c r="B2474" s="1" t="s">
        <v>4586</v>
      </c>
      <c r="C2474" s="1" t="s">
        <v>22</v>
      </c>
      <c r="D2474" s="1" t="s">
        <v>4587</v>
      </c>
      <c r="E2474" s="2">
        <v>0</v>
      </c>
      <c r="F2474" s="1">
        <v>7</v>
      </c>
      <c r="G2474" s="1" t="s">
        <v>72</v>
      </c>
      <c r="H2474" s="1">
        <f t="shared" si="38"/>
        <v>0</v>
      </c>
      <c r="I2474" s="1" t="s">
        <v>22</v>
      </c>
      <c r="J2474" s="1" t="s">
        <v>0</v>
      </c>
    </row>
    <row r="2475" spans="1:10" x14ac:dyDescent="0.3">
      <c r="A2475" s="1">
        <v>1971271</v>
      </c>
      <c r="B2475" s="1" t="s">
        <v>4588</v>
      </c>
      <c r="C2475" s="1" t="s">
        <v>22</v>
      </c>
      <c r="D2475" s="1" t="s">
        <v>4589</v>
      </c>
      <c r="E2475" s="2">
        <v>0</v>
      </c>
      <c r="F2475" s="1">
        <v>1</v>
      </c>
      <c r="G2475" s="1" t="s">
        <v>72</v>
      </c>
      <c r="H2475" s="1">
        <f t="shared" si="38"/>
        <v>0</v>
      </c>
      <c r="I2475" s="1" t="s">
        <v>22</v>
      </c>
      <c r="J2475" s="1" t="s">
        <v>0</v>
      </c>
    </row>
    <row r="2476" spans="1:10" x14ac:dyDescent="0.3">
      <c r="A2476" s="1">
        <v>1971272</v>
      </c>
      <c r="B2476" s="1" t="s">
        <v>4590</v>
      </c>
      <c r="C2476" s="1" t="s">
        <v>22</v>
      </c>
      <c r="D2476" s="1" t="s">
        <v>4591</v>
      </c>
      <c r="E2476" s="2">
        <v>0</v>
      </c>
      <c r="F2476" s="1">
        <v>1</v>
      </c>
      <c r="G2476" s="1" t="s">
        <v>72</v>
      </c>
      <c r="H2476" s="1">
        <f t="shared" si="38"/>
        <v>0</v>
      </c>
      <c r="I2476" s="1" t="s">
        <v>22</v>
      </c>
      <c r="J2476" s="1" t="s">
        <v>0</v>
      </c>
    </row>
    <row r="2477" spans="1:10" x14ac:dyDescent="0.3">
      <c r="A2477" s="1">
        <v>1971273</v>
      </c>
      <c r="B2477" s="1" t="s">
        <v>4592</v>
      </c>
      <c r="C2477" s="1" t="s">
        <v>1499</v>
      </c>
      <c r="D2477" s="1" t="s">
        <v>4593</v>
      </c>
      <c r="E2477" s="1">
        <f>ROUND(H2478+H2479+H2480+H2481+H2482+H2483+H2484+H2485,2)</f>
        <v>0</v>
      </c>
      <c r="F2477" s="1">
        <v>1</v>
      </c>
      <c r="G2477" s="1" t="s">
        <v>0</v>
      </c>
      <c r="H2477" s="1">
        <f t="shared" si="38"/>
        <v>0</v>
      </c>
      <c r="I2477" s="1" t="s">
        <v>22</v>
      </c>
      <c r="J2477" s="1" t="s">
        <v>0</v>
      </c>
    </row>
    <row r="2478" spans="1:10" x14ac:dyDescent="0.3">
      <c r="A2478" s="1">
        <v>1971274</v>
      </c>
      <c r="B2478" s="1" t="s">
        <v>4594</v>
      </c>
      <c r="C2478" s="1" t="s">
        <v>22</v>
      </c>
      <c r="D2478" s="1" t="s">
        <v>4595</v>
      </c>
      <c r="E2478" s="2">
        <v>0</v>
      </c>
      <c r="F2478" s="1">
        <v>15</v>
      </c>
      <c r="G2478" s="1" t="s">
        <v>79</v>
      </c>
      <c r="H2478" s="1">
        <f t="shared" si="38"/>
        <v>0</v>
      </c>
      <c r="I2478" s="1" t="s">
        <v>22</v>
      </c>
      <c r="J2478" s="1" t="s">
        <v>0</v>
      </c>
    </row>
    <row r="2479" spans="1:10" x14ac:dyDescent="0.3">
      <c r="A2479" s="1">
        <v>1971275</v>
      </c>
      <c r="B2479" s="1" t="s">
        <v>4596</v>
      </c>
      <c r="C2479" s="1" t="s">
        <v>22</v>
      </c>
      <c r="D2479" s="1" t="s">
        <v>4597</v>
      </c>
      <c r="E2479" s="2">
        <v>0</v>
      </c>
      <c r="F2479" s="1">
        <v>50</v>
      </c>
      <c r="G2479" s="1" t="s">
        <v>79</v>
      </c>
      <c r="H2479" s="1">
        <f t="shared" si="38"/>
        <v>0</v>
      </c>
      <c r="I2479" s="1" t="s">
        <v>22</v>
      </c>
      <c r="J2479" s="1" t="s">
        <v>0</v>
      </c>
    </row>
    <row r="2480" spans="1:10" x14ac:dyDescent="0.3">
      <c r="A2480" s="1">
        <v>1971276</v>
      </c>
      <c r="B2480" s="1" t="s">
        <v>4598</v>
      </c>
      <c r="C2480" s="1" t="s">
        <v>22</v>
      </c>
      <c r="D2480" s="1" t="s">
        <v>4599</v>
      </c>
      <c r="E2480" s="2">
        <v>0</v>
      </c>
      <c r="F2480" s="1">
        <v>750</v>
      </c>
      <c r="G2480" s="1" t="s">
        <v>79</v>
      </c>
      <c r="H2480" s="1">
        <f t="shared" si="38"/>
        <v>0</v>
      </c>
      <c r="I2480" s="1" t="s">
        <v>22</v>
      </c>
      <c r="J2480" s="1" t="s">
        <v>0</v>
      </c>
    </row>
    <row r="2481" spans="1:10" x14ac:dyDescent="0.3">
      <c r="A2481" s="1">
        <v>1971277</v>
      </c>
      <c r="B2481" s="1" t="s">
        <v>4600</v>
      </c>
      <c r="C2481" s="1" t="s">
        <v>22</v>
      </c>
      <c r="D2481" s="1" t="s">
        <v>4601</v>
      </c>
      <c r="E2481" s="2">
        <v>0</v>
      </c>
      <c r="F2481" s="1">
        <v>300</v>
      </c>
      <c r="G2481" s="1" t="s">
        <v>72</v>
      </c>
      <c r="H2481" s="1">
        <f t="shared" si="38"/>
        <v>0</v>
      </c>
      <c r="I2481" s="1" t="s">
        <v>22</v>
      </c>
      <c r="J2481" s="1" t="s">
        <v>0</v>
      </c>
    </row>
    <row r="2482" spans="1:10" x14ac:dyDescent="0.3">
      <c r="A2482" s="1">
        <v>1971278</v>
      </c>
      <c r="B2482" s="1" t="s">
        <v>4602</v>
      </c>
      <c r="C2482" s="1" t="s">
        <v>22</v>
      </c>
      <c r="D2482" s="1" t="s">
        <v>4603</v>
      </c>
      <c r="E2482" s="2">
        <v>0</v>
      </c>
      <c r="F2482" s="1">
        <v>300</v>
      </c>
      <c r="G2482" s="1" t="s">
        <v>72</v>
      </c>
      <c r="H2482" s="1">
        <f t="shared" si="38"/>
        <v>0</v>
      </c>
      <c r="I2482" s="1" t="s">
        <v>22</v>
      </c>
      <c r="J2482" s="1" t="s">
        <v>0</v>
      </c>
    </row>
    <row r="2483" spans="1:10" x14ac:dyDescent="0.3">
      <c r="A2483" s="1">
        <v>1971279</v>
      </c>
      <c r="B2483" s="1" t="s">
        <v>4604</v>
      </c>
      <c r="C2483" s="1" t="s">
        <v>22</v>
      </c>
      <c r="D2483" s="1" t="s">
        <v>4605</v>
      </c>
      <c r="E2483" s="2">
        <v>0</v>
      </c>
      <c r="F2483" s="1">
        <v>100</v>
      </c>
      <c r="G2483" s="1" t="s">
        <v>72</v>
      </c>
      <c r="H2483" s="1">
        <f t="shared" si="38"/>
        <v>0</v>
      </c>
      <c r="I2483" s="1" t="s">
        <v>22</v>
      </c>
      <c r="J2483" s="1" t="s">
        <v>0</v>
      </c>
    </row>
    <row r="2484" spans="1:10" x14ac:dyDescent="0.3">
      <c r="A2484" s="1">
        <v>1971280</v>
      </c>
      <c r="B2484" s="1" t="s">
        <v>4606</v>
      </c>
      <c r="C2484" s="1" t="s">
        <v>22</v>
      </c>
      <c r="D2484" s="1" t="s">
        <v>4607</v>
      </c>
      <c r="E2484" s="2">
        <v>0</v>
      </c>
      <c r="F2484" s="1">
        <v>90</v>
      </c>
      <c r="G2484" s="1" t="s">
        <v>72</v>
      </c>
      <c r="H2484" s="1">
        <f t="shared" si="38"/>
        <v>0</v>
      </c>
      <c r="I2484" s="1" t="s">
        <v>22</v>
      </c>
      <c r="J2484" s="1" t="s">
        <v>0</v>
      </c>
    </row>
    <row r="2485" spans="1:10" x14ac:dyDescent="0.3">
      <c r="A2485" s="1">
        <v>1971281</v>
      </c>
      <c r="B2485" s="1" t="s">
        <v>4608</v>
      </c>
      <c r="C2485" s="1" t="s">
        <v>22</v>
      </c>
      <c r="D2485" s="1" t="s">
        <v>4609</v>
      </c>
      <c r="E2485" s="2">
        <v>0</v>
      </c>
      <c r="F2485" s="1">
        <v>4</v>
      </c>
      <c r="G2485" s="1" t="s">
        <v>72</v>
      </c>
      <c r="H2485" s="1">
        <f t="shared" si="38"/>
        <v>0</v>
      </c>
      <c r="I2485" s="1" t="s">
        <v>22</v>
      </c>
      <c r="J2485" s="1" t="s">
        <v>0</v>
      </c>
    </row>
    <row r="2486" spans="1:10" x14ac:dyDescent="0.3">
      <c r="A2486" s="1">
        <v>1971282</v>
      </c>
      <c r="B2486" s="1" t="s">
        <v>4610</v>
      </c>
      <c r="C2486" s="1" t="s">
        <v>3726</v>
      </c>
      <c r="D2486" s="1" t="s">
        <v>4611</v>
      </c>
      <c r="E2486" s="1">
        <f>ROUND(H2487+H2488+H2489+H2490+H2491+H2492,2)</f>
        <v>0</v>
      </c>
      <c r="F2486" s="1">
        <v>1</v>
      </c>
      <c r="G2486" s="1" t="s">
        <v>0</v>
      </c>
      <c r="H2486" s="1">
        <f t="shared" si="38"/>
        <v>0</v>
      </c>
      <c r="I2486" s="1" t="s">
        <v>22</v>
      </c>
      <c r="J2486" s="1" t="s">
        <v>0</v>
      </c>
    </row>
    <row r="2487" spans="1:10" x14ac:dyDescent="0.3">
      <c r="A2487" s="1">
        <v>1971283</v>
      </c>
      <c r="B2487" s="1" t="s">
        <v>4612</v>
      </c>
      <c r="C2487" s="1" t="s">
        <v>22</v>
      </c>
      <c r="D2487" s="1" t="s">
        <v>4613</v>
      </c>
      <c r="E2487" s="2">
        <v>0</v>
      </c>
      <c r="F2487" s="1">
        <v>765</v>
      </c>
      <c r="G2487" s="1" t="s">
        <v>79</v>
      </c>
      <c r="H2487" s="1">
        <f t="shared" si="38"/>
        <v>0</v>
      </c>
      <c r="I2487" s="1" t="s">
        <v>22</v>
      </c>
      <c r="J2487" s="1" t="s">
        <v>0</v>
      </c>
    </row>
    <row r="2488" spans="1:10" x14ac:dyDescent="0.3">
      <c r="A2488" s="1">
        <v>1971284</v>
      </c>
      <c r="B2488" s="1" t="s">
        <v>4614</v>
      </c>
      <c r="C2488" s="1" t="s">
        <v>22</v>
      </c>
      <c r="D2488" s="1" t="s">
        <v>4615</v>
      </c>
      <c r="E2488" s="2">
        <v>0</v>
      </c>
      <c r="F2488" s="1">
        <v>300</v>
      </c>
      <c r="G2488" s="1" t="s">
        <v>72</v>
      </c>
      <c r="H2488" s="1">
        <f t="shared" si="38"/>
        <v>0</v>
      </c>
      <c r="I2488" s="1" t="s">
        <v>22</v>
      </c>
      <c r="J2488" s="1" t="s">
        <v>0</v>
      </c>
    </row>
    <row r="2489" spans="1:10" x14ac:dyDescent="0.3">
      <c r="A2489" s="1">
        <v>1971285</v>
      </c>
      <c r="B2489" s="1" t="s">
        <v>4616</v>
      </c>
      <c r="C2489" s="1" t="s">
        <v>22</v>
      </c>
      <c r="D2489" s="1" t="s">
        <v>4617</v>
      </c>
      <c r="E2489" s="2">
        <v>0</v>
      </c>
      <c r="F2489" s="1">
        <v>100</v>
      </c>
      <c r="G2489" s="1" t="s">
        <v>72</v>
      </c>
      <c r="H2489" s="1">
        <f t="shared" si="38"/>
        <v>0</v>
      </c>
      <c r="I2489" s="1" t="s">
        <v>22</v>
      </c>
      <c r="J2489" s="1" t="s">
        <v>0</v>
      </c>
    </row>
    <row r="2490" spans="1:10" x14ac:dyDescent="0.3">
      <c r="A2490" s="1">
        <v>1971286</v>
      </c>
      <c r="B2490" s="1" t="s">
        <v>4618</v>
      </c>
      <c r="C2490" s="1" t="s">
        <v>22</v>
      </c>
      <c r="D2490" s="1" t="s">
        <v>4619</v>
      </c>
      <c r="E2490" s="2">
        <v>0</v>
      </c>
      <c r="F2490" s="1">
        <v>4</v>
      </c>
      <c r="G2490" s="1" t="s">
        <v>72</v>
      </c>
      <c r="H2490" s="1">
        <f t="shared" si="38"/>
        <v>0</v>
      </c>
      <c r="I2490" s="1" t="s">
        <v>22</v>
      </c>
      <c r="J2490" s="1" t="s">
        <v>0</v>
      </c>
    </row>
    <row r="2491" spans="1:10" x14ac:dyDescent="0.3">
      <c r="A2491" s="1">
        <v>1971287</v>
      </c>
      <c r="B2491" s="1" t="s">
        <v>4620</v>
      </c>
      <c r="C2491" s="1" t="s">
        <v>22</v>
      </c>
      <c r="D2491" s="1" t="s">
        <v>4621</v>
      </c>
      <c r="E2491" s="2">
        <v>0</v>
      </c>
      <c r="F2491" s="1">
        <v>150</v>
      </c>
      <c r="G2491" s="1" t="s">
        <v>72</v>
      </c>
      <c r="H2491" s="1">
        <f t="shared" si="38"/>
        <v>0</v>
      </c>
      <c r="I2491" s="1" t="s">
        <v>22</v>
      </c>
      <c r="J2491" s="1" t="s">
        <v>0</v>
      </c>
    </row>
    <row r="2492" spans="1:10" x14ac:dyDescent="0.3">
      <c r="A2492" s="1">
        <v>1971288</v>
      </c>
      <c r="B2492" s="1" t="s">
        <v>4622</v>
      </c>
      <c r="C2492" s="1" t="s">
        <v>22</v>
      </c>
      <c r="D2492" s="1" t="s">
        <v>4623</v>
      </c>
      <c r="E2492" s="2">
        <v>0</v>
      </c>
      <c r="F2492" s="1">
        <v>17</v>
      </c>
      <c r="G2492" s="1" t="s">
        <v>72</v>
      </c>
      <c r="H2492" s="1">
        <f t="shared" si="38"/>
        <v>0</v>
      </c>
      <c r="I2492" s="1" t="s">
        <v>22</v>
      </c>
      <c r="J2492" s="1" t="s">
        <v>0</v>
      </c>
    </row>
    <row r="2493" spans="1:10" x14ac:dyDescent="0.3">
      <c r="A2493" s="1">
        <v>1971289</v>
      </c>
      <c r="B2493" s="1" t="s">
        <v>4624</v>
      </c>
      <c r="C2493" s="1" t="s">
        <v>3747</v>
      </c>
      <c r="D2493" s="1" t="s">
        <v>4625</v>
      </c>
      <c r="E2493" s="1">
        <f>ROUND(H2494+H2495+H2496,2)</f>
        <v>0</v>
      </c>
      <c r="F2493" s="1">
        <v>1</v>
      </c>
      <c r="G2493" s="1" t="s">
        <v>0</v>
      </c>
      <c r="H2493" s="1">
        <f t="shared" si="38"/>
        <v>0</v>
      </c>
      <c r="I2493" s="1" t="s">
        <v>22</v>
      </c>
      <c r="J2493" s="1" t="s">
        <v>0</v>
      </c>
    </row>
    <row r="2494" spans="1:10" x14ac:dyDescent="0.3">
      <c r="A2494" s="1">
        <v>1971290</v>
      </c>
      <c r="B2494" s="1" t="s">
        <v>4626</v>
      </c>
      <c r="C2494" s="1" t="s">
        <v>22</v>
      </c>
      <c r="D2494" s="1" t="s">
        <v>4627</v>
      </c>
      <c r="E2494" s="2">
        <v>0</v>
      </c>
      <c r="F2494" s="1">
        <v>1</v>
      </c>
      <c r="G2494" s="1" t="s">
        <v>72</v>
      </c>
      <c r="H2494" s="1">
        <f t="shared" si="38"/>
        <v>0</v>
      </c>
      <c r="I2494" s="1" t="s">
        <v>22</v>
      </c>
      <c r="J2494" s="1" t="s">
        <v>0</v>
      </c>
    </row>
    <row r="2495" spans="1:10" x14ac:dyDescent="0.3">
      <c r="A2495" s="1">
        <v>1971291</v>
      </c>
      <c r="B2495" s="1" t="s">
        <v>4628</v>
      </c>
      <c r="C2495" s="1" t="s">
        <v>22</v>
      </c>
      <c r="D2495" s="1" t="s">
        <v>4629</v>
      </c>
      <c r="E2495" s="2">
        <v>0</v>
      </c>
      <c r="F2495" s="1">
        <v>1</v>
      </c>
      <c r="G2495" s="1" t="s">
        <v>72</v>
      </c>
      <c r="H2495" s="1">
        <f t="shared" si="38"/>
        <v>0</v>
      </c>
      <c r="I2495" s="1" t="s">
        <v>22</v>
      </c>
      <c r="J2495" s="1" t="s">
        <v>0</v>
      </c>
    </row>
    <row r="2496" spans="1:10" x14ac:dyDescent="0.3">
      <c r="A2496" s="1">
        <v>1971292</v>
      </c>
      <c r="B2496" s="1" t="s">
        <v>4630</v>
      </c>
      <c r="C2496" s="1" t="s">
        <v>22</v>
      </c>
      <c r="D2496" s="1" t="s">
        <v>4631</v>
      </c>
      <c r="E2496" s="2">
        <v>0</v>
      </c>
      <c r="F2496" s="1">
        <v>1</v>
      </c>
      <c r="G2496" s="1" t="s">
        <v>72</v>
      </c>
      <c r="H2496" s="1">
        <f t="shared" si="38"/>
        <v>0</v>
      </c>
      <c r="I2496" s="1" t="s">
        <v>22</v>
      </c>
      <c r="J2496" s="1" t="s">
        <v>0</v>
      </c>
    </row>
    <row r="2497" spans="1:10" x14ac:dyDescent="0.3">
      <c r="A2497" s="1">
        <v>1971293</v>
      </c>
      <c r="B2497" s="1" t="s">
        <v>4632</v>
      </c>
      <c r="C2497" s="1" t="s">
        <v>3768</v>
      </c>
      <c r="D2497" s="1" t="s">
        <v>2560</v>
      </c>
      <c r="E2497" s="1">
        <f>ROUND(H2498+H2499,2)</f>
        <v>0</v>
      </c>
      <c r="F2497" s="1">
        <v>1</v>
      </c>
      <c r="G2497" s="1" t="s">
        <v>0</v>
      </c>
      <c r="H2497" s="1">
        <f t="shared" si="38"/>
        <v>0</v>
      </c>
      <c r="I2497" s="1" t="s">
        <v>22</v>
      </c>
      <c r="J2497" s="1" t="s">
        <v>0</v>
      </c>
    </row>
    <row r="2498" spans="1:10" x14ac:dyDescent="0.3">
      <c r="A2498" s="1">
        <v>1971294</v>
      </c>
      <c r="B2498" s="1" t="s">
        <v>4633</v>
      </c>
      <c r="C2498" s="1" t="s">
        <v>22</v>
      </c>
      <c r="D2498" s="1" t="s">
        <v>4634</v>
      </c>
      <c r="E2498" s="2">
        <v>0</v>
      </c>
      <c r="F2498" s="1">
        <v>1</v>
      </c>
      <c r="G2498" s="1" t="s">
        <v>72</v>
      </c>
      <c r="H2498" s="1">
        <f t="shared" si="38"/>
        <v>0</v>
      </c>
      <c r="I2498" s="1" t="s">
        <v>22</v>
      </c>
      <c r="J2498" s="1" t="s">
        <v>0</v>
      </c>
    </row>
    <row r="2499" spans="1:10" x14ac:dyDescent="0.3">
      <c r="A2499" s="1">
        <v>1971295</v>
      </c>
      <c r="B2499" s="1" t="s">
        <v>4635</v>
      </c>
      <c r="C2499" s="1" t="s">
        <v>22</v>
      </c>
      <c r="D2499" s="1" t="s">
        <v>4636</v>
      </c>
      <c r="E2499" s="2">
        <v>0</v>
      </c>
      <c r="F2499" s="1">
        <v>1</v>
      </c>
      <c r="G2499" s="1" t="s">
        <v>147</v>
      </c>
      <c r="H2499" s="1">
        <f t="shared" ref="H2499:H2562" si="39">IF(ISNUMBER(VALUE(E2499)),ROUND(SUM(ROUND(E2499,2)*F2499),2),"N")</f>
        <v>0</v>
      </c>
      <c r="I2499" s="1" t="s">
        <v>22</v>
      </c>
      <c r="J2499" s="1" t="s">
        <v>0</v>
      </c>
    </row>
    <row r="2500" spans="1:10" x14ac:dyDescent="0.3">
      <c r="A2500" s="1">
        <v>1971296</v>
      </c>
      <c r="B2500" s="1" t="s">
        <v>4637</v>
      </c>
      <c r="C2500" s="1" t="s">
        <v>22</v>
      </c>
      <c r="D2500" s="1" t="s">
        <v>4638</v>
      </c>
      <c r="E2500" s="1">
        <f>ROUND(H2501,2)</f>
        <v>0</v>
      </c>
      <c r="F2500" s="1">
        <v>1</v>
      </c>
      <c r="G2500" s="1" t="s">
        <v>0</v>
      </c>
      <c r="H2500" s="1">
        <f t="shared" si="39"/>
        <v>0</v>
      </c>
      <c r="I2500" s="1" t="s">
        <v>22</v>
      </c>
      <c r="J2500" s="1" t="s">
        <v>0</v>
      </c>
    </row>
    <row r="2501" spans="1:10" x14ac:dyDescent="0.3">
      <c r="A2501" s="1">
        <v>1971297</v>
      </c>
      <c r="B2501" s="1" t="s">
        <v>4639</v>
      </c>
      <c r="C2501" s="1" t="s">
        <v>2559</v>
      </c>
      <c r="D2501" s="1" t="s">
        <v>4640</v>
      </c>
      <c r="E2501" s="1">
        <f>ROUND(H2502+H2503+H2504+H2505+H2506+H2507+H2508+H2509+H2510+H2511+H2512+H2513+H2514+H2515+H2516,2)</f>
        <v>0</v>
      </c>
      <c r="F2501" s="1">
        <v>1</v>
      </c>
      <c r="G2501" s="1" t="s">
        <v>0</v>
      </c>
      <c r="H2501" s="1">
        <f t="shared" si="39"/>
        <v>0</v>
      </c>
      <c r="I2501" s="1" t="s">
        <v>22</v>
      </c>
      <c r="J2501" s="1" t="s">
        <v>0</v>
      </c>
    </row>
    <row r="2502" spans="1:10" ht="57.6" x14ac:dyDescent="0.3">
      <c r="A2502" s="1">
        <v>1971298</v>
      </c>
      <c r="B2502" s="1" t="s">
        <v>4641</v>
      </c>
      <c r="C2502" s="1" t="s">
        <v>22</v>
      </c>
      <c r="D2502" s="1" t="s">
        <v>4643</v>
      </c>
      <c r="E2502" s="2">
        <v>0</v>
      </c>
      <c r="F2502" s="1">
        <v>1</v>
      </c>
      <c r="G2502" s="1" t="s">
        <v>4642</v>
      </c>
      <c r="H2502" s="1">
        <f t="shared" si="39"/>
        <v>0</v>
      </c>
      <c r="I2502" s="1" t="s">
        <v>22</v>
      </c>
      <c r="J2502" s="1" t="s">
        <v>0</v>
      </c>
    </row>
    <row r="2503" spans="1:10" ht="57.6" x14ac:dyDescent="0.3">
      <c r="A2503" s="1">
        <v>1971299</v>
      </c>
      <c r="B2503" s="1" t="s">
        <v>4644</v>
      </c>
      <c r="C2503" s="1" t="s">
        <v>22</v>
      </c>
      <c r="D2503" s="1" t="s">
        <v>4645</v>
      </c>
      <c r="E2503" s="2">
        <v>0</v>
      </c>
      <c r="F2503" s="1">
        <v>1</v>
      </c>
      <c r="G2503" s="1" t="s">
        <v>4642</v>
      </c>
      <c r="H2503" s="1">
        <f t="shared" si="39"/>
        <v>0</v>
      </c>
      <c r="I2503" s="1" t="s">
        <v>22</v>
      </c>
      <c r="J2503" s="1" t="s">
        <v>0</v>
      </c>
    </row>
    <row r="2504" spans="1:10" ht="72" x14ac:dyDescent="0.3">
      <c r="A2504" s="1">
        <v>1971300</v>
      </c>
      <c r="B2504" s="1" t="s">
        <v>4646</v>
      </c>
      <c r="C2504" s="1" t="s">
        <v>22</v>
      </c>
      <c r="D2504" s="1" t="s">
        <v>4647</v>
      </c>
      <c r="E2504" s="2">
        <v>0</v>
      </c>
      <c r="F2504" s="1">
        <v>1</v>
      </c>
      <c r="G2504" s="1" t="s">
        <v>4642</v>
      </c>
      <c r="H2504" s="1">
        <f t="shared" si="39"/>
        <v>0</v>
      </c>
      <c r="I2504" s="1" t="s">
        <v>22</v>
      </c>
      <c r="J2504" s="1" t="s">
        <v>0</v>
      </c>
    </row>
    <row r="2505" spans="1:10" ht="72" x14ac:dyDescent="0.3">
      <c r="A2505" s="1">
        <v>1971301</v>
      </c>
      <c r="B2505" s="1" t="s">
        <v>4648</v>
      </c>
      <c r="C2505" s="1" t="s">
        <v>22</v>
      </c>
      <c r="D2505" s="1" t="s">
        <v>4649</v>
      </c>
      <c r="E2505" s="2">
        <v>0</v>
      </c>
      <c r="F2505" s="1">
        <v>1</v>
      </c>
      <c r="G2505" s="1" t="s">
        <v>4642</v>
      </c>
      <c r="H2505" s="1">
        <f t="shared" si="39"/>
        <v>0</v>
      </c>
      <c r="I2505" s="1" t="s">
        <v>22</v>
      </c>
      <c r="J2505" s="1" t="s">
        <v>0</v>
      </c>
    </row>
    <row r="2506" spans="1:10" ht="72" x14ac:dyDescent="0.3">
      <c r="A2506" s="1">
        <v>1971302</v>
      </c>
      <c r="B2506" s="1" t="s">
        <v>4650</v>
      </c>
      <c r="C2506" s="1" t="s">
        <v>22</v>
      </c>
      <c r="D2506" s="1" t="s">
        <v>4651</v>
      </c>
      <c r="E2506" s="2">
        <v>0</v>
      </c>
      <c r="F2506" s="1">
        <v>1</v>
      </c>
      <c r="G2506" s="1" t="s">
        <v>4642</v>
      </c>
      <c r="H2506" s="1">
        <f t="shared" si="39"/>
        <v>0</v>
      </c>
      <c r="I2506" s="1" t="s">
        <v>22</v>
      </c>
      <c r="J2506" s="1" t="s">
        <v>0</v>
      </c>
    </row>
    <row r="2507" spans="1:10" ht="43.2" x14ac:dyDescent="0.3">
      <c r="A2507" s="1">
        <v>1971303</v>
      </c>
      <c r="B2507" s="1" t="s">
        <v>4652</v>
      </c>
      <c r="C2507" s="1" t="s">
        <v>22</v>
      </c>
      <c r="D2507" s="1" t="s">
        <v>4653</v>
      </c>
      <c r="E2507" s="2">
        <v>0</v>
      </c>
      <c r="F2507" s="1">
        <v>1</v>
      </c>
      <c r="G2507" s="1" t="s">
        <v>4642</v>
      </c>
      <c r="H2507" s="1">
        <f t="shared" si="39"/>
        <v>0</v>
      </c>
      <c r="I2507" s="1" t="s">
        <v>22</v>
      </c>
      <c r="J2507" s="1" t="s">
        <v>0</v>
      </c>
    </row>
    <row r="2508" spans="1:10" ht="43.2" x14ac:dyDescent="0.3">
      <c r="A2508" s="1">
        <v>1971304</v>
      </c>
      <c r="B2508" s="1" t="s">
        <v>4654</v>
      </c>
      <c r="C2508" s="1" t="s">
        <v>22</v>
      </c>
      <c r="D2508" s="1" t="s">
        <v>4655</v>
      </c>
      <c r="E2508" s="2">
        <v>0</v>
      </c>
      <c r="F2508" s="1">
        <v>1</v>
      </c>
      <c r="G2508" s="1" t="s">
        <v>4642</v>
      </c>
      <c r="H2508" s="1">
        <f t="shared" si="39"/>
        <v>0</v>
      </c>
      <c r="I2508" s="1" t="s">
        <v>22</v>
      </c>
      <c r="J2508" s="1" t="s">
        <v>0</v>
      </c>
    </row>
    <row r="2509" spans="1:10" ht="43.2" x14ac:dyDescent="0.3">
      <c r="A2509" s="1">
        <v>1971305</v>
      </c>
      <c r="B2509" s="1" t="s">
        <v>4656</v>
      </c>
      <c r="C2509" s="1" t="s">
        <v>22</v>
      </c>
      <c r="D2509" s="1" t="s">
        <v>4657</v>
      </c>
      <c r="E2509" s="2">
        <v>0</v>
      </c>
      <c r="F2509" s="1">
        <v>1</v>
      </c>
      <c r="G2509" s="1" t="s">
        <v>4642</v>
      </c>
      <c r="H2509" s="1">
        <f t="shared" si="39"/>
        <v>0</v>
      </c>
      <c r="I2509" s="1" t="s">
        <v>22</v>
      </c>
      <c r="J2509" s="1" t="s">
        <v>0</v>
      </c>
    </row>
    <row r="2510" spans="1:10" ht="57.6" x14ac:dyDescent="0.3">
      <c r="A2510" s="1">
        <v>1971306</v>
      </c>
      <c r="B2510" s="1" t="s">
        <v>4658</v>
      </c>
      <c r="C2510" s="1" t="s">
        <v>22</v>
      </c>
      <c r="D2510" s="1" t="s">
        <v>4659</v>
      </c>
      <c r="E2510" s="2">
        <v>0</v>
      </c>
      <c r="F2510" s="1">
        <v>1</v>
      </c>
      <c r="G2510" s="1" t="s">
        <v>4642</v>
      </c>
      <c r="H2510" s="1">
        <f t="shared" si="39"/>
        <v>0</v>
      </c>
      <c r="I2510" s="1" t="s">
        <v>22</v>
      </c>
      <c r="J2510" s="1" t="s">
        <v>0</v>
      </c>
    </row>
    <row r="2511" spans="1:10" ht="57.6" x14ac:dyDescent="0.3">
      <c r="A2511" s="1">
        <v>1971307</v>
      </c>
      <c r="B2511" s="1" t="s">
        <v>4660</v>
      </c>
      <c r="C2511" s="1" t="s">
        <v>22</v>
      </c>
      <c r="D2511" s="1" t="s">
        <v>4661</v>
      </c>
      <c r="E2511" s="2">
        <v>0</v>
      </c>
      <c r="F2511" s="1">
        <v>1</v>
      </c>
      <c r="G2511" s="1" t="s">
        <v>4642</v>
      </c>
      <c r="H2511" s="1">
        <f t="shared" si="39"/>
        <v>0</v>
      </c>
      <c r="I2511" s="1" t="s">
        <v>22</v>
      </c>
      <c r="J2511" s="1" t="s">
        <v>0</v>
      </c>
    </row>
    <row r="2512" spans="1:10" ht="86.4" x14ac:dyDescent="0.3">
      <c r="A2512" s="1">
        <v>1971308</v>
      </c>
      <c r="B2512" s="1" t="s">
        <v>4662</v>
      </c>
      <c r="C2512" s="1" t="s">
        <v>22</v>
      </c>
      <c r="D2512" s="1" t="s">
        <v>4663</v>
      </c>
      <c r="E2512" s="2">
        <v>0</v>
      </c>
      <c r="F2512" s="1">
        <v>1</v>
      </c>
      <c r="G2512" s="1" t="s">
        <v>4642</v>
      </c>
      <c r="H2512" s="1">
        <f t="shared" si="39"/>
        <v>0</v>
      </c>
      <c r="I2512" s="1" t="s">
        <v>22</v>
      </c>
      <c r="J2512" s="1" t="s">
        <v>0</v>
      </c>
    </row>
    <row r="2513" spans="1:10" ht="57.6" x14ac:dyDescent="0.3">
      <c r="A2513" s="1">
        <v>1971309</v>
      </c>
      <c r="B2513" s="1" t="s">
        <v>4664</v>
      </c>
      <c r="C2513" s="1" t="s">
        <v>22</v>
      </c>
      <c r="D2513" s="1" t="s">
        <v>4665</v>
      </c>
      <c r="E2513" s="2">
        <v>0</v>
      </c>
      <c r="F2513" s="1">
        <v>1</v>
      </c>
      <c r="G2513" s="1" t="s">
        <v>4642</v>
      </c>
      <c r="H2513" s="1">
        <f t="shared" si="39"/>
        <v>0</v>
      </c>
      <c r="I2513" s="1" t="s">
        <v>22</v>
      </c>
      <c r="J2513" s="1" t="s">
        <v>0</v>
      </c>
    </row>
    <row r="2514" spans="1:10" ht="43.2" x14ac:dyDescent="0.3">
      <c r="A2514" s="1">
        <v>1971310</v>
      </c>
      <c r="B2514" s="1" t="s">
        <v>4666</v>
      </c>
      <c r="C2514" s="1" t="s">
        <v>22</v>
      </c>
      <c r="D2514" s="1" t="s">
        <v>4667</v>
      </c>
      <c r="E2514" s="2">
        <v>0</v>
      </c>
      <c r="F2514" s="1">
        <v>1</v>
      </c>
      <c r="G2514" s="1" t="s">
        <v>4642</v>
      </c>
      <c r="H2514" s="1">
        <f t="shared" si="39"/>
        <v>0</v>
      </c>
      <c r="I2514" s="1" t="s">
        <v>22</v>
      </c>
      <c r="J2514" s="1" t="s">
        <v>0</v>
      </c>
    </row>
    <row r="2515" spans="1:10" x14ac:dyDescent="0.3">
      <c r="A2515" s="1">
        <v>1971311</v>
      </c>
      <c r="B2515" s="1" t="s">
        <v>4668</v>
      </c>
      <c r="C2515" s="1" t="s">
        <v>22</v>
      </c>
      <c r="D2515" s="1" t="s">
        <v>4669</v>
      </c>
      <c r="E2515" s="2">
        <v>0</v>
      </c>
      <c r="F2515" s="1">
        <v>1</v>
      </c>
      <c r="G2515" s="1" t="s">
        <v>4642</v>
      </c>
      <c r="H2515" s="1">
        <f t="shared" si="39"/>
        <v>0</v>
      </c>
      <c r="I2515" s="1" t="s">
        <v>22</v>
      </c>
      <c r="J2515" s="1" t="s">
        <v>0</v>
      </c>
    </row>
    <row r="2516" spans="1:10" ht="43.2" x14ac:dyDescent="0.3">
      <c r="A2516" s="1">
        <v>1971312</v>
      </c>
      <c r="B2516" s="1" t="s">
        <v>4670</v>
      </c>
      <c r="C2516" s="1" t="s">
        <v>22</v>
      </c>
      <c r="D2516" s="1" t="s">
        <v>4671</v>
      </c>
      <c r="E2516" s="2">
        <v>0</v>
      </c>
      <c r="F2516" s="1">
        <v>1</v>
      </c>
      <c r="G2516" s="1" t="s">
        <v>4642</v>
      </c>
      <c r="H2516" s="1">
        <f t="shared" si="39"/>
        <v>0</v>
      </c>
      <c r="I2516" s="1" t="s">
        <v>22</v>
      </c>
      <c r="J2516" s="1" t="s">
        <v>0</v>
      </c>
    </row>
    <row r="2517" spans="1:10" x14ac:dyDescent="0.3">
      <c r="A2517" s="1">
        <v>1971313</v>
      </c>
      <c r="B2517" s="1" t="s">
        <v>4672</v>
      </c>
      <c r="C2517" s="1" t="s">
        <v>22</v>
      </c>
      <c r="D2517" s="1" t="s">
        <v>4673</v>
      </c>
      <c r="E2517" s="1">
        <f>ROUND(H2518+H2621,2)</f>
        <v>0</v>
      </c>
      <c r="F2517" s="1">
        <v>1</v>
      </c>
      <c r="G2517" s="1" t="s">
        <v>0</v>
      </c>
      <c r="H2517" s="1">
        <f t="shared" si="39"/>
        <v>0</v>
      </c>
      <c r="I2517" s="1" t="s">
        <v>22</v>
      </c>
      <c r="J2517" s="1" t="s">
        <v>0</v>
      </c>
    </row>
    <row r="2518" spans="1:10" x14ac:dyDescent="0.3">
      <c r="A2518" s="1">
        <v>1971314</v>
      </c>
      <c r="B2518" s="1" t="s">
        <v>4674</v>
      </c>
      <c r="C2518" s="1" t="s">
        <v>22</v>
      </c>
      <c r="D2518" s="1" t="s">
        <v>4675</v>
      </c>
      <c r="E2518" s="1">
        <f>ROUND(H2519+H2578,2)</f>
        <v>0</v>
      </c>
      <c r="F2518" s="1">
        <v>1</v>
      </c>
      <c r="G2518" s="1" t="s">
        <v>0</v>
      </c>
      <c r="H2518" s="1">
        <f t="shared" si="39"/>
        <v>0</v>
      </c>
      <c r="I2518" s="1" t="s">
        <v>22</v>
      </c>
      <c r="J2518" s="1" t="s">
        <v>0</v>
      </c>
    </row>
    <row r="2519" spans="1:10" x14ac:dyDescent="0.3">
      <c r="A2519" s="1">
        <v>1971315</v>
      </c>
      <c r="B2519" s="1" t="s">
        <v>4676</v>
      </c>
      <c r="C2519" s="1" t="s">
        <v>35</v>
      </c>
      <c r="D2519" s="1" t="s">
        <v>36</v>
      </c>
      <c r="E2519" s="1">
        <f>ROUND(H2520+H2527+H2550+H2553+H2563+H2573+H2576,2)</f>
        <v>0</v>
      </c>
      <c r="F2519" s="1">
        <v>1</v>
      </c>
      <c r="G2519" s="1" t="s">
        <v>0</v>
      </c>
      <c r="H2519" s="1">
        <f t="shared" si="39"/>
        <v>0</v>
      </c>
      <c r="I2519" s="1" t="s">
        <v>22</v>
      </c>
      <c r="J2519" s="1" t="s">
        <v>0</v>
      </c>
    </row>
    <row r="2520" spans="1:10" x14ac:dyDescent="0.3">
      <c r="A2520" s="1">
        <v>1971316</v>
      </c>
      <c r="B2520" s="1" t="s">
        <v>4677</v>
      </c>
      <c r="C2520" s="1">
        <v>231</v>
      </c>
      <c r="D2520" s="1" t="s">
        <v>4678</v>
      </c>
      <c r="E2520" s="1">
        <f>ROUND(H2521+H2522+H2523+H2524+H2525+H2526,2)</f>
        <v>0</v>
      </c>
      <c r="F2520" s="1">
        <v>1</v>
      </c>
      <c r="G2520" s="1" t="s">
        <v>0</v>
      </c>
      <c r="H2520" s="1">
        <f t="shared" si="39"/>
        <v>0</v>
      </c>
      <c r="I2520" s="1" t="s">
        <v>22</v>
      </c>
      <c r="J2520" s="1" t="s">
        <v>0</v>
      </c>
    </row>
    <row r="2521" spans="1:10" ht="28.8" x14ac:dyDescent="0.3">
      <c r="A2521" s="1">
        <v>1971317</v>
      </c>
      <c r="B2521" s="1" t="s">
        <v>4679</v>
      </c>
      <c r="C2521" s="1" t="s">
        <v>22</v>
      </c>
      <c r="D2521" s="1" t="s">
        <v>4680</v>
      </c>
      <c r="E2521" s="2">
        <v>0</v>
      </c>
      <c r="F2521" s="1">
        <v>295.39999999999998</v>
      </c>
      <c r="G2521" s="1" t="s">
        <v>55</v>
      </c>
      <c r="H2521" s="1">
        <f t="shared" si="39"/>
        <v>0</v>
      </c>
      <c r="I2521" s="1" t="s">
        <v>22</v>
      </c>
      <c r="J2521" s="1" t="s">
        <v>0</v>
      </c>
    </row>
    <row r="2522" spans="1:10" x14ac:dyDescent="0.3">
      <c r="A2522" s="1">
        <v>1971318</v>
      </c>
      <c r="B2522" s="1" t="s">
        <v>4681</v>
      </c>
      <c r="C2522" s="1" t="s">
        <v>22</v>
      </c>
      <c r="D2522" s="1" t="s">
        <v>4682</v>
      </c>
      <c r="E2522" s="2">
        <v>0</v>
      </c>
      <c r="F2522" s="1">
        <v>40.799999999999997</v>
      </c>
      <c r="G2522" s="1" t="s">
        <v>40</v>
      </c>
      <c r="H2522" s="1">
        <f t="shared" si="39"/>
        <v>0</v>
      </c>
      <c r="I2522" s="1" t="s">
        <v>22</v>
      </c>
      <c r="J2522" s="1" t="s">
        <v>0</v>
      </c>
    </row>
    <row r="2523" spans="1:10" ht="28.8" x14ac:dyDescent="0.3">
      <c r="A2523" s="1">
        <v>1971319</v>
      </c>
      <c r="B2523" s="1" t="s">
        <v>4683</v>
      </c>
      <c r="C2523" s="1" t="s">
        <v>22</v>
      </c>
      <c r="D2523" s="1" t="s">
        <v>4684</v>
      </c>
      <c r="E2523" s="2">
        <v>0</v>
      </c>
      <c r="F2523" s="1">
        <v>295.39999999999998</v>
      </c>
      <c r="G2523" s="1" t="s">
        <v>55</v>
      </c>
      <c r="H2523" s="1">
        <f t="shared" si="39"/>
        <v>0</v>
      </c>
      <c r="I2523" s="1" t="s">
        <v>22</v>
      </c>
      <c r="J2523" s="1" t="s">
        <v>0</v>
      </c>
    </row>
    <row r="2524" spans="1:10" ht="28.8" x14ac:dyDescent="0.3">
      <c r="A2524" s="1">
        <v>1971320</v>
      </c>
      <c r="B2524" s="1" t="s">
        <v>4685</v>
      </c>
      <c r="C2524" s="1" t="s">
        <v>22</v>
      </c>
      <c r="D2524" s="1" t="s">
        <v>4686</v>
      </c>
      <c r="E2524" s="2">
        <v>0</v>
      </c>
      <c r="F2524" s="1">
        <v>295.39999999999998</v>
      </c>
      <c r="G2524" s="1" t="s">
        <v>55</v>
      </c>
      <c r="H2524" s="1">
        <f t="shared" si="39"/>
        <v>0</v>
      </c>
      <c r="I2524" s="1" t="s">
        <v>22</v>
      </c>
      <c r="J2524" s="1" t="s">
        <v>0</v>
      </c>
    </row>
    <row r="2525" spans="1:10" ht="28.8" x14ac:dyDescent="0.3">
      <c r="A2525" s="1">
        <v>1971321</v>
      </c>
      <c r="B2525" s="1" t="s">
        <v>4687</v>
      </c>
      <c r="C2525" s="1" t="s">
        <v>22</v>
      </c>
      <c r="D2525" s="1" t="s">
        <v>4688</v>
      </c>
      <c r="E2525" s="2">
        <v>0</v>
      </c>
      <c r="F2525" s="1">
        <v>295.39999999999998</v>
      </c>
      <c r="G2525" s="1" t="s">
        <v>55</v>
      </c>
      <c r="H2525" s="1">
        <f t="shared" si="39"/>
        <v>0</v>
      </c>
      <c r="I2525" s="1" t="s">
        <v>22</v>
      </c>
      <c r="J2525" s="1" t="s">
        <v>0</v>
      </c>
    </row>
    <row r="2526" spans="1:10" x14ac:dyDescent="0.3">
      <c r="A2526" s="1">
        <v>1971322</v>
      </c>
      <c r="B2526" s="1" t="s">
        <v>4689</v>
      </c>
      <c r="C2526" s="1" t="s">
        <v>22</v>
      </c>
      <c r="D2526" s="1" t="s">
        <v>4690</v>
      </c>
      <c r="E2526" s="2">
        <v>0</v>
      </c>
      <c r="F2526" s="1">
        <v>295.39999999999998</v>
      </c>
      <c r="G2526" s="1" t="s">
        <v>55</v>
      </c>
      <c r="H2526" s="1">
        <f t="shared" si="39"/>
        <v>0</v>
      </c>
      <c r="I2526" s="1" t="s">
        <v>22</v>
      </c>
      <c r="J2526" s="1" t="s">
        <v>0</v>
      </c>
    </row>
    <row r="2527" spans="1:10" x14ac:dyDescent="0.3">
      <c r="A2527" s="1">
        <v>1971323</v>
      </c>
      <c r="B2527" s="1" t="s">
        <v>4691</v>
      </c>
      <c r="C2527" s="1">
        <v>222</v>
      </c>
      <c r="D2527" s="1" t="s">
        <v>4692</v>
      </c>
      <c r="E2527" s="1">
        <f>ROUND(H2528+H2529+H2530+H2531+H2532+H2533+H2534+H2535+H2536+H2537+H2538+H2539+H2540+H2541+H2542+H2543+H2544+H2545+H2546+H2547+H2548+H2549,2)</f>
        <v>0</v>
      </c>
      <c r="F2527" s="1">
        <v>1</v>
      </c>
      <c r="G2527" s="1" t="s">
        <v>0</v>
      </c>
      <c r="H2527" s="1">
        <f t="shared" si="39"/>
        <v>0</v>
      </c>
      <c r="I2527" s="1" t="s">
        <v>22</v>
      </c>
      <c r="J2527" s="1" t="s">
        <v>0</v>
      </c>
    </row>
    <row r="2528" spans="1:10" x14ac:dyDescent="0.3">
      <c r="A2528" s="1">
        <v>1971324</v>
      </c>
      <c r="B2528" s="1" t="s">
        <v>4693</v>
      </c>
      <c r="C2528" s="1" t="s">
        <v>22</v>
      </c>
      <c r="D2528" s="1" t="s">
        <v>4694</v>
      </c>
      <c r="E2528" s="2">
        <v>0</v>
      </c>
      <c r="F2528" s="1">
        <v>50</v>
      </c>
      <c r="G2528" s="1" t="s">
        <v>40</v>
      </c>
      <c r="H2528" s="1">
        <f t="shared" si="39"/>
        <v>0</v>
      </c>
      <c r="I2528" s="1" t="s">
        <v>22</v>
      </c>
      <c r="J2528" s="1" t="s">
        <v>0</v>
      </c>
    </row>
    <row r="2529" spans="1:10" ht="28.8" x14ac:dyDescent="0.3">
      <c r="A2529" s="1">
        <v>1971325</v>
      </c>
      <c r="B2529" s="1" t="s">
        <v>4695</v>
      </c>
      <c r="C2529" s="1" t="s">
        <v>22</v>
      </c>
      <c r="D2529" s="1" t="s">
        <v>4696</v>
      </c>
      <c r="E2529" s="2">
        <v>0</v>
      </c>
      <c r="F2529" s="1">
        <v>7</v>
      </c>
      <c r="G2529" s="1" t="s">
        <v>40</v>
      </c>
      <c r="H2529" s="1">
        <f t="shared" si="39"/>
        <v>0</v>
      </c>
      <c r="I2529" s="1" t="s">
        <v>22</v>
      </c>
      <c r="J2529" s="1" t="s">
        <v>0</v>
      </c>
    </row>
    <row r="2530" spans="1:10" ht="28.8" x14ac:dyDescent="0.3">
      <c r="A2530" s="1">
        <v>1971326</v>
      </c>
      <c r="B2530" s="1" t="s">
        <v>4697</v>
      </c>
      <c r="C2530" s="1" t="s">
        <v>22</v>
      </c>
      <c r="D2530" s="1" t="s">
        <v>4698</v>
      </c>
      <c r="E2530" s="2">
        <v>0</v>
      </c>
      <c r="F2530" s="1">
        <v>57</v>
      </c>
      <c r="G2530" s="1" t="s">
        <v>40</v>
      </c>
      <c r="H2530" s="1">
        <f t="shared" si="39"/>
        <v>0</v>
      </c>
      <c r="I2530" s="1" t="s">
        <v>22</v>
      </c>
      <c r="J2530" s="1" t="s">
        <v>0</v>
      </c>
    </row>
    <row r="2531" spans="1:10" ht="28.8" x14ac:dyDescent="0.3">
      <c r="A2531" s="1">
        <v>1971327</v>
      </c>
      <c r="B2531" s="1" t="s">
        <v>4699</v>
      </c>
      <c r="C2531" s="1" t="s">
        <v>22</v>
      </c>
      <c r="D2531" s="1" t="s">
        <v>4700</v>
      </c>
      <c r="E2531" s="2">
        <v>0</v>
      </c>
      <c r="F2531" s="1">
        <v>57</v>
      </c>
      <c r="G2531" s="1" t="s">
        <v>40</v>
      </c>
      <c r="H2531" s="1">
        <f t="shared" si="39"/>
        <v>0</v>
      </c>
      <c r="I2531" s="1" t="s">
        <v>22</v>
      </c>
      <c r="J2531" s="1" t="s">
        <v>0</v>
      </c>
    </row>
    <row r="2532" spans="1:10" x14ac:dyDescent="0.3">
      <c r="A2532" s="1">
        <v>1971328</v>
      </c>
      <c r="B2532" s="1" t="s">
        <v>4701</v>
      </c>
      <c r="C2532" s="1" t="s">
        <v>22</v>
      </c>
      <c r="D2532" s="1" t="s">
        <v>4702</v>
      </c>
      <c r="E2532" s="2">
        <v>0</v>
      </c>
      <c r="F2532" s="1">
        <v>31.8</v>
      </c>
      <c r="G2532" s="1" t="s">
        <v>40</v>
      </c>
      <c r="H2532" s="1">
        <f t="shared" si="39"/>
        <v>0</v>
      </c>
      <c r="I2532" s="1" t="s">
        <v>22</v>
      </c>
      <c r="J2532" s="1" t="s">
        <v>0</v>
      </c>
    </row>
    <row r="2533" spans="1:10" x14ac:dyDescent="0.3">
      <c r="A2533" s="1">
        <v>1971329</v>
      </c>
      <c r="B2533" s="1" t="s">
        <v>4703</v>
      </c>
      <c r="C2533" s="1" t="s">
        <v>22</v>
      </c>
      <c r="D2533" s="1" t="s">
        <v>4704</v>
      </c>
      <c r="E2533" s="2">
        <v>0</v>
      </c>
      <c r="F2533" s="1">
        <v>3</v>
      </c>
      <c r="G2533" s="1" t="s">
        <v>40</v>
      </c>
      <c r="H2533" s="1">
        <f t="shared" si="39"/>
        <v>0</v>
      </c>
      <c r="I2533" s="1" t="s">
        <v>22</v>
      </c>
      <c r="J2533" s="1" t="s">
        <v>0</v>
      </c>
    </row>
    <row r="2534" spans="1:10" x14ac:dyDescent="0.3">
      <c r="A2534" s="1">
        <v>1971330</v>
      </c>
      <c r="B2534" s="1" t="s">
        <v>4705</v>
      </c>
      <c r="C2534" s="1" t="s">
        <v>22</v>
      </c>
      <c r="D2534" s="1" t="s">
        <v>4706</v>
      </c>
      <c r="E2534" s="2">
        <v>0</v>
      </c>
      <c r="F2534" s="1">
        <v>4</v>
      </c>
      <c r="G2534" s="1" t="s">
        <v>40</v>
      </c>
      <c r="H2534" s="1">
        <f t="shared" si="39"/>
        <v>0</v>
      </c>
      <c r="I2534" s="1" t="s">
        <v>22</v>
      </c>
      <c r="J2534" s="1" t="s">
        <v>0</v>
      </c>
    </row>
    <row r="2535" spans="1:10" x14ac:dyDescent="0.3">
      <c r="A2535" s="1">
        <v>1971331</v>
      </c>
      <c r="B2535" s="1" t="s">
        <v>4707</v>
      </c>
      <c r="C2535" s="1" t="s">
        <v>22</v>
      </c>
      <c r="D2535" s="1" t="s">
        <v>4708</v>
      </c>
      <c r="E2535" s="2">
        <v>0</v>
      </c>
      <c r="F2535" s="1">
        <v>11.5</v>
      </c>
      <c r="G2535" s="1" t="s">
        <v>40</v>
      </c>
      <c r="H2535" s="1">
        <f t="shared" si="39"/>
        <v>0</v>
      </c>
      <c r="I2535" s="1" t="s">
        <v>22</v>
      </c>
      <c r="J2535" s="1" t="s">
        <v>0</v>
      </c>
    </row>
    <row r="2536" spans="1:10" x14ac:dyDescent="0.3">
      <c r="A2536" s="1">
        <v>1971332</v>
      </c>
      <c r="B2536" s="1" t="s">
        <v>4709</v>
      </c>
      <c r="C2536" s="1" t="s">
        <v>22</v>
      </c>
      <c r="D2536" s="1" t="s">
        <v>4710</v>
      </c>
      <c r="E2536" s="2">
        <v>0</v>
      </c>
      <c r="F2536" s="1">
        <v>38.9</v>
      </c>
      <c r="G2536" s="1" t="s">
        <v>55</v>
      </c>
      <c r="H2536" s="1">
        <f t="shared" si="39"/>
        <v>0</v>
      </c>
      <c r="I2536" s="1" t="s">
        <v>22</v>
      </c>
      <c r="J2536" s="1" t="s">
        <v>0</v>
      </c>
    </row>
    <row r="2537" spans="1:10" ht="28.8" x14ac:dyDescent="0.3">
      <c r="A2537" s="1">
        <v>1971333</v>
      </c>
      <c r="B2537" s="1" t="s">
        <v>4711</v>
      </c>
      <c r="C2537" s="1" t="s">
        <v>22</v>
      </c>
      <c r="D2537" s="1" t="s">
        <v>4712</v>
      </c>
      <c r="E2537" s="2">
        <v>0</v>
      </c>
      <c r="F2537" s="1">
        <v>11.4</v>
      </c>
      <c r="G2537" s="1" t="s">
        <v>40</v>
      </c>
      <c r="H2537" s="1">
        <f t="shared" si="39"/>
        <v>0</v>
      </c>
      <c r="I2537" s="1" t="s">
        <v>22</v>
      </c>
      <c r="J2537" s="1" t="s">
        <v>0</v>
      </c>
    </row>
    <row r="2538" spans="1:10" x14ac:dyDescent="0.3">
      <c r="A2538" s="1">
        <v>1971334</v>
      </c>
      <c r="B2538" s="1" t="s">
        <v>4713</v>
      </c>
      <c r="C2538" s="1" t="s">
        <v>22</v>
      </c>
      <c r="D2538" s="1" t="s">
        <v>4714</v>
      </c>
      <c r="E2538" s="2">
        <v>0</v>
      </c>
      <c r="F2538" s="1">
        <v>18.239999999999998</v>
      </c>
      <c r="G2538" s="1" t="s">
        <v>103</v>
      </c>
      <c r="H2538" s="1">
        <f t="shared" si="39"/>
        <v>0</v>
      </c>
      <c r="I2538" s="1" t="s">
        <v>22</v>
      </c>
      <c r="J2538" s="1" t="s">
        <v>0</v>
      </c>
    </row>
    <row r="2539" spans="1:10" ht="28.8" x14ac:dyDescent="0.3">
      <c r="A2539" s="1">
        <v>1971335</v>
      </c>
      <c r="B2539" s="1" t="s">
        <v>4715</v>
      </c>
      <c r="C2539" s="1" t="s">
        <v>22</v>
      </c>
      <c r="D2539" s="1" t="s">
        <v>4716</v>
      </c>
      <c r="E2539" s="2">
        <v>0</v>
      </c>
      <c r="F2539" s="1">
        <v>42.5</v>
      </c>
      <c r="G2539" s="1" t="s">
        <v>103</v>
      </c>
      <c r="H2539" s="1">
        <f t="shared" si="39"/>
        <v>0</v>
      </c>
      <c r="I2539" s="1" t="s">
        <v>22</v>
      </c>
      <c r="J2539" s="1" t="s">
        <v>0</v>
      </c>
    </row>
    <row r="2540" spans="1:10" x14ac:dyDescent="0.3">
      <c r="A2540" s="1">
        <v>1971336</v>
      </c>
      <c r="B2540" s="1" t="s">
        <v>4717</v>
      </c>
      <c r="C2540" s="1" t="s">
        <v>22</v>
      </c>
      <c r="D2540" s="1" t="s">
        <v>4718</v>
      </c>
      <c r="E2540" s="2">
        <v>0</v>
      </c>
      <c r="F2540" s="1">
        <v>42.5</v>
      </c>
      <c r="G2540" s="1" t="s">
        <v>103</v>
      </c>
      <c r="H2540" s="1">
        <f t="shared" si="39"/>
        <v>0</v>
      </c>
      <c r="I2540" s="1" t="s">
        <v>22</v>
      </c>
      <c r="J2540" s="1" t="s">
        <v>0</v>
      </c>
    </row>
    <row r="2541" spans="1:10" ht="28.8" x14ac:dyDescent="0.3">
      <c r="A2541" s="1">
        <v>1971337</v>
      </c>
      <c r="B2541" s="1" t="s">
        <v>4719</v>
      </c>
      <c r="C2541" s="1" t="s">
        <v>22</v>
      </c>
      <c r="D2541" s="1" t="s">
        <v>4720</v>
      </c>
      <c r="E2541" s="2">
        <v>0</v>
      </c>
      <c r="F2541" s="1">
        <v>96</v>
      </c>
      <c r="G2541" s="1" t="s">
        <v>72</v>
      </c>
      <c r="H2541" s="1">
        <f t="shared" si="39"/>
        <v>0</v>
      </c>
      <c r="I2541" s="1" t="s">
        <v>22</v>
      </c>
      <c r="J2541" s="1" t="s">
        <v>0</v>
      </c>
    </row>
    <row r="2542" spans="1:10" x14ac:dyDescent="0.3">
      <c r="A2542" s="1">
        <v>1971338</v>
      </c>
      <c r="B2542" s="1" t="s">
        <v>4721</v>
      </c>
      <c r="C2542" s="1" t="s">
        <v>22</v>
      </c>
      <c r="D2542" s="1" t="s">
        <v>4722</v>
      </c>
      <c r="E2542" s="2">
        <v>0</v>
      </c>
      <c r="F2542" s="1">
        <v>96</v>
      </c>
      <c r="G2542" s="1" t="s">
        <v>72</v>
      </c>
      <c r="H2542" s="1">
        <f t="shared" si="39"/>
        <v>0</v>
      </c>
      <c r="I2542" s="1" t="s">
        <v>22</v>
      </c>
      <c r="J2542" s="1" t="s">
        <v>0</v>
      </c>
    </row>
    <row r="2543" spans="1:10" x14ac:dyDescent="0.3">
      <c r="A2543" s="1">
        <v>1971339</v>
      </c>
      <c r="B2543" s="1" t="s">
        <v>4723</v>
      </c>
      <c r="C2543" s="1" t="s">
        <v>22</v>
      </c>
      <c r="D2543" s="1" t="s">
        <v>4724</v>
      </c>
      <c r="E2543" s="2">
        <v>0</v>
      </c>
      <c r="F2543" s="1">
        <v>192</v>
      </c>
      <c r="G2543" s="1" t="s">
        <v>72</v>
      </c>
      <c r="H2543" s="1">
        <f t="shared" si="39"/>
        <v>0</v>
      </c>
      <c r="I2543" s="1" t="s">
        <v>22</v>
      </c>
      <c r="J2543" s="1" t="s">
        <v>0</v>
      </c>
    </row>
    <row r="2544" spans="1:10" x14ac:dyDescent="0.3">
      <c r="A2544" s="1">
        <v>1971340</v>
      </c>
      <c r="B2544" s="1" t="s">
        <v>4725</v>
      </c>
      <c r="C2544" s="1" t="s">
        <v>22</v>
      </c>
      <c r="D2544" s="1" t="s">
        <v>4726</v>
      </c>
      <c r="E2544" s="2">
        <v>0</v>
      </c>
      <c r="F2544" s="1">
        <v>150</v>
      </c>
      <c r="G2544" s="1" t="s">
        <v>72</v>
      </c>
      <c r="H2544" s="1">
        <f t="shared" si="39"/>
        <v>0</v>
      </c>
      <c r="I2544" s="1" t="s">
        <v>22</v>
      </c>
      <c r="J2544" s="1" t="s">
        <v>0</v>
      </c>
    </row>
    <row r="2545" spans="1:10" x14ac:dyDescent="0.3">
      <c r="A2545" s="1">
        <v>1971341</v>
      </c>
      <c r="B2545" s="1" t="s">
        <v>4727</v>
      </c>
      <c r="C2545" s="1" t="s">
        <v>22</v>
      </c>
      <c r="D2545" s="1" t="s">
        <v>4728</v>
      </c>
      <c r="E2545" s="2">
        <v>0</v>
      </c>
      <c r="F2545" s="1">
        <v>27</v>
      </c>
      <c r="G2545" s="1" t="s">
        <v>441</v>
      </c>
      <c r="H2545" s="1">
        <f t="shared" si="39"/>
        <v>0</v>
      </c>
      <c r="I2545" s="1" t="s">
        <v>22</v>
      </c>
      <c r="J2545" s="1" t="s">
        <v>0</v>
      </c>
    </row>
    <row r="2546" spans="1:10" x14ac:dyDescent="0.3">
      <c r="A2546" s="1">
        <v>1971342</v>
      </c>
      <c r="B2546" s="1" t="s">
        <v>4729</v>
      </c>
      <c r="C2546" s="1" t="s">
        <v>22</v>
      </c>
      <c r="D2546" s="1" t="s">
        <v>4730</v>
      </c>
      <c r="E2546" s="2">
        <v>0</v>
      </c>
      <c r="F2546" s="1">
        <v>45</v>
      </c>
      <c r="G2546" s="1" t="s">
        <v>72</v>
      </c>
      <c r="H2546" s="1">
        <f t="shared" si="39"/>
        <v>0</v>
      </c>
      <c r="I2546" s="1" t="s">
        <v>22</v>
      </c>
      <c r="J2546" s="1" t="s">
        <v>0</v>
      </c>
    </row>
    <row r="2547" spans="1:10" x14ac:dyDescent="0.3">
      <c r="A2547" s="1">
        <v>1971343</v>
      </c>
      <c r="B2547" s="1" t="s">
        <v>4731</v>
      </c>
      <c r="C2547" s="1" t="s">
        <v>22</v>
      </c>
      <c r="D2547" s="1" t="s">
        <v>4732</v>
      </c>
      <c r="E2547" s="2">
        <v>0</v>
      </c>
      <c r="F2547" s="1">
        <v>12</v>
      </c>
      <c r="G2547" s="1" t="s">
        <v>72</v>
      </c>
      <c r="H2547" s="1">
        <f t="shared" si="39"/>
        <v>0</v>
      </c>
      <c r="I2547" s="1" t="s">
        <v>22</v>
      </c>
      <c r="J2547" s="1" t="s">
        <v>0</v>
      </c>
    </row>
    <row r="2548" spans="1:10" x14ac:dyDescent="0.3">
      <c r="A2548" s="1">
        <v>1971344</v>
      </c>
      <c r="B2548" s="1" t="s">
        <v>4733</v>
      </c>
      <c r="C2548" s="1" t="s">
        <v>22</v>
      </c>
      <c r="D2548" s="1" t="s">
        <v>4734</v>
      </c>
      <c r="E2548" s="2">
        <v>0</v>
      </c>
      <c r="F2548" s="1">
        <v>12</v>
      </c>
      <c r="G2548" s="1" t="s">
        <v>72</v>
      </c>
      <c r="H2548" s="1">
        <f t="shared" si="39"/>
        <v>0</v>
      </c>
      <c r="I2548" s="1" t="s">
        <v>22</v>
      </c>
      <c r="J2548" s="1" t="s">
        <v>0</v>
      </c>
    </row>
    <row r="2549" spans="1:10" x14ac:dyDescent="0.3">
      <c r="A2549" s="1">
        <v>1971345</v>
      </c>
      <c r="B2549" s="1" t="s">
        <v>4735</v>
      </c>
      <c r="C2549" s="1" t="s">
        <v>22</v>
      </c>
      <c r="D2549" s="1" t="s">
        <v>4736</v>
      </c>
      <c r="E2549" s="2">
        <v>0</v>
      </c>
      <c r="F2549" s="1">
        <v>3</v>
      </c>
      <c r="G2549" s="1" t="s">
        <v>72</v>
      </c>
      <c r="H2549" s="1">
        <f t="shared" si="39"/>
        <v>0</v>
      </c>
      <c r="I2549" s="1" t="s">
        <v>22</v>
      </c>
      <c r="J2549" s="1" t="s">
        <v>0</v>
      </c>
    </row>
    <row r="2550" spans="1:10" x14ac:dyDescent="0.3">
      <c r="A2550" s="1">
        <v>1971346</v>
      </c>
      <c r="B2550" s="1" t="s">
        <v>4737</v>
      </c>
      <c r="C2550" s="1">
        <v>230</v>
      </c>
      <c r="D2550" s="1" t="s">
        <v>4738</v>
      </c>
      <c r="E2550" s="1">
        <f>ROUND(H2551+H2552,2)</f>
        <v>0</v>
      </c>
      <c r="F2550" s="1">
        <v>1</v>
      </c>
      <c r="G2550" s="1" t="s">
        <v>0</v>
      </c>
      <c r="H2550" s="1">
        <f t="shared" si="39"/>
        <v>0</v>
      </c>
      <c r="I2550" s="1" t="s">
        <v>22</v>
      </c>
      <c r="J2550" s="1" t="s">
        <v>0</v>
      </c>
    </row>
    <row r="2551" spans="1:10" ht="28.8" x14ac:dyDescent="0.3">
      <c r="A2551" s="1">
        <v>1971347</v>
      </c>
      <c r="B2551" s="1" t="s">
        <v>4739</v>
      </c>
      <c r="C2551" s="1" t="s">
        <v>22</v>
      </c>
      <c r="D2551" s="1" t="s">
        <v>4740</v>
      </c>
      <c r="E2551" s="2">
        <v>0</v>
      </c>
      <c r="F2551" s="1">
        <v>3</v>
      </c>
      <c r="G2551" s="1" t="s">
        <v>72</v>
      </c>
      <c r="H2551" s="1">
        <f t="shared" si="39"/>
        <v>0</v>
      </c>
      <c r="I2551" s="1" t="s">
        <v>22</v>
      </c>
      <c r="J2551" s="1" t="s">
        <v>0</v>
      </c>
    </row>
    <row r="2552" spans="1:10" x14ac:dyDescent="0.3">
      <c r="A2552" s="1">
        <v>1971348</v>
      </c>
      <c r="B2552" s="1" t="s">
        <v>4741</v>
      </c>
      <c r="C2552" s="1" t="s">
        <v>22</v>
      </c>
      <c r="D2552" s="1" t="s">
        <v>4742</v>
      </c>
      <c r="E2552" s="2">
        <v>0</v>
      </c>
      <c r="F2552" s="1">
        <v>3</v>
      </c>
      <c r="G2552" s="1" t="s">
        <v>72</v>
      </c>
      <c r="H2552" s="1">
        <f t="shared" si="39"/>
        <v>0</v>
      </c>
      <c r="I2552" s="1" t="s">
        <v>22</v>
      </c>
      <c r="J2552" s="1" t="s">
        <v>0</v>
      </c>
    </row>
    <row r="2553" spans="1:10" x14ac:dyDescent="0.3">
      <c r="A2553" s="1">
        <v>1971349</v>
      </c>
      <c r="B2553" s="1" t="s">
        <v>4743</v>
      </c>
      <c r="C2553" s="1" t="s">
        <v>4744</v>
      </c>
      <c r="D2553" s="1" t="s">
        <v>4745</v>
      </c>
      <c r="E2553" s="1">
        <f>ROUND(H2554+H2555+H2556+H2557+H2558+H2559+H2560+H2561+H2562,2)</f>
        <v>0</v>
      </c>
      <c r="F2553" s="1">
        <v>1</v>
      </c>
      <c r="G2553" s="1" t="s">
        <v>0</v>
      </c>
      <c r="H2553" s="1">
        <f t="shared" si="39"/>
        <v>0</v>
      </c>
      <c r="I2553" s="1" t="s">
        <v>22</v>
      </c>
      <c r="J2553" s="1" t="s">
        <v>0</v>
      </c>
    </row>
    <row r="2554" spans="1:10" ht="28.8" x14ac:dyDescent="0.3">
      <c r="A2554" s="1">
        <v>1971350</v>
      </c>
      <c r="B2554" s="1" t="s">
        <v>4746</v>
      </c>
      <c r="C2554" s="1" t="s">
        <v>22</v>
      </c>
      <c r="D2554" s="1" t="s">
        <v>4747</v>
      </c>
      <c r="E2554" s="2">
        <v>0</v>
      </c>
      <c r="F2554" s="1">
        <v>150.6</v>
      </c>
      <c r="G2554" s="1" t="s">
        <v>55</v>
      </c>
      <c r="H2554" s="1">
        <f t="shared" si="39"/>
        <v>0</v>
      </c>
      <c r="I2554" s="1" t="s">
        <v>22</v>
      </c>
      <c r="J2554" s="1" t="s">
        <v>0</v>
      </c>
    </row>
    <row r="2555" spans="1:10" x14ac:dyDescent="0.3">
      <c r="A2555" s="1">
        <v>1971351</v>
      </c>
      <c r="B2555" s="1" t="s">
        <v>4748</v>
      </c>
      <c r="C2555" s="1" t="s">
        <v>22</v>
      </c>
      <c r="D2555" s="1" t="s">
        <v>4749</v>
      </c>
      <c r="E2555" s="2">
        <v>0</v>
      </c>
      <c r="F2555" s="1">
        <v>150.6</v>
      </c>
      <c r="G2555" s="1" t="s">
        <v>55</v>
      </c>
      <c r="H2555" s="1">
        <f t="shared" si="39"/>
        <v>0</v>
      </c>
      <c r="I2555" s="1" t="s">
        <v>22</v>
      </c>
      <c r="J2555" s="1" t="s">
        <v>0</v>
      </c>
    </row>
    <row r="2556" spans="1:10" x14ac:dyDescent="0.3">
      <c r="A2556" s="1">
        <v>1971352</v>
      </c>
      <c r="B2556" s="1" t="s">
        <v>4750</v>
      </c>
      <c r="C2556" s="1" t="s">
        <v>22</v>
      </c>
      <c r="D2556" s="1" t="s">
        <v>4751</v>
      </c>
      <c r="E2556" s="2">
        <v>0</v>
      </c>
      <c r="F2556" s="1">
        <v>158.13</v>
      </c>
      <c r="G2556" s="1" t="s">
        <v>55</v>
      </c>
      <c r="H2556" s="1">
        <f t="shared" si="39"/>
        <v>0</v>
      </c>
      <c r="I2556" s="1" t="s">
        <v>22</v>
      </c>
      <c r="J2556" s="1" t="s">
        <v>0</v>
      </c>
    </row>
    <row r="2557" spans="1:10" x14ac:dyDescent="0.3">
      <c r="A2557" s="1">
        <v>1971353</v>
      </c>
      <c r="B2557" s="1" t="s">
        <v>4752</v>
      </c>
      <c r="C2557" s="1" t="s">
        <v>22</v>
      </c>
      <c r="D2557" s="1" t="s">
        <v>4753</v>
      </c>
      <c r="E2557" s="2">
        <v>0</v>
      </c>
      <c r="F2557" s="1">
        <v>158.13</v>
      </c>
      <c r="G2557" s="1" t="s">
        <v>55</v>
      </c>
      <c r="H2557" s="1">
        <f t="shared" si="39"/>
        <v>0</v>
      </c>
      <c r="I2557" s="1" t="s">
        <v>22</v>
      </c>
      <c r="J2557" s="1" t="s">
        <v>0</v>
      </c>
    </row>
    <row r="2558" spans="1:10" x14ac:dyDescent="0.3">
      <c r="A2558" s="1">
        <v>1971354</v>
      </c>
      <c r="B2558" s="1" t="s">
        <v>4754</v>
      </c>
      <c r="C2558" s="1" t="s">
        <v>22</v>
      </c>
      <c r="D2558" s="1" t="s">
        <v>4755</v>
      </c>
      <c r="E2558" s="2">
        <v>0</v>
      </c>
      <c r="F2558" s="1">
        <v>158.13</v>
      </c>
      <c r="G2558" s="1" t="s">
        <v>55</v>
      </c>
      <c r="H2558" s="1">
        <f t="shared" si="39"/>
        <v>0</v>
      </c>
      <c r="I2558" s="1" t="s">
        <v>22</v>
      </c>
      <c r="J2558" s="1" t="s">
        <v>0</v>
      </c>
    </row>
    <row r="2559" spans="1:10" ht="28.8" x14ac:dyDescent="0.3">
      <c r="A2559" s="1">
        <v>1971355</v>
      </c>
      <c r="B2559" s="1" t="s">
        <v>4756</v>
      </c>
      <c r="C2559" s="1" t="s">
        <v>22</v>
      </c>
      <c r="D2559" s="1" t="s">
        <v>4757</v>
      </c>
      <c r="E2559" s="2">
        <v>0</v>
      </c>
      <c r="F2559" s="1">
        <v>144.80000000000001</v>
      </c>
      <c r="G2559" s="1" t="s">
        <v>55</v>
      </c>
      <c r="H2559" s="1">
        <f t="shared" si="39"/>
        <v>0</v>
      </c>
      <c r="I2559" s="1" t="s">
        <v>22</v>
      </c>
      <c r="J2559" s="1" t="s">
        <v>0</v>
      </c>
    </row>
    <row r="2560" spans="1:10" ht="28.8" x14ac:dyDescent="0.3">
      <c r="A2560" s="1">
        <v>1971356</v>
      </c>
      <c r="B2560" s="1" t="s">
        <v>4758</v>
      </c>
      <c r="C2560" s="1" t="s">
        <v>22</v>
      </c>
      <c r="D2560" s="1" t="s">
        <v>4759</v>
      </c>
      <c r="E2560" s="2">
        <v>0</v>
      </c>
      <c r="F2560" s="1">
        <v>590.79999999999995</v>
      </c>
      <c r="G2560" s="1" t="s">
        <v>55</v>
      </c>
      <c r="H2560" s="1">
        <f t="shared" si="39"/>
        <v>0</v>
      </c>
      <c r="I2560" s="1" t="s">
        <v>22</v>
      </c>
      <c r="J2560" s="1" t="s">
        <v>0</v>
      </c>
    </row>
    <row r="2561" spans="1:10" ht="28.8" x14ac:dyDescent="0.3">
      <c r="A2561" s="1">
        <v>1971357</v>
      </c>
      <c r="B2561" s="1" t="s">
        <v>4760</v>
      </c>
      <c r="C2561" s="1" t="s">
        <v>22</v>
      </c>
      <c r="D2561" s="1" t="s">
        <v>4761</v>
      </c>
      <c r="E2561" s="2">
        <v>0</v>
      </c>
      <c r="F2561" s="1">
        <v>10</v>
      </c>
      <c r="G2561" s="1" t="s">
        <v>716</v>
      </c>
      <c r="H2561" s="1">
        <f t="shared" si="39"/>
        <v>0</v>
      </c>
      <c r="I2561" s="1" t="s">
        <v>22</v>
      </c>
      <c r="J2561" s="1" t="s">
        <v>0</v>
      </c>
    </row>
    <row r="2562" spans="1:10" x14ac:dyDescent="0.3">
      <c r="A2562" s="1">
        <v>1971358</v>
      </c>
      <c r="B2562" s="1" t="s">
        <v>4762</v>
      </c>
      <c r="C2562" s="1" t="s">
        <v>22</v>
      </c>
      <c r="D2562" s="1" t="s">
        <v>4763</v>
      </c>
      <c r="E2562" s="2">
        <v>0</v>
      </c>
      <c r="F2562" s="1">
        <v>5</v>
      </c>
      <c r="G2562" s="1" t="s">
        <v>40</v>
      </c>
      <c r="H2562" s="1">
        <f t="shared" si="39"/>
        <v>0</v>
      </c>
      <c r="I2562" s="1" t="s">
        <v>22</v>
      </c>
      <c r="J2562" s="1" t="s">
        <v>0</v>
      </c>
    </row>
    <row r="2563" spans="1:10" x14ac:dyDescent="0.3">
      <c r="A2563" s="1">
        <v>1971359</v>
      </c>
      <c r="B2563" s="1" t="s">
        <v>4764</v>
      </c>
      <c r="C2563" s="1" t="s">
        <v>4765</v>
      </c>
      <c r="D2563" s="1" t="s">
        <v>4766</v>
      </c>
      <c r="E2563" s="1">
        <f>ROUND(H2564+H2565+H2566+H2567+H2568+H2569+H2570+H2571+H2572,2)</f>
        <v>0</v>
      </c>
      <c r="F2563" s="1">
        <v>1</v>
      </c>
      <c r="G2563" s="1" t="s">
        <v>0</v>
      </c>
      <c r="H2563" s="1">
        <f t="shared" ref="H2563:H2626" si="40">IF(ISNUMBER(VALUE(E2563)),ROUND(SUM(ROUND(E2563,2)*F2563),2),"N")</f>
        <v>0</v>
      </c>
      <c r="I2563" s="1" t="s">
        <v>22</v>
      </c>
      <c r="J2563" s="1" t="s">
        <v>0</v>
      </c>
    </row>
    <row r="2564" spans="1:10" ht="28.8" x14ac:dyDescent="0.3">
      <c r="A2564" s="1">
        <v>1971360</v>
      </c>
      <c r="B2564" s="1" t="s">
        <v>4767</v>
      </c>
      <c r="C2564" s="1" t="s">
        <v>22</v>
      </c>
      <c r="D2564" s="1" t="s">
        <v>4768</v>
      </c>
      <c r="E2564" s="2">
        <v>0</v>
      </c>
      <c r="F2564" s="1">
        <v>536</v>
      </c>
      <c r="G2564" s="1" t="s">
        <v>72</v>
      </c>
      <c r="H2564" s="1">
        <f t="shared" si="40"/>
        <v>0</v>
      </c>
      <c r="I2564" s="1" t="s">
        <v>22</v>
      </c>
      <c r="J2564" s="1" t="s">
        <v>0</v>
      </c>
    </row>
    <row r="2565" spans="1:10" ht="43.2" x14ac:dyDescent="0.3">
      <c r="A2565" s="1">
        <v>1971361</v>
      </c>
      <c r="B2565" s="1" t="s">
        <v>4769</v>
      </c>
      <c r="C2565" s="1" t="s">
        <v>22</v>
      </c>
      <c r="D2565" s="1" t="s">
        <v>4770</v>
      </c>
      <c r="E2565" s="2">
        <v>0</v>
      </c>
      <c r="F2565" s="1">
        <v>274</v>
      </c>
      <c r="G2565" s="1" t="s">
        <v>72</v>
      </c>
      <c r="H2565" s="1">
        <f t="shared" si="40"/>
        <v>0</v>
      </c>
      <c r="I2565" s="1" t="s">
        <v>22</v>
      </c>
      <c r="J2565" s="1" t="s">
        <v>0</v>
      </c>
    </row>
    <row r="2566" spans="1:10" ht="43.2" x14ac:dyDescent="0.3">
      <c r="A2566" s="1">
        <v>1971362</v>
      </c>
      <c r="B2566" s="1" t="s">
        <v>4771</v>
      </c>
      <c r="C2566" s="1" t="s">
        <v>22</v>
      </c>
      <c r="D2566" s="1" t="s">
        <v>4772</v>
      </c>
      <c r="E2566" s="2">
        <v>0</v>
      </c>
      <c r="F2566" s="1">
        <v>3</v>
      </c>
      <c r="G2566" s="1" t="s">
        <v>72</v>
      </c>
      <c r="H2566" s="1">
        <f t="shared" si="40"/>
        <v>0</v>
      </c>
      <c r="I2566" s="1" t="s">
        <v>22</v>
      </c>
      <c r="J2566" s="1" t="s">
        <v>0</v>
      </c>
    </row>
    <row r="2567" spans="1:10" x14ac:dyDescent="0.3">
      <c r="A2567" s="1">
        <v>1971363</v>
      </c>
      <c r="B2567" s="1" t="s">
        <v>4773</v>
      </c>
      <c r="C2567" s="1" t="s">
        <v>22</v>
      </c>
      <c r="D2567" s="1" t="s">
        <v>4774</v>
      </c>
      <c r="E2567" s="2">
        <v>0</v>
      </c>
      <c r="F2567" s="1">
        <v>1560</v>
      </c>
      <c r="G2567" s="1" t="s">
        <v>72</v>
      </c>
      <c r="H2567" s="1">
        <f t="shared" si="40"/>
        <v>0</v>
      </c>
      <c r="I2567" s="1" t="s">
        <v>22</v>
      </c>
      <c r="J2567" s="1" t="s">
        <v>0</v>
      </c>
    </row>
    <row r="2568" spans="1:10" ht="28.8" x14ac:dyDescent="0.3">
      <c r="A2568" s="1">
        <v>1971364</v>
      </c>
      <c r="B2568" s="1" t="s">
        <v>4775</v>
      </c>
      <c r="C2568" s="1" t="s">
        <v>22</v>
      </c>
      <c r="D2568" s="1" t="s">
        <v>4776</v>
      </c>
      <c r="E2568" s="2">
        <v>0</v>
      </c>
      <c r="F2568" s="1">
        <v>536</v>
      </c>
      <c r="G2568" s="1" t="s">
        <v>72</v>
      </c>
      <c r="H2568" s="1">
        <f t="shared" si="40"/>
        <v>0</v>
      </c>
      <c r="I2568" s="1" t="s">
        <v>22</v>
      </c>
      <c r="J2568" s="1" t="s">
        <v>0</v>
      </c>
    </row>
    <row r="2569" spans="1:10" ht="28.8" x14ac:dyDescent="0.3">
      <c r="A2569" s="1">
        <v>1971365</v>
      </c>
      <c r="B2569" s="1" t="s">
        <v>4777</v>
      </c>
      <c r="C2569" s="1" t="s">
        <v>22</v>
      </c>
      <c r="D2569" s="1" t="s">
        <v>4778</v>
      </c>
      <c r="E2569" s="2">
        <v>0</v>
      </c>
      <c r="F2569" s="1">
        <v>274</v>
      </c>
      <c r="G2569" s="1" t="s">
        <v>72</v>
      </c>
      <c r="H2569" s="1">
        <f t="shared" si="40"/>
        <v>0</v>
      </c>
      <c r="I2569" s="1" t="s">
        <v>22</v>
      </c>
      <c r="J2569" s="1" t="s">
        <v>0</v>
      </c>
    </row>
    <row r="2570" spans="1:10" ht="28.8" x14ac:dyDescent="0.3">
      <c r="A2570" s="1">
        <v>1971366</v>
      </c>
      <c r="B2570" s="1" t="s">
        <v>4779</v>
      </c>
      <c r="C2570" s="1" t="s">
        <v>22</v>
      </c>
      <c r="D2570" s="1" t="s">
        <v>4780</v>
      </c>
      <c r="E2570" s="2">
        <v>0</v>
      </c>
      <c r="F2570" s="1">
        <v>3</v>
      </c>
      <c r="G2570" s="1" t="s">
        <v>72</v>
      </c>
      <c r="H2570" s="1">
        <f t="shared" si="40"/>
        <v>0</v>
      </c>
      <c r="I2570" s="1" t="s">
        <v>22</v>
      </c>
      <c r="J2570" s="1" t="s">
        <v>0</v>
      </c>
    </row>
    <row r="2571" spans="1:10" ht="57.6" x14ac:dyDescent="0.3">
      <c r="A2571" s="1">
        <v>1971367</v>
      </c>
      <c r="B2571" s="1" t="s">
        <v>4781</v>
      </c>
      <c r="C2571" s="1" t="s">
        <v>22</v>
      </c>
      <c r="D2571" s="1" t="s">
        <v>4782</v>
      </c>
      <c r="E2571" s="2">
        <v>0</v>
      </c>
      <c r="F2571" s="1">
        <v>3</v>
      </c>
      <c r="G2571" s="1" t="s">
        <v>72</v>
      </c>
      <c r="H2571" s="1">
        <f t="shared" si="40"/>
        <v>0</v>
      </c>
      <c r="I2571" s="1" t="s">
        <v>22</v>
      </c>
      <c r="J2571" s="1" t="s">
        <v>0</v>
      </c>
    </row>
    <row r="2572" spans="1:10" ht="43.2" x14ac:dyDescent="0.3">
      <c r="A2572" s="1">
        <v>1971368</v>
      </c>
      <c r="B2572" s="1" t="s">
        <v>4783</v>
      </c>
      <c r="C2572" s="1" t="s">
        <v>22</v>
      </c>
      <c r="D2572" s="1" t="s">
        <v>4784</v>
      </c>
      <c r="E2572" s="2">
        <v>0</v>
      </c>
      <c r="F2572" s="1">
        <v>3</v>
      </c>
      <c r="G2572" s="1" t="s">
        <v>72</v>
      </c>
      <c r="H2572" s="1">
        <f t="shared" si="40"/>
        <v>0</v>
      </c>
      <c r="I2572" s="1" t="s">
        <v>22</v>
      </c>
      <c r="J2572" s="1" t="s">
        <v>0</v>
      </c>
    </row>
    <row r="2573" spans="1:10" x14ac:dyDescent="0.3">
      <c r="A2573" s="1">
        <v>1971369</v>
      </c>
      <c r="B2573" s="1" t="s">
        <v>4785</v>
      </c>
      <c r="C2573" s="1" t="s">
        <v>4786</v>
      </c>
      <c r="D2573" s="1" t="s">
        <v>4787</v>
      </c>
      <c r="E2573" s="1">
        <f>ROUND(H2574+H2575,2)</f>
        <v>0</v>
      </c>
      <c r="F2573" s="1">
        <v>1</v>
      </c>
      <c r="G2573" s="1" t="s">
        <v>0</v>
      </c>
      <c r="H2573" s="1">
        <f t="shared" si="40"/>
        <v>0</v>
      </c>
      <c r="I2573" s="1" t="s">
        <v>22</v>
      </c>
      <c r="J2573" s="1" t="s">
        <v>0</v>
      </c>
    </row>
    <row r="2574" spans="1:10" ht="28.8" x14ac:dyDescent="0.3">
      <c r="A2574" s="1">
        <v>1971370</v>
      </c>
      <c r="B2574" s="1" t="s">
        <v>4788</v>
      </c>
      <c r="C2574" s="1" t="s">
        <v>22</v>
      </c>
      <c r="D2574" s="1" t="s">
        <v>4789</v>
      </c>
      <c r="E2574" s="2">
        <v>0</v>
      </c>
      <c r="F2574" s="1">
        <v>144.80000000000001</v>
      </c>
      <c r="G2574" s="1" t="s">
        <v>55</v>
      </c>
      <c r="H2574" s="1">
        <f t="shared" si="40"/>
        <v>0</v>
      </c>
      <c r="I2574" s="1" t="s">
        <v>22</v>
      </c>
      <c r="J2574" s="1" t="s">
        <v>0</v>
      </c>
    </row>
    <row r="2575" spans="1:10" x14ac:dyDescent="0.3">
      <c r="A2575" s="1">
        <v>1971371</v>
      </c>
      <c r="B2575" s="1" t="s">
        <v>4790</v>
      </c>
      <c r="C2575" s="1" t="s">
        <v>22</v>
      </c>
      <c r="D2575" s="1" t="s">
        <v>4791</v>
      </c>
      <c r="E2575" s="2">
        <v>0</v>
      </c>
      <c r="F2575" s="1">
        <v>20.271999999999998</v>
      </c>
      <c r="G2575" s="1" t="s">
        <v>103</v>
      </c>
      <c r="H2575" s="1">
        <f t="shared" si="40"/>
        <v>0</v>
      </c>
      <c r="I2575" s="1" t="s">
        <v>22</v>
      </c>
      <c r="J2575" s="1" t="s">
        <v>0</v>
      </c>
    </row>
    <row r="2576" spans="1:10" x14ac:dyDescent="0.3">
      <c r="A2576" s="1">
        <v>1971372</v>
      </c>
      <c r="B2576" s="1" t="s">
        <v>4792</v>
      </c>
      <c r="C2576" s="1" t="s">
        <v>4793</v>
      </c>
      <c r="D2576" s="1" t="s">
        <v>4794</v>
      </c>
      <c r="E2576" s="1">
        <f>ROUND(H2577,2)</f>
        <v>0</v>
      </c>
      <c r="F2576" s="1">
        <v>1</v>
      </c>
      <c r="G2576" s="1" t="s">
        <v>0</v>
      </c>
      <c r="H2576" s="1">
        <f t="shared" si="40"/>
        <v>0</v>
      </c>
      <c r="I2576" s="1" t="s">
        <v>22</v>
      </c>
      <c r="J2576" s="1" t="s">
        <v>0</v>
      </c>
    </row>
    <row r="2577" spans="1:10" ht="28.8" x14ac:dyDescent="0.3">
      <c r="A2577" s="1">
        <v>1971373</v>
      </c>
      <c r="B2577" s="1" t="s">
        <v>4795</v>
      </c>
      <c r="C2577" s="1" t="s">
        <v>22</v>
      </c>
      <c r="D2577" s="1" t="s">
        <v>4796</v>
      </c>
      <c r="E2577" s="2">
        <v>0</v>
      </c>
      <c r="F2577" s="1">
        <v>64.94</v>
      </c>
      <c r="G2577" s="1" t="s">
        <v>103</v>
      </c>
      <c r="H2577" s="1">
        <f t="shared" si="40"/>
        <v>0</v>
      </c>
      <c r="I2577" s="1" t="s">
        <v>22</v>
      </c>
      <c r="J2577" s="1" t="s">
        <v>0</v>
      </c>
    </row>
    <row r="2578" spans="1:10" x14ac:dyDescent="0.3">
      <c r="A2578" s="1">
        <v>1971374</v>
      </c>
      <c r="B2578" s="1" t="s">
        <v>4797</v>
      </c>
      <c r="C2578" s="1" t="s">
        <v>4798</v>
      </c>
      <c r="D2578" s="1" t="s">
        <v>4799</v>
      </c>
      <c r="E2578" s="1">
        <f>ROUND(H2579+H2581+H2589+H2594+H2615,2)</f>
        <v>0</v>
      </c>
      <c r="F2578" s="1">
        <v>1</v>
      </c>
      <c r="G2578" s="1" t="s">
        <v>0</v>
      </c>
      <c r="H2578" s="1">
        <f t="shared" si="40"/>
        <v>0</v>
      </c>
      <c r="I2578" s="1" t="s">
        <v>22</v>
      </c>
      <c r="J2578" s="1" t="s">
        <v>0</v>
      </c>
    </row>
    <row r="2579" spans="1:10" x14ac:dyDescent="0.3">
      <c r="A2579" s="1">
        <v>1971375</v>
      </c>
      <c r="B2579" s="1" t="s">
        <v>4800</v>
      </c>
      <c r="C2579" s="1" t="s">
        <v>4801</v>
      </c>
      <c r="D2579" s="1" t="s">
        <v>4802</v>
      </c>
      <c r="E2579" s="1">
        <f>ROUND(H2580,2)</f>
        <v>0</v>
      </c>
      <c r="F2579" s="1">
        <v>1</v>
      </c>
      <c r="G2579" s="1" t="s">
        <v>0</v>
      </c>
      <c r="H2579" s="1">
        <f t="shared" si="40"/>
        <v>0</v>
      </c>
      <c r="I2579" s="1" t="s">
        <v>22</v>
      </c>
      <c r="J2579" s="1" t="s">
        <v>0</v>
      </c>
    </row>
    <row r="2580" spans="1:10" x14ac:dyDescent="0.3">
      <c r="A2580" s="1">
        <v>1971376</v>
      </c>
      <c r="B2580" s="1" t="s">
        <v>4803</v>
      </c>
      <c r="C2580" s="1" t="s">
        <v>22</v>
      </c>
      <c r="D2580" s="1" t="s">
        <v>4804</v>
      </c>
      <c r="E2580" s="2">
        <v>0</v>
      </c>
      <c r="F2580" s="1">
        <v>3</v>
      </c>
      <c r="G2580" s="1" t="s">
        <v>72</v>
      </c>
      <c r="H2580" s="1">
        <f t="shared" si="40"/>
        <v>0</v>
      </c>
      <c r="I2580" s="1" t="s">
        <v>22</v>
      </c>
      <c r="J2580" s="1" t="s">
        <v>0</v>
      </c>
    </row>
    <row r="2581" spans="1:10" x14ac:dyDescent="0.3">
      <c r="A2581" s="1">
        <v>1971377</v>
      </c>
      <c r="B2581" s="1" t="s">
        <v>4805</v>
      </c>
      <c r="C2581" s="1" t="s">
        <v>4806</v>
      </c>
      <c r="D2581" s="1" t="s">
        <v>4807</v>
      </c>
      <c r="E2581" s="1">
        <f>ROUND(H2582+H2583+H2584+H2585+H2586+H2587+H2588,2)</f>
        <v>0</v>
      </c>
      <c r="F2581" s="1">
        <v>1</v>
      </c>
      <c r="G2581" s="1" t="s">
        <v>0</v>
      </c>
      <c r="H2581" s="1">
        <f t="shared" si="40"/>
        <v>0</v>
      </c>
      <c r="I2581" s="1" t="s">
        <v>22</v>
      </c>
      <c r="J2581" s="1" t="s">
        <v>0</v>
      </c>
    </row>
    <row r="2582" spans="1:10" x14ac:dyDescent="0.3">
      <c r="A2582" s="1">
        <v>1971378</v>
      </c>
      <c r="B2582" s="1" t="s">
        <v>4808</v>
      </c>
      <c r="C2582" s="1" t="s">
        <v>22</v>
      </c>
      <c r="D2582" s="1" t="s">
        <v>4809</v>
      </c>
      <c r="E2582" s="2">
        <v>0</v>
      </c>
      <c r="F2582" s="1">
        <v>25</v>
      </c>
      <c r="G2582" s="1" t="s">
        <v>72</v>
      </c>
      <c r="H2582" s="1">
        <f t="shared" si="40"/>
        <v>0</v>
      </c>
      <c r="I2582" s="1" t="s">
        <v>22</v>
      </c>
      <c r="J2582" s="1" t="s">
        <v>0</v>
      </c>
    </row>
    <row r="2583" spans="1:10" x14ac:dyDescent="0.3">
      <c r="A2583" s="1">
        <v>1971379</v>
      </c>
      <c r="B2583" s="1" t="s">
        <v>4810</v>
      </c>
      <c r="C2583" s="1" t="s">
        <v>22</v>
      </c>
      <c r="D2583" s="1" t="s">
        <v>4811</v>
      </c>
      <c r="E2583" s="2">
        <v>0</v>
      </c>
      <c r="F2583" s="1">
        <v>9</v>
      </c>
      <c r="G2583" s="1" t="s">
        <v>72</v>
      </c>
      <c r="H2583" s="1">
        <f t="shared" si="40"/>
        <v>0</v>
      </c>
      <c r="I2583" s="1" t="s">
        <v>22</v>
      </c>
      <c r="J2583" s="1" t="s">
        <v>0</v>
      </c>
    </row>
    <row r="2584" spans="1:10" x14ac:dyDescent="0.3">
      <c r="A2584" s="1">
        <v>1971380</v>
      </c>
      <c r="B2584" s="1" t="s">
        <v>4812</v>
      </c>
      <c r="C2584" s="1" t="s">
        <v>22</v>
      </c>
      <c r="D2584" s="1" t="s">
        <v>4813</v>
      </c>
      <c r="E2584" s="2">
        <v>0</v>
      </c>
      <c r="F2584" s="1">
        <v>15</v>
      </c>
      <c r="G2584" s="1" t="s">
        <v>72</v>
      </c>
      <c r="H2584" s="1">
        <f t="shared" si="40"/>
        <v>0</v>
      </c>
      <c r="I2584" s="1" t="s">
        <v>22</v>
      </c>
      <c r="J2584" s="1" t="s">
        <v>0</v>
      </c>
    </row>
    <row r="2585" spans="1:10" x14ac:dyDescent="0.3">
      <c r="A2585" s="1">
        <v>1971381</v>
      </c>
      <c r="B2585" s="1" t="s">
        <v>4814</v>
      </c>
      <c r="C2585" s="1" t="s">
        <v>22</v>
      </c>
      <c r="D2585" s="1" t="s">
        <v>4815</v>
      </c>
      <c r="E2585" s="2">
        <v>0</v>
      </c>
      <c r="F2585" s="1">
        <v>34</v>
      </c>
      <c r="G2585" s="1" t="s">
        <v>72</v>
      </c>
      <c r="H2585" s="1">
        <f t="shared" si="40"/>
        <v>0</v>
      </c>
      <c r="I2585" s="1" t="s">
        <v>22</v>
      </c>
      <c r="J2585" s="1" t="s">
        <v>0</v>
      </c>
    </row>
    <row r="2586" spans="1:10" x14ac:dyDescent="0.3">
      <c r="A2586" s="1">
        <v>1971382</v>
      </c>
      <c r="B2586" s="1" t="s">
        <v>4816</v>
      </c>
      <c r="C2586" s="1" t="s">
        <v>22</v>
      </c>
      <c r="D2586" s="1" t="s">
        <v>4817</v>
      </c>
      <c r="E2586" s="2">
        <v>0</v>
      </c>
      <c r="F2586" s="1">
        <v>17</v>
      </c>
      <c r="G2586" s="1" t="s">
        <v>72</v>
      </c>
      <c r="H2586" s="1">
        <f t="shared" si="40"/>
        <v>0</v>
      </c>
      <c r="I2586" s="1" t="s">
        <v>22</v>
      </c>
      <c r="J2586" s="1" t="s">
        <v>0</v>
      </c>
    </row>
    <row r="2587" spans="1:10" x14ac:dyDescent="0.3">
      <c r="A2587" s="1">
        <v>1971383</v>
      </c>
      <c r="B2587" s="1" t="s">
        <v>4818</v>
      </c>
      <c r="C2587" s="1" t="s">
        <v>22</v>
      </c>
      <c r="D2587" s="1" t="s">
        <v>4819</v>
      </c>
      <c r="E2587" s="2">
        <v>0</v>
      </c>
      <c r="F2587" s="1">
        <v>20</v>
      </c>
      <c r="G2587" s="1" t="s">
        <v>72</v>
      </c>
      <c r="H2587" s="1">
        <f t="shared" si="40"/>
        <v>0</v>
      </c>
      <c r="I2587" s="1" t="s">
        <v>22</v>
      </c>
      <c r="J2587" s="1" t="s">
        <v>0</v>
      </c>
    </row>
    <row r="2588" spans="1:10" x14ac:dyDescent="0.3">
      <c r="A2588" s="1">
        <v>1971384</v>
      </c>
      <c r="B2588" s="1" t="s">
        <v>4820</v>
      </c>
      <c r="C2588" s="1" t="s">
        <v>22</v>
      </c>
      <c r="D2588" s="1" t="s">
        <v>4821</v>
      </c>
      <c r="E2588" s="2">
        <v>0</v>
      </c>
      <c r="F2588" s="1">
        <v>39</v>
      </c>
      <c r="G2588" s="1" t="s">
        <v>72</v>
      </c>
      <c r="H2588" s="1">
        <f t="shared" si="40"/>
        <v>0</v>
      </c>
      <c r="I2588" s="1" t="s">
        <v>22</v>
      </c>
      <c r="J2588" s="1" t="s">
        <v>0</v>
      </c>
    </row>
    <row r="2589" spans="1:10" x14ac:dyDescent="0.3">
      <c r="A2589" s="1">
        <v>1971385</v>
      </c>
      <c r="B2589" s="1" t="s">
        <v>4822</v>
      </c>
      <c r="C2589" s="1" t="s">
        <v>4823</v>
      </c>
      <c r="D2589" s="1" t="s">
        <v>4824</v>
      </c>
      <c r="E2589" s="1">
        <f>ROUND(H2590+H2591+H2592+H2593,2)</f>
        <v>0</v>
      </c>
      <c r="F2589" s="1">
        <v>1</v>
      </c>
      <c r="G2589" s="1" t="s">
        <v>0</v>
      </c>
      <c r="H2589" s="1">
        <f t="shared" si="40"/>
        <v>0</v>
      </c>
      <c r="I2589" s="1" t="s">
        <v>22</v>
      </c>
      <c r="J2589" s="1" t="s">
        <v>0</v>
      </c>
    </row>
    <row r="2590" spans="1:10" x14ac:dyDescent="0.3">
      <c r="A2590" s="1">
        <v>1971386</v>
      </c>
      <c r="B2590" s="1" t="s">
        <v>4825</v>
      </c>
      <c r="C2590" s="1" t="s">
        <v>22</v>
      </c>
      <c r="D2590" s="1" t="s">
        <v>4826</v>
      </c>
      <c r="E2590" s="2">
        <v>0</v>
      </c>
      <c r="F2590" s="1">
        <v>22</v>
      </c>
      <c r="G2590" s="1" t="s">
        <v>72</v>
      </c>
      <c r="H2590" s="1">
        <f t="shared" si="40"/>
        <v>0</v>
      </c>
      <c r="I2590" s="1" t="s">
        <v>22</v>
      </c>
      <c r="J2590" s="1" t="s">
        <v>0</v>
      </c>
    </row>
    <row r="2591" spans="1:10" x14ac:dyDescent="0.3">
      <c r="A2591" s="1">
        <v>1971387</v>
      </c>
      <c r="B2591" s="1" t="s">
        <v>4827</v>
      </c>
      <c r="C2591" s="1" t="s">
        <v>22</v>
      </c>
      <c r="D2591" s="1" t="s">
        <v>4828</v>
      </c>
      <c r="E2591" s="2">
        <v>0</v>
      </c>
      <c r="F2591" s="1">
        <v>12</v>
      </c>
      <c r="G2591" s="1" t="s">
        <v>72</v>
      </c>
      <c r="H2591" s="1">
        <f t="shared" si="40"/>
        <v>0</v>
      </c>
      <c r="I2591" s="1" t="s">
        <v>22</v>
      </c>
      <c r="J2591" s="1" t="s">
        <v>0</v>
      </c>
    </row>
    <row r="2592" spans="1:10" x14ac:dyDescent="0.3">
      <c r="A2592" s="1">
        <v>1971388</v>
      </c>
      <c r="B2592" s="1" t="s">
        <v>4829</v>
      </c>
      <c r="C2592" s="1" t="s">
        <v>22</v>
      </c>
      <c r="D2592" s="1" t="s">
        <v>4830</v>
      </c>
      <c r="E2592" s="2">
        <v>0</v>
      </c>
      <c r="F2592" s="1">
        <v>22</v>
      </c>
      <c r="G2592" s="1" t="s">
        <v>72</v>
      </c>
      <c r="H2592" s="1">
        <f t="shared" si="40"/>
        <v>0</v>
      </c>
      <c r="I2592" s="1" t="s">
        <v>22</v>
      </c>
      <c r="J2592" s="1" t="s">
        <v>0</v>
      </c>
    </row>
    <row r="2593" spans="1:10" x14ac:dyDescent="0.3">
      <c r="A2593" s="1">
        <v>1971389</v>
      </c>
      <c r="B2593" s="1" t="s">
        <v>4831</v>
      </c>
      <c r="C2593" s="1" t="s">
        <v>22</v>
      </c>
      <c r="D2593" s="1" t="s">
        <v>4832</v>
      </c>
      <c r="E2593" s="2">
        <v>0</v>
      </c>
      <c r="F2593" s="1">
        <v>59</v>
      </c>
      <c r="G2593" s="1" t="s">
        <v>72</v>
      </c>
      <c r="H2593" s="1">
        <f t="shared" si="40"/>
        <v>0</v>
      </c>
      <c r="I2593" s="1" t="s">
        <v>22</v>
      </c>
      <c r="J2593" s="1" t="s">
        <v>0</v>
      </c>
    </row>
    <row r="2594" spans="1:10" x14ac:dyDescent="0.3">
      <c r="A2594" s="1">
        <v>1971390</v>
      </c>
      <c r="B2594" s="1" t="s">
        <v>4833</v>
      </c>
      <c r="C2594" s="1" t="s">
        <v>4834</v>
      </c>
      <c r="D2594" s="1" t="s">
        <v>4835</v>
      </c>
      <c r="E2594" s="1">
        <f>ROUND(H2595+H2596+H2597+H2598+H2599+H2600+H2601+H2602+H2603+H2604+H2605+H2606+H2607+H2608+H2609+H2610+H2611+H2612+H2613+H2614,2)</f>
        <v>0</v>
      </c>
      <c r="F2594" s="1">
        <v>1</v>
      </c>
      <c r="G2594" s="1" t="s">
        <v>0</v>
      </c>
      <c r="H2594" s="1">
        <f t="shared" si="40"/>
        <v>0</v>
      </c>
      <c r="I2594" s="1" t="s">
        <v>22</v>
      </c>
      <c r="J2594" s="1" t="s">
        <v>0</v>
      </c>
    </row>
    <row r="2595" spans="1:10" x14ac:dyDescent="0.3">
      <c r="A2595" s="1">
        <v>1971391</v>
      </c>
      <c r="B2595" s="1" t="s">
        <v>4836</v>
      </c>
      <c r="C2595" s="1" t="s">
        <v>22</v>
      </c>
      <c r="D2595" s="1" t="s">
        <v>4837</v>
      </c>
      <c r="E2595" s="2">
        <v>0</v>
      </c>
      <c r="F2595" s="1">
        <v>6</v>
      </c>
      <c r="G2595" s="1" t="s">
        <v>72</v>
      </c>
      <c r="H2595" s="1">
        <f t="shared" si="40"/>
        <v>0</v>
      </c>
      <c r="I2595" s="1" t="s">
        <v>22</v>
      </c>
      <c r="J2595" s="1" t="s">
        <v>0</v>
      </c>
    </row>
    <row r="2596" spans="1:10" x14ac:dyDescent="0.3">
      <c r="A2596" s="1">
        <v>1971392</v>
      </c>
      <c r="B2596" s="1" t="s">
        <v>4838</v>
      </c>
      <c r="C2596" s="1" t="s">
        <v>22</v>
      </c>
      <c r="D2596" s="1" t="s">
        <v>4839</v>
      </c>
      <c r="E2596" s="2">
        <v>0</v>
      </c>
      <c r="F2596" s="1">
        <v>21</v>
      </c>
      <c r="G2596" s="1" t="s">
        <v>72</v>
      </c>
      <c r="H2596" s="1">
        <f t="shared" si="40"/>
        <v>0</v>
      </c>
      <c r="I2596" s="1" t="s">
        <v>22</v>
      </c>
      <c r="J2596" s="1" t="s">
        <v>0</v>
      </c>
    </row>
    <row r="2597" spans="1:10" x14ac:dyDescent="0.3">
      <c r="A2597" s="1">
        <v>1971393</v>
      </c>
      <c r="B2597" s="1" t="s">
        <v>4840</v>
      </c>
      <c r="C2597" s="1" t="s">
        <v>22</v>
      </c>
      <c r="D2597" s="1" t="s">
        <v>4841</v>
      </c>
      <c r="E2597" s="2">
        <v>0</v>
      </c>
      <c r="F2597" s="1">
        <v>12</v>
      </c>
      <c r="G2597" s="1" t="s">
        <v>72</v>
      </c>
      <c r="H2597" s="1">
        <f t="shared" si="40"/>
        <v>0</v>
      </c>
      <c r="I2597" s="1" t="s">
        <v>22</v>
      </c>
      <c r="J2597" s="1" t="s">
        <v>0</v>
      </c>
    </row>
    <row r="2598" spans="1:10" x14ac:dyDescent="0.3">
      <c r="A2598" s="1">
        <v>1971394</v>
      </c>
      <c r="B2598" s="1" t="s">
        <v>4842</v>
      </c>
      <c r="C2598" s="1" t="s">
        <v>22</v>
      </c>
      <c r="D2598" s="1" t="s">
        <v>4843</v>
      </c>
      <c r="E2598" s="2">
        <v>0</v>
      </c>
      <c r="F2598" s="1">
        <v>12</v>
      </c>
      <c r="G2598" s="1" t="s">
        <v>72</v>
      </c>
      <c r="H2598" s="1">
        <f t="shared" si="40"/>
        <v>0</v>
      </c>
      <c r="I2598" s="1" t="s">
        <v>22</v>
      </c>
      <c r="J2598" s="1" t="s">
        <v>0</v>
      </c>
    </row>
    <row r="2599" spans="1:10" x14ac:dyDescent="0.3">
      <c r="A2599" s="1">
        <v>1971395</v>
      </c>
      <c r="B2599" s="1" t="s">
        <v>4844</v>
      </c>
      <c r="C2599" s="1" t="s">
        <v>22</v>
      </c>
      <c r="D2599" s="1" t="s">
        <v>4845</v>
      </c>
      <c r="E2599" s="2">
        <v>0</v>
      </c>
      <c r="F2599" s="1">
        <v>38</v>
      </c>
      <c r="G2599" s="1" t="s">
        <v>72</v>
      </c>
      <c r="H2599" s="1">
        <f t="shared" si="40"/>
        <v>0</v>
      </c>
      <c r="I2599" s="1" t="s">
        <v>22</v>
      </c>
      <c r="J2599" s="1" t="s">
        <v>0</v>
      </c>
    </row>
    <row r="2600" spans="1:10" x14ac:dyDescent="0.3">
      <c r="A2600" s="1">
        <v>1971396</v>
      </c>
      <c r="B2600" s="1" t="s">
        <v>4846</v>
      </c>
      <c r="C2600" s="1" t="s">
        <v>22</v>
      </c>
      <c r="D2600" s="1" t="s">
        <v>4847</v>
      </c>
      <c r="E2600" s="2">
        <v>0</v>
      </c>
      <c r="F2600" s="1">
        <v>81</v>
      </c>
      <c r="G2600" s="1" t="s">
        <v>72</v>
      </c>
      <c r="H2600" s="1">
        <f t="shared" si="40"/>
        <v>0</v>
      </c>
      <c r="I2600" s="1" t="s">
        <v>22</v>
      </c>
      <c r="J2600" s="1" t="s">
        <v>0</v>
      </c>
    </row>
    <row r="2601" spans="1:10" x14ac:dyDescent="0.3">
      <c r="A2601" s="1">
        <v>1971397</v>
      </c>
      <c r="B2601" s="1" t="s">
        <v>4848</v>
      </c>
      <c r="C2601" s="1" t="s">
        <v>22</v>
      </c>
      <c r="D2601" s="1" t="s">
        <v>4849</v>
      </c>
      <c r="E2601" s="2">
        <v>0</v>
      </c>
      <c r="F2601" s="1">
        <v>22</v>
      </c>
      <c r="G2601" s="1" t="s">
        <v>72</v>
      </c>
      <c r="H2601" s="1">
        <f t="shared" si="40"/>
        <v>0</v>
      </c>
      <c r="I2601" s="1" t="s">
        <v>22</v>
      </c>
      <c r="J2601" s="1" t="s">
        <v>0</v>
      </c>
    </row>
    <row r="2602" spans="1:10" x14ac:dyDescent="0.3">
      <c r="A2602" s="1">
        <v>1971398</v>
      </c>
      <c r="B2602" s="1" t="s">
        <v>4850</v>
      </c>
      <c r="C2602" s="1" t="s">
        <v>22</v>
      </c>
      <c r="D2602" s="1" t="s">
        <v>4851</v>
      </c>
      <c r="E2602" s="2">
        <v>0</v>
      </c>
      <c r="F2602" s="1">
        <v>27</v>
      </c>
      <c r="G2602" s="1" t="s">
        <v>72</v>
      </c>
      <c r="H2602" s="1">
        <f t="shared" si="40"/>
        <v>0</v>
      </c>
      <c r="I2602" s="1" t="s">
        <v>22</v>
      </c>
      <c r="J2602" s="1" t="s">
        <v>0</v>
      </c>
    </row>
    <row r="2603" spans="1:10" x14ac:dyDescent="0.3">
      <c r="A2603" s="1">
        <v>1971399</v>
      </c>
      <c r="B2603" s="1" t="s">
        <v>4852</v>
      </c>
      <c r="C2603" s="1" t="s">
        <v>22</v>
      </c>
      <c r="D2603" s="1" t="s">
        <v>4853</v>
      </c>
      <c r="E2603" s="2">
        <v>0</v>
      </c>
      <c r="F2603" s="1">
        <v>22</v>
      </c>
      <c r="G2603" s="1" t="s">
        <v>72</v>
      </c>
      <c r="H2603" s="1">
        <f t="shared" si="40"/>
        <v>0</v>
      </c>
      <c r="I2603" s="1" t="s">
        <v>22</v>
      </c>
      <c r="J2603" s="1" t="s">
        <v>0</v>
      </c>
    </row>
    <row r="2604" spans="1:10" x14ac:dyDescent="0.3">
      <c r="A2604" s="1">
        <v>1971400</v>
      </c>
      <c r="B2604" s="1" t="s">
        <v>4854</v>
      </c>
      <c r="C2604" s="1" t="s">
        <v>22</v>
      </c>
      <c r="D2604" s="1" t="s">
        <v>4855</v>
      </c>
      <c r="E2604" s="2">
        <v>0</v>
      </c>
      <c r="F2604" s="1">
        <v>14</v>
      </c>
      <c r="G2604" s="1" t="s">
        <v>72</v>
      </c>
      <c r="H2604" s="1">
        <f t="shared" si="40"/>
        <v>0</v>
      </c>
      <c r="I2604" s="1" t="s">
        <v>22</v>
      </c>
      <c r="J2604" s="1" t="s">
        <v>0</v>
      </c>
    </row>
    <row r="2605" spans="1:10" x14ac:dyDescent="0.3">
      <c r="A2605" s="1">
        <v>1971401</v>
      </c>
      <c r="B2605" s="1" t="s">
        <v>4856</v>
      </c>
      <c r="C2605" s="1" t="s">
        <v>22</v>
      </c>
      <c r="D2605" s="1" t="s">
        <v>4857</v>
      </c>
      <c r="E2605" s="2">
        <v>0</v>
      </c>
      <c r="F2605" s="1">
        <v>6</v>
      </c>
      <c r="G2605" s="1" t="s">
        <v>72</v>
      </c>
      <c r="H2605" s="1">
        <f t="shared" si="40"/>
        <v>0</v>
      </c>
      <c r="I2605" s="1" t="s">
        <v>22</v>
      </c>
      <c r="J2605" s="1" t="s">
        <v>0</v>
      </c>
    </row>
    <row r="2606" spans="1:10" x14ac:dyDescent="0.3">
      <c r="A2606" s="1">
        <v>1971402</v>
      </c>
      <c r="B2606" s="1" t="s">
        <v>4858</v>
      </c>
      <c r="C2606" s="1" t="s">
        <v>22</v>
      </c>
      <c r="D2606" s="1" t="s">
        <v>4859</v>
      </c>
      <c r="E2606" s="2">
        <v>0</v>
      </c>
      <c r="F2606" s="1">
        <v>21</v>
      </c>
      <c r="G2606" s="1" t="s">
        <v>72</v>
      </c>
      <c r="H2606" s="1">
        <f t="shared" si="40"/>
        <v>0</v>
      </c>
      <c r="I2606" s="1" t="s">
        <v>22</v>
      </c>
      <c r="J2606" s="1" t="s">
        <v>0</v>
      </c>
    </row>
    <row r="2607" spans="1:10" x14ac:dyDescent="0.3">
      <c r="A2607" s="1">
        <v>1971403</v>
      </c>
      <c r="B2607" s="1" t="s">
        <v>4860</v>
      </c>
      <c r="C2607" s="1" t="s">
        <v>22</v>
      </c>
      <c r="D2607" s="1" t="s">
        <v>4861</v>
      </c>
      <c r="E2607" s="2">
        <v>0</v>
      </c>
      <c r="F2607" s="1">
        <v>21</v>
      </c>
      <c r="G2607" s="1" t="s">
        <v>72</v>
      </c>
      <c r="H2607" s="1">
        <f t="shared" si="40"/>
        <v>0</v>
      </c>
      <c r="I2607" s="1" t="s">
        <v>22</v>
      </c>
      <c r="J2607" s="1" t="s">
        <v>0</v>
      </c>
    </row>
    <row r="2608" spans="1:10" x14ac:dyDescent="0.3">
      <c r="A2608" s="1">
        <v>1971404</v>
      </c>
      <c r="B2608" s="1" t="s">
        <v>4862</v>
      </c>
      <c r="C2608" s="1" t="s">
        <v>22</v>
      </c>
      <c r="D2608" s="1" t="s">
        <v>4863</v>
      </c>
      <c r="E2608" s="2">
        <v>0</v>
      </c>
      <c r="F2608" s="1">
        <v>27</v>
      </c>
      <c r="G2608" s="1" t="s">
        <v>72</v>
      </c>
      <c r="H2608" s="1">
        <f t="shared" si="40"/>
        <v>0</v>
      </c>
      <c r="I2608" s="1" t="s">
        <v>22</v>
      </c>
      <c r="J2608" s="1" t="s">
        <v>0</v>
      </c>
    </row>
    <row r="2609" spans="1:10" x14ac:dyDescent="0.3">
      <c r="A2609" s="1">
        <v>1971405</v>
      </c>
      <c r="B2609" s="1" t="s">
        <v>4864</v>
      </c>
      <c r="C2609" s="1" t="s">
        <v>22</v>
      </c>
      <c r="D2609" s="1" t="s">
        <v>4865</v>
      </c>
      <c r="E2609" s="2">
        <v>0</v>
      </c>
      <c r="F2609" s="1">
        <v>27</v>
      </c>
      <c r="G2609" s="1" t="s">
        <v>72</v>
      </c>
      <c r="H2609" s="1">
        <f t="shared" si="40"/>
        <v>0</v>
      </c>
      <c r="I2609" s="1" t="s">
        <v>22</v>
      </c>
      <c r="J2609" s="1" t="s">
        <v>0</v>
      </c>
    </row>
    <row r="2610" spans="1:10" x14ac:dyDescent="0.3">
      <c r="A2610" s="1">
        <v>1971406</v>
      </c>
      <c r="B2610" s="1" t="s">
        <v>4866</v>
      </c>
      <c r="C2610" s="1" t="s">
        <v>22</v>
      </c>
      <c r="D2610" s="1" t="s">
        <v>4867</v>
      </c>
      <c r="E2610" s="2">
        <v>0</v>
      </c>
      <c r="F2610" s="1">
        <v>27</v>
      </c>
      <c r="G2610" s="1" t="s">
        <v>72</v>
      </c>
      <c r="H2610" s="1">
        <f t="shared" si="40"/>
        <v>0</v>
      </c>
      <c r="I2610" s="1" t="s">
        <v>22</v>
      </c>
      <c r="J2610" s="1" t="s">
        <v>0</v>
      </c>
    </row>
    <row r="2611" spans="1:10" x14ac:dyDescent="0.3">
      <c r="A2611" s="1">
        <v>1971407</v>
      </c>
      <c r="B2611" s="1" t="s">
        <v>4868</v>
      </c>
      <c r="C2611" s="1" t="s">
        <v>22</v>
      </c>
      <c r="D2611" s="1" t="s">
        <v>4869</v>
      </c>
      <c r="E2611" s="2">
        <v>0</v>
      </c>
      <c r="F2611" s="1">
        <v>22</v>
      </c>
      <c r="G2611" s="1" t="s">
        <v>72</v>
      </c>
      <c r="H2611" s="1">
        <f t="shared" si="40"/>
        <v>0</v>
      </c>
      <c r="I2611" s="1" t="s">
        <v>22</v>
      </c>
      <c r="J2611" s="1" t="s">
        <v>0</v>
      </c>
    </row>
    <row r="2612" spans="1:10" x14ac:dyDescent="0.3">
      <c r="A2612" s="1">
        <v>1971408</v>
      </c>
      <c r="B2612" s="1" t="s">
        <v>4870</v>
      </c>
      <c r="C2612" s="1" t="s">
        <v>22</v>
      </c>
      <c r="D2612" s="1" t="s">
        <v>4871</v>
      </c>
      <c r="E2612" s="2">
        <v>0</v>
      </c>
      <c r="F2612" s="1">
        <v>38</v>
      </c>
      <c r="G2612" s="1" t="s">
        <v>72</v>
      </c>
      <c r="H2612" s="1">
        <f t="shared" si="40"/>
        <v>0</v>
      </c>
      <c r="I2612" s="1" t="s">
        <v>22</v>
      </c>
      <c r="J2612" s="1" t="s">
        <v>0</v>
      </c>
    </row>
    <row r="2613" spans="1:10" x14ac:dyDescent="0.3">
      <c r="A2613" s="1">
        <v>1971409</v>
      </c>
      <c r="B2613" s="1" t="s">
        <v>4872</v>
      </c>
      <c r="C2613" s="1" t="s">
        <v>22</v>
      </c>
      <c r="D2613" s="1" t="s">
        <v>4873</v>
      </c>
      <c r="E2613" s="2">
        <v>0</v>
      </c>
      <c r="F2613" s="1">
        <v>27</v>
      </c>
      <c r="G2613" s="1" t="s">
        <v>72</v>
      </c>
      <c r="H2613" s="1">
        <f t="shared" si="40"/>
        <v>0</v>
      </c>
      <c r="I2613" s="1" t="s">
        <v>22</v>
      </c>
      <c r="J2613" s="1" t="s">
        <v>0</v>
      </c>
    </row>
    <row r="2614" spans="1:10" x14ac:dyDescent="0.3">
      <c r="A2614" s="1">
        <v>1971410</v>
      </c>
      <c r="B2614" s="1" t="s">
        <v>4874</v>
      </c>
      <c r="C2614" s="1" t="s">
        <v>22</v>
      </c>
      <c r="D2614" s="1" t="s">
        <v>4875</v>
      </c>
      <c r="E2614" s="2">
        <v>0</v>
      </c>
      <c r="F2614" s="1">
        <v>38</v>
      </c>
      <c r="G2614" s="1" t="s">
        <v>72</v>
      </c>
      <c r="H2614" s="1">
        <f t="shared" si="40"/>
        <v>0</v>
      </c>
      <c r="I2614" s="1" t="s">
        <v>22</v>
      </c>
      <c r="J2614" s="1" t="s">
        <v>0</v>
      </c>
    </row>
    <row r="2615" spans="1:10" x14ac:dyDescent="0.3">
      <c r="A2615" s="1">
        <v>1971411</v>
      </c>
      <c r="B2615" s="1" t="s">
        <v>4876</v>
      </c>
      <c r="C2615" s="1" t="s">
        <v>4877</v>
      </c>
      <c r="D2615" s="1" t="s">
        <v>4878</v>
      </c>
      <c r="E2615" s="1">
        <f>ROUND(H2616+H2617+H2618+H2619+H2620,2)</f>
        <v>0</v>
      </c>
      <c r="F2615" s="1">
        <v>1</v>
      </c>
      <c r="G2615" s="1" t="s">
        <v>0</v>
      </c>
      <c r="H2615" s="1">
        <f t="shared" si="40"/>
        <v>0</v>
      </c>
      <c r="I2615" s="1" t="s">
        <v>22</v>
      </c>
      <c r="J2615" s="1" t="s">
        <v>0</v>
      </c>
    </row>
    <row r="2616" spans="1:10" x14ac:dyDescent="0.3">
      <c r="A2616" s="1">
        <v>1971412</v>
      </c>
      <c r="B2616" s="1" t="s">
        <v>4879</v>
      </c>
      <c r="C2616" s="1" t="s">
        <v>22</v>
      </c>
      <c r="D2616" s="1" t="s">
        <v>4880</v>
      </c>
      <c r="E2616" s="2">
        <v>0</v>
      </c>
      <c r="F2616" s="1">
        <v>120</v>
      </c>
      <c r="G2616" s="1" t="s">
        <v>72</v>
      </c>
      <c r="H2616" s="1">
        <f t="shared" si="40"/>
        <v>0</v>
      </c>
      <c r="I2616" s="1" t="s">
        <v>22</v>
      </c>
      <c r="J2616" s="1" t="s">
        <v>0</v>
      </c>
    </row>
    <row r="2617" spans="1:10" x14ac:dyDescent="0.3">
      <c r="A2617" s="1">
        <v>1971413</v>
      </c>
      <c r="B2617" s="1" t="s">
        <v>4881</v>
      </c>
      <c r="C2617" s="1" t="s">
        <v>22</v>
      </c>
      <c r="D2617" s="1" t="s">
        <v>4882</v>
      </c>
      <c r="E2617" s="2">
        <v>0</v>
      </c>
      <c r="F2617" s="1">
        <v>540</v>
      </c>
      <c r="G2617" s="1" t="s">
        <v>72</v>
      </c>
      <c r="H2617" s="1">
        <f t="shared" si="40"/>
        <v>0</v>
      </c>
      <c r="I2617" s="1" t="s">
        <v>22</v>
      </c>
      <c r="J2617" s="1" t="s">
        <v>0</v>
      </c>
    </row>
    <row r="2618" spans="1:10" x14ac:dyDescent="0.3">
      <c r="A2618" s="1">
        <v>1971414</v>
      </c>
      <c r="B2618" s="1" t="s">
        <v>4883</v>
      </c>
      <c r="C2618" s="1" t="s">
        <v>22</v>
      </c>
      <c r="D2618" s="1" t="s">
        <v>4884</v>
      </c>
      <c r="E2618" s="2">
        <v>0</v>
      </c>
      <c r="F2618" s="1">
        <v>300</v>
      </c>
      <c r="G2618" s="1" t="s">
        <v>72</v>
      </c>
      <c r="H2618" s="1">
        <f t="shared" si="40"/>
        <v>0</v>
      </c>
      <c r="I2618" s="1" t="s">
        <v>22</v>
      </c>
      <c r="J2618" s="1" t="s">
        <v>0</v>
      </c>
    </row>
    <row r="2619" spans="1:10" x14ac:dyDescent="0.3">
      <c r="A2619" s="1">
        <v>1971415</v>
      </c>
      <c r="B2619" s="1" t="s">
        <v>4885</v>
      </c>
      <c r="C2619" s="1" t="s">
        <v>22</v>
      </c>
      <c r="D2619" s="1" t="s">
        <v>4886</v>
      </c>
      <c r="E2619" s="2">
        <v>0</v>
      </c>
      <c r="F2619" s="1">
        <v>300</v>
      </c>
      <c r="G2619" s="1" t="s">
        <v>72</v>
      </c>
      <c r="H2619" s="1">
        <f t="shared" si="40"/>
        <v>0</v>
      </c>
      <c r="I2619" s="1" t="s">
        <v>22</v>
      </c>
      <c r="J2619" s="1" t="s">
        <v>0</v>
      </c>
    </row>
    <row r="2620" spans="1:10" x14ac:dyDescent="0.3">
      <c r="A2620" s="1">
        <v>1971416</v>
      </c>
      <c r="B2620" s="1" t="s">
        <v>4887</v>
      </c>
      <c r="C2620" s="1" t="s">
        <v>22</v>
      </c>
      <c r="D2620" s="1" t="s">
        <v>4888</v>
      </c>
      <c r="E2620" s="2">
        <v>0</v>
      </c>
      <c r="F2620" s="1">
        <v>300</v>
      </c>
      <c r="G2620" s="1" t="s">
        <v>72</v>
      </c>
      <c r="H2620" s="1">
        <f t="shared" si="40"/>
        <v>0</v>
      </c>
      <c r="I2620" s="1" t="s">
        <v>22</v>
      </c>
      <c r="J2620" s="1" t="s">
        <v>0</v>
      </c>
    </row>
    <row r="2621" spans="1:10" x14ac:dyDescent="0.3">
      <c r="A2621" s="1">
        <v>1971417</v>
      </c>
      <c r="B2621" s="1" t="s">
        <v>4889</v>
      </c>
      <c r="C2621" s="1" t="s">
        <v>22</v>
      </c>
      <c r="D2621" s="1" t="s">
        <v>4890</v>
      </c>
      <c r="E2621" s="1">
        <f>ROUND(H2622,2)</f>
        <v>0</v>
      </c>
      <c r="F2621" s="1">
        <v>1</v>
      </c>
      <c r="G2621" s="1" t="s">
        <v>0</v>
      </c>
      <c r="H2621" s="1">
        <f t="shared" si="40"/>
        <v>0</v>
      </c>
      <c r="I2621" s="1" t="s">
        <v>22</v>
      </c>
      <c r="J2621" s="1" t="s">
        <v>0</v>
      </c>
    </row>
    <row r="2622" spans="1:10" x14ac:dyDescent="0.3">
      <c r="A2622" s="1">
        <v>1971418</v>
      </c>
      <c r="B2622" s="1" t="s">
        <v>4891</v>
      </c>
      <c r="C2622" s="1" t="s">
        <v>35</v>
      </c>
      <c r="D2622" s="1" t="s">
        <v>36</v>
      </c>
      <c r="E2622" s="1">
        <f>ROUND(H2623+H2632+H2639+H2648,2)</f>
        <v>0</v>
      </c>
      <c r="F2622" s="1">
        <v>1</v>
      </c>
      <c r="G2622" s="1" t="s">
        <v>0</v>
      </c>
      <c r="H2622" s="1">
        <f t="shared" si="40"/>
        <v>0</v>
      </c>
      <c r="I2622" s="1" t="s">
        <v>22</v>
      </c>
      <c r="J2622" s="1" t="s">
        <v>0</v>
      </c>
    </row>
    <row r="2623" spans="1:10" x14ac:dyDescent="0.3">
      <c r="A2623" s="1">
        <v>1971419</v>
      </c>
      <c r="B2623" s="1" t="s">
        <v>4892</v>
      </c>
      <c r="C2623" s="1">
        <v>1</v>
      </c>
      <c r="D2623" s="1" t="s">
        <v>38</v>
      </c>
      <c r="E2623" s="1">
        <f>ROUND(H2624+H2625+H2626+H2627+H2628+H2629+H2630+H2631,2)</f>
        <v>0</v>
      </c>
      <c r="F2623" s="1">
        <v>1</v>
      </c>
      <c r="G2623" s="1" t="s">
        <v>0</v>
      </c>
      <c r="H2623" s="1">
        <f t="shared" si="40"/>
        <v>0</v>
      </c>
      <c r="I2623" s="1" t="s">
        <v>22</v>
      </c>
      <c r="J2623" s="1" t="s">
        <v>0</v>
      </c>
    </row>
    <row r="2624" spans="1:10" ht="28.8" x14ac:dyDescent="0.3">
      <c r="A2624" s="1">
        <v>1971420</v>
      </c>
      <c r="B2624" s="1" t="s">
        <v>4893</v>
      </c>
      <c r="C2624" s="1" t="s">
        <v>22</v>
      </c>
      <c r="D2624" s="1" t="s">
        <v>4894</v>
      </c>
      <c r="E2624" s="2">
        <v>0</v>
      </c>
      <c r="F2624" s="1">
        <v>190</v>
      </c>
      <c r="G2624" s="1" t="s">
        <v>55</v>
      </c>
      <c r="H2624" s="1">
        <f t="shared" si="40"/>
        <v>0</v>
      </c>
      <c r="I2624" s="1" t="s">
        <v>22</v>
      </c>
      <c r="J2624" s="1" t="s">
        <v>0</v>
      </c>
    </row>
    <row r="2625" spans="1:10" x14ac:dyDescent="0.3">
      <c r="A2625" s="1">
        <v>1971421</v>
      </c>
      <c r="B2625" s="1" t="s">
        <v>4895</v>
      </c>
      <c r="C2625" s="1" t="s">
        <v>22</v>
      </c>
      <c r="D2625" s="1" t="s">
        <v>4896</v>
      </c>
      <c r="E2625" s="2">
        <v>0</v>
      </c>
      <c r="F2625" s="1">
        <v>75.849999999999994</v>
      </c>
      <c r="G2625" s="1" t="s">
        <v>40</v>
      </c>
      <c r="H2625" s="1">
        <f t="shared" si="40"/>
        <v>0</v>
      </c>
      <c r="I2625" s="1" t="s">
        <v>22</v>
      </c>
      <c r="J2625" s="1" t="s">
        <v>0</v>
      </c>
    </row>
    <row r="2626" spans="1:10" ht="28.8" x14ac:dyDescent="0.3">
      <c r="A2626" s="1">
        <v>1971422</v>
      </c>
      <c r="B2626" s="1" t="s">
        <v>4897</v>
      </c>
      <c r="C2626" s="1" t="s">
        <v>22</v>
      </c>
      <c r="D2626" s="1" t="s">
        <v>4898</v>
      </c>
      <c r="E2626" s="2">
        <v>0</v>
      </c>
      <c r="F2626" s="1">
        <v>37.924999999999997</v>
      </c>
      <c r="G2626" s="1" t="s">
        <v>40</v>
      </c>
      <c r="H2626" s="1">
        <f t="shared" si="40"/>
        <v>0</v>
      </c>
      <c r="I2626" s="1" t="s">
        <v>22</v>
      </c>
      <c r="J2626" s="1" t="s">
        <v>0</v>
      </c>
    </row>
    <row r="2627" spans="1:10" x14ac:dyDescent="0.3">
      <c r="A2627" s="1">
        <v>1971423</v>
      </c>
      <c r="B2627" s="1" t="s">
        <v>4899</v>
      </c>
      <c r="C2627" s="1" t="s">
        <v>22</v>
      </c>
      <c r="D2627" s="1" t="s">
        <v>4900</v>
      </c>
      <c r="E2627" s="2">
        <v>0</v>
      </c>
      <c r="F2627" s="1">
        <v>22.800999999999998</v>
      </c>
      <c r="G2627" s="1" t="s">
        <v>40</v>
      </c>
      <c r="H2627" s="1">
        <f t="shared" ref="H2627:H2690" si="41">IF(ISNUMBER(VALUE(E2627)),ROUND(SUM(ROUND(E2627,2)*F2627),2),"N")</f>
        <v>0</v>
      </c>
      <c r="I2627" s="1" t="s">
        <v>22</v>
      </c>
      <c r="J2627" s="1" t="s">
        <v>0</v>
      </c>
    </row>
    <row r="2628" spans="1:10" ht="28.8" x14ac:dyDescent="0.3">
      <c r="A2628" s="1">
        <v>1971424</v>
      </c>
      <c r="B2628" s="1" t="s">
        <v>4901</v>
      </c>
      <c r="C2628" s="1" t="s">
        <v>22</v>
      </c>
      <c r="D2628" s="1" t="s">
        <v>231</v>
      </c>
      <c r="E2628" s="2">
        <v>0</v>
      </c>
      <c r="F2628" s="1">
        <v>11.401</v>
      </c>
      <c r="G2628" s="1" t="s">
        <v>40</v>
      </c>
      <c r="H2628" s="1">
        <f t="shared" si="41"/>
        <v>0</v>
      </c>
      <c r="I2628" s="1" t="s">
        <v>22</v>
      </c>
      <c r="J2628" s="1" t="s">
        <v>0</v>
      </c>
    </row>
    <row r="2629" spans="1:10" ht="28.8" x14ac:dyDescent="0.3">
      <c r="A2629" s="1">
        <v>1971425</v>
      </c>
      <c r="B2629" s="1" t="s">
        <v>4902</v>
      </c>
      <c r="C2629" s="1" t="s">
        <v>22</v>
      </c>
      <c r="D2629" s="1" t="s">
        <v>4903</v>
      </c>
      <c r="E2629" s="2">
        <v>0</v>
      </c>
      <c r="F2629" s="1">
        <v>98.650999999999996</v>
      </c>
      <c r="G2629" s="1" t="s">
        <v>40</v>
      </c>
      <c r="H2629" s="1">
        <f t="shared" si="41"/>
        <v>0</v>
      </c>
      <c r="I2629" s="1" t="s">
        <v>22</v>
      </c>
      <c r="J2629" s="1" t="s">
        <v>0</v>
      </c>
    </row>
    <row r="2630" spans="1:10" ht="43.2" x14ac:dyDescent="0.3">
      <c r="A2630" s="1">
        <v>1971426</v>
      </c>
      <c r="B2630" s="1" t="s">
        <v>4904</v>
      </c>
      <c r="C2630" s="1" t="s">
        <v>22</v>
      </c>
      <c r="D2630" s="1" t="s">
        <v>4905</v>
      </c>
      <c r="E2630" s="2">
        <v>0</v>
      </c>
      <c r="F2630" s="1">
        <v>690.55700000000002</v>
      </c>
      <c r="G2630" s="1" t="s">
        <v>40</v>
      </c>
      <c r="H2630" s="1">
        <f t="shared" si="41"/>
        <v>0</v>
      </c>
      <c r="I2630" s="1" t="s">
        <v>22</v>
      </c>
      <c r="J2630" s="1" t="s">
        <v>0</v>
      </c>
    </row>
    <row r="2631" spans="1:10" ht="28.8" x14ac:dyDescent="0.3">
      <c r="A2631" s="1">
        <v>1971427</v>
      </c>
      <c r="B2631" s="1" t="s">
        <v>4906</v>
      </c>
      <c r="C2631" s="1" t="s">
        <v>22</v>
      </c>
      <c r="D2631" s="1" t="s">
        <v>237</v>
      </c>
      <c r="E2631" s="2">
        <v>0</v>
      </c>
      <c r="F2631" s="1">
        <v>197.30199999999999</v>
      </c>
      <c r="G2631" s="1" t="s">
        <v>103</v>
      </c>
      <c r="H2631" s="1">
        <f t="shared" si="41"/>
        <v>0</v>
      </c>
      <c r="I2631" s="1" t="s">
        <v>22</v>
      </c>
      <c r="J2631" s="1" t="s">
        <v>0</v>
      </c>
    </row>
    <row r="2632" spans="1:10" x14ac:dyDescent="0.3">
      <c r="A2632" s="1">
        <v>1971428</v>
      </c>
      <c r="B2632" s="1" t="s">
        <v>4907</v>
      </c>
      <c r="C2632" s="1">
        <v>5</v>
      </c>
      <c r="D2632" s="1" t="s">
        <v>4908</v>
      </c>
      <c r="E2632" s="1">
        <f>ROUND(H2633+H2634+H2635+H2636+H2637+H2638,2)</f>
        <v>0</v>
      </c>
      <c r="F2632" s="1">
        <v>1</v>
      </c>
      <c r="G2632" s="1" t="s">
        <v>0</v>
      </c>
      <c r="H2632" s="1">
        <f t="shared" si="41"/>
        <v>0</v>
      </c>
      <c r="I2632" s="1" t="s">
        <v>22</v>
      </c>
      <c r="J2632" s="1" t="s">
        <v>0</v>
      </c>
    </row>
    <row r="2633" spans="1:10" x14ac:dyDescent="0.3">
      <c r="A2633" s="1">
        <v>1971429</v>
      </c>
      <c r="B2633" s="1" t="s">
        <v>4909</v>
      </c>
      <c r="C2633" s="1" t="s">
        <v>22</v>
      </c>
      <c r="D2633" s="1" t="s">
        <v>4910</v>
      </c>
      <c r="E2633" s="2">
        <v>0</v>
      </c>
      <c r="F2633" s="1">
        <v>205</v>
      </c>
      <c r="G2633" s="1" t="s">
        <v>55</v>
      </c>
      <c r="H2633" s="1">
        <f t="shared" si="41"/>
        <v>0</v>
      </c>
      <c r="I2633" s="1" t="s">
        <v>22</v>
      </c>
      <c r="J2633" s="1" t="s">
        <v>0</v>
      </c>
    </row>
    <row r="2634" spans="1:10" ht="28.8" x14ac:dyDescent="0.3">
      <c r="A2634" s="1">
        <v>1971430</v>
      </c>
      <c r="B2634" s="1" t="s">
        <v>4911</v>
      </c>
      <c r="C2634" s="1" t="s">
        <v>22</v>
      </c>
      <c r="D2634" s="1" t="s">
        <v>4912</v>
      </c>
      <c r="E2634" s="2">
        <v>0</v>
      </c>
      <c r="F2634" s="1">
        <v>205</v>
      </c>
      <c r="G2634" s="1" t="s">
        <v>55</v>
      </c>
      <c r="H2634" s="1">
        <f t="shared" si="41"/>
        <v>0</v>
      </c>
      <c r="I2634" s="1" t="s">
        <v>22</v>
      </c>
      <c r="J2634" s="1" t="s">
        <v>0</v>
      </c>
    </row>
    <row r="2635" spans="1:10" ht="43.2" x14ac:dyDescent="0.3">
      <c r="A2635" s="1">
        <v>1971431</v>
      </c>
      <c r="B2635" s="1" t="s">
        <v>4913</v>
      </c>
      <c r="C2635" s="1" t="s">
        <v>22</v>
      </c>
      <c r="D2635" s="1" t="s">
        <v>4914</v>
      </c>
      <c r="E2635" s="2">
        <v>0</v>
      </c>
      <c r="F2635" s="1">
        <v>205</v>
      </c>
      <c r="G2635" s="1" t="s">
        <v>55</v>
      </c>
      <c r="H2635" s="1">
        <f t="shared" si="41"/>
        <v>0</v>
      </c>
      <c r="I2635" s="1" t="s">
        <v>22</v>
      </c>
      <c r="J2635" s="1" t="s">
        <v>0</v>
      </c>
    </row>
    <row r="2636" spans="1:10" ht="28.8" x14ac:dyDescent="0.3">
      <c r="A2636" s="1">
        <v>1971432</v>
      </c>
      <c r="B2636" s="1" t="s">
        <v>4915</v>
      </c>
      <c r="C2636" s="1" t="s">
        <v>22</v>
      </c>
      <c r="D2636" s="1" t="s">
        <v>4916</v>
      </c>
      <c r="E2636" s="2">
        <v>0</v>
      </c>
      <c r="F2636" s="1">
        <v>190</v>
      </c>
      <c r="G2636" s="1" t="s">
        <v>55</v>
      </c>
      <c r="H2636" s="1">
        <f t="shared" si="41"/>
        <v>0</v>
      </c>
      <c r="I2636" s="1" t="s">
        <v>22</v>
      </c>
      <c r="J2636" s="1" t="s">
        <v>0</v>
      </c>
    </row>
    <row r="2637" spans="1:10" x14ac:dyDescent="0.3">
      <c r="A2637" s="1">
        <v>1971433</v>
      </c>
      <c r="B2637" s="1" t="s">
        <v>4917</v>
      </c>
      <c r="C2637" s="1" t="s">
        <v>22</v>
      </c>
      <c r="D2637" s="1" t="s">
        <v>4918</v>
      </c>
      <c r="E2637" s="2">
        <v>0</v>
      </c>
      <c r="F2637" s="1">
        <v>205</v>
      </c>
      <c r="G2637" s="1" t="s">
        <v>55</v>
      </c>
      <c r="H2637" s="1">
        <f t="shared" si="41"/>
        <v>0</v>
      </c>
      <c r="I2637" s="1" t="s">
        <v>22</v>
      </c>
      <c r="J2637" s="1" t="s">
        <v>0</v>
      </c>
    </row>
    <row r="2638" spans="1:10" ht="43.2" x14ac:dyDescent="0.3">
      <c r="A2638" s="1">
        <v>1971434</v>
      </c>
      <c r="B2638" s="1" t="s">
        <v>4919</v>
      </c>
      <c r="C2638" s="1" t="s">
        <v>22</v>
      </c>
      <c r="D2638" s="1" t="s">
        <v>408</v>
      </c>
      <c r="E2638" s="2">
        <v>0</v>
      </c>
      <c r="F2638" s="1">
        <v>215.25</v>
      </c>
      <c r="G2638" s="1" t="s">
        <v>55</v>
      </c>
      <c r="H2638" s="1">
        <f t="shared" si="41"/>
        <v>0</v>
      </c>
      <c r="I2638" s="1" t="s">
        <v>22</v>
      </c>
      <c r="J2638" s="1" t="s">
        <v>0</v>
      </c>
    </row>
    <row r="2639" spans="1:10" x14ac:dyDescent="0.3">
      <c r="A2639" s="1">
        <v>1971435</v>
      </c>
      <c r="B2639" s="1" t="s">
        <v>4920</v>
      </c>
      <c r="C2639" s="1">
        <v>9</v>
      </c>
      <c r="D2639" s="1" t="s">
        <v>47</v>
      </c>
      <c r="E2639" s="1">
        <f>ROUND(H2640+H2641+H2642+H2643+H2644+H2645+H2646+H2647,2)</f>
        <v>0</v>
      </c>
      <c r="F2639" s="1">
        <v>1</v>
      </c>
      <c r="G2639" s="1" t="s">
        <v>0</v>
      </c>
      <c r="H2639" s="1">
        <f t="shared" si="41"/>
        <v>0</v>
      </c>
      <c r="I2639" s="1" t="s">
        <v>22</v>
      </c>
      <c r="J2639" s="1" t="s">
        <v>0</v>
      </c>
    </row>
    <row r="2640" spans="1:10" ht="28.8" x14ac:dyDescent="0.3">
      <c r="A2640" s="1">
        <v>1971436</v>
      </c>
      <c r="B2640" s="1" t="s">
        <v>4921</v>
      </c>
      <c r="C2640" s="1" t="s">
        <v>22</v>
      </c>
      <c r="D2640" s="1" t="s">
        <v>4922</v>
      </c>
      <c r="E2640" s="2">
        <v>0</v>
      </c>
      <c r="F2640" s="1">
        <v>65</v>
      </c>
      <c r="G2640" s="1" t="s">
        <v>79</v>
      </c>
      <c r="H2640" s="1">
        <f t="shared" si="41"/>
        <v>0</v>
      </c>
      <c r="I2640" s="1" t="s">
        <v>22</v>
      </c>
      <c r="J2640" s="1" t="s">
        <v>0</v>
      </c>
    </row>
    <row r="2641" spans="1:10" x14ac:dyDescent="0.3">
      <c r="A2641" s="1">
        <v>1971437</v>
      </c>
      <c r="B2641" s="1" t="s">
        <v>4923</v>
      </c>
      <c r="C2641" s="1" t="s">
        <v>22</v>
      </c>
      <c r="D2641" s="1" t="s">
        <v>4924</v>
      </c>
      <c r="E2641" s="2">
        <v>0</v>
      </c>
      <c r="F2641" s="1">
        <v>65.650000000000006</v>
      </c>
      <c r="G2641" s="1" t="s">
        <v>72</v>
      </c>
      <c r="H2641" s="1">
        <f t="shared" si="41"/>
        <v>0</v>
      </c>
      <c r="I2641" s="1" t="s">
        <v>22</v>
      </c>
      <c r="J2641" s="1" t="s">
        <v>0</v>
      </c>
    </row>
    <row r="2642" spans="1:10" ht="28.8" x14ac:dyDescent="0.3">
      <c r="A2642" s="1">
        <v>1971438</v>
      </c>
      <c r="B2642" s="1" t="s">
        <v>4925</v>
      </c>
      <c r="C2642" s="1" t="s">
        <v>22</v>
      </c>
      <c r="D2642" s="1" t="s">
        <v>4926</v>
      </c>
      <c r="E2642" s="2">
        <v>0</v>
      </c>
      <c r="F2642" s="1">
        <v>5.85</v>
      </c>
      <c r="G2642" s="1" t="s">
        <v>40</v>
      </c>
      <c r="H2642" s="1">
        <f t="shared" si="41"/>
        <v>0</v>
      </c>
      <c r="I2642" s="1" t="s">
        <v>22</v>
      </c>
      <c r="J2642" s="1" t="s">
        <v>0</v>
      </c>
    </row>
    <row r="2643" spans="1:10" x14ac:dyDescent="0.3">
      <c r="A2643" s="1">
        <v>1971439</v>
      </c>
      <c r="B2643" s="1" t="s">
        <v>4927</v>
      </c>
      <c r="C2643" s="1" t="s">
        <v>22</v>
      </c>
      <c r="D2643" s="1" t="s">
        <v>112</v>
      </c>
      <c r="E2643" s="2">
        <v>0</v>
      </c>
      <c r="F2643" s="1">
        <v>24.13</v>
      </c>
      <c r="G2643" s="1" t="s">
        <v>103</v>
      </c>
      <c r="H2643" s="1">
        <f t="shared" si="41"/>
        <v>0</v>
      </c>
      <c r="I2643" s="1" t="s">
        <v>22</v>
      </c>
      <c r="J2643" s="1" t="s">
        <v>0</v>
      </c>
    </row>
    <row r="2644" spans="1:10" ht="28.8" x14ac:dyDescent="0.3">
      <c r="A2644" s="1">
        <v>1971440</v>
      </c>
      <c r="B2644" s="1" t="s">
        <v>4928</v>
      </c>
      <c r="C2644" s="1" t="s">
        <v>22</v>
      </c>
      <c r="D2644" s="1" t="s">
        <v>114</v>
      </c>
      <c r="E2644" s="2">
        <v>0</v>
      </c>
      <c r="F2644" s="1">
        <v>458.47</v>
      </c>
      <c r="G2644" s="1" t="s">
        <v>103</v>
      </c>
      <c r="H2644" s="1">
        <f t="shared" si="41"/>
        <v>0</v>
      </c>
      <c r="I2644" s="1" t="s">
        <v>22</v>
      </c>
      <c r="J2644" s="1" t="s">
        <v>0</v>
      </c>
    </row>
    <row r="2645" spans="1:10" ht="28.8" x14ac:dyDescent="0.3">
      <c r="A2645" s="1">
        <v>1971441</v>
      </c>
      <c r="B2645" s="1" t="s">
        <v>4929</v>
      </c>
      <c r="C2645" s="1" t="s">
        <v>22</v>
      </c>
      <c r="D2645" s="1" t="s">
        <v>116</v>
      </c>
      <c r="E2645" s="2">
        <v>0</v>
      </c>
      <c r="F2645" s="1">
        <v>24.13</v>
      </c>
      <c r="G2645" s="1" t="s">
        <v>103</v>
      </c>
      <c r="H2645" s="1">
        <f t="shared" si="41"/>
        <v>0</v>
      </c>
      <c r="I2645" s="1" t="s">
        <v>22</v>
      </c>
      <c r="J2645" s="1" t="s">
        <v>0</v>
      </c>
    </row>
    <row r="2646" spans="1:10" ht="28.8" x14ac:dyDescent="0.3">
      <c r="A2646" s="1">
        <v>1971442</v>
      </c>
      <c r="B2646" s="1" t="s">
        <v>4930</v>
      </c>
      <c r="C2646" s="1" t="s">
        <v>22</v>
      </c>
      <c r="D2646" s="1" t="s">
        <v>118</v>
      </c>
      <c r="E2646" s="2">
        <v>0</v>
      </c>
      <c r="F2646" s="1">
        <v>96.52</v>
      </c>
      <c r="G2646" s="1" t="s">
        <v>103</v>
      </c>
      <c r="H2646" s="1">
        <f t="shared" si="41"/>
        <v>0</v>
      </c>
      <c r="I2646" s="1" t="s">
        <v>22</v>
      </c>
      <c r="J2646" s="1" t="s">
        <v>0</v>
      </c>
    </row>
    <row r="2647" spans="1:10" ht="28.8" x14ac:dyDescent="0.3">
      <c r="A2647" s="1">
        <v>1971443</v>
      </c>
      <c r="B2647" s="1" t="s">
        <v>4931</v>
      </c>
      <c r="C2647" s="1" t="s">
        <v>22</v>
      </c>
      <c r="D2647" s="1" t="s">
        <v>124</v>
      </c>
      <c r="E2647" s="2">
        <v>0</v>
      </c>
      <c r="F2647" s="1">
        <v>24.13</v>
      </c>
      <c r="G2647" s="1" t="s">
        <v>103</v>
      </c>
      <c r="H2647" s="1">
        <f t="shared" si="41"/>
        <v>0</v>
      </c>
      <c r="I2647" s="1" t="s">
        <v>22</v>
      </c>
      <c r="J2647" s="1" t="s">
        <v>0</v>
      </c>
    </row>
    <row r="2648" spans="1:10" x14ac:dyDescent="0.3">
      <c r="A2648" s="1">
        <v>1971444</v>
      </c>
      <c r="B2648" s="1" t="s">
        <v>4932</v>
      </c>
      <c r="C2648" s="1">
        <v>99</v>
      </c>
      <c r="D2648" s="1" t="s">
        <v>472</v>
      </c>
      <c r="E2648" s="1">
        <f>ROUND(H2649,2)</f>
        <v>0</v>
      </c>
      <c r="F2648" s="1">
        <v>1</v>
      </c>
      <c r="G2648" s="1" t="s">
        <v>0</v>
      </c>
      <c r="H2648" s="1">
        <f t="shared" si="41"/>
        <v>0</v>
      </c>
      <c r="I2648" s="1" t="s">
        <v>22</v>
      </c>
      <c r="J2648" s="1" t="s">
        <v>0</v>
      </c>
    </row>
    <row r="2649" spans="1:10" ht="28.8" x14ac:dyDescent="0.3">
      <c r="A2649" s="1">
        <v>1971445</v>
      </c>
      <c r="B2649" s="1" t="s">
        <v>4933</v>
      </c>
      <c r="C2649" s="1" t="s">
        <v>22</v>
      </c>
      <c r="D2649" s="1" t="s">
        <v>474</v>
      </c>
      <c r="E2649" s="2">
        <v>0</v>
      </c>
      <c r="F2649" s="1">
        <v>193.81399999999999</v>
      </c>
      <c r="G2649" s="1" t="s">
        <v>103</v>
      </c>
      <c r="H2649" s="1">
        <f t="shared" si="41"/>
        <v>0</v>
      </c>
      <c r="I2649" s="1" t="s">
        <v>22</v>
      </c>
      <c r="J2649" s="1" t="s">
        <v>0</v>
      </c>
    </row>
    <row r="2650" spans="1:10" x14ac:dyDescent="0.3">
      <c r="A2650" s="1">
        <v>1971446</v>
      </c>
      <c r="B2650" s="1" t="s">
        <v>4934</v>
      </c>
      <c r="C2650" s="1" t="s">
        <v>22</v>
      </c>
      <c r="D2650" s="1" t="s">
        <v>4935</v>
      </c>
      <c r="E2650" s="1">
        <f>ROUND(H2651,2)</f>
        <v>0</v>
      </c>
      <c r="F2650" s="1">
        <v>1</v>
      </c>
      <c r="G2650" s="1" t="s">
        <v>0</v>
      </c>
      <c r="H2650" s="1">
        <f t="shared" si="41"/>
        <v>0</v>
      </c>
      <c r="I2650" s="1" t="s">
        <v>22</v>
      </c>
      <c r="J2650" s="1" t="s">
        <v>0</v>
      </c>
    </row>
    <row r="2651" spans="1:10" x14ac:dyDescent="0.3">
      <c r="A2651" s="1">
        <v>1971447</v>
      </c>
      <c r="B2651" s="1" t="s">
        <v>4936</v>
      </c>
      <c r="C2651" s="1" t="s">
        <v>22</v>
      </c>
      <c r="D2651" s="1" t="s">
        <v>4937</v>
      </c>
      <c r="E2651" s="1">
        <f>ROUND(H2652,2)</f>
        <v>0</v>
      </c>
      <c r="F2651" s="1">
        <v>1</v>
      </c>
      <c r="G2651" s="1" t="s">
        <v>0</v>
      </c>
      <c r="H2651" s="1">
        <f t="shared" si="41"/>
        <v>0</v>
      </c>
      <c r="I2651" s="1" t="s">
        <v>22</v>
      </c>
      <c r="J2651" s="1" t="s">
        <v>0</v>
      </c>
    </row>
    <row r="2652" spans="1:10" x14ac:dyDescent="0.3">
      <c r="A2652" s="1">
        <v>1971448</v>
      </c>
      <c r="B2652" s="1" t="s">
        <v>4938</v>
      </c>
      <c r="C2652" s="1" t="s">
        <v>217</v>
      </c>
      <c r="D2652" s="1" t="s">
        <v>218</v>
      </c>
      <c r="E2652" s="1">
        <f>ROUND(H2653+H2682,2)</f>
        <v>0</v>
      </c>
      <c r="F2652" s="1">
        <v>1</v>
      </c>
      <c r="G2652" s="1" t="s">
        <v>0</v>
      </c>
      <c r="H2652" s="1">
        <f t="shared" si="41"/>
        <v>0</v>
      </c>
      <c r="I2652" s="1" t="s">
        <v>22</v>
      </c>
      <c r="J2652" s="1" t="s">
        <v>0</v>
      </c>
    </row>
    <row r="2653" spans="1:10" x14ac:dyDescent="0.3">
      <c r="A2653" s="1">
        <v>1971449</v>
      </c>
      <c r="B2653" s="1" t="s">
        <v>4939</v>
      </c>
      <c r="C2653" s="1" t="s">
        <v>2172</v>
      </c>
      <c r="D2653" s="1" t="s">
        <v>2173</v>
      </c>
      <c r="E2653" s="1">
        <f>ROUND(H2654+H2655+H2656+H2657+H2658+H2659+H2660+H2661+H2662+H2663+H2664+H2665+H2666+H2667+H2668+H2669+H2670+H2671+H2672+H2673+H2674+H2675+H2676+H2677+H2678+H2679+H2680+H2681,2)</f>
        <v>0</v>
      </c>
      <c r="F2653" s="1">
        <v>1</v>
      </c>
      <c r="G2653" s="1" t="s">
        <v>0</v>
      </c>
      <c r="H2653" s="1">
        <f t="shared" si="41"/>
        <v>0</v>
      </c>
      <c r="I2653" s="1" t="s">
        <v>22</v>
      </c>
      <c r="J2653" s="1" t="s">
        <v>0</v>
      </c>
    </row>
    <row r="2654" spans="1:10" ht="28.8" x14ac:dyDescent="0.3">
      <c r="A2654" s="1">
        <v>1971450</v>
      </c>
      <c r="B2654" s="1" t="s">
        <v>4940</v>
      </c>
      <c r="C2654" s="1" t="s">
        <v>22</v>
      </c>
      <c r="D2654" s="1" t="s">
        <v>4941</v>
      </c>
      <c r="E2654" s="2">
        <v>0</v>
      </c>
      <c r="F2654" s="1">
        <v>8</v>
      </c>
      <c r="G2654" s="1" t="s">
        <v>79</v>
      </c>
      <c r="H2654" s="1">
        <f t="shared" si="41"/>
        <v>0</v>
      </c>
      <c r="I2654" s="1" t="s">
        <v>22</v>
      </c>
      <c r="J2654" s="1" t="s">
        <v>0</v>
      </c>
    </row>
    <row r="2655" spans="1:10" x14ac:dyDescent="0.3">
      <c r="A2655" s="1">
        <v>1971451</v>
      </c>
      <c r="B2655" s="1" t="s">
        <v>4942</v>
      </c>
      <c r="C2655" s="1" t="s">
        <v>22</v>
      </c>
      <c r="D2655" s="1" t="s">
        <v>4943</v>
      </c>
      <c r="E2655" s="2">
        <v>0</v>
      </c>
      <c r="F2655" s="1">
        <v>8</v>
      </c>
      <c r="G2655" s="1" t="s">
        <v>72</v>
      </c>
      <c r="H2655" s="1">
        <f t="shared" si="41"/>
        <v>0</v>
      </c>
      <c r="I2655" s="1" t="s">
        <v>22</v>
      </c>
      <c r="J2655" s="1" t="s">
        <v>0</v>
      </c>
    </row>
    <row r="2656" spans="1:10" ht="28.8" x14ac:dyDescent="0.3">
      <c r="A2656" s="1">
        <v>1971452</v>
      </c>
      <c r="B2656" s="1" t="s">
        <v>4944</v>
      </c>
      <c r="C2656" s="1" t="s">
        <v>22</v>
      </c>
      <c r="D2656" s="1" t="s">
        <v>4945</v>
      </c>
      <c r="E2656" s="2">
        <v>0</v>
      </c>
      <c r="F2656" s="1">
        <v>1</v>
      </c>
      <c r="G2656" s="1" t="s">
        <v>860</v>
      </c>
      <c r="H2656" s="1">
        <f t="shared" si="41"/>
        <v>0</v>
      </c>
      <c r="I2656" s="1" t="s">
        <v>22</v>
      </c>
      <c r="J2656" s="1" t="s">
        <v>0</v>
      </c>
    </row>
    <row r="2657" spans="1:10" x14ac:dyDescent="0.3">
      <c r="A2657" s="1">
        <v>1971453</v>
      </c>
      <c r="B2657" s="1" t="s">
        <v>4946</v>
      </c>
      <c r="C2657" s="1" t="s">
        <v>22</v>
      </c>
      <c r="D2657" s="1" t="s">
        <v>4947</v>
      </c>
      <c r="E2657" s="2">
        <v>0</v>
      </c>
      <c r="F2657" s="1">
        <v>2</v>
      </c>
      <c r="G2657" s="1" t="s">
        <v>55</v>
      </c>
      <c r="H2657" s="1">
        <f t="shared" si="41"/>
        <v>0</v>
      </c>
      <c r="I2657" s="1" t="s">
        <v>22</v>
      </c>
      <c r="J2657" s="1" t="s">
        <v>0</v>
      </c>
    </row>
    <row r="2658" spans="1:10" x14ac:dyDescent="0.3">
      <c r="A2658" s="1">
        <v>1971454</v>
      </c>
      <c r="B2658" s="1" t="s">
        <v>4948</v>
      </c>
      <c r="C2658" s="1" t="s">
        <v>22</v>
      </c>
      <c r="D2658" s="1" t="s">
        <v>4949</v>
      </c>
      <c r="E2658" s="2">
        <v>0</v>
      </c>
      <c r="F2658" s="1">
        <v>1</v>
      </c>
      <c r="G2658" s="1" t="s">
        <v>72</v>
      </c>
      <c r="H2658" s="1">
        <f t="shared" si="41"/>
        <v>0</v>
      </c>
      <c r="I2658" s="1" t="s">
        <v>22</v>
      </c>
      <c r="J2658" s="1" t="s">
        <v>0</v>
      </c>
    </row>
    <row r="2659" spans="1:10" ht="28.8" x14ac:dyDescent="0.3">
      <c r="A2659" s="1">
        <v>1971455</v>
      </c>
      <c r="B2659" s="1" t="s">
        <v>4950</v>
      </c>
      <c r="C2659" s="1" t="s">
        <v>22</v>
      </c>
      <c r="D2659" s="1" t="s">
        <v>4951</v>
      </c>
      <c r="E2659" s="2">
        <v>0</v>
      </c>
      <c r="F2659" s="1">
        <v>1</v>
      </c>
      <c r="G2659" s="1" t="s">
        <v>72</v>
      </c>
      <c r="H2659" s="1">
        <f t="shared" si="41"/>
        <v>0</v>
      </c>
      <c r="I2659" s="1" t="s">
        <v>22</v>
      </c>
      <c r="J2659" s="1" t="s">
        <v>0</v>
      </c>
    </row>
    <row r="2660" spans="1:10" ht="28.8" x14ac:dyDescent="0.3">
      <c r="A2660" s="1">
        <v>1971456</v>
      </c>
      <c r="B2660" s="1" t="s">
        <v>4952</v>
      </c>
      <c r="C2660" s="1" t="s">
        <v>22</v>
      </c>
      <c r="D2660" s="1" t="s">
        <v>4953</v>
      </c>
      <c r="E2660" s="2">
        <v>0</v>
      </c>
      <c r="F2660" s="1">
        <v>4</v>
      </c>
      <c r="G2660" s="1" t="s">
        <v>72</v>
      </c>
      <c r="H2660" s="1">
        <f t="shared" si="41"/>
        <v>0</v>
      </c>
      <c r="I2660" s="1" t="s">
        <v>22</v>
      </c>
      <c r="J2660" s="1" t="s">
        <v>0</v>
      </c>
    </row>
    <row r="2661" spans="1:10" x14ac:dyDescent="0.3">
      <c r="A2661" s="1">
        <v>1971457</v>
      </c>
      <c r="B2661" s="1" t="s">
        <v>4954</v>
      </c>
      <c r="C2661" s="1" t="s">
        <v>22</v>
      </c>
      <c r="D2661" s="1" t="s">
        <v>4955</v>
      </c>
      <c r="E2661" s="2">
        <v>0</v>
      </c>
      <c r="F2661" s="1">
        <v>4</v>
      </c>
      <c r="G2661" s="1" t="s">
        <v>72</v>
      </c>
      <c r="H2661" s="1">
        <f t="shared" si="41"/>
        <v>0</v>
      </c>
      <c r="I2661" s="1" t="s">
        <v>22</v>
      </c>
      <c r="J2661" s="1" t="s">
        <v>0</v>
      </c>
    </row>
    <row r="2662" spans="1:10" ht="28.8" x14ac:dyDescent="0.3">
      <c r="A2662" s="1">
        <v>1971458</v>
      </c>
      <c r="B2662" s="1" t="s">
        <v>4956</v>
      </c>
      <c r="C2662" s="1" t="s">
        <v>22</v>
      </c>
      <c r="D2662" s="1" t="s">
        <v>4957</v>
      </c>
      <c r="E2662" s="2">
        <v>0</v>
      </c>
      <c r="F2662" s="1">
        <v>12</v>
      </c>
      <c r="G2662" s="1" t="s">
        <v>72</v>
      </c>
      <c r="H2662" s="1">
        <f t="shared" si="41"/>
        <v>0</v>
      </c>
      <c r="I2662" s="1" t="s">
        <v>22</v>
      </c>
      <c r="J2662" s="1" t="s">
        <v>0</v>
      </c>
    </row>
    <row r="2663" spans="1:10" x14ac:dyDescent="0.3">
      <c r="A2663" s="1">
        <v>1971459</v>
      </c>
      <c r="B2663" s="1" t="s">
        <v>4958</v>
      </c>
      <c r="C2663" s="1" t="s">
        <v>22</v>
      </c>
      <c r="D2663" s="1" t="s">
        <v>4959</v>
      </c>
      <c r="E2663" s="2">
        <v>0</v>
      </c>
      <c r="F2663" s="1">
        <v>12</v>
      </c>
      <c r="G2663" s="1" t="s">
        <v>72</v>
      </c>
      <c r="H2663" s="1">
        <f t="shared" si="41"/>
        <v>0</v>
      </c>
      <c r="I2663" s="1" t="s">
        <v>22</v>
      </c>
      <c r="J2663" s="1" t="s">
        <v>0</v>
      </c>
    </row>
    <row r="2664" spans="1:10" ht="28.8" x14ac:dyDescent="0.3">
      <c r="A2664" s="1">
        <v>1971460</v>
      </c>
      <c r="B2664" s="1" t="s">
        <v>4960</v>
      </c>
      <c r="C2664" s="1" t="s">
        <v>22</v>
      </c>
      <c r="D2664" s="1" t="s">
        <v>4961</v>
      </c>
      <c r="E2664" s="2">
        <v>0</v>
      </c>
      <c r="F2664" s="1">
        <v>4</v>
      </c>
      <c r="G2664" s="1" t="s">
        <v>72</v>
      </c>
      <c r="H2664" s="1">
        <f t="shared" si="41"/>
        <v>0</v>
      </c>
      <c r="I2664" s="1" t="s">
        <v>22</v>
      </c>
      <c r="J2664" s="1" t="s">
        <v>0</v>
      </c>
    </row>
    <row r="2665" spans="1:10" ht="43.2" x14ac:dyDescent="0.3">
      <c r="A2665" s="1">
        <v>1971461</v>
      </c>
      <c r="B2665" s="1" t="s">
        <v>4962</v>
      </c>
      <c r="C2665" s="1" t="s">
        <v>22</v>
      </c>
      <c r="D2665" s="1" t="s">
        <v>4963</v>
      </c>
      <c r="E2665" s="2">
        <v>0</v>
      </c>
      <c r="F2665" s="1">
        <v>4</v>
      </c>
      <c r="G2665" s="1" t="s">
        <v>79</v>
      </c>
      <c r="H2665" s="1">
        <f t="shared" si="41"/>
        <v>0</v>
      </c>
      <c r="I2665" s="1" t="s">
        <v>22</v>
      </c>
      <c r="J2665" s="1" t="s">
        <v>0</v>
      </c>
    </row>
    <row r="2666" spans="1:10" x14ac:dyDescent="0.3">
      <c r="A2666" s="1">
        <v>1971462</v>
      </c>
      <c r="B2666" s="1" t="s">
        <v>4964</v>
      </c>
      <c r="C2666" s="1" t="s">
        <v>22</v>
      </c>
      <c r="D2666" s="1" t="s">
        <v>4965</v>
      </c>
      <c r="E2666" s="2">
        <v>0</v>
      </c>
      <c r="F2666" s="1">
        <v>4</v>
      </c>
      <c r="G2666" s="1" t="s">
        <v>72</v>
      </c>
      <c r="H2666" s="1">
        <f t="shared" si="41"/>
        <v>0</v>
      </c>
      <c r="I2666" s="1" t="s">
        <v>22</v>
      </c>
      <c r="J2666" s="1" t="s">
        <v>0</v>
      </c>
    </row>
    <row r="2667" spans="1:10" ht="28.8" x14ac:dyDescent="0.3">
      <c r="A2667" s="1">
        <v>1971463</v>
      </c>
      <c r="B2667" s="1" t="s">
        <v>4966</v>
      </c>
      <c r="C2667" s="1" t="s">
        <v>22</v>
      </c>
      <c r="D2667" s="1" t="s">
        <v>4967</v>
      </c>
      <c r="E2667" s="2">
        <v>0</v>
      </c>
      <c r="F2667" s="1">
        <v>120</v>
      </c>
      <c r="G2667" s="1" t="s">
        <v>79</v>
      </c>
      <c r="H2667" s="1">
        <f t="shared" si="41"/>
        <v>0</v>
      </c>
      <c r="I2667" s="1" t="s">
        <v>22</v>
      </c>
      <c r="J2667" s="1" t="s">
        <v>0</v>
      </c>
    </row>
    <row r="2668" spans="1:10" x14ac:dyDescent="0.3">
      <c r="A2668" s="1">
        <v>1971464</v>
      </c>
      <c r="B2668" s="1" t="s">
        <v>4968</v>
      </c>
      <c r="C2668" s="1" t="s">
        <v>22</v>
      </c>
      <c r="D2668" s="1" t="s">
        <v>4969</v>
      </c>
      <c r="E2668" s="2">
        <v>0</v>
      </c>
      <c r="F2668" s="1">
        <v>114</v>
      </c>
      <c r="G2668" s="1" t="s">
        <v>716</v>
      </c>
      <c r="H2668" s="1">
        <f t="shared" si="41"/>
        <v>0</v>
      </c>
      <c r="I2668" s="1" t="s">
        <v>22</v>
      </c>
      <c r="J2668" s="1" t="s">
        <v>0</v>
      </c>
    </row>
    <row r="2669" spans="1:10" ht="28.8" x14ac:dyDescent="0.3">
      <c r="A2669" s="1">
        <v>1971465</v>
      </c>
      <c r="B2669" s="1" t="s">
        <v>4970</v>
      </c>
      <c r="C2669" s="1" t="s">
        <v>22</v>
      </c>
      <c r="D2669" s="1" t="s">
        <v>4971</v>
      </c>
      <c r="E2669" s="2">
        <v>0</v>
      </c>
      <c r="F2669" s="1">
        <v>4</v>
      </c>
      <c r="G2669" s="1" t="s">
        <v>79</v>
      </c>
      <c r="H2669" s="1">
        <f t="shared" si="41"/>
        <v>0</v>
      </c>
      <c r="I2669" s="1" t="s">
        <v>22</v>
      </c>
      <c r="J2669" s="1" t="s">
        <v>0</v>
      </c>
    </row>
    <row r="2670" spans="1:10" x14ac:dyDescent="0.3">
      <c r="A2670" s="1">
        <v>1971466</v>
      </c>
      <c r="B2670" s="1" t="s">
        <v>4972</v>
      </c>
      <c r="C2670" s="1" t="s">
        <v>22</v>
      </c>
      <c r="D2670" s="1" t="s">
        <v>4973</v>
      </c>
      <c r="E2670" s="2">
        <v>0</v>
      </c>
      <c r="F2670" s="1">
        <v>3.125</v>
      </c>
      <c r="G2670" s="1" t="s">
        <v>716</v>
      </c>
      <c r="H2670" s="1">
        <f t="shared" si="41"/>
        <v>0</v>
      </c>
      <c r="I2670" s="1" t="s">
        <v>22</v>
      </c>
      <c r="J2670" s="1" t="s">
        <v>0</v>
      </c>
    </row>
    <row r="2671" spans="1:10" x14ac:dyDescent="0.3">
      <c r="A2671" s="1">
        <v>1971467</v>
      </c>
      <c r="B2671" s="1" t="s">
        <v>4974</v>
      </c>
      <c r="C2671" s="1" t="s">
        <v>22</v>
      </c>
      <c r="D2671" s="1" t="s">
        <v>4975</v>
      </c>
      <c r="E2671" s="2">
        <v>0</v>
      </c>
      <c r="F2671" s="1">
        <v>1</v>
      </c>
      <c r="G2671" s="1" t="s">
        <v>72</v>
      </c>
      <c r="H2671" s="1">
        <f t="shared" si="41"/>
        <v>0</v>
      </c>
      <c r="I2671" s="1" t="s">
        <v>22</v>
      </c>
      <c r="J2671" s="1" t="s">
        <v>0</v>
      </c>
    </row>
    <row r="2672" spans="1:10" x14ac:dyDescent="0.3">
      <c r="A2672" s="1">
        <v>1971468</v>
      </c>
      <c r="B2672" s="1" t="s">
        <v>4976</v>
      </c>
      <c r="C2672" s="1" t="s">
        <v>22</v>
      </c>
      <c r="D2672" s="1" t="s">
        <v>4977</v>
      </c>
      <c r="E2672" s="2">
        <v>0</v>
      </c>
      <c r="F2672" s="1">
        <v>1</v>
      </c>
      <c r="G2672" s="1" t="s">
        <v>72</v>
      </c>
      <c r="H2672" s="1">
        <f t="shared" si="41"/>
        <v>0</v>
      </c>
      <c r="I2672" s="1" t="s">
        <v>22</v>
      </c>
      <c r="J2672" s="1" t="s">
        <v>0</v>
      </c>
    </row>
    <row r="2673" spans="1:10" ht="28.8" x14ac:dyDescent="0.3">
      <c r="A2673" s="1">
        <v>1971469</v>
      </c>
      <c r="B2673" s="1" t="s">
        <v>4978</v>
      </c>
      <c r="C2673" s="1" t="s">
        <v>22</v>
      </c>
      <c r="D2673" s="1" t="s">
        <v>4979</v>
      </c>
      <c r="E2673" s="2">
        <v>0</v>
      </c>
      <c r="F2673" s="1">
        <v>4</v>
      </c>
      <c r="G2673" s="1" t="s">
        <v>72</v>
      </c>
      <c r="H2673" s="1">
        <f t="shared" si="41"/>
        <v>0</v>
      </c>
      <c r="I2673" s="1" t="s">
        <v>22</v>
      </c>
      <c r="J2673" s="1" t="s">
        <v>0</v>
      </c>
    </row>
    <row r="2674" spans="1:10" x14ac:dyDescent="0.3">
      <c r="A2674" s="1">
        <v>1971470</v>
      </c>
      <c r="B2674" s="1" t="s">
        <v>4980</v>
      </c>
      <c r="C2674" s="1" t="s">
        <v>22</v>
      </c>
      <c r="D2674" s="1" t="s">
        <v>4981</v>
      </c>
      <c r="E2674" s="2">
        <v>0</v>
      </c>
      <c r="F2674" s="1">
        <v>4</v>
      </c>
      <c r="G2674" s="1" t="s">
        <v>72</v>
      </c>
      <c r="H2674" s="1">
        <f t="shared" si="41"/>
        <v>0</v>
      </c>
      <c r="I2674" s="1" t="s">
        <v>22</v>
      </c>
      <c r="J2674" s="1" t="s">
        <v>0</v>
      </c>
    </row>
    <row r="2675" spans="1:10" ht="28.8" x14ac:dyDescent="0.3">
      <c r="A2675" s="1">
        <v>1971471</v>
      </c>
      <c r="B2675" s="1" t="s">
        <v>4982</v>
      </c>
      <c r="C2675" s="1" t="s">
        <v>22</v>
      </c>
      <c r="D2675" s="1" t="s">
        <v>4983</v>
      </c>
      <c r="E2675" s="2">
        <v>0</v>
      </c>
      <c r="F2675" s="1">
        <v>6</v>
      </c>
      <c r="G2675" s="1" t="s">
        <v>72</v>
      </c>
      <c r="H2675" s="1">
        <f t="shared" si="41"/>
        <v>0</v>
      </c>
      <c r="I2675" s="1" t="s">
        <v>22</v>
      </c>
      <c r="J2675" s="1" t="s">
        <v>0</v>
      </c>
    </row>
    <row r="2676" spans="1:10" ht="28.8" x14ac:dyDescent="0.3">
      <c r="A2676" s="1">
        <v>1971472</v>
      </c>
      <c r="B2676" s="1" t="s">
        <v>4984</v>
      </c>
      <c r="C2676" s="1" t="s">
        <v>22</v>
      </c>
      <c r="D2676" s="1" t="s">
        <v>4985</v>
      </c>
      <c r="E2676" s="2">
        <v>0</v>
      </c>
      <c r="F2676" s="1">
        <v>220</v>
      </c>
      <c r="G2676" s="1" t="s">
        <v>79</v>
      </c>
      <c r="H2676" s="1">
        <f t="shared" si="41"/>
        <v>0</v>
      </c>
      <c r="I2676" s="1" t="s">
        <v>22</v>
      </c>
      <c r="J2676" s="1" t="s">
        <v>0</v>
      </c>
    </row>
    <row r="2677" spans="1:10" x14ac:dyDescent="0.3">
      <c r="A2677" s="1">
        <v>1971473</v>
      </c>
      <c r="B2677" s="1" t="s">
        <v>4986</v>
      </c>
      <c r="C2677" s="1" t="s">
        <v>22</v>
      </c>
      <c r="D2677" s="1" t="s">
        <v>4987</v>
      </c>
      <c r="E2677" s="2">
        <v>0</v>
      </c>
      <c r="F2677" s="1">
        <v>230</v>
      </c>
      <c r="G2677" s="1" t="s">
        <v>79</v>
      </c>
      <c r="H2677" s="1">
        <f t="shared" si="41"/>
        <v>0</v>
      </c>
      <c r="I2677" s="1" t="s">
        <v>22</v>
      </c>
      <c r="J2677" s="1" t="s">
        <v>0</v>
      </c>
    </row>
    <row r="2678" spans="1:10" x14ac:dyDescent="0.3">
      <c r="A2678" s="1">
        <v>1971474</v>
      </c>
      <c r="B2678" s="1" t="s">
        <v>4988</v>
      </c>
      <c r="C2678" s="1" t="s">
        <v>22</v>
      </c>
      <c r="D2678" s="1" t="s">
        <v>2240</v>
      </c>
      <c r="E2678" s="2">
        <v>0</v>
      </c>
      <c r="F2678" s="1">
        <v>1</v>
      </c>
      <c r="G2678" s="1" t="s">
        <v>147</v>
      </c>
      <c r="H2678" s="1">
        <f t="shared" si="41"/>
        <v>0</v>
      </c>
      <c r="I2678" s="1" t="s">
        <v>22</v>
      </c>
      <c r="J2678" s="1" t="s">
        <v>0</v>
      </c>
    </row>
    <row r="2679" spans="1:10" x14ac:dyDescent="0.3">
      <c r="A2679" s="1">
        <v>1971475</v>
      </c>
      <c r="B2679" s="1" t="s">
        <v>4989</v>
      </c>
      <c r="C2679" s="1" t="s">
        <v>22</v>
      </c>
      <c r="D2679" s="1" t="s">
        <v>2321</v>
      </c>
      <c r="E2679" s="2">
        <v>0</v>
      </c>
      <c r="F2679" s="1">
        <v>1</v>
      </c>
      <c r="G2679" s="1" t="s">
        <v>147</v>
      </c>
      <c r="H2679" s="1">
        <f t="shared" si="41"/>
        <v>0</v>
      </c>
      <c r="I2679" s="1" t="s">
        <v>22</v>
      </c>
      <c r="J2679" s="1" t="s">
        <v>0</v>
      </c>
    </row>
    <row r="2680" spans="1:10" x14ac:dyDescent="0.3">
      <c r="A2680" s="1">
        <v>1971476</v>
      </c>
      <c r="B2680" s="1" t="s">
        <v>4990</v>
      </c>
      <c r="C2680" s="1" t="s">
        <v>22</v>
      </c>
      <c r="D2680" s="1" t="s">
        <v>2405</v>
      </c>
      <c r="E2680" s="2">
        <v>0</v>
      </c>
      <c r="F2680" s="1">
        <v>1</v>
      </c>
      <c r="G2680" s="1" t="s">
        <v>147</v>
      </c>
      <c r="H2680" s="1">
        <f t="shared" si="41"/>
        <v>0</v>
      </c>
      <c r="I2680" s="1" t="s">
        <v>22</v>
      </c>
      <c r="J2680" s="1" t="s">
        <v>0</v>
      </c>
    </row>
    <row r="2681" spans="1:10" x14ac:dyDescent="0.3">
      <c r="A2681" s="1">
        <v>1971477</v>
      </c>
      <c r="B2681" s="1" t="s">
        <v>4991</v>
      </c>
      <c r="C2681" s="1" t="s">
        <v>22</v>
      </c>
      <c r="D2681" s="1" t="s">
        <v>2236</v>
      </c>
      <c r="E2681" s="2">
        <v>0</v>
      </c>
      <c r="F2681" s="1">
        <v>1</v>
      </c>
      <c r="G2681" s="1" t="s">
        <v>147</v>
      </c>
      <c r="H2681" s="1">
        <f t="shared" si="41"/>
        <v>0</v>
      </c>
      <c r="I2681" s="1" t="s">
        <v>22</v>
      </c>
      <c r="J2681" s="1" t="s">
        <v>0</v>
      </c>
    </row>
    <row r="2682" spans="1:10" ht="28.8" x14ac:dyDescent="0.3">
      <c r="A2682" s="1">
        <v>1971478</v>
      </c>
      <c r="B2682" s="1" t="s">
        <v>4992</v>
      </c>
      <c r="C2682" s="1" t="s">
        <v>2670</v>
      </c>
      <c r="D2682" s="1" t="s">
        <v>2671</v>
      </c>
      <c r="E2682" s="1">
        <f>ROUND(H2683+H2684+H2685+H2686+H2687+H2688+H2689+H2690+H2691+H2692+H2693+H2694,2)</f>
        <v>0</v>
      </c>
      <c r="F2682" s="1">
        <v>1</v>
      </c>
      <c r="G2682" s="1" t="s">
        <v>0</v>
      </c>
      <c r="H2682" s="1">
        <f t="shared" si="41"/>
        <v>0</v>
      </c>
      <c r="I2682" s="1" t="s">
        <v>22</v>
      </c>
      <c r="J2682" s="1" t="s">
        <v>0</v>
      </c>
    </row>
    <row r="2683" spans="1:10" ht="28.8" x14ac:dyDescent="0.3">
      <c r="A2683" s="1">
        <v>1971479</v>
      </c>
      <c r="B2683" s="1" t="s">
        <v>4993</v>
      </c>
      <c r="C2683" s="1" t="s">
        <v>22</v>
      </c>
      <c r="D2683" s="1" t="s">
        <v>4994</v>
      </c>
      <c r="E2683" s="2">
        <v>0</v>
      </c>
      <c r="F2683" s="1">
        <v>60</v>
      </c>
      <c r="G2683" s="1" t="s">
        <v>55</v>
      </c>
      <c r="H2683" s="1">
        <f t="shared" si="41"/>
        <v>0</v>
      </c>
      <c r="I2683" s="1" t="s">
        <v>22</v>
      </c>
      <c r="J2683" s="1" t="s">
        <v>0</v>
      </c>
    </row>
    <row r="2684" spans="1:10" ht="28.8" x14ac:dyDescent="0.3">
      <c r="A2684" s="1">
        <v>1971480</v>
      </c>
      <c r="B2684" s="1" t="s">
        <v>4995</v>
      </c>
      <c r="C2684" s="1" t="s">
        <v>22</v>
      </c>
      <c r="D2684" s="1" t="s">
        <v>4996</v>
      </c>
      <c r="E2684" s="2">
        <v>0</v>
      </c>
      <c r="F2684" s="1">
        <v>220</v>
      </c>
      <c r="G2684" s="1" t="s">
        <v>79</v>
      </c>
      <c r="H2684" s="1">
        <f t="shared" si="41"/>
        <v>0</v>
      </c>
      <c r="I2684" s="1" t="s">
        <v>22</v>
      </c>
      <c r="J2684" s="1" t="s">
        <v>0</v>
      </c>
    </row>
    <row r="2685" spans="1:10" ht="28.8" x14ac:dyDescent="0.3">
      <c r="A2685" s="1">
        <v>1971481</v>
      </c>
      <c r="B2685" s="1" t="s">
        <v>4997</v>
      </c>
      <c r="C2685" s="1" t="s">
        <v>22</v>
      </c>
      <c r="D2685" s="1" t="s">
        <v>4998</v>
      </c>
      <c r="E2685" s="2">
        <v>0</v>
      </c>
      <c r="F2685" s="1">
        <v>220</v>
      </c>
      <c r="G2685" s="1" t="s">
        <v>79</v>
      </c>
      <c r="H2685" s="1">
        <f t="shared" si="41"/>
        <v>0</v>
      </c>
      <c r="I2685" s="1" t="s">
        <v>22</v>
      </c>
      <c r="J2685" s="1" t="s">
        <v>0</v>
      </c>
    </row>
    <row r="2686" spans="1:10" ht="28.8" x14ac:dyDescent="0.3">
      <c r="A2686" s="1">
        <v>1971482</v>
      </c>
      <c r="B2686" s="1" t="s">
        <v>4999</v>
      </c>
      <c r="C2686" s="1" t="s">
        <v>22</v>
      </c>
      <c r="D2686" s="1" t="s">
        <v>5000</v>
      </c>
      <c r="E2686" s="2">
        <v>0</v>
      </c>
      <c r="F2686" s="1">
        <v>50</v>
      </c>
      <c r="G2686" s="1" t="s">
        <v>79</v>
      </c>
      <c r="H2686" s="1">
        <f t="shared" si="41"/>
        <v>0</v>
      </c>
      <c r="I2686" s="1" t="s">
        <v>22</v>
      </c>
      <c r="J2686" s="1" t="s">
        <v>0</v>
      </c>
    </row>
    <row r="2687" spans="1:10" ht="28.8" x14ac:dyDescent="0.3">
      <c r="A2687" s="1">
        <v>1971483</v>
      </c>
      <c r="B2687" s="1" t="s">
        <v>5001</v>
      </c>
      <c r="C2687" s="1" t="s">
        <v>22</v>
      </c>
      <c r="D2687" s="1" t="s">
        <v>5002</v>
      </c>
      <c r="E2687" s="2">
        <v>0</v>
      </c>
      <c r="F2687" s="1">
        <v>50</v>
      </c>
      <c r="G2687" s="1" t="s">
        <v>79</v>
      </c>
      <c r="H2687" s="1">
        <f t="shared" si="41"/>
        <v>0</v>
      </c>
      <c r="I2687" s="1" t="s">
        <v>22</v>
      </c>
      <c r="J2687" s="1" t="s">
        <v>0</v>
      </c>
    </row>
    <row r="2688" spans="1:10" ht="28.8" x14ac:dyDescent="0.3">
      <c r="A2688" s="1">
        <v>1971484</v>
      </c>
      <c r="B2688" s="1" t="s">
        <v>5003</v>
      </c>
      <c r="C2688" s="1" t="s">
        <v>22</v>
      </c>
      <c r="D2688" s="1" t="s">
        <v>5004</v>
      </c>
      <c r="E2688" s="2">
        <v>0</v>
      </c>
      <c r="F2688" s="1">
        <v>100</v>
      </c>
      <c r="G2688" s="1" t="s">
        <v>79</v>
      </c>
      <c r="H2688" s="1">
        <f t="shared" si="41"/>
        <v>0</v>
      </c>
      <c r="I2688" s="1" t="s">
        <v>22</v>
      </c>
      <c r="J2688" s="1" t="s">
        <v>0</v>
      </c>
    </row>
    <row r="2689" spans="1:10" ht="28.8" x14ac:dyDescent="0.3">
      <c r="A2689" s="1">
        <v>1971485</v>
      </c>
      <c r="B2689" s="1" t="s">
        <v>5005</v>
      </c>
      <c r="C2689" s="1" t="s">
        <v>22</v>
      </c>
      <c r="D2689" s="1" t="s">
        <v>5006</v>
      </c>
      <c r="E2689" s="2">
        <v>0</v>
      </c>
      <c r="F2689" s="1">
        <v>50</v>
      </c>
      <c r="G2689" s="1" t="s">
        <v>79</v>
      </c>
      <c r="H2689" s="1">
        <f t="shared" si="41"/>
        <v>0</v>
      </c>
      <c r="I2689" s="1" t="s">
        <v>22</v>
      </c>
      <c r="J2689" s="1" t="s">
        <v>0</v>
      </c>
    </row>
    <row r="2690" spans="1:10" ht="28.8" x14ac:dyDescent="0.3">
      <c r="A2690" s="1">
        <v>1971486</v>
      </c>
      <c r="B2690" s="1" t="s">
        <v>5007</v>
      </c>
      <c r="C2690" s="1" t="s">
        <v>22</v>
      </c>
      <c r="D2690" s="1" t="s">
        <v>5008</v>
      </c>
      <c r="E2690" s="2">
        <v>0</v>
      </c>
      <c r="F2690" s="1">
        <v>50</v>
      </c>
      <c r="G2690" s="1" t="s">
        <v>79</v>
      </c>
      <c r="H2690" s="1">
        <f t="shared" si="41"/>
        <v>0</v>
      </c>
      <c r="I2690" s="1" t="s">
        <v>22</v>
      </c>
      <c r="J2690" s="1" t="s">
        <v>0</v>
      </c>
    </row>
    <row r="2691" spans="1:10" x14ac:dyDescent="0.3">
      <c r="A2691" s="1">
        <v>1971487</v>
      </c>
      <c r="B2691" s="1" t="s">
        <v>5009</v>
      </c>
      <c r="C2691" s="1" t="s">
        <v>22</v>
      </c>
      <c r="D2691" s="1" t="s">
        <v>5010</v>
      </c>
      <c r="E2691" s="2">
        <v>0</v>
      </c>
      <c r="F2691" s="1">
        <v>3</v>
      </c>
      <c r="G2691" s="1" t="s">
        <v>103</v>
      </c>
      <c r="H2691" s="1">
        <f t="shared" ref="H2691:H2754" si="42">IF(ISNUMBER(VALUE(E2691)),ROUND(SUM(ROUND(E2691,2)*F2691),2),"N")</f>
        <v>0</v>
      </c>
      <c r="I2691" s="1" t="s">
        <v>22</v>
      </c>
      <c r="J2691" s="1" t="s">
        <v>0</v>
      </c>
    </row>
    <row r="2692" spans="1:10" ht="28.8" x14ac:dyDescent="0.3">
      <c r="A2692" s="1">
        <v>1971488</v>
      </c>
      <c r="B2692" s="1" t="s">
        <v>5011</v>
      </c>
      <c r="C2692" s="1" t="s">
        <v>22</v>
      </c>
      <c r="D2692" s="1" t="s">
        <v>5012</v>
      </c>
      <c r="E2692" s="2">
        <v>0</v>
      </c>
      <c r="F2692" s="1">
        <v>50</v>
      </c>
      <c r="G2692" s="1" t="s">
        <v>79</v>
      </c>
      <c r="H2692" s="1">
        <f t="shared" si="42"/>
        <v>0</v>
      </c>
      <c r="I2692" s="1" t="s">
        <v>22</v>
      </c>
      <c r="J2692" s="1" t="s">
        <v>0</v>
      </c>
    </row>
    <row r="2693" spans="1:10" ht="28.8" x14ac:dyDescent="0.3">
      <c r="A2693" s="1">
        <v>1971489</v>
      </c>
      <c r="B2693" s="1" t="s">
        <v>5013</v>
      </c>
      <c r="C2693" s="1" t="s">
        <v>22</v>
      </c>
      <c r="D2693" s="1" t="s">
        <v>5014</v>
      </c>
      <c r="E2693" s="2">
        <v>0</v>
      </c>
      <c r="F2693" s="1">
        <v>30</v>
      </c>
      <c r="G2693" s="1" t="s">
        <v>55</v>
      </c>
      <c r="H2693" s="1">
        <f t="shared" si="42"/>
        <v>0</v>
      </c>
      <c r="I2693" s="1" t="s">
        <v>22</v>
      </c>
      <c r="J2693" s="1" t="s">
        <v>0</v>
      </c>
    </row>
    <row r="2694" spans="1:10" x14ac:dyDescent="0.3">
      <c r="A2694" s="1">
        <v>1971490</v>
      </c>
      <c r="B2694" s="1" t="s">
        <v>5015</v>
      </c>
      <c r="C2694" s="1" t="s">
        <v>22</v>
      </c>
      <c r="D2694" s="1" t="s">
        <v>2321</v>
      </c>
      <c r="E2694" s="2">
        <v>0</v>
      </c>
      <c r="F2694" s="1">
        <v>1</v>
      </c>
      <c r="G2694" s="1" t="s">
        <v>147</v>
      </c>
      <c r="H2694" s="1">
        <f t="shared" si="42"/>
        <v>0</v>
      </c>
      <c r="I2694" s="1" t="s">
        <v>22</v>
      </c>
      <c r="J2694" s="1" t="s">
        <v>0</v>
      </c>
    </row>
    <row r="2695" spans="1:10" x14ac:dyDescent="0.3">
      <c r="A2695" s="1">
        <v>1971491</v>
      </c>
      <c r="B2695" s="1" t="s">
        <v>5016</v>
      </c>
      <c r="C2695" s="1" t="s">
        <v>22</v>
      </c>
      <c r="D2695" s="1" t="s">
        <v>5017</v>
      </c>
      <c r="E2695" s="1">
        <f>ROUND(H2696+H2932+H3012+H3081+H3144,2)</f>
        <v>0</v>
      </c>
      <c r="F2695" s="1">
        <v>1</v>
      </c>
      <c r="G2695" s="1" t="s">
        <v>0</v>
      </c>
      <c r="H2695" s="1">
        <f t="shared" si="42"/>
        <v>0</v>
      </c>
      <c r="I2695" s="1" t="s">
        <v>22</v>
      </c>
      <c r="J2695" s="1" t="s">
        <v>0</v>
      </c>
    </row>
    <row r="2696" spans="1:10" x14ac:dyDescent="0.3">
      <c r="A2696" s="1">
        <v>1971492</v>
      </c>
      <c r="B2696" s="1" t="s">
        <v>5018</v>
      </c>
      <c r="C2696" s="1" t="s">
        <v>22</v>
      </c>
      <c r="D2696" s="1" t="s">
        <v>5019</v>
      </c>
      <c r="E2696" s="1">
        <f>ROUND(H2697+H2930,2)</f>
        <v>0</v>
      </c>
      <c r="F2696" s="1">
        <v>1</v>
      </c>
      <c r="G2696" s="1" t="s">
        <v>0</v>
      </c>
      <c r="H2696" s="1">
        <f t="shared" si="42"/>
        <v>0</v>
      </c>
      <c r="I2696" s="1" t="s">
        <v>22</v>
      </c>
      <c r="J2696" s="1" t="s">
        <v>0</v>
      </c>
    </row>
    <row r="2697" spans="1:10" x14ac:dyDescent="0.3">
      <c r="A2697" s="1">
        <v>1971493</v>
      </c>
      <c r="B2697" s="1" t="s">
        <v>5020</v>
      </c>
      <c r="C2697" s="1" t="s">
        <v>126</v>
      </c>
      <c r="D2697" s="1" t="s">
        <v>127</v>
      </c>
      <c r="E2697" s="1">
        <f>ROUND(H2698+H2719+H2734+H2758+H2800+H2870+H2881+H2888+H2923,2)</f>
        <v>0</v>
      </c>
      <c r="F2697" s="1">
        <v>1</v>
      </c>
      <c r="G2697" s="1" t="s">
        <v>0</v>
      </c>
      <c r="H2697" s="1">
        <f t="shared" si="42"/>
        <v>0</v>
      </c>
      <c r="I2697" s="1" t="s">
        <v>22</v>
      </c>
      <c r="J2697" s="1" t="s">
        <v>0</v>
      </c>
    </row>
    <row r="2698" spans="1:10" x14ac:dyDescent="0.3">
      <c r="A2698" s="1">
        <v>1971494</v>
      </c>
      <c r="B2698" s="1" t="s">
        <v>5021</v>
      </c>
      <c r="C2698" s="1">
        <v>713</v>
      </c>
      <c r="D2698" s="1" t="s">
        <v>139</v>
      </c>
      <c r="E2698" s="1">
        <f>ROUND(H2699+H2700+H2701+H2702+H2703+H2704+H2705+H2706+H2707+H2708+H2709+H2710+H2711+H2712+H2713+H2714+H2715+H2716+H2717+H2718,2)</f>
        <v>0</v>
      </c>
      <c r="F2698" s="1">
        <v>1</v>
      </c>
      <c r="G2698" s="1" t="s">
        <v>0</v>
      </c>
      <c r="H2698" s="1">
        <f t="shared" si="42"/>
        <v>0</v>
      </c>
      <c r="I2698" s="1" t="s">
        <v>22</v>
      </c>
      <c r="J2698" s="1" t="s">
        <v>0</v>
      </c>
    </row>
    <row r="2699" spans="1:10" ht="28.8" x14ac:dyDescent="0.3">
      <c r="A2699" s="1">
        <v>1971495</v>
      </c>
      <c r="B2699" s="1" t="s">
        <v>5022</v>
      </c>
      <c r="C2699" s="1" t="s">
        <v>22</v>
      </c>
      <c r="D2699" s="1" t="s">
        <v>5023</v>
      </c>
      <c r="E2699" s="2">
        <v>0</v>
      </c>
      <c r="F2699" s="1">
        <v>70</v>
      </c>
      <c r="G2699" s="1" t="s">
        <v>55</v>
      </c>
      <c r="H2699" s="1">
        <f t="shared" si="42"/>
        <v>0</v>
      </c>
      <c r="I2699" s="1" t="s">
        <v>22</v>
      </c>
      <c r="J2699" s="1" t="s">
        <v>0</v>
      </c>
    </row>
    <row r="2700" spans="1:10" ht="28.8" x14ac:dyDescent="0.3">
      <c r="A2700" s="1">
        <v>1971496</v>
      </c>
      <c r="B2700" s="1" t="s">
        <v>5024</v>
      </c>
      <c r="C2700" s="1" t="s">
        <v>22</v>
      </c>
      <c r="D2700" s="1" t="s">
        <v>5025</v>
      </c>
      <c r="E2700" s="2">
        <v>0</v>
      </c>
      <c r="F2700" s="1">
        <v>20</v>
      </c>
      <c r="G2700" s="1" t="s">
        <v>79</v>
      </c>
      <c r="H2700" s="1">
        <f t="shared" si="42"/>
        <v>0</v>
      </c>
      <c r="I2700" s="1" t="s">
        <v>22</v>
      </c>
      <c r="J2700" s="1" t="s">
        <v>0</v>
      </c>
    </row>
    <row r="2701" spans="1:10" ht="28.8" x14ac:dyDescent="0.3">
      <c r="A2701" s="1">
        <v>1971497</v>
      </c>
      <c r="B2701" s="1" t="s">
        <v>5026</v>
      </c>
      <c r="C2701" s="1" t="s">
        <v>22</v>
      </c>
      <c r="D2701" s="1" t="s">
        <v>5027</v>
      </c>
      <c r="E2701" s="2">
        <v>0</v>
      </c>
      <c r="F2701" s="1">
        <v>1</v>
      </c>
      <c r="G2701" s="1" t="s">
        <v>79</v>
      </c>
      <c r="H2701" s="1">
        <f t="shared" si="42"/>
        <v>0</v>
      </c>
      <c r="I2701" s="1" t="s">
        <v>22</v>
      </c>
      <c r="J2701" s="1" t="s">
        <v>0</v>
      </c>
    </row>
    <row r="2702" spans="1:10" ht="28.8" x14ac:dyDescent="0.3">
      <c r="A2702" s="1">
        <v>1971498</v>
      </c>
      <c r="B2702" s="1" t="s">
        <v>5028</v>
      </c>
      <c r="C2702" s="1" t="s">
        <v>22</v>
      </c>
      <c r="D2702" s="1" t="s">
        <v>5029</v>
      </c>
      <c r="E2702" s="2">
        <v>0</v>
      </c>
      <c r="F2702" s="1">
        <v>6</v>
      </c>
      <c r="G2702" s="1" t="s">
        <v>79</v>
      </c>
      <c r="H2702" s="1">
        <f t="shared" si="42"/>
        <v>0</v>
      </c>
      <c r="I2702" s="1" t="s">
        <v>22</v>
      </c>
      <c r="J2702" s="1" t="s">
        <v>0</v>
      </c>
    </row>
    <row r="2703" spans="1:10" ht="28.8" x14ac:dyDescent="0.3">
      <c r="A2703" s="1">
        <v>1971499</v>
      </c>
      <c r="B2703" s="1" t="s">
        <v>5030</v>
      </c>
      <c r="C2703" s="1" t="s">
        <v>22</v>
      </c>
      <c r="D2703" s="1" t="s">
        <v>5031</v>
      </c>
      <c r="E2703" s="2">
        <v>0</v>
      </c>
      <c r="F2703" s="1">
        <v>23</v>
      </c>
      <c r="G2703" s="1" t="s">
        <v>79</v>
      </c>
      <c r="H2703" s="1">
        <f t="shared" si="42"/>
        <v>0</v>
      </c>
      <c r="I2703" s="1" t="s">
        <v>22</v>
      </c>
      <c r="J2703" s="1" t="s">
        <v>0</v>
      </c>
    </row>
    <row r="2704" spans="1:10" ht="28.8" x14ac:dyDescent="0.3">
      <c r="A2704" s="1">
        <v>1971500</v>
      </c>
      <c r="B2704" s="1" t="s">
        <v>5032</v>
      </c>
      <c r="C2704" s="1" t="s">
        <v>22</v>
      </c>
      <c r="D2704" s="1" t="s">
        <v>5033</v>
      </c>
      <c r="E2704" s="2">
        <v>0</v>
      </c>
      <c r="F2704" s="1">
        <v>1</v>
      </c>
      <c r="G2704" s="1" t="s">
        <v>79</v>
      </c>
      <c r="H2704" s="1">
        <f t="shared" si="42"/>
        <v>0</v>
      </c>
      <c r="I2704" s="1" t="s">
        <v>22</v>
      </c>
      <c r="J2704" s="1" t="s">
        <v>0</v>
      </c>
    </row>
    <row r="2705" spans="1:10" ht="28.8" x14ac:dyDescent="0.3">
      <c r="A2705" s="1">
        <v>1971501</v>
      </c>
      <c r="B2705" s="1" t="s">
        <v>5034</v>
      </c>
      <c r="C2705" s="1" t="s">
        <v>22</v>
      </c>
      <c r="D2705" s="1" t="s">
        <v>5035</v>
      </c>
      <c r="E2705" s="2">
        <v>0</v>
      </c>
      <c r="F2705" s="1">
        <v>25</v>
      </c>
      <c r="G2705" s="1" t="s">
        <v>79</v>
      </c>
      <c r="H2705" s="1">
        <f t="shared" si="42"/>
        <v>0</v>
      </c>
      <c r="I2705" s="1" t="s">
        <v>22</v>
      </c>
      <c r="J2705" s="1" t="s">
        <v>0</v>
      </c>
    </row>
    <row r="2706" spans="1:10" ht="28.8" x14ac:dyDescent="0.3">
      <c r="A2706" s="1">
        <v>1971502</v>
      </c>
      <c r="B2706" s="1" t="s">
        <v>5036</v>
      </c>
      <c r="C2706" s="1" t="s">
        <v>22</v>
      </c>
      <c r="D2706" s="1" t="s">
        <v>5037</v>
      </c>
      <c r="E2706" s="2">
        <v>0</v>
      </c>
      <c r="F2706" s="1">
        <v>9</v>
      </c>
      <c r="G2706" s="1" t="s">
        <v>79</v>
      </c>
      <c r="H2706" s="1">
        <f t="shared" si="42"/>
        <v>0</v>
      </c>
      <c r="I2706" s="1" t="s">
        <v>22</v>
      </c>
      <c r="J2706" s="1" t="s">
        <v>0</v>
      </c>
    </row>
    <row r="2707" spans="1:10" ht="28.8" x14ac:dyDescent="0.3">
      <c r="A2707" s="1">
        <v>1971503</v>
      </c>
      <c r="B2707" s="1" t="s">
        <v>5038</v>
      </c>
      <c r="C2707" s="1" t="s">
        <v>22</v>
      </c>
      <c r="D2707" s="1" t="s">
        <v>5039</v>
      </c>
      <c r="E2707" s="2">
        <v>0</v>
      </c>
      <c r="F2707" s="1">
        <v>6</v>
      </c>
      <c r="G2707" s="1" t="s">
        <v>79</v>
      </c>
      <c r="H2707" s="1">
        <f t="shared" si="42"/>
        <v>0</v>
      </c>
      <c r="I2707" s="1" t="s">
        <v>22</v>
      </c>
      <c r="J2707" s="1" t="s">
        <v>0</v>
      </c>
    </row>
    <row r="2708" spans="1:10" ht="28.8" x14ac:dyDescent="0.3">
      <c r="A2708" s="1">
        <v>1971504</v>
      </c>
      <c r="B2708" s="1" t="s">
        <v>5040</v>
      </c>
      <c r="C2708" s="1" t="s">
        <v>22</v>
      </c>
      <c r="D2708" s="1" t="s">
        <v>5041</v>
      </c>
      <c r="E2708" s="2">
        <v>0</v>
      </c>
      <c r="F2708" s="1">
        <v>7</v>
      </c>
      <c r="G2708" s="1" t="s">
        <v>79</v>
      </c>
      <c r="H2708" s="1">
        <f t="shared" si="42"/>
        <v>0</v>
      </c>
      <c r="I2708" s="1" t="s">
        <v>22</v>
      </c>
      <c r="J2708" s="1" t="s">
        <v>0</v>
      </c>
    </row>
    <row r="2709" spans="1:10" ht="28.8" x14ac:dyDescent="0.3">
      <c r="A2709" s="1">
        <v>1971505</v>
      </c>
      <c r="B2709" s="1" t="s">
        <v>5042</v>
      </c>
      <c r="C2709" s="1" t="s">
        <v>22</v>
      </c>
      <c r="D2709" s="1" t="s">
        <v>5043</v>
      </c>
      <c r="E2709" s="2">
        <v>0</v>
      </c>
      <c r="F2709" s="1">
        <v>13</v>
      </c>
      <c r="G2709" s="1" t="s">
        <v>79</v>
      </c>
      <c r="H2709" s="1">
        <f t="shared" si="42"/>
        <v>0</v>
      </c>
      <c r="I2709" s="1" t="s">
        <v>22</v>
      </c>
      <c r="J2709" s="1" t="s">
        <v>0</v>
      </c>
    </row>
    <row r="2710" spans="1:10" ht="28.8" x14ac:dyDescent="0.3">
      <c r="A2710" s="1">
        <v>1971506</v>
      </c>
      <c r="B2710" s="1" t="s">
        <v>5044</v>
      </c>
      <c r="C2710" s="1" t="s">
        <v>22</v>
      </c>
      <c r="D2710" s="1" t="s">
        <v>5045</v>
      </c>
      <c r="E2710" s="2">
        <v>0</v>
      </c>
      <c r="F2710" s="1">
        <v>3</v>
      </c>
      <c r="G2710" s="1" t="s">
        <v>79</v>
      </c>
      <c r="H2710" s="1">
        <f t="shared" si="42"/>
        <v>0</v>
      </c>
      <c r="I2710" s="1" t="s">
        <v>22</v>
      </c>
      <c r="J2710" s="1" t="s">
        <v>0</v>
      </c>
    </row>
    <row r="2711" spans="1:10" ht="28.8" x14ac:dyDescent="0.3">
      <c r="A2711" s="1">
        <v>1971507</v>
      </c>
      <c r="B2711" s="1" t="s">
        <v>5046</v>
      </c>
      <c r="C2711" s="1" t="s">
        <v>22</v>
      </c>
      <c r="D2711" s="1" t="s">
        <v>5047</v>
      </c>
      <c r="E2711" s="2">
        <v>0</v>
      </c>
      <c r="F2711" s="1">
        <v>2</v>
      </c>
      <c r="G2711" s="1" t="s">
        <v>79</v>
      </c>
      <c r="H2711" s="1">
        <f t="shared" si="42"/>
        <v>0</v>
      </c>
      <c r="I2711" s="1" t="s">
        <v>22</v>
      </c>
      <c r="J2711" s="1" t="s">
        <v>0</v>
      </c>
    </row>
    <row r="2712" spans="1:10" ht="28.8" x14ac:dyDescent="0.3">
      <c r="A2712" s="1">
        <v>1971508</v>
      </c>
      <c r="B2712" s="1" t="s">
        <v>5048</v>
      </c>
      <c r="C2712" s="1" t="s">
        <v>22</v>
      </c>
      <c r="D2712" s="1" t="s">
        <v>5049</v>
      </c>
      <c r="E2712" s="2">
        <v>0</v>
      </c>
      <c r="F2712" s="1">
        <v>2.8</v>
      </c>
      <c r="G2712" s="1" t="s">
        <v>79</v>
      </c>
      <c r="H2712" s="1">
        <f t="shared" si="42"/>
        <v>0</v>
      </c>
      <c r="I2712" s="1" t="s">
        <v>22</v>
      </c>
      <c r="J2712" s="1" t="s">
        <v>0</v>
      </c>
    </row>
    <row r="2713" spans="1:10" ht="28.8" x14ac:dyDescent="0.3">
      <c r="A2713" s="1">
        <v>1971509</v>
      </c>
      <c r="B2713" s="1" t="s">
        <v>5050</v>
      </c>
      <c r="C2713" s="1" t="s">
        <v>22</v>
      </c>
      <c r="D2713" s="1" t="s">
        <v>5051</v>
      </c>
      <c r="E2713" s="2">
        <v>0</v>
      </c>
      <c r="F2713" s="1">
        <v>20</v>
      </c>
      <c r="G2713" s="1" t="s">
        <v>79</v>
      </c>
      <c r="H2713" s="1">
        <f t="shared" si="42"/>
        <v>0</v>
      </c>
      <c r="I2713" s="1" t="s">
        <v>22</v>
      </c>
      <c r="J2713" s="1" t="s">
        <v>0</v>
      </c>
    </row>
    <row r="2714" spans="1:10" x14ac:dyDescent="0.3">
      <c r="A2714" s="1">
        <v>1971510</v>
      </c>
      <c r="B2714" s="1" t="s">
        <v>5052</v>
      </c>
      <c r="C2714" s="1" t="s">
        <v>22</v>
      </c>
      <c r="D2714" s="1" t="s">
        <v>5053</v>
      </c>
      <c r="E2714" s="2">
        <v>0</v>
      </c>
      <c r="F2714" s="1">
        <v>21</v>
      </c>
      <c r="G2714" s="1" t="s">
        <v>79</v>
      </c>
      <c r="H2714" s="1">
        <f t="shared" si="42"/>
        <v>0</v>
      </c>
      <c r="I2714" s="1" t="s">
        <v>22</v>
      </c>
      <c r="J2714" s="1" t="s">
        <v>0</v>
      </c>
    </row>
    <row r="2715" spans="1:10" x14ac:dyDescent="0.3">
      <c r="A2715" s="1">
        <v>1971511</v>
      </c>
      <c r="B2715" s="1" t="s">
        <v>5054</v>
      </c>
      <c r="C2715" s="1" t="s">
        <v>22</v>
      </c>
      <c r="D2715" s="1" t="s">
        <v>5055</v>
      </c>
      <c r="E2715" s="2">
        <v>0</v>
      </c>
      <c r="F2715" s="1">
        <v>1</v>
      </c>
      <c r="G2715" s="1" t="s">
        <v>79</v>
      </c>
      <c r="H2715" s="1">
        <f t="shared" si="42"/>
        <v>0</v>
      </c>
      <c r="I2715" s="1" t="s">
        <v>22</v>
      </c>
      <c r="J2715" s="1" t="s">
        <v>0</v>
      </c>
    </row>
    <row r="2716" spans="1:10" x14ac:dyDescent="0.3">
      <c r="A2716" s="1">
        <v>1971512</v>
      </c>
      <c r="B2716" s="1" t="s">
        <v>5056</v>
      </c>
      <c r="C2716" s="1" t="s">
        <v>22</v>
      </c>
      <c r="D2716" s="1" t="s">
        <v>5057</v>
      </c>
      <c r="E2716" s="2">
        <v>0</v>
      </c>
      <c r="F2716" s="1">
        <v>5</v>
      </c>
      <c r="G2716" s="1" t="s">
        <v>79</v>
      </c>
      <c r="H2716" s="1">
        <f t="shared" si="42"/>
        <v>0</v>
      </c>
      <c r="I2716" s="1" t="s">
        <v>22</v>
      </c>
      <c r="J2716" s="1" t="s">
        <v>0</v>
      </c>
    </row>
    <row r="2717" spans="1:10" x14ac:dyDescent="0.3">
      <c r="A2717" s="1">
        <v>1971513</v>
      </c>
      <c r="B2717" s="1" t="s">
        <v>5058</v>
      </c>
      <c r="C2717" s="1" t="s">
        <v>22</v>
      </c>
      <c r="D2717" s="1" t="s">
        <v>5059</v>
      </c>
      <c r="E2717" s="2">
        <v>0</v>
      </c>
      <c r="F2717" s="1">
        <v>15</v>
      </c>
      <c r="G2717" s="1" t="s">
        <v>79</v>
      </c>
      <c r="H2717" s="1">
        <f t="shared" si="42"/>
        <v>0</v>
      </c>
      <c r="I2717" s="1" t="s">
        <v>22</v>
      </c>
      <c r="J2717" s="1" t="s">
        <v>0</v>
      </c>
    </row>
    <row r="2718" spans="1:10" x14ac:dyDescent="0.3">
      <c r="A2718" s="1">
        <v>1971514</v>
      </c>
      <c r="B2718" s="1" t="s">
        <v>5060</v>
      </c>
      <c r="C2718" s="1" t="s">
        <v>22</v>
      </c>
      <c r="D2718" s="1" t="s">
        <v>3212</v>
      </c>
      <c r="E2718" s="2">
        <v>0</v>
      </c>
      <c r="F2718" s="1">
        <v>1</v>
      </c>
      <c r="G2718" s="1" t="s">
        <v>147</v>
      </c>
      <c r="H2718" s="1">
        <f t="shared" si="42"/>
        <v>0</v>
      </c>
      <c r="I2718" s="1" t="s">
        <v>22</v>
      </c>
      <c r="J2718" s="1" t="s">
        <v>0</v>
      </c>
    </row>
    <row r="2719" spans="1:10" x14ac:dyDescent="0.3">
      <c r="A2719" s="1">
        <v>1971515</v>
      </c>
      <c r="B2719" s="1" t="s">
        <v>5061</v>
      </c>
      <c r="C2719" s="1">
        <v>722</v>
      </c>
      <c r="D2719" s="1" t="s">
        <v>633</v>
      </c>
      <c r="E2719" s="1">
        <f>ROUND(H2720+H2721+H2722+H2723+H2724+H2725+H2726+H2727+H2728+H2729+H2730+H2731+H2732+H2733,2)</f>
        <v>0</v>
      </c>
      <c r="F2719" s="1">
        <v>1</v>
      </c>
      <c r="G2719" s="1" t="s">
        <v>0</v>
      </c>
      <c r="H2719" s="1">
        <f t="shared" si="42"/>
        <v>0</v>
      </c>
      <c r="I2719" s="1" t="s">
        <v>22</v>
      </c>
      <c r="J2719" s="1" t="s">
        <v>0</v>
      </c>
    </row>
    <row r="2720" spans="1:10" ht="28.8" x14ac:dyDescent="0.3">
      <c r="A2720" s="1">
        <v>1971516</v>
      </c>
      <c r="B2720" s="1" t="s">
        <v>5062</v>
      </c>
      <c r="C2720" s="1" t="s">
        <v>22</v>
      </c>
      <c r="D2720" s="1" t="s">
        <v>5063</v>
      </c>
      <c r="E2720" s="2">
        <v>0</v>
      </c>
      <c r="F2720" s="1">
        <v>2</v>
      </c>
      <c r="G2720" s="1" t="s">
        <v>79</v>
      </c>
      <c r="H2720" s="1">
        <f t="shared" si="42"/>
        <v>0</v>
      </c>
      <c r="I2720" s="1" t="s">
        <v>22</v>
      </c>
      <c r="J2720" s="1" t="s">
        <v>0</v>
      </c>
    </row>
    <row r="2721" spans="1:10" ht="28.8" x14ac:dyDescent="0.3">
      <c r="A2721" s="1">
        <v>1971517</v>
      </c>
      <c r="B2721" s="1" t="s">
        <v>5064</v>
      </c>
      <c r="C2721" s="1" t="s">
        <v>22</v>
      </c>
      <c r="D2721" s="1" t="s">
        <v>5065</v>
      </c>
      <c r="E2721" s="2">
        <v>0</v>
      </c>
      <c r="F2721" s="1">
        <v>1</v>
      </c>
      <c r="G2721" s="1" t="s">
        <v>79</v>
      </c>
      <c r="H2721" s="1">
        <f t="shared" si="42"/>
        <v>0</v>
      </c>
      <c r="I2721" s="1" t="s">
        <v>22</v>
      </c>
      <c r="J2721" s="1" t="s">
        <v>0</v>
      </c>
    </row>
    <row r="2722" spans="1:10" ht="28.8" x14ac:dyDescent="0.3">
      <c r="A2722" s="1">
        <v>1971518</v>
      </c>
      <c r="B2722" s="1" t="s">
        <v>5066</v>
      </c>
      <c r="C2722" s="1" t="s">
        <v>22</v>
      </c>
      <c r="D2722" s="1" t="s">
        <v>5067</v>
      </c>
      <c r="E2722" s="2">
        <v>0</v>
      </c>
      <c r="F2722" s="1">
        <v>5</v>
      </c>
      <c r="G2722" s="1" t="s">
        <v>79</v>
      </c>
      <c r="H2722" s="1">
        <f t="shared" si="42"/>
        <v>0</v>
      </c>
      <c r="I2722" s="1" t="s">
        <v>22</v>
      </c>
      <c r="J2722" s="1" t="s">
        <v>0</v>
      </c>
    </row>
    <row r="2723" spans="1:10" x14ac:dyDescent="0.3">
      <c r="A2723" s="1">
        <v>1971519</v>
      </c>
      <c r="B2723" s="1" t="s">
        <v>5068</v>
      </c>
      <c r="C2723" s="1" t="s">
        <v>22</v>
      </c>
      <c r="D2723" s="1" t="s">
        <v>5069</v>
      </c>
      <c r="E2723" s="2">
        <v>0</v>
      </c>
      <c r="F2723" s="1">
        <v>15</v>
      </c>
      <c r="G2723" s="1" t="s">
        <v>79</v>
      </c>
      <c r="H2723" s="1">
        <f t="shared" si="42"/>
        <v>0</v>
      </c>
      <c r="I2723" s="1" t="s">
        <v>22</v>
      </c>
      <c r="J2723" s="1" t="s">
        <v>0</v>
      </c>
    </row>
    <row r="2724" spans="1:10" x14ac:dyDescent="0.3">
      <c r="A2724" s="1">
        <v>1971520</v>
      </c>
      <c r="B2724" s="1" t="s">
        <v>5070</v>
      </c>
      <c r="C2724" s="1" t="s">
        <v>22</v>
      </c>
      <c r="D2724" s="1" t="s">
        <v>5071</v>
      </c>
      <c r="E2724" s="2">
        <v>0</v>
      </c>
      <c r="F2724" s="1">
        <v>40</v>
      </c>
      <c r="G2724" s="1" t="s">
        <v>79</v>
      </c>
      <c r="H2724" s="1">
        <f t="shared" si="42"/>
        <v>0</v>
      </c>
      <c r="I2724" s="1" t="s">
        <v>22</v>
      </c>
      <c r="J2724" s="1" t="s">
        <v>0</v>
      </c>
    </row>
    <row r="2725" spans="1:10" x14ac:dyDescent="0.3">
      <c r="A2725" s="1">
        <v>1971521</v>
      </c>
      <c r="B2725" s="1" t="s">
        <v>5072</v>
      </c>
      <c r="C2725" s="1" t="s">
        <v>22</v>
      </c>
      <c r="D2725" s="1" t="s">
        <v>5073</v>
      </c>
      <c r="E2725" s="2">
        <v>0</v>
      </c>
      <c r="F2725" s="1">
        <v>10</v>
      </c>
      <c r="G2725" s="1" t="s">
        <v>72</v>
      </c>
      <c r="H2725" s="1">
        <f t="shared" si="42"/>
        <v>0</v>
      </c>
      <c r="I2725" s="1" t="s">
        <v>22</v>
      </c>
      <c r="J2725" s="1" t="s">
        <v>0</v>
      </c>
    </row>
    <row r="2726" spans="1:10" x14ac:dyDescent="0.3">
      <c r="A2726" s="1">
        <v>1971522</v>
      </c>
      <c r="B2726" s="1" t="s">
        <v>5074</v>
      </c>
      <c r="C2726" s="1" t="s">
        <v>22</v>
      </c>
      <c r="D2726" s="1" t="s">
        <v>5075</v>
      </c>
      <c r="E2726" s="2">
        <v>0</v>
      </c>
      <c r="F2726" s="1">
        <v>25</v>
      </c>
      <c r="G2726" s="1" t="s">
        <v>72</v>
      </c>
      <c r="H2726" s="1">
        <f t="shared" si="42"/>
        <v>0</v>
      </c>
      <c r="I2726" s="1" t="s">
        <v>22</v>
      </c>
      <c r="J2726" s="1" t="s">
        <v>0</v>
      </c>
    </row>
    <row r="2727" spans="1:10" x14ac:dyDescent="0.3">
      <c r="A2727" s="1">
        <v>1971523</v>
      </c>
      <c r="B2727" s="1" t="s">
        <v>5076</v>
      </c>
      <c r="C2727" s="1" t="s">
        <v>22</v>
      </c>
      <c r="D2727" s="1" t="s">
        <v>5077</v>
      </c>
      <c r="E2727" s="2">
        <v>0</v>
      </c>
      <c r="F2727" s="1">
        <v>2</v>
      </c>
      <c r="G2727" s="1" t="s">
        <v>72</v>
      </c>
      <c r="H2727" s="1">
        <f t="shared" si="42"/>
        <v>0</v>
      </c>
      <c r="I2727" s="1" t="s">
        <v>22</v>
      </c>
      <c r="J2727" s="1" t="s">
        <v>0</v>
      </c>
    </row>
    <row r="2728" spans="1:10" x14ac:dyDescent="0.3">
      <c r="A2728" s="1">
        <v>1971524</v>
      </c>
      <c r="B2728" s="1" t="s">
        <v>5078</v>
      </c>
      <c r="C2728" s="1" t="s">
        <v>22</v>
      </c>
      <c r="D2728" s="1" t="s">
        <v>5079</v>
      </c>
      <c r="E2728" s="2">
        <v>0</v>
      </c>
      <c r="F2728" s="1">
        <v>8</v>
      </c>
      <c r="G2728" s="1" t="s">
        <v>72</v>
      </c>
      <c r="H2728" s="1">
        <f t="shared" si="42"/>
        <v>0</v>
      </c>
      <c r="I2728" s="1" t="s">
        <v>22</v>
      </c>
      <c r="J2728" s="1" t="s">
        <v>0</v>
      </c>
    </row>
    <row r="2729" spans="1:10" x14ac:dyDescent="0.3">
      <c r="A2729" s="1">
        <v>1971525</v>
      </c>
      <c r="B2729" s="1" t="s">
        <v>5080</v>
      </c>
      <c r="C2729" s="1" t="s">
        <v>22</v>
      </c>
      <c r="D2729" s="1" t="s">
        <v>5081</v>
      </c>
      <c r="E2729" s="2">
        <v>0</v>
      </c>
      <c r="F2729" s="1">
        <v>2</v>
      </c>
      <c r="G2729" s="1" t="s">
        <v>72</v>
      </c>
      <c r="H2729" s="1">
        <f t="shared" si="42"/>
        <v>0</v>
      </c>
      <c r="I2729" s="1" t="s">
        <v>22</v>
      </c>
      <c r="J2729" s="1" t="s">
        <v>0</v>
      </c>
    </row>
    <row r="2730" spans="1:10" x14ac:dyDescent="0.3">
      <c r="A2730" s="1">
        <v>1971526</v>
      </c>
      <c r="B2730" s="1" t="s">
        <v>5082</v>
      </c>
      <c r="C2730" s="1" t="s">
        <v>22</v>
      </c>
      <c r="D2730" s="1" t="s">
        <v>5083</v>
      </c>
      <c r="E2730" s="2">
        <v>0</v>
      </c>
      <c r="F2730" s="1">
        <v>11</v>
      </c>
      <c r="G2730" s="1" t="s">
        <v>72</v>
      </c>
      <c r="H2730" s="1">
        <f t="shared" si="42"/>
        <v>0</v>
      </c>
      <c r="I2730" s="1" t="s">
        <v>22</v>
      </c>
      <c r="J2730" s="1" t="s">
        <v>0</v>
      </c>
    </row>
    <row r="2731" spans="1:10" ht="28.8" x14ac:dyDescent="0.3">
      <c r="A2731" s="1">
        <v>1971527</v>
      </c>
      <c r="B2731" s="1" t="s">
        <v>5084</v>
      </c>
      <c r="C2731" s="1" t="s">
        <v>22</v>
      </c>
      <c r="D2731" s="1" t="s">
        <v>5085</v>
      </c>
      <c r="E2731" s="2">
        <v>0</v>
      </c>
      <c r="F2731" s="1">
        <v>8</v>
      </c>
      <c r="G2731" s="1" t="s">
        <v>79</v>
      </c>
      <c r="H2731" s="1">
        <f t="shared" si="42"/>
        <v>0</v>
      </c>
      <c r="I2731" s="1" t="s">
        <v>22</v>
      </c>
      <c r="J2731" s="1" t="s">
        <v>0</v>
      </c>
    </row>
    <row r="2732" spans="1:10" ht="28.8" x14ac:dyDescent="0.3">
      <c r="A2732" s="1">
        <v>1971528</v>
      </c>
      <c r="B2732" s="1" t="s">
        <v>5086</v>
      </c>
      <c r="C2732" s="1" t="s">
        <v>22</v>
      </c>
      <c r="D2732" s="1" t="s">
        <v>4149</v>
      </c>
      <c r="E2732" s="2">
        <v>0</v>
      </c>
      <c r="F2732" s="1">
        <v>63</v>
      </c>
      <c r="G2732" s="1" t="s">
        <v>79</v>
      </c>
      <c r="H2732" s="1">
        <f t="shared" si="42"/>
        <v>0</v>
      </c>
      <c r="I2732" s="1" t="s">
        <v>22</v>
      </c>
      <c r="J2732" s="1" t="s">
        <v>0</v>
      </c>
    </row>
    <row r="2733" spans="1:10" ht="28.8" x14ac:dyDescent="0.3">
      <c r="A2733" s="1">
        <v>1971529</v>
      </c>
      <c r="B2733" s="1" t="s">
        <v>5087</v>
      </c>
      <c r="C2733" s="1" t="s">
        <v>22</v>
      </c>
      <c r="D2733" s="1" t="s">
        <v>639</v>
      </c>
      <c r="E2733" s="2">
        <v>0</v>
      </c>
      <c r="F2733" s="1">
        <v>1</v>
      </c>
      <c r="G2733" s="1" t="s">
        <v>147</v>
      </c>
      <c r="H2733" s="1">
        <f t="shared" si="42"/>
        <v>0</v>
      </c>
      <c r="I2733" s="1" t="s">
        <v>22</v>
      </c>
      <c r="J2733" s="1" t="s">
        <v>0</v>
      </c>
    </row>
    <row r="2734" spans="1:10" x14ac:dyDescent="0.3">
      <c r="A2734" s="1">
        <v>1971530</v>
      </c>
      <c r="B2734" s="1" t="s">
        <v>5088</v>
      </c>
      <c r="C2734" s="1">
        <v>732</v>
      </c>
      <c r="D2734" s="1" t="s">
        <v>5089</v>
      </c>
      <c r="E2734" s="1">
        <f>ROUND(H2735+H2736+H2737+H2738+H2739+H2740+H2741+H2742+H2743+H2744+H2745+H2746+H2747+H2748+H2749+H2750+H2751+H2752+H2753+H2754+H2755+H2756+H2757,2)</f>
        <v>0</v>
      </c>
      <c r="F2734" s="1">
        <v>1</v>
      </c>
      <c r="G2734" s="1" t="s">
        <v>0</v>
      </c>
      <c r="H2734" s="1">
        <f t="shared" si="42"/>
        <v>0</v>
      </c>
      <c r="I2734" s="1" t="s">
        <v>22</v>
      </c>
      <c r="J2734" s="1" t="s">
        <v>0</v>
      </c>
    </row>
    <row r="2735" spans="1:10" ht="72" x14ac:dyDescent="0.3">
      <c r="A2735" s="1">
        <v>1971531</v>
      </c>
      <c r="B2735" s="1" t="s">
        <v>5090</v>
      </c>
      <c r="C2735" s="1" t="s">
        <v>22</v>
      </c>
      <c r="D2735" s="1" t="s">
        <v>5091</v>
      </c>
      <c r="E2735" s="2">
        <v>0</v>
      </c>
      <c r="F2735" s="1">
        <v>1</v>
      </c>
      <c r="G2735" s="1" t="s">
        <v>147</v>
      </c>
      <c r="H2735" s="1">
        <f t="shared" si="42"/>
        <v>0</v>
      </c>
      <c r="I2735" s="1" t="s">
        <v>22</v>
      </c>
      <c r="J2735" s="1" t="s">
        <v>0</v>
      </c>
    </row>
    <row r="2736" spans="1:10" ht="28.8" x14ac:dyDescent="0.3">
      <c r="A2736" s="1">
        <v>1971532</v>
      </c>
      <c r="B2736" s="1" t="s">
        <v>5092</v>
      </c>
      <c r="C2736" s="1" t="s">
        <v>22</v>
      </c>
      <c r="D2736" s="1" t="s">
        <v>5093</v>
      </c>
      <c r="E2736" s="2">
        <v>0</v>
      </c>
      <c r="F2736" s="1">
        <v>1</v>
      </c>
      <c r="G2736" s="1" t="s">
        <v>147</v>
      </c>
      <c r="H2736" s="1">
        <f t="shared" si="42"/>
        <v>0</v>
      </c>
      <c r="I2736" s="1" t="s">
        <v>22</v>
      </c>
      <c r="J2736" s="1" t="s">
        <v>0</v>
      </c>
    </row>
    <row r="2737" spans="1:10" ht="28.8" x14ac:dyDescent="0.3">
      <c r="A2737" s="1">
        <v>1971533</v>
      </c>
      <c r="B2737" s="1" t="s">
        <v>5094</v>
      </c>
      <c r="C2737" s="1" t="s">
        <v>22</v>
      </c>
      <c r="D2737" s="1" t="s">
        <v>5095</v>
      </c>
      <c r="E2737" s="2">
        <v>0</v>
      </c>
      <c r="F2737" s="1">
        <v>1</v>
      </c>
      <c r="G2737" s="1" t="s">
        <v>147</v>
      </c>
      <c r="H2737" s="1">
        <f t="shared" si="42"/>
        <v>0</v>
      </c>
      <c r="I2737" s="1" t="s">
        <v>22</v>
      </c>
      <c r="J2737" s="1" t="s">
        <v>0</v>
      </c>
    </row>
    <row r="2738" spans="1:10" x14ac:dyDescent="0.3">
      <c r="A2738" s="1">
        <v>1971534</v>
      </c>
      <c r="B2738" s="1" t="s">
        <v>5096</v>
      </c>
      <c r="C2738" s="1" t="s">
        <v>22</v>
      </c>
      <c r="D2738" s="1" t="s">
        <v>5097</v>
      </c>
      <c r="E2738" s="2">
        <v>0</v>
      </c>
      <c r="F2738" s="1">
        <v>2</v>
      </c>
      <c r="G2738" s="1" t="s">
        <v>147</v>
      </c>
      <c r="H2738" s="1">
        <f t="shared" si="42"/>
        <v>0</v>
      </c>
      <c r="I2738" s="1" t="s">
        <v>22</v>
      </c>
      <c r="J2738" s="1" t="s">
        <v>0</v>
      </c>
    </row>
    <row r="2739" spans="1:10" x14ac:dyDescent="0.3">
      <c r="A2739" s="1">
        <v>1971535</v>
      </c>
      <c r="B2739" s="1" t="s">
        <v>5098</v>
      </c>
      <c r="C2739" s="1" t="s">
        <v>22</v>
      </c>
      <c r="D2739" s="1" t="s">
        <v>5099</v>
      </c>
      <c r="E2739" s="2">
        <v>0</v>
      </c>
      <c r="F2739" s="1">
        <v>2</v>
      </c>
      <c r="G2739" s="1" t="s">
        <v>72</v>
      </c>
      <c r="H2739" s="1">
        <f t="shared" si="42"/>
        <v>0</v>
      </c>
      <c r="I2739" s="1" t="s">
        <v>22</v>
      </c>
      <c r="J2739" s="1" t="s">
        <v>0</v>
      </c>
    </row>
    <row r="2740" spans="1:10" x14ac:dyDescent="0.3">
      <c r="A2740" s="1">
        <v>1971536</v>
      </c>
      <c r="B2740" s="1" t="s">
        <v>5100</v>
      </c>
      <c r="C2740" s="1" t="s">
        <v>22</v>
      </c>
      <c r="D2740" s="1" t="s">
        <v>5101</v>
      </c>
      <c r="E2740" s="2">
        <v>0</v>
      </c>
      <c r="F2740" s="1">
        <v>2</v>
      </c>
      <c r="G2740" s="1" t="s">
        <v>72</v>
      </c>
      <c r="H2740" s="1">
        <f t="shared" si="42"/>
        <v>0</v>
      </c>
      <c r="I2740" s="1" t="s">
        <v>22</v>
      </c>
      <c r="J2740" s="1" t="s">
        <v>0</v>
      </c>
    </row>
    <row r="2741" spans="1:10" x14ac:dyDescent="0.3">
      <c r="A2741" s="1">
        <v>1971537</v>
      </c>
      <c r="B2741" s="1" t="s">
        <v>5102</v>
      </c>
      <c r="C2741" s="1" t="s">
        <v>22</v>
      </c>
      <c r="D2741" s="1" t="s">
        <v>5103</v>
      </c>
      <c r="E2741" s="2">
        <v>0</v>
      </c>
      <c r="F2741" s="1">
        <v>2</v>
      </c>
      <c r="G2741" s="1" t="s">
        <v>72</v>
      </c>
      <c r="H2741" s="1">
        <f t="shared" si="42"/>
        <v>0</v>
      </c>
      <c r="I2741" s="1" t="s">
        <v>22</v>
      </c>
      <c r="J2741" s="1" t="s">
        <v>0</v>
      </c>
    </row>
    <row r="2742" spans="1:10" x14ac:dyDescent="0.3">
      <c r="A2742" s="1">
        <v>1971538</v>
      </c>
      <c r="B2742" s="1" t="s">
        <v>5104</v>
      </c>
      <c r="C2742" s="1" t="s">
        <v>22</v>
      </c>
      <c r="D2742" s="1" t="s">
        <v>5105</v>
      </c>
      <c r="E2742" s="2">
        <v>0</v>
      </c>
      <c r="F2742" s="1">
        <v>1</v>
      </c>
      <c r="G2742" s="1" t="s">
        <v>72</v>
      </c>
      <c r="H2742" s="1">
        <f t="shared" si="42"/>
        <v>0</v>
      </c>
      <c r="I2742" s="1" t="s">
        <v>22</v>
      </c>
      <c r="J2742" s="1" t="s">
        <v>0</v>
      </c>
    </row>
    <row r="2743" spans="1:10" x14ac:dyDescent="0.3">
      <c r="A2743" s="1">
        <v>1971539</v>
      </c>
      <c r="B2743" s="1" t="s">
        <v>5106</v>
      </c>
      <c r="C2743" s="1" t="s">
        <v>22</v>
      </c>
      <c r="D2743" s="1" t="s">
        <v>5107</v>
      </c>
      <c r="E2743" s="2">
        <v>0</v>
      </c>
      <c r="F2743" s="1">
        <v>1</v>
      </c>
      <c r="G2743" s="1" t="s">
        <v>72</v>
      </c>
      <c r="H2743" s="1">
        <f t="shared" si="42"/>
        <v>0</v>
      </c>
      <c r="I2743" s="1" t="s">
        <v>22</v>
      </c>
      <c r="J2743" s="1" t="s">
        <v>0</v>
      </c>
    </row>
    <row r="2744" spans="1:10" ht="28.8" x14ac:dyDescent="0.3">
      <c r="A2744" s="1">
        <v>1971540</v>
      </c>
      <c r="B2744" s="1" t="s">
        <v>5108</v>
      </c>
      <c r="C2744" s="1" t="s">
        <v>22</v>
      </c>
      <c r="D2744" s="1" t="s">
        <v>5109</v>
      </c>
      <c r="E2744" s="2">
        <v>0</v>
      </c>
      <c r="F2744" s="1">
        <v>1</v>
      </c>
      <c r="G2744" s="1" t="s">
        <v>72</v>
      </c>
      <c r="H2744" s="1">
        <f t="shared" si="42"/>
        <v>0</v>
      </c>
      <c r="I2744" s="1" t="s">
        <v>22</v>
      </c>
      <c r="J2744" s="1" t="s">
        <v>0</v>
      </c>
    </row>
    <row r="2745" spans="1:10" ht="28.8" x14ac:dyDescent="0.3">
      <c r="A2745" s="1">
        <v>1971541</v>
      </c>
      <c r="B2745" s="1" t="s">
        <v>5110</v>
      </c>
      <c r="C2745" s="1" t="s">
        <v>22</v>
      </c>
      <c r="D2745" s="1" t="s">
        <v>5111</v>
      </c>
      <c r="E2745" s="2">
        <v>0</v>
      </c>
      <c r="F2745" s="1">
        <v>1</v>
      </c>
      <c r="G2745" s="1" t="s">
        <v>72</v>
      </c>
      <c r="H2745" s="1">
        <f t="shared" si="42"/>
        <v>0</v>
      </c>
      <c r="I2745" s="1" t="s">
        <v>22</v>
      </c>
      <c r="J2745" s="1" t="s">
        <v>0</v>
      </c>
    </row>
    <row r="2746" spans="1:10" ht="28.8" x14ac:dyDescent="0.3">
      <c r="A2746" s="1">
        <v>1971542</v>
      </c>
      <c r="B2746" s="1" t="s">
        <v>5112</v>
      </c>
      <c r="C2746" s="1" t="s">
        <v>22</v>
      </c>
      <c r="D2746" s="1" t="s">
        <v>5113</v>
      </c>
      <c r="E2746" s="2">
        <v>0</v>
      </c>
      <c r="F2746" s="1">
        <v>1</v>
      </c>
      <c r="G2746" s="1" t="s">
        <v>72</v>
      </c>
      <c r="H2746" s="1">
        <f t="shared" si="42"/>
        <v>0</v>
      </c>
      <c r="I2746" s="1" t="s">
        <v>22</v>
      </c>
      <c r="J2746" s="1" t="s">
        <v>0</v>
      </c>
    </row>
    <row r="2747" spans="1:10" ht="28.8" x14ac:dyDescent="0.3">
      <c r="A2747" s="1">
        <v>1971543</v>
      </c>
      <c r="B2747" s="1" t="s">
        <v>5114</v>
      </c>
      <c r="C2747" s="1" t="s">
        <v>22</v>
      </c>
      <c r="D2747" s="1" t="s">
        <v>5115</v>
      </c>
      <c r="E2747" s="2">
        <v>0</v>
      </c>
      <c r="F2747" s="1">
        <v>1</v>
      </c>
      <c r="G2747" s="1" t="s">
        <v>72</v>
      </c>
      <c r="H2747" s="1">
        <f t="shared" si="42"/>
        <v>0</v>
      </c>
      <c r="I2747" s="1" t="s">
        <v>22</v>
      </c>
      <c r="J2747" s="1" t="s">
        <v>0</v>
      </c>
    </row>
    <row r="2748" spans="1:10" ht="28.8" x14ac:dyDescent="0.3">
      <c r="A2748" s="1">
        <v>1971544</v>
      </c>
      <c r="B2748" s="1" t="s">
        <v>5116</v>
      </c>
      <c r="C2748" s="1" t="s">
        <v>22</v>
      </c>
      <c r="D2748" s="1" t="s">
        <v>5117</v>
      </c>
      <c r="E2748" s="2">
        <v>0</v>
      </c>
      <c r="F2748" s="1">
        <v>1</v>
      </c>
      <c r="G2748" s="1" t="s">
        <v>72</v>
      </c>
      <c r="H2748" s="1">
        <f t="shared" si="42"/>
        <v>0</v>
      </c>
      <c r="I2748" s="1" t="s">
        <v>22</v>
      </c>
      <c r="J2748" s="1" t="s">
        <v>0</v>
      </c>
    </row>
    <row r="2749" spans="1:10" ht="28.8" x14ac:dyDescent="0.3">
      <c r="A2749" s="1">
        <v>1971545</v>
      </c>
      <c r="B2749" s="1" t="s">
        <v>5118</v>
      </c>
      <c r="C2749" s="1" t="s">
        <v>22</v>
      </c>
      <c r="D2749" s="1" t="s">
        <v>5119</v>
      </c>
      <c r="E2749" s="2">
        <v>0</v>
      </c>
      <c r="F2749" s="1">
        <v>1</v>
      </c>
      <c r="G2749" s="1" t="s">
        <v>72</v>
      </c>
      <c r="H2749" s="1">
        <f t="shared" si="42"/>
        <v>0</v>
      </c>
      <c r="I2749" s="1" t="s">
        <v>22</v>
      </c>
      <c r="J2749" s="1" t="s">
        <v>0</v>
      </c>
    </row>
    <row r="2750" spans="1:10" ht="28.8" x14ac:dyDescent="0.3">
      <c r="A2750" s="1">
        <v>1971546</v>
      </c>
      <c r="B2750" s="1" t="s">
        <v>5120</v>
      </c>
      <c r="C2750" s="1" t="s">
        <v>22</v>
      </c>
      <c r="D2750" s="1" t="s">
        <v>5121</v>
      </c>
      <c r="E2750" s="2">
        <v>0</v>
      </c>
      <c r="F2750" s="1">
        <v>1</v>
      </c>
      <c r="G2750" s="1" t="s">
        <v>72</v>
      </c>
      <c r="H2750" s="1">
        <f t="shared" si="42"/>
        <v>0</v>
      </c>
      <c r="I2750" s="1" t="s">
        <v>22</v>
      </c>
      <c r="J2750" s="1" t="s">
        <v>0</v>
      </c>
    </row>
    <row r="2751" spans="1:10" ht="28.8" x14ac:dyDescent="0.3">
      <c r="A2751" s="1">
        <v>1971547</v>
      </c>
      <c r="B2751" s="1" t="s">
        <v>5122</v>
      </c>
      <c r="C2751" s="1" t="s">
        <v>22</v>
      </c>
      <c r="D2751" s="1" t="s">
        <v>5123</v>
      </c>
      <c r="E2751" s="2">
        <v>0</v>
      </c>
      <c r="F2751" s="1">
        <v>1</v>
      </c>
      <c r="G2751" s="1" t="s">
        <v>72</v>
      </c>
      <c r="H2751" s="1">
        <f t="shared" si="42"/>
        <v>0</v>
      </c>
      <c r="I2751" s="1" t="s">
        <v>22</v>
      </c>
      <c r="J2751" s="1" t="s">
        <v>0</v>
      </c>
    </row>
    <row r="2752" spans="1:10" ht="57.6" x14ac:dyDescent="0.3">
      <c r="A2752" s="1">
        <v>1971548</v>
      </c>
      <c r="B2752" s="1" t="s">
        <v>5124</v>
      </c>
      <c r="C2752" s="1" t="s">
        <v>22</v>
      </c>
      <c r="D2752" s="1" t="s">
        <v>5125</v>
      </c>
      <c r="E2752" s="2">
        <v>0</v>
      </c>
      <c r="F2752" s="1">
        <v>1</v>
      </c>
      <c r="G2752" s="1" t="s">
        <v>72</v>
      </c>
      <c r="H2752" s="1">
        <f t="shared" si="42"/>
        <v>0</v>
      </c>
      <c r="I2752" s="1" t="s">
        <v>22</v>
      </c>
      <c r="J2752" s="1" t="s">
        <v>0</v>
      </c>
    </row>
    <row r="2753" spans="1:10" x14ac:dyDescent="0.3">
      <c r="A2753" s="1">
        <v>1971549</v>
      </c>
      <c r="B2753" s="1" t="s">
        <v>5126</v>
      </c>
      <c r="C2753" s="1" t="s">
        <v>22</v>
      </c>
      <c r="D2753" s="1" t="s">
        <v>5127</v>
      </c>
      <c r="E2753" s="2">
        <v>0</v>
      </c>
      <c r="F2753" s="1">
        <v>1</v>
      </c>
      <c r="G2753" s="1" t="s">
        <v>72</v>
      </c>
      <c r="H2753" s="1">
        <f t="shared" si="42"/>
        <v>0</v>
      </c>
      <c r="I2753" s="1" t="s">
        <v>22</v>
      </c>
      <c r="J2753" s="1" t="s">
        <v>0</v>
      </c>
    </row>
    <row r="2754" spans="1:10" ht="28.8" x14ac:dyDescent="0.3">
      <c r="A2754" s="1">
        <v>1971550</v>
      </c>
      <c r="B2754" s="1" t="s">
        <v>5128</v>
      </c>
      <c r="C2754" s="1" t="s">
        <v>22</v>
      </c>
      <c r="D2754" s="1" t="s">
        <v>5129</v>
      </c>
      <c r="E2754" s="2">
        <v>0</v>
      </c>
      <c r="F2754" s="1">
        <v>1</v>
      </c>
      <c r="G2754" s="1" t="s">
        <v>72</v>
      </c>
      <c r="H2754" s="1">
        <f t="shared" si="42"/>
        <v>0</v>
      </c>
      <c r="I2754" s="1" t="s">
        <v>22</v>
      </c>
      <c r="J2754" s="1" t="s">
        <v>0</v>
      </c>
    </row>
    <row r="2755" spans="1:10" x14ac:dyDescent="0.3">
      <c r="A2755" s="1">
        <v>1971551</v>
      </c>
      <c r="B2755" s="1" t="s">
        <v>5130</v>
      </c>
      <c r="C2755" s="1" t="s">
        <v>22</v>
      </c>
      <c r="D2755" s="1" t="s">
        <v>5131</v>
      </c>
      <c r="E2755" s="2">
        <v>0</v>
      </c>
      <c r="F2755" s="1">
        <v>1</v>
      </c>
      <c r="G2755" s="1" t="s">
        <v>72</v>
      </c>
      <c r="H2755" s="1">
        <f t="shared" ref="H2755:H2818" si="43">IF(ISNUMBER(VALUE(E2755)),ROUND(SUM(ROUND(E2755,2)*F2755),2),"N")</f>
        <v>0</v>
      </c>
      <c r="I2755" s="1" t="s">
        <v>22</v>
      </c>
      <c r="J2755" s="1" t="s">
        <v>0</v>
      </c>
    </row>
    <row r="2756" spans="1:10" ht="28.8" x14ac:dyDescent="0.3">
      <c r="A2756" s="1">
        <v>1971552</v>
      </c>
      <c r="B2756" s="1" t="s">
        <v>5132</v>
      </c>
      <c r="C2756" s="1" t="s">
        <v>22</v>
      </c>
      <c r="D2756" s="1" t="s">
        <v>5133</v>
      </c>
      <c r="E2756" s="2">
        <v>0</v>
      </c>
      <c r="F2756" s="1">
        <v>1</v>
      </c>
      <c r="G2756" s="1" t="s">
        <v>72</v>
      </c>
      <c r="H2756" s="1">
        <f t="shared" si="43"/>
        <v>0</v>
      </c>
      <c r="I2756" s="1" t="s">
        <v>22</v>
      </c>
      <c r="J2756" s="1" t="s">
        <v>0</v>
      </c>
    </row>
    <row r="2757" spans="1:10" x14ac:dyDescent="0.3">
      <c r="A2757" s="1">
        <v>1971553</v>
      </c>
      <c r="B2757" s="1" t="s">
        <v>5134</v>
      </c>
      <c r="C2757" s="1" t="s">
        <v>22</v>
      </c>
      <c r="D2757" s="1" t="s">
        <v>5135</v>
      </c>
      <c r="E2757" s="2">
        <v>0</v>
      </c>
      <c r="F2757" s="1">
        <v>1</v>
      </c>
      <c r="G2757" s="1" t="s">
        <v>147</v>
      </c>
      <c r="H2757" s="1">
        <f t="shared" si="43"/>
        <v>0</v>
      </c>
      <c r="I2757" s="1" t="s">
        <v>22</v>
      </c>
      <c r="J2757" s="1" t="s">
        <v>0</v>
      </c>
    </row>
    <row r="2758" spans="1:10" x14ac:dyDescent="0.3">
      <c r="A2758" s="1">
        <v>1971554</v>
      </c>
      <c r="B2758" s="1" t="s">
        <v>5136</v>
      </c>
      <c r="C2758" s="1">
        <v>733</v>
      </c>
      <c r="D2758" s="1" t="s">
        <v>3214</v>
      </c>
      <c r="E2758" s="1">
        <f>ROUND(H2759+H2760+H2761+H2762+H2763+H2764+H2765+H2766+H2767+H2768+H2769+H2770+H2771+H2772+H2773+H2774+H2775+H2776+H2777+H2778+H2779+H2780+H2781+H2782+H2783+H2784+H2785+H2786+H2787+H2788+H2789+H2790+H2791+H2792+H2793+H2794+H2795+H2796+H2797+H2798+H2799,2)</f>
        <v>0</v>
      </c>
      <c r="F2758" s="1">
        <v>1</v>
      </c>
      <c r="G2758" s="1" t="s">
        <v>0</v>
      </c>
      <c r="H2758" s="1">
        <f t="shared" si="43"/>
        <v>0</v>
      </c>
      <c r="I2758" s="1" t="s">
        <v>22</v>
      </c>
      <c r="J2758" s="1" t="s">
        <v>0</v>
      </c>
    </row>
    <row r="2759" spans="1:10" ht="28.8" x14ac:dyDescent="0.3">
      <c r="A2759" s="1">
        <v>1971555</v>
      </c>
      <c r="B2759" s="1" t="s">
        <v>5137</v>
      </c>
      <c r="C2759" s="1" t="s">
        <v>22</v>
      </c>
      <c r="D2759" s="1" t="s">
        <v>5138</v>
      </c>
      <c r="E2759" s="2">
        <v>0</v>
      </c>
      <c r="F2759" s="1">
        <v>22</v>
      </c>
      <c r="G2759" s="1" t="s">
        <v>79</v>
      </c>
      <c r="H2759" s="1">
        <f t="shared" si="43"/>
        <v>0</v>
      </c>
      <c r="I2759" s="1" t="s">
        <v>22</v>
      </c>
      <c r="J2759" s="1" t="s">
        <v>0</v>
      </c>
    </row>
    <row r="2760" spans="1:10" ht="28.8" x14ac:dyDescent="0.3">
      <c r="A2760" s="1">
        <v>1971556</v>
      </c>
      <c r="B2760" s="1" t="s">
        <v>5139</v>
      </c>
      <c r="C2760" s="1" t="s">
        <v>22</v>
      </c>
      <c r="D2760" s="1" t="s">
        <v>5140</v>
      </c>
      <c r="E2760" s="2">
        <v>0</v>
      </c>
      <c r="F2760" s="1">
        <v>1</v>
      </c>
      <c r="G2760" s="1" t="s">
        <v>79</v>
      </c>
      <c r="H2760" s="1">
        <f t="shared" si="43"/>
        <v>0</v>
      </c>
      <c r="I2760" s="1" t="s">
        <v>22</v>
      </c>
      <c r="J2760" s="1" t="s">
        <v>0</v>
      </c>
    </row>
    <row r="2761" spans="1:10" ht="28.8" x14ac:dyDescent="0.3">
      <c r="A2761" s="1">
        <v>1971557</v>
      </c>
      <c r="B2761" s="1" t="s">
        <v>5141</v>
      </c>
      <c r="C2761" s="1" t="s">
        <v>22</v>
      </c>
      <c r="D2761" s="1" t="s">
        <v>5142</v>
      </c>
      <c r="E2761" s="2">
        <v>0</v>
      </c>
      <c r="F2761" s="1">
        <v>6</v>
      </c>
      <c r="G2761" s="1" t="s">
        <v>79</v>
      </c>
      <c r="H2761" s="1">
        <f t="shared" si="43"/>
        <v>0</v>
      </c>
      <c r="I2761" s="1" t="s">
        <v>22</v>
      </c>
      <c r="J2761" s="1" t="s">
        <v>0</v>
      </c>
    </row>
    <row r="2762" spans="1:10" ht="28.8" x14ac:dyDescent="0.3">
      <c r="A2762" s="1">
        <v>1971558</v>
      </c>
      <c r="B2762" s="1" t="s">
        <v>5143</v>
      </c>
      <c r="C2762" s="1" t="s">
        <v>22</v>
      </c>
      <c r="D2762" s="1" t="s">
        <v>5144</v>
      </c>
      <c r="E2762" s="2">
        <v>0</v>
      </c>
      <c r="F2762" s="1">
        <v>6</v>
      </c>
      <c r="G2762" s="1" t="s">
        <v>79</v>
      </c>
      <c r="H2762" s="1">
        <f t="shared" si="43"/>
        <v>0</v>
      </c>
      <c r="I2762" s="1" t="s">
        <v>22</v>
      </c>
      <c r="J2762" s="1" t="s">
        <v>0</v>
      </c>
    </row>
    <row r="2763" spans="1:10" ht="28.8" x14ac:dyDescent="0.3">
      <c r="A2763" s="1">
        <v>1971559</v>
      </c>
      <c r="B2763" s="1" t="s">
        <v>5145</v>
      </c>
      <c r="C2763" s="1" t="s">
        <v>22</v>
      </c>
      <c r="D2763" s="1" t="s">
        <v>5146</v>
      </c>
      <c r="E2763" s="2">
        <v>0</v>
      </c>
      <c r="F2763" s="1">
        <v>9</v>
      </c>
      <c r="G2763" s="1" t="s">
        <v>79</v>
      </c>
      <c r="H2763" s="1">
        <f t="shared" si="43"/>
        <v>0</v>
      </c>
      <c r="I2763" s="1" t="s">
        <v>22</v>
      </c>
      <c r="J2763" s="1" t="s">
        <v>0</v>
      </c>
    </row>
    <row r="2764" spans="1:10" ht="28.8" x14ac:dyDescent="0.3">
      <c r="A2764" s="1">
        <v>1971560</v>
      </c>
      <c r="B2764" s="1" t="s">
        <v>5147</v>
      </c>
      <c r="C2764" s="1" t="s">
        <v>22</v>
      </c>
      <c r="D2764" s="1" t="s">
        <v>5148</v>
      </c>
      <c r="E2764" s="2">
        <v>0</v>
      </c>
      <c r="F2764" s="1">
        <v>24</v>
      </c>
      <c r="G2764" s="1" t="s">
        <v>79</v>
      </c>
      <c r="H2764" s="1">
        <f t="shared" si="43"/>
        <v>0</v>
      </c>
      <c r="I2764" s="1" t="s">
        <v>22</v>
      </c>
      <c r="J2764" s="1" t="s">
        <v>0</v>
      </c>
    </row>
    <row r="2765" spans="1:10" ht="28.8" x14ac:dyDescent="0.3">
      <c r="A2765" s="1">
        <v>1971561</v>
      </c>
      <c r="B2765" s="1" t="s">
        <v>5149</v>
      </c>
      <c r="C2765" s="1" t="s">
        <v>22</v>
      </c>
      <c r="D2765" s="1" t="s">
        <v>3234</v>
      </c>
      <c r="E2765" s="2">
        <v>0</v>
      </c>
      <c r="F2765" s="1">
        <v>7</v>
      </c>
      <c r="G2765" s="1" t="s">
        <v>79</v>
      </c>
      <c r="H2765" s="1">
        <f t="shared" si="43"/>
        <v>0</v>
      </c>
      <c r="I2765" s="1" t="s">
        <v>22</v>
      </c>
      <c r="J2765" s="1" t="s">
        <v>0</v>
      </c>
    </row>
    <row r="2766" spans="1:10" ht="28.8" x14ac:dyDescent="0.3">
      <c r="A2766" s="1">
        <v>1971562</v>
      </c>
      <c r="B2766" s="1" t="s">
        <v>5150</v>
      </c>
      <c r="C2766" s="1" t="s">
        <v>22</v>
      </c>
      <c r="D2766" s="1" t="s">
        <v>3236</v>
      </c>
      <c r="E2766" s="2">
        <v>0</v>
      </c>
      <c r="F2766" s="1">
        <v>13</v>
      </c>
      <c r="G2766" s="1" t="s">
        <v>79</v>
      </c>
      <c r="H2766" s="1">
        <f t="shared" si="43"/>
        <v>0</v>
      </c>
      <c r="I2766" s="1" t="s">
        <v>22</v>
      </c>
      <c r="J2766" s="1" t="s">
        <v>0</v>
      </c>
    </row>
    <row r="2767" spans="1:10" ht="28.8" x14ac:dyDescent="0.3">
      <c r="A2767" s="1">
        <v>1971563</v>
      </c>
      <c r="B2767" s="1" t="s">
        <v>5151</v>
      </c>
      <c r="C2767" s="1" t="s">
        <v>22</v>
      </c>
      <c r="D2767" s="1" t="s">
        <v>3238</v>
      </c>
      <c r="E2767" s="2">
        <v>0</v>
      </c>
      <c r="F2767" s="1">
        <v>3</v>
      </c>
      <c r="G2767" s="1" t="s">
        <v>79</v>
      </c>
      <c r="H2767" s="1">
        <f t="shared" si="43"/>
        <v>0</v>
      </c>
      <c r="I2767" s="1" t="s">
        <v>22</v>
      </c>
      <c r="J2767" s="1" t="s">
        <v>0</v>
      </c>
    </row>
    <row r="2768" spans="1:10" ht="28.8" x14ac:dyDescent="0.3">
      <c r="A2768" s="1">
        <v>1971564</v>
      </c>
      <c r="B2768" s="1" t="s">
        <v>5152</v>
      </c>
      <c r="C2768" s="1" t="s">
        <v>22</v>
      </c>
      <c r="D2768" s="1" t="s">
        <v>5153</v>
      </c>
      <c r="E2768" s="2">
        <v>0</v>
      </c>
      <c r="F2768" s="1">
        <v>2</v>
      </c>
      <c r="G2768" s="1" t="s">
        <v>79</v>
      </c>
      <c r="H2768" s="1">
        <f t="shared" si="43"/>
        <v>0</v>
      </c>
      <c r="I2768" s="1" t="s">
        <v>22</v>
      </c>
      <c r="J2768" s="1" t="s">
        <v>0</v>
      </c>
    </row>
    <row r="2769" spans="1:10" x14ac:dyDescent="0.3">
      <c r="A2769" s="1">
        <v>1971565</v>
      </c>
      <c r="B2769" s="1" t="s">
        <v>5154</v>
      </c>
      <c r="C2769" s="1" t="s">
        <v>22</v>
      </c>
      <c r="D2769" s="1" t="s">
        <v>5155</v>
      </c>
      <c r="E2769" s="2">
        <v>0</v>
      </c>
      <c r="F2769" s="1">
        <v>2</v>
      </c>
      <c r="G2769" s="1" t="s">
        <v>72</v>
      </c>
      <c r="H2769" s="1">
        <f t="shared" si="43"/>
        <v>0</v>
      </c>
      <c r="I2769" s="1" t="s">
        <v>22</v>
      </c>
      <c r="J2769" s="1" t="s">
        <v>0</v>
      </c>
    </row>
    <row r="2770" spans="1:10" x14ac:dyDescent="0.3">
      <c r="A2770" s="1">
        <v>1971566</v>
      </c>
      <c r="B2770" s="1" t="s">
        <v>5156</v>
      </c>
      <c r="C2770" s="1" t="s">
        <v>22</v>
      </c>
      <c r="D2770" s="1" t="s">
        <v>5157</v>
      </c>
      <c r="E2770" s="2">
        <v>0</v>
      </c>
      <c r="F2770" s="1">
        <v>3</v>
      </c>
      <c r="G2770" s="1" t="s">
        <v>72</v>
      </c>
      <c r="H2770" s="1">
        <f t="shared" si="43"/>
        <v>0</v>
      </c>
      <c r="I2770" s="1" t="s">
        <v>22</v>
      </c>
      <c r="J2770" s="1" t="s">
        <v>0</v>
      </c>
    </row>
    <row r="2771" spans="1:10" x14ac:dyDescent="0.3">
      <c r="A2771" s="1">
        <v>1971567</v>
      </c>
      <c r="B2771" s="1" t="s">
        <v>5158</v>
      </c>
      <c r="C2771" s="1" t="s">
        <v>22</v>
      </c>
      <c r="D2771" s="1" t="s">
        <v>5159</v>
      </c>
      <c r="E2771" s="2">
        <v>0</v>
      </c>
      <c r="F2771" s="1">
        <v>3</v>
      </c>
      <c r="G2771" s="1" t="s">
        <v>72</v>
      </c>
      <c r="H2771" s="1">
        <f t="shared" si="43"/>
        <v>0</v>
      </c>
      <c r="I2771" s="1" t="s">
        <v>22</v>
      </c>
      <c r="J2771" s="1" t="s">
        <v>0</v>
      </c>
    </row>
    <row r="2772" spans="1:10" x14ac:dyDescent="0.3">
      <c r="A2772" s="1">
        <v>1971568</v>
      </c>
      <c r="B2772" s="1" t="s">
        <v>5160</v>
      </c>
      <c r="C2772" s="1" t="s">
        <v>22</v>
      </c>
      <c r="D2772" s="1" t="s">
        <v>5161</v>
      </c>
      <c r="E2772" s="2">
        <v>0</v>
      </c>
      <c r="F2772" s="1">
        <v>1</v>
      </c>
      <c r="G2772" s="1" t="s">
        <v>72</v>
      </c>
      <c r="H2772" s="1">
        <f t="shared" si="43"/>
        <v>0</v>
      </c>
      <c r="I2772" s="1" t="s">
        <v>22</v>
      </c>
      <c r="J2772" s="1" t="s">
        <v>0</v>
      </c>
    </row>
    <row r="2773" spans="1:10" x14ac:dyDescent="0.3">
      <c r="A2773" s="1">
        <v>1971569</v>
      </c>
      <c r="B2773" s="1" t="s">
        <v>5162</v>
      </c>
      <c r="C2773" s="1" t="s">
        <v>22</v>
      </c>
      <c r="D2773" s="1" t="s">
        <v>5163</v>
      </c>
      <c r="E2773" s="2">
        <v>0</v>
      </c>
      <c r="F2773" s="1">
        <v>2</v>
      </c>
      <c r="G2773" s="1" t="s">
        <v>72</v>
      </c>
      <c r="H2773" s="1">
        <f t="shared" si="43"/>
        <v>0</v>
      </c>
      <c r="I2773" s="1" t="s">
        <v>22</v>
      </c>
      <c r="J2773" s="1" t="s">
        <v>0</v>
      </c>
    </row>
    <row r="2774" spans="1:10" x14ac:dyDescent="0.3">
      <c r="A2774" s="1">
        <v>1971570</v>
      </c>
      <c r="B2774" s="1" t="s">
        <v>5164</v>
      </c>
      <c r="C2774" s="1" t="s">
        <v>22</v>
      </c>
      <c r="D2774" s="1" t="s">
        <v>5165</v>
      </c>
      <c r="E2774" s="2">
        <v>0</v>
      </c>
      <c r="F2774" s="1">
        <v>2</v>
      </c>
      <c r="G2774" s="1" t="s">
        <v>72</v>
      </c>
      <c r="H2774" s="1">
        <f t="shared" si="43"/>
        <v>0</v>
      </c>
      <c r="I2774" s="1" t="s">
        <v>22</v>
      </c>
      <c r="J2774" s="1" t="s">
        <v>0</v>
      </c>
    </row>
    <row r="2775" spans="1:10" x14ac:dyDescent="0.3">
      <c r="A2775" s="1">
        <v>1971571</v>
      </c>
      <c r="B2775" s="1" t="s">
        <v>5166</v>
      </c>
      <c r="C2775" s="1" t="s">
        <v>22</v>
      </c>
      <c r="D2775" s="1" t="s">
        <v>5167</v>
      </c>
      <c r="E2775" s="2">
        <v>0</v>
      </c>
      <c r="F2775" s="1">
        <v>2</v>
      </c>
      <c r="G2775" s="1" t="s">
        <v>72</v>
      </c>
      <c r="H2775" s="1">
        <f t="shared" si="43"/>
        <v>0</v>
      </c>
      <c r="I2775" s="1" t="s">
        <v>22</v>
      </c>
      <c r="J2775" s="1" t="s">
        <v>0</v>
      </c>
    </row>
    <row r="2776" spans="1:10" x14ac:dyDescent="0.3">
      <c r="A2776" s="1">
        <v>1971572</v>
      </c>
      <c r="B2776" s="1" t="s">
        <v>5168</v>
      </c>
      <c r="C2776" s="1" t="s">
        <v>22</v>
      </c>
      <c r="D2776" s="1" t="s">
        <v>5169</v>
      </c>
      <c r="E2776" s="2">
        <v>0</v>
      </c>
      <c r="F2776" s="1">
        <v>1</v>
      </c>
      <c r="G2776" s="1" t="s">
        <v>72</v>
      </c>
      <c r="H2776" s="1">
        <f t="shared" si="43"/>
        <v>0</v>
      </c>
      <c r="I2776" s="1" t="s">
        <v>22</v>
      </c>
      <c r="J2776" s="1" t="s">
        <v>0</v>
      </c>
    </row>
    <row r="2777" spans="1:10" x14ac:dyDescent="0.3">
      <c r="A2777" s="1">
        <v>1971573</v>
      </c>
      <c r="B2777" s="1" t="s">
        <v>5170</v>
      </c>
      <c r="C2777" s="1" t="s">
        <v>22</v>
      </c>
      <c r="D2777" s="1" t="s">
        <v>5171</v>
      </c>
      <c r="E2777" s="2">
        <v>0</v>
      </c>
      <c r="F2777" s="1">
        <v>4</v>
      </c>
      <c r="G2777" s="1" t="s">
        <v>72</v>
      </c>
      <c r="H2777" s="1">
        <f t="shared" si="43"/>
        <v>0</v>
      </c>
      <c r="I2777" s="1" t="s">
        <v>22</v>
      </c>
      <c r="J2777" s="1" t="s">
        <v>0</v>
      </c>
    </row>
    <row r="2778" spans="1:10" x14ac:dyDescent="0.3">
      <c r="A2778" s="1">
        <v>1971574</v>
      </c>
      <c r="B2778" s="1" t="s">
        <v>5172</v>
      </c>
      <c r="C2778" s="1" t="s">
        <v>22</v>
      </c>
      <c r="D2778" s="1" t="s">
        <v>5173</v>
      </c>
      <c r="E2778" s="2">
        <v>0</v>
      </c>
      <c r="F2778" s="1">
        <v>7</v>
      </c>
      <c r="G2778" s="1" t="s">
        <v>72</v>
      </c>
      <c r="H2778" s="1">
        <f t="shared" si="43"/>
        <v>0</v>
      </c>
      <c r="I2778" s="1" t="s">
        <v>22</v>
      </c>
      <c r="J2778" s="1" t="s">
        <v>0</v>
      </c>
    </row>
    <row r="2779" spans="1:10" x14ac:dyDescent="0.3">
      <c r="A2779" s="1">
        <v>1971575</v>
      </c>
      <c r="B2779" s="1" t="s">
        <v>5174</v>
      </c>
      <c r="C2779" s="1" t="s">
        <v>22</v>
      </c>
      <c r="D2779" s="1" t="s">
        <v>5175</v>
      </c>
      <c r="E2779" s="2">
        <v>0</v>
      </c>
      <c r="F2779" s="1">
        <v>2</v>
      </c>
      <c r="G2779" s="1" t="s">
        <v>72</v>
      </c>
      <c r="H2779" s="1">
        <f t="shared" si="43"/>
        <v>0</v>
      </c>
      <c r="I2779" s="1" t="s">
        <v>22</v>
      </c>
      <c r="J2779" s="1" t="s">
        <v>0</v>
      </c>
    </row>
    <row r="2780" spans="1:10" x14ac:dyDescent="0.3">
      <c r="A2780" s="1">
        <v>1971576</v>
      </c>
      <c r="B2780" s="1" t="s">
        <v>5176</v>
      </c>
      <c r="C2780" s="1" t="s">
        <v>22</v>
      </c>
      <c r="D2780" s="1" t="s">
        <v>5177</v>
      </c>
      <c r="E2780" s="2">
        <v>0</v>
      </c>
      <c r="F2780" s="1">
        <v>2</v>
      </c>
      <c r="G2780" s="1" t="s">
        <v>72</v>
      </c>
      <c r="H2780" s="1">
        <f t="shared" si="43"/>
        <v>0</v>
      </c>
      <c r="I2780" s="1" t="s">
        <v>22</v>
      </c>
      <c r="J2780" s="1" t="s">
        <v>0</v>
      </c>
    </row>
    <row r="2781" spans="1:10" x14ac:dyDescent="0.3">
      <c r="A2781" s="1">
        <v>1971577</v>
      </c>
      <c r="B2781" s="1" t="s">
        <v>5178</v>
      </c>
      <c r="C2781" s="1" t="s">
        <v>22</v>
      </c>
      <c r="D2781" s="1" t="s">
        <v>5179</v>
      </c>
      <c r="E2781" s="2">
        <v>0</v>
      </c>
      <c r="F2781" s="1">
        <v>1</v>
      </c>
      <c r="G2781" s="1" t="s">
        <v>72</v>
      </c>
      <c r="H2781" s="1">
        <f t="shared" si="43"/>
        <v>0</v>
      </c>
      <c r="I2781" s="1" t="s">
        <v>22</v>
      </c>
      <c r="J2781" s="1" t="s">
        <v>0</v>
      </c>
    </row>
    <row r="2782" spans="1:10" x14ac:dyDescent="0.3">
      <c r="A2782" s="1">
        <v>1971578</v>
      </c>
      <c r="B2782" s="1" t="s">
        <v>5180</v>
      </c>
      <c r="C2782" s="1" t="s">
        <v>22</v>
      </c>
      <c r="D2782" s="1" t="s">
        <v>5181</v>
      </c>
      <c r="E2782" s="2">
        <v>0</v>
      </c>
      <c r="F2782" s="1">
        <v>5</v>
      </c>
      <c r="G2782" s="1" t="s">
        <v>72</v>
      </c>
      <c r="H2782" s="1">
        <f t="shared" si="43"/>
        <v>0</v>
      </c>
      <c r="I2782" s="1" t="s">
        <v>22</v>
      </c>
      <c r="J2782" s="1" t="s">
        <v>0</v>
      </c>
    </row>
    <row r="2783" spans="1:10" x14ac:dyDescent="0.3">
      <c r="A2783" s="1">
        <v>1971579</v>
      </c>
      <c r="B2783" s="1" t="s">
        <v>5182</v>
      </c>
      <c r="C2783" s="1" t="s">
        <v>22</v>
      </c>
      <c r="D2783" s="1" t="s">
        <v>5183</v>
      </c>
      <c r="E2783" s="2">
        <v>0</v>
      </c>
      <c r="F2783" s="1">
        <v>1</v>
      </c>
      <c r="G2783" s="1" t="s">
        <v>72</v>
      </c>
      <c r="H2783" s="1">
        <f t="shared" si="43"/>
        <v>0</v>
      </c>
      <c r="I2783" s="1" t="s">
        <v>22</v>
      </c>
      <c r="J2783" s="1" t="s">
        <v>0</v>
      </c>
    </row>
    <row r="2784" spans="1:10" x14ac:dyDescent="0.3">
      <c r="A2784" s="1">
        <v>1971580</v>
      </c>
      <c r="B2784" s="1" t="s">
        <v>5184</v>
      </c>
      <c r="C2784" s="1" t="s">
        <v>22</v>
      </c>
      <c r="D2784" s="1" t="s">
        <v>5185</v>
      </c>
      <c r="E2784" s="2">
        <v>0</v>
      </c>
      <c r="F2784" s="1">
        <v>4</v>
      </c>
      <c r="G2784" s="1" t="s">
        <v>72</v>
      </c>
      <c r="H2784" s="1">
        <f t="shared" si="43"/>
        <v>0</v>
      </c>
      <c r="I2784" s="1" t="s">
        <v>22</v>
      </c>
      <c r="J2784" s="1" t="s">
        <v>0</v>
      </c>
    </row>
    <row r="2785" spans="1:10" x14ac:dyDescent="0.3">
      <c r="A2785" s="1">
        <v>1971581</v>
      </c>
      <c r="B2785" s="1" t="s">
        <v>5186</v>
      </c>
      <c r="C2785" s="1" t="s">
        <v>22</v>
      </c>
      <c r="D2785" s="1" t="s">
        <v>5187</v>
      </c>
      <c r="E2785" s="2">
        <v>0</v>
      </c>
      <c r="F2785" s="1">
        <v>7</v>
      </c>
      <c r="G2785" s="1" t="s">
        <v>72</v>
      </c>
      <c r="H2785" s="1">
        <f t="shared" si="43"/>
        <v>0</v>
      </c>
      <c r="I2785" s="1" t="s">
        <v>22</v>
      </c>
      <c r="J2785" s="1" t="s">
        <v>0</v>
      </c>
    </row>
    <row r="2786" spans="1:10" x14ac:dyDescent="0.3">
      <c r="A2786" s="1">
        <v>1971582</v>
      </c>
      <c r="B2786" s="1" t="s">
        <v>5188</v>
      </c>
      <c r="C2786" s="1" t="s">
        <v>22</v>
      </c>
      <c r="D2786" s="1" t="s">
        <v>5189</v>
      </c>
      <c r="E2786" s="2">
        <v>0</v>
      </c>
      <c r="F2786" s="1">
        <v>1</v>
      </c>
      <c r="G2786" s="1" t="s">
        <v>72</v>
      </c>
      <c r="H2786" s="1">
        <f t="shared" si="43"/>
        <v>0</v>
      </c>
      <c r="I2786" s="1" t="s">
        <v>22</v>
      </c>
      <c r="J2786" s="1" t="s">
        <v>0</v>
      </c>
    </row>
    <row r="2787" spans="1:10" ht="28.8" x14ac:dyDescent="0.3">
      <c r="A2787" s="1">
        <v>1971583</v>
      </c>
      <c r="B2787" s="1" t="s">
        <v>5190</v>
      </c>
      <c r="C2787" s="1" t="s">
        <v>22</v>
      </c>
      <c r="D2787" s="1" t="s">
        <v>5191</v>
      </c>
      <c r="E2787" s="2">
        <v>0</v>
      </c>
      <c r="F2787" s="1">
        <v>2</v>
      </c>
      <c r="G2787" s="1" t="s">
        <v>72</v>
      </c>
      <c r="H2787" s="1">
        <f t="shared" si="43"/>
        <v>0</v>
      </c>
      <c r="I2787" s="1" t="s">
        <v>22</v>
      </c>
      <c r="J2787" s="1" t="s">
        <v>0</v>
      </c>
    </row>
    <row r="2788" spans="1:10" x14ac:dyDescent="0.3">
      <c r="A2788" s="1">
        <v>1971584</v>
      </c>
      <c r="B2788" s="1" t="s">
        <v>5192</v>
      </c>
      <c r="C2788" s="1" t="s">
        <v>22</v>
      </c>
      <c r="D2788" s="1" t="s">
        <v>3242</v>
      </c>
      <c r="E2788" s="2">
        <v>0</v>
      </c>
      <c r="F2788" s="1">
        <v>68</v>
      </c>
      <c r="G2788" s="1" t="s">
        <v>79</v>
      </c>
      <c r="H2788" s="1">
        <f t="shared" si="43"/>
        <v>0</v>
      </c>
      <c r="I2788" s="1" t="s">
        <v>22</v>
      </c>
      <c r="J2788" s="1" t="s">
        <v>0</v>
      </c>
    </row>
    <row r="2789" spans="1:10" ht="28.8" x14ac:dyDescent="0.3">
      <c r="A2789" s="1">
        <v>1971585</v>
      </c>
      <c r="B2789" s="1" t="s">
        <v>5193</v>
      </c>
      <c r="C2789" s="1" t="s">
        <v>22</v>
      </c>
      <c r="D2789" s="1" t="s">
        <v>5194</v>
      </c>
      <c r="E2789" s="2">
        <v>0</v>
      </c>
      <c r="F2789" s="1">
        <v>20</v>
      </c>
      <c r="G2789" s="1" t="s">
        <v>79</v>
      </c>
      <c r="H2789" s="1">
        <f t="shared" si="43"/>
        <v>0</v>
      </c>
      <c r="I2789" s="1" t="s">
        <v>22</v>
      </c>
      <c r="J2789" s="1" t="s">
        <v>0</v>
      </c>
    </row>
    <row r="2790" spans="1:10" ht="28.8" x14ac:dyDescent="0.3">
      <c r="A2790" s="1">
        <v>1971586</v>
      </c>
      <c r="B2790" s="1" t="s">
        <v>5195</v>
      </c>
      <c r="C2790" s="1" t="s">
        <v>22</v>
      </c>
      <c r="D2790" s="1" t="s">
        <v>5196</v>
      </c>
      <c r="E2790" s="2">
        <v>0</v>
      </c>
      <c r="F2790" s="1">
        <v>3</v>
      </c>
      <c r="G2790" s="1" t="s">
        <v>79</v>
      </c>
      <c r="H2790" s="1">
        <f t="shared" si="43"/>
        <v>0</v>
      </c>
      <c r="I2790" s="1" t="s">
        <v>22</v>
      </c>
      <c r="J2790" s="1" t="s">
        <v>0</v>
      </c>
    </row>
    <row r="2791" spans="1:10" ht="28.8" x14ac:dyDescent="0.3">
      <c r="A2791" s="1">
        <v>1971587</v>
      </c>
      <c r="B2791" s="1" t="s">
        <v>5197</v>
      </c>
      <c r="C2791" s="1" t="s">
        <v>22</v>
      </c>
      <c r="D2791" s="1" t="s">
        <v>5198</v>
      </c>
      <c r="E2791" s="2">
        <v>0</v>
      </c>
      <c r="F2791" s="1">
        <v>2</v>
      </c>
      <c r="G2791" s="1" t="s">
        <v>79</v>
      </c>
      <c r="H2791" s="1">
        <f t="shared" si="43"/>
        <v>0</v>
      </c>
      <c r="I2791" s="1" t="s">
        <v>22</v>
      </c>
      <c r="J2791" s="1" t="s">
        <v>0</v>
      </c>
    </row>
    <row r="2792" spans="1:10" x14ac:dyDescent="0.3">
      <c r="A2792" s="1">
        <v>1971588</v>
      </c>
      <c r="B2792" s="1" t="s">
        <v>5199</v>
      </c>
      <c r="C2792" s="1" t="s">
        <v>22</v>
      </c>
      <c r="D2792" s="1" t="s">
        <v>5200</v>
      </c>
      <c r="E2792" s="2">
        <v>0</v>
      </c>
      <c r="F2792" s="1">
        <v>7</v>
      </c>
      <c r="G2792" s="1" t="s">
        <v>72</v>
      </c>
      <c r="H2792" s="1">
        <f t="shared" si="43"/>
        <v>0</v>
      </c>
      <c r="I2792" s="1" t="s">
        <v>22</v>
      </c>
      <c r="J2792" s="1" t="s">
        <v>0</v>
      </c>
    </row>
    <row r="2793" spans="1:10" x14ac:dyDescent="0.3">
      <c r="A2793" s="1">
        <v>1971589</v>
      </c>
      <c r="B2793" s="1" t="s">
        <v>5201</v>
      </c>
      <c r="C2793" s="1" t="s">
        <v>22</v>
      </c>
      <c r="D2793" s="1" t="s">
        <v>5202</v>
      </c>
      <c r="E2793" s="2">
        <v>0</v>
      </c>
      <c r="F2793" s="1">
        <v>2</v>
      </c>
      <c r="G2793" s="1" t="s">
        <v>72</v>
      </c>
      <c r="H2793" s="1">
        <f t="shared" si="43"/>
        <v>0</v>
      </c>
      <c r="I2793" s="1" t="s">
        <v>22</v>
      </c>
      <c r="J2793" s="1" t="s">
        <v>0</v>
      </c>
    </row>
    <row r="2794" spans="1:10" x14ac:dyDescent="0.3">
      <c r="A2794" s="1">
        <v>1971590</v>
      </c>
      <c r="B2794" s="1" t="s">
        <v>5203</v>
      </c>
      <c r="C2794" s="1" t="s">
        <v>22</v>
      </c>
      <c r="D2794" s="1" t="s">
        <v>5204</v>
      </c>
      <c r="E2794" s="2">
        <v>0</v>
      </c>
      <c r="F2794" s="1">
        <v>1</v>
      </c>
      <c r="G2794" s="1" t="s">
        <v>72</v>
      </c>
      <c r="H2794" s="1">
        <f t="shared" si="43"/>
        <v>0</v>
      </c>
      <c r="I2794" s="1" t="s">
        <v>22</v>
      </c>
      <c r="J2794" s="1" t="s">
        <v>0</v>
      </c>
    </row>
    <row r="2795" spans="1:10" x14ac:dyDescent="0.3">
      <c r="A2795" s="1">
        <v>1971591</v>
      </c>
      <c r="B2795" s="1" t="s">
        <v>5205</v>
      </c>
      <c r="C2795" s="1" t="s">
        <v>22</v>
      </c>
      <c r="D2795" s="1" t="s">
        <v>5206</v>
      </c>
      <c r="E2795" s="2">
        <v>0</v>
      </c>
      <c r="F2795" s="1">
        <v>1</v>
      </c>
      <c r="G2795" s="1" t="s">
        <v>72</v>
      </c>
      <c r="H2795" s="1">
        <f t="shared" si="43"/>
        <v>0</v>
      </c>
      <c r="I2795" s="1" t="s">
        <v>22</v>
      </c>
      <c r="J2795" s="1" t="s">
        <v>0</v>
      </c>
    </row>
    <row r="2796" spans="1:10" x14ac:dyDescent="0.3">
      <c r="A2796" s="1">
        <v>1971592</v>
      </c>
      <c r="B2796" s="1" t="s">
        <v>5207</v>
      </c>
      <c r="C2796" s="1" t="s">
        <v>22</v>
      </c>
      <c r="D2796" s="1" t="s">
        <v>5208</v>
      </c>
      <c r="E2796" s="2">
        <v>0</v>
      </c>
      <c r="F2796" s="1">
        <v>1</v>
      </c>
      <c r="G2796" s="1" t="s">
        <v>72</v>
      </c>
      <c r="H2796" s="1">
        <f t="shared" si="43"/>
        <v>0</v>
      </c>
      <c r="I2796" s="1" t="s">
        <v>22</v>
      </c>
      <c r="J2796" s="1" t="s">
        <v>0</v>
      </c>
    </row>
    <row r="2797" spans="1:10" x14ac:dyDescent="0.3">
      <c r="A2797" s="1">
        <v>1971593</v>
      </c>
      <c r="B2797" s="1" t="s">
        <v>5209</v>
      </c>
      <c r="C2797" s="1" t="s">
        <v>22</v>
      </c>
      <c r="D2797" s="1" t="s">
        <v>5210</v>
      </c>
      <c r="E2797" s="2">
        <v>0</v>
      </c>
      <c r="F2797" s="1">
        <v>1</v>
      </c>
      <c r="G2797" s="1" t="s">
        <v>72</v>
      </c>
      <c r="H2797" s="1">
        <f t="shared" si="43"/>
        <v>0</v>
      </c>
      <c r="I2797" s="1" t="s">
        <v>22</v>
      </c>
      <c r="J2797" s="1" t="s">
        <v>0</v>
      </c>
    </row>
    <row r="2798" spans="1:10" x14ac:dyDescent="0.3">
      <c r="A2798" s="1">
        <v>1971594</v>
      </c>
      <c r="B2798" s="1" t="s">
        <v>5211</v>
      </c>
      <c r="C2798" s="1" t="s">
        <v>22</v>
      </c>
      <c r="D2798" s="1" t="s">
        <v>5212</v>
      </c>
      <c r="E2798" s="2">
        <v>0</v>
      </c>
      <c r="F2798" s="1">
        <v>1</v>
      </c>
      <c r="G2798" s="1" t="s">
        <v>147</v>
      </c>
      <c r="H2798" s="1">
        <f t="shared" si="43"/>
        <v>0</v>
      </c>
      <c r="I2798" s="1" t="s">
        <v>22</v>
      </c>
      <c r="J2798" s="1" t="s">
        <v>0</v>
      </c>
    </row>
    <row r="2799" spans="1:10" ht="28.8" x14ac:dyDescent="0.3">
      <c r="A2799" s="1">
        <v>1971595</v>
      </c>
      <c r="B2799" s="1" t="s">
        <v>5213</v>
      </c>
      <c r="C2799" s="1" t="s">
        <v>22</v>
      </c>
      <c r="D2799" s="1" t="s">
        <v>3250</v>
      </c>
      <c r="E2799" s="2">
        <v>0</v>
      </c>
      <c r="F2799" s="1">
        <v>1</v>
      </c>
      <c r="G2799" s="1" t="s">
        <v>147</v>
      </c>
      <c r="H2799" s="1">
        <f t="shared" si="43"/>
        <v>0</v>
      </c>
      <c r="I2799" s="1" t="s">
        <v>22</v>
      </c>
      <c r="J2799" s="1" t="s">
        <v>0</v>
      </c>
    </row>
    <row r="2800" spans="1:10" x14ac:dyDescent="0.3">
      <c r="A2800" s="1">
        <v>1971596</v>
      </c>
      <c r="B2800" s="1" t="s">
        <v>5214</v>
      </c>
      <c r="C2800" s="1">
        <v>734</v>
      </c>
      <c r="D2800" s="1" t="s">
        <v>3252</v>
      </c>
      <c r="E2800" s="1">
        <f>ROUND(H2801+H2802+H2803+H2804+H2805+H2806+H2807+H2808+H2809+H2810+H2811+H2812+H2813+H2814+H2815+H2816+H2817+H2818+H2819+H2820+H2821+H2822+H2823+H2824+H2825+H2826+H2827+H2828+H2829+H2830+H2831+H2832+H2833+H2834+H2835+H2836+H2837+H2838+H2839+H2840+H2841+H2842+H2843+H2844+H2845+H2846+H2847+H2848+H2849+H2850+H2851+H2852+H2853+H2854+H2855+H2856+H2857+H2858+H2859+H2860+H2861+H2862+H2863+H2864+H2865+H2866+H2867+H2868+H2869,2)</f>
        <v>0</v>
      </c>
      <c r="F2800" s="1">
        <v>1</v>
      </c>
      <c r="G2800" s="1" t="s">
        <v>0</v>
      </c>
      <c r="H2800" s="1">
        <f t="shared" si="43"/>
        <v>0</v>
      </c>
      <c r="I2800" s="1" t="s">
        <v>22</v>
      </c>
      <c r="J2800" s="1" t="s">
        <v>0</v>
      </c>
    </row>
    <row r="2801" spans="1:10" ht="43.2" x14ac:dyDescent="0.3">
      <c r="A2801" s="1">
        <v>1971597</v>
      </c>
      <c r="B2801" s="1" t="s">
        <v>5215</v>
      </c>
      <c r="C2801" s="1" t="s">
        <v>22</v>
      </c>
      <c r="D2801" s="1" t="s">
        <v>5216</v>
      </c>
      <c r="E2801" s="2">
        <v>0</v>
      </c>
      <c r="F2801" s="1">
        <v>1</v>
      </c>
      <c r="G2801" s="1" t="s">
        <v>72</v>
      </c>
      <c r="H2801" s="1">
        <f t="shared" si="43"/>
        <v>0</v>
      </c>
      <c r="I2801" s="1" t="s">
        <v>22</v>
      </c>
      <c r="J2801" s="1" t="s">
        <v>0</v>
      </c>
    </row>
    <row r="2802" spans="1:10" ht="28.8" x14ac:dyDescent="0.3">
      <c r="A2802" s="1">
        <v>1971598</v>
      </c>
      <c r="B2802" s="1" t="s">
        <v>5217</v>
      </c>
      <c r="C2802" s="1" t="s">
        <v>22</v>
      </c>
      <c r="D2802" s="1" t="s">
        <v>5218</v>
      </c>
      <c r="E2802" s="2">
        <v>0</v>
      </c>
      <c r="F2802" s="1">
        <v>1</v>
      </c>
      <c r="G2802" s="1" t="s">
        <v>72</v>
      </c>
      <c r="H2802" s="1">
        <f t="shared" si="43"/>
        <v>0</v>
      </c>
      <c r="I2802" s="1" t="s">
        <v>22</v>
      </c>
      <c r="J2802" s="1" t="s">
        <v>0</v>
      </c>
    </row>
    <row r="2803" spans="1:10" x14ac:dyDescent="0.3">
      <c r="A2803" s="1">
        <v>1971599</v>
      </c>
      <c r="B2803" s="1" t="s">
        <v>5219</v>
      </c>
      <c r="C2803" s="1" t="s">
        <v>22</v>
      </c>
      <c r="D2803" s="1" t="s">
        <v>5220</v>
      </c>
      <c r="E2803" s="2">
        <v>0</v>
      </c>
      <c r="F2803" s="1">
        <v>1</v>
      </c>
      <c r="G2803" s="1" t="s">
        <v>72</v>
      </c>
      <c r="H2803" s="1">
        <f t="shared" si="43"/>
        <v>0</v>
      </c>
      <c r="I2803" s="1" t="s">
        <v>22</v>
      </c>
      <c r="J2803" s="1" t="s">
        <v>0</v>
      </c>
    </row>
    <row r="2804" spans="1:10" ht="43.2" x14ac:dyDescent="0.3">
      <c r="A2804" s="1">
        <v>1971600</v>
      </c>
      <c r="B2804" s="1" t="s">
        <v>5221</v>
      </c>
      <c r="C2804" s="1" t="s">
        <v>22</v>
      </c>
      <c r="D2804" s="1" t="s">
        <v>5222</v>
      </c>
      <c r="E2804" s="2">
        <v>0</v>
      </c>
      <c r="F2804" s="1">
        <v>1</v>
      </c>
      <c r="G2804" s="1" t="s">
        <v>72</v>
      </c>
      <c r="H2804" s="1">
        <f t="shared" si="43"/>
        <v>0</v>
      </c>
      <c r="I2804" s="1" t="s">
        <v>22</v>
      </c>
      <c r="J2804" s="1" t="s">
        <v>0</v>
      </c>
    </row>
    <row r="2805" spans="1:10" ht="43.2" x14ac:dyDescent="0.3">
      <c r="A2805" s="1">
        <v>1971601</v>
      </c>
      <c r="B2805" s="1" t="s">
        <v>5223</v>
      </c>
      <c r="C2805" s="1" t="s">
        <v>22</v>
      </c>
      <c r="D2805" s="1" t="s">
        <v>5224</v>
      </c>
      <c r="E2805" s="2">
        <v>0</v>
      </c>
      <c r="F2805" s="1">
        <v>1</v>
      </c>
      <c r="G2805" s="1" t="s">
        <v>72</v>
      </c>
      <c r="H2805" s="1">
        <f t="shared" si="43"/>
        <v>0</v>
      </c>
      <c r="I2805" s="1" t="s">
        <v>22</v>
      </c>
      <c r="J2805" s="1" t="s">
        <v>0</v>
      </c>
    </row>
    <row r="2806" spans="1:10" ht="43.2" x14ac:dyDescent="0.3">
      <c r="A2806" s="1">
        <v>1971602</v>
      </c>
      <c r="B2806" s="1" t="s">
        <v>5225</v>
      </c>
      <c r="C2806" s="1" t="s">
        <v>22</v>
      </c>
      <c r="D2806" s="1" t="s">
        <v>5226</v>
      </c>
      <c r="E2806" s="2">
        <v>0</v>
      </c>
      <c r="F2806" s="1">
        <v>1</v>
      </c>
      <c r="G2806" s="1" t="s">
        <v>72</v>
      </c>
      <c r="H2806" s="1">
        <f t="shared" si="43"/>
        <v>0</v>
      </c>
      <c r="I2806" s="1" t="s">
        <v>22</v>
      </c>
      <c r="J2806" s="1" t="s">
        <v>0</v>
      </c>
    </row>
    <row r="2807" spans="1:10" ht="43.2" x14ac:dyDescent="0.3">
      <c r="A2807" s="1">
        <v>1971603</v>
      </c>
      <c r="B2807" s="1" t="s">
        <v>5227</v>
      </c>
      <c r="C2807" s="1" t="s">
        <v>22</v>
      </c>
      <c r="D2807" s="1" t="s">
        <v>5228</v>
      </c>
      <c r="E2807" s="2">
        <v>0</v>
      </c>
      <c r="F2807" s="1">
        <v>1</v>
      </c>
      <c r="G2807" s="1" t="s">
        <v>72</v>
      </c>
      <c r="H2807" s="1">
        <f t="shared" si="43"/>
        <v>0</v>
      </c>
      <c r="I2807" s="1" t="s">
        <v>22</v>
      </c>
      <c r="J2807" s="1" t="s">
        <v>0</v>
      </c>
    </row>
    <row r="2808" spans="1:10" ht="43.2" x14ac:dyDescent="0.3">
      <c r="A2808" s="1">
        <v>1971604</v>
      </c>
      <c r="B2808" s="1" t="s">
        <v>5229</v>
      </c>
      <c r="C2808" s="1" t="s">
        <v>22</v>
      </c>
      <c r="D2808" s="1" t="s">
        <v>5230</v>
      </c>
      <c r="E2808" s="2">
        <v>0</v>
      </c>
      <c r="F2808" s="1">
        <v>1</v>
      </c>
      <c r="G2808" s="1" t="s">
        <v>72</v>
      </c>
      <c r="H2808" s="1">
        <f t="shared" si="43"/>
        <v>0</v>
      </c>
      <c r="I2808" s="1" t="s">
        <v>22</v>
      </c>
      <c r="J2808" s="1" t="s">
        <v>0</v>
      </c>
    </row>
    <row r="2809" spans="1:10" x14ac:dyDescent="0.3">
      <c r="A2809" s="1">
        <v>1971605</v>
      </c>
      <c r="B2809" s="1" t="s">
        <v>5231</v>
      </c>
      <c r="C2809" s="1" t="s">
        <v>22</v>
      </c>
      <c r="D2809" s="1" t="s">
        <v>3262</v>
      </c>
      <c r="E2809" s="2">
        <v>0</v>
      </c>
      <c r="F2809" s="1">
        <v>17</v>
      </c>
      <c r="G2809" s="1" t="s">
        <v>72</v>
      </c>
      <c r="H2809" s="1">
        <f t="shared" si="43"/>
        <v>0</v>
      </c>
      <c r="I2809" s="1" t="s">
        <v>22</v>
      </c>
      <c r="J2809" s="1" t="s">
        <v>0</v>
      </c>
    </row>
    <row r="2810" spans="1:10" x14ac:dyDescent="0.3">
      <c r="A2810" s="1">
        <v>1971606</v>
      </c>
      <c r="B2810" s="1" t="s">
        <v>5232</v>
      </c>
      <c r="C2810" s="1" t="s">
        <v>22</v>
      </c>
      <c r="D2810" s="1" t="s">
        <v>5233</v>
      </c>
      <c r="E2810" s="2">
        <v>0</v>
      </c>
      <c r="F2810" s="1">
        <v>4</v>
      </c>
      <c r="G2810" s="1" t="s">
        <v>72</v>
      </c>
      <c r="H2810" s="1">
        <f t="shared" si="43"/>
        <v>0</v>
      </c>
      <c r="I2810" s="1" t="s">
        <v>22</v>
      </c>
      <c r="J2810" s="1" t="s">
        <v>0</v>
      </c>
    </row>
    <row r="2811" spans="1:10" x14ac:dyDescent="0.3">
      <c r="A2811" s="1">
        <v>1971607</v>
      </c>
      <c r="B2811" s="1" t="s">
        <v>5234</v>
      </c>
      <c r="C2811" s="1" t="s">
        <v>22</v>
      </c>
      <c r="D2811" s="1" t="s">
        <v>3268</v>
      </c>
      <c r="E2811" s="2">
        <v>0</v>
      </c>
      <c r="F2811" s="1">
        <v>4</v>
      </c>
      <c r="G2811" s="1" t="s">
        <v>72</v>
      </c>
      <c r="H2811" s="1">
        <f t="shared" si="43"/>
        <v>0</v>
      </c>
      <c r="I2811" s="1" t="s">
        <v>22</v>
      </c>
      <c r="J2811" s="1" t="s">
        <v>0</v>
      </c>
    </row>
    <row r="2812" spans="1:10" x14ac:dyDescent="0.3">
      <c r="A2812" s="1">
        <v>1971608</v>
      </c>
      <c r="B2812" s="1" t="s">
        <v>5235</v>
      </c>
      <c r="C2812" s="1" t="s">
        <v>22</v>
      </c>
      <c r="D2812" s="1" t="s">
        <v>3280</v>
      </c>
      <c r="E2812" s="2">
        <v>0</v>
      </c>
      <c r="F2812" s="1">
        <v>1</v>
      </c>
      <c r="G2812" s="1" t="s">
        <v>72</v>
      </c>
      <c r="H2812" s="1">
        <f t="shared" si="43"/>
        <v>0</v>
      </c>
      <c r="I2812" s="1" t="s">
        <v>22</v>
      </c>
      <c r="J2812" s="1" t="s">
        <v>0</v>
      </c>
    </row>
    <row r="2813" spans="1:10" x14ac:dyDescent="0.3">
      <c r="A2813" s="1">
        <v>1971609</v>
      </c>
      <c r="B2813" s="1" t="s">
        <v>5236</v>
      </c>
      <c r="C2813" s="1" t="s">
        <v>22</v>
      </c>
      <c r="D2813" s="1" t="s">
        <v>3288</v>
      </c>
      <c r="E2813" s="2">
        <v>0</v>
      </c>
      <c r="F2813" s="1">
        <v>6</v>
      </c>
      <c r="G2813" s="1" t="s">
        <v>72</v>
      </c>
      <c r="H2813" s="1">
        <f t="shared" si="43"/>
        <v>0</v>
      </c>
      <c r="I2813" s="1" t="s">
        <v>22</v>
      </c>
      <c r="J2813" s="1" t="s">
        <v>0</v>
      </c>
    </row>
    <row r="2814" spans="1:10" x14ac:dyDescent="0.3">
      <c r="A2814" s="1">
        <v>1971610</v>
      </c>
      <c r="B2814" s="1" t="s">
        <v>5237</v>
      </c>
      <c r="C2814" s="1" t="s">
        <v>22</v>
      </c>
      <c r="D2814" s="1" t="s">
        <v>3298</v>
      </c>
      <c r="E2814" s="2">
        <v>0</v>
      </c>
      <c r="F2814" s="1">
        <v>10</v>
      </c>
      <c r="G2814" s="1" t="s">
        <v>72</v>
      </c>
      <c r="H2814" s="1">
        <f t="shared" si="43"/>
        <v>0</v>
      </c>
      <c r="I2814" s="1" t="s">
        <v>22</v>
      </c>
      <c r="J2814" s="1" t="s">
        <v>0</v>
      </c>
    </row>
    <row r="2815" spans="1:10" x14ac:dyDescent="0.3">
      <c r="A2815" s="1">
        <v>1971611</v>
      </c>
      <c r="B2815" s="1" t="s">
        <v>5238</v>
      </c>
      <c r="C2815" s="1" t="s">
        <v>22</v>
      </c>
      <c r="D2815" s="1" t="s">
        <v>3306</v>
      </c>
      <c r="E2815" s="2">
        <v>0</v>
      </c>
      <c r="F2815" s="1">
        <v>6</v>
      </c>
      <c r="G2815" s="1" t="s">
        <v>72</v>
      </c>
      <c r="H2815" s="1">
        <f t="shared" si="43"/>
        <v>0</v>
      </c>
      <c r="I2815" s="1" t="s">
        <v>22</v>
      </c>
      <c r="J2815" s="1" t="s">
        <v>0</v>
      </c>
    </row>
    <row r="2816" spans="1:10" x14ac:dyDescent="0.3">
      <c r="A2816" s="1">
        <v>1971612</v>
      </c>
      <c r="B2816" s="1" t="s">
        <v>5239</v>
      </c>
      <c r="C2816" s="1" t="s">
        <v>22</v>
      </c>
      <c r="D2816" s="1" t="s">
        <v>3310</v>
      </c>
      <c r="E2816" s="2">
        <v>0</v>
      </c>
      <c r="F2816" s="1">
        <v>10</v>
      </c>
      <c r="G2816" s="1" t="s">
        <v>72</v>
      </c>
      <c r="H2816" s="1">
        <f t="shared" si="43"/>
        <v>0</v>
      </c>
      <c r="I2816" s="1" t="s">
        <v>22</v>
      </c>
      <c r="J2816" s="1" t="s">
        <v>0</v>
      </c>
    </row>
    <row r="2817" spans="1:10" x14ac:dyDescent="0.3">
      <c r="A2817" s="1">
        <v>1971613</v>
      </c>
      <c r="B2817" s="1" t="s">
        <v>5240</v>
      </c>
      <c r="C2817" s="1" t="s">
        <v>22</v>
      </c>
      <c r="D2817" s="1" t="s">
        <v>5241</v>
      </c>
      <c r="E2817" s="2">
        <v>0</v>
      </c>
      <c r="F2817" s="1">
        <v>12</v>
      </c>
      <c r="G2817" s="1" t="s">
        <v>72</v>
      </c>
      <c r="H2817" s="1">
        <f t="shared" si="43"/>
        <v>0</v>
      </c>
      <c r="I2817" s="1" t="s">
        <v>22</v>
      </c>
      <c r="J2817" s="1" t="s">
        <v>0</v>
      </c>
    </row>
    <row r="2818" spans="1:10" x14ac:dyDescent="0.3">
      <c r="A2818" s="1">
        <v>1971614</v>
      </c>
      <c r="B2818" s="1" t="s">
        <v>5242</v>
      </c>
      <c r="C2818" s="1" t="s">
        <v>22</v>
      </c>
      <c r="D2818" s="1" t="s">
        <v>5243</v>
      </c>
      <c r="E2818" s="2">
        <v>0</v>
      </c>
      <c r="F2818" s="1">
        <v>4</v>
      </c>
      <c r="G2818" s="1" t="s">
        <v>72</v>
      </c>
      <c r="H2818" s="1">
        <f t="shared" si="43"/>
        <v>0</v>
      </c>
      <c r="I2818" s="1" t="s">
        <v>22</v>
      </c>
      <c r="J2818" s="1" t="s">
        <v>0</v>
      </c>
    </row>
    <row r="2819" spans="1:10" x14ac:dyDescent="0.3">
      <c r="A2819" s="1">
        <v>1971615</v>
      </c>
      <c r="B2819" s="1" t="s">
        <v>5244</v>
      </c>
      <c r="C2819" s="1" t="s">
        <v>22</v>
      </c>
      <c r="D2819" s="1" t="s">
        <v>5245</v>
      </c>
      <c r="E2819" s="2">
        <v>0</v>
      </c>
      <c r="F2819" s="1">
        <v>1</v>
      </c>
      <c r="G2819" s="1" t="s">
        <v>72</v>
      </c>
      <c r="H2819" s="1">
        <f t="shared" ref="H2819:H2882" si="44">IF(ISNUMBER(VALUE(E2819)),ROUND(SUM(ROUND(E2819,2)*F2819),2),"N")</f>
        <v>0</v>
      </c>
      <c r="I2819" s="1" t="s">
        <v>22</v>
      </c>
      <c r="J2819" s="1" t="s">
        <v>0</v>
      </c>
    </row>
    <row r="2820" spans="1:10" x14ac:dyDescent="0.3">
      <c r="A2820" s="1">
        <v>1971616</v>
      </c>
      <c r="B2820" s="1" t="s">
        <v>5246</v>
      </c>
      <c r="C2820" s="1" t="s">
        <v>22</v>
      </c>
      <c r="D2820" s="1" t="s">
        <v>5247</v>
      </c>
      <c r="E2820" s="2">
        <v>0</v>
      </c>
      <c r="F2820" s="1">
        <v>4</v>
      </c>
      <c r="G2820" s="1" t="s">
        <v>72</v>
      </c>
      <c r="H2820" s="1">
        <f t="shared" si="44"/>
        <v>0</v>
      </c>
      <c r="I2820" s="1" t="s">
        <v>22</v>
      </c>
      <c r="J2820" s="1" t="s">
        <v>0</v>
      </c>
    </row>
    <row r="2821" spans="1:10" ht="28.8" x14ac:dyDescent="0.3">
      <c r="A2821" s="1">
        <v>1971617</v>
      </c>
      <c r="B2821" s="1" t="s">
        <v>5248</v>
      </c>
      <c r="C2821" s="1" t="s">
        <v>22</v>
      </c>
      <c r="D2821" s="1" t="s">
        <v>5249</v>
      </c>
      <c r="E2821" s="2">
        <v>0</v>
      </c>
      <c r="F2821" s="1">
        <v>4</v>
      </c>
      <c r="G2821" s="1" t="s">
        <v>72</v>
      </c>
      <c r="H2821" s="1">
        <f t="shared" si="44"/>
        <v>0</v>
      </c>
      <c r="I2821" s="1" t="s">
        <v>22</v>
      </c>
      <c r="J2821" s="1" t="s">
        <v>0</v>
      </c>
    </row>
    <row r="2822" spans="1:10" ht="28.8" x14ac:dyDescent="0.3">
      <c r="A2822" s="1">
        <v>1971618</v>
      </c>
      <c r="B2822" s="1" t="s">
        <v>5250</v>
      </c>
      <c r="C2822" s="1" t="s">
        <v>22</v>
      </c>
      <c r="D2822" s="1" t="s">
        <v>5251</v>
      </c>
      <c r="E2822" s="2">
        <v>0</v>
      </c>
      <c r="F2822" s="1">
        <v>4</v>
      </c>
      <c r="G2822" s="1" t="s">
        <v>72</v>
      </c>
      <c r="H2822" s="1">
        <f t="shared" si="44"/>
        <v>0</v>
      </c>
      <c r="I2822" s="1" t="s">
        <v>22</v>
      </c>
      <c r="J2822" s="1" t="s">
        <v>0</v>
      </c>
    </row>
    <row r="2823" spans="1:10" ht="28.8" x14ac:dyDescent="0.3">
      <c r="A2823" s="1">
        <v>1971619</v>
      </c>
      <c r="B2823" s="1" t="s">
        <v>5252</v>
      </c>
      <c r="C2823" s="1" t="s">
        <v>22</v>
      </c>
      <c r="D2823" s="1" t="s">
        <v>5253</v>
      </c>
      <c r="E2823" s="2">
        <v>0</v>
      </c>
      <c r="F2823" s="1">
        <v>6</v>
      </c>
      <c r="G2823" s="1" t="s">
        <v>72</v>
      </c>
      <c r="H2823" s="1">
        <f t="shared" si="44"/>
        <v>0</v>
      </c>
      <c r="I2823" s="1" t="s">
        <v>22</v>
      </c>
      <c r="J2823" s="1" t="s">
        <v>0</v>
      </c>
    </row>
    <row r="2824" spans="1:10" ht="28.8" x14ac:dyDescent="0.3">
      <c r="A2824" s="1">
        <v>1971620</v>
      </c>
      <c r="B2824" s="1" t="s">
        <v>5254</v>
      </c>
      <c r="C2824" s="1" t="s">
        <v>22</v>
      </c>
      <c r="D2824" s="1" t="s">
        <v>5255</v>
      </c>
      <c r="E2824" s="2">
        <v>0</v>
      </c>
      <c r="F2824" s="1">
        <v>4</v>
      </c>
      <c r="G2824" s="1" t="s">
        <v>72</v>
      </c>
      <c r="H2824" s="1">
        <f t="shared" si="44"/>
        <v>0</v>
      </c>
      <c r="I2824" s="1" t="s">
        <v>22</v>
      </c>
      <c r="J2824" s="1" t="s">
        <v>0</v>
      </c>
    </row>
    <row r="2825" spans="1:10" ht="28.8" x14ac:dyDescent="0.3">
      <c r="A2825" s="1">
        <v>1971621</v>
      </c>
      <c r="B2825" s="1" t="s">
        <v>5256</v>
      </c>
      <c r="C2825" s="1" t="s">
        <v>22</v>
      </c>
      <c r="D2825" s="1" t="s">
        <v>5257</v>
      </c>
      <c r="E2825" s="2">
        <v>0</v>
      </c>
      <c r="F2825" s="1">
        <v>6</v>
      </c>
      <c r="G2825" s="1" t="s">
        <v>72</v>
      </c>
      <c r="H2825" s="1">
        <f t="shared" si="44"/>
        <v>0</v>
      </c>
      <c r="I2825" s="1" t="s">
        <v>22</v>
      </c>
      <c r="J2825" s="1" t="s">
        <v>0</v>
      </c>
    </row>
    <row r="2826" spans="1:10" x14ac:dyDescent="0.3">
      <c r="A2826" s="1">
        <v>1971622</v>
      </c>
      <c r="B2826" s="1" t="s">
        <v>5258</v>
      </c>
      <c r="C2826" s="1" t="s">
        <v>22</v>
      </c>
      <c r="D2826" s="1" t="s">
        <v>5259</v>
      </c>
      <c r="E2826" s="2">
        <v>0</v>
      </c>
      <c r="F2826" s="1">
        <v>1</v>
      </c>
      <c r="G2826" s="1" t="s">
        <v>72</v>
      </c>
      <c r="H2826" s="1">
        <f t="shared" si="44"/>
        <v>0</v>
      </c>
      <c r="I2826" s="1" t="s">
        <v>22</v>
      </c>
      <c r="J2826" s="1" t="s">
        <v>0</v>
      </c>
    </row>
    <row r="2827" spans="1:10" x14ac:dyDescent="0.3">
      <c r="A2827" s="1">
        <v>1971623</v>
      </c>
      <c r="B2827" s="1" t="s">
        <v>5260</v>
      </c>
      <c r="C2827" s="1" t="s">
        <v>22</v>
      </c>
      <c r="D2827" s="1" t="s">
        <v>5261</v>
      </c>
      <c r="E2827" s="2">
        <v>0</v>
      </c>
      <c r="F2827" s="1">
        <v>2</v>
      </c>
      <c r="G2827" s="1" t="s">
        <v>72</v>
      </c>
      <c r="H2827" s="1">
        <f t="shared" si="44"/>
        <v>0</v>
      </c>
      <c r="I2827" s="1" t="s">
        <v>22</v>
      </c>
      <c r="J2827" s="1" t="s">
        <v>0</v>
      </c>
    </row>
    <row r="2828" spans="1:10" x14ac:dyDescent="0.3">
      <c r="A2828" s="1">
        <v>1971624</v>
      </c>
      <c r="B2828" s="1" t="s">
        <v>5262</v>
      </c>
      <c r="C2828" s="1" t="s">
        <v>22</v>
      </c>
      <c r="D2828" s="1" t="s">
        <v>5263</v>
      </c>
      <c r="E2828" s="2">
        <v>0</v>
      </c>
      <c r="F2828" s="1">
        <v>2</v>
      </c>
      <c r="G2828" s="1" t="s">
        <v>72</v>
      </c>
      <c r="H2828" s="1">
        <f t="shared" si="44"/>
        <v>0</v>
      </c>
      <c r="I2828" s="1" t="s">
        <v>22</v>
      </c>
      <c r="J2828" s="1" t="s">
        <v>0</v>
      </c>
    </row>
    <row r="2829" spans="1:10" x14ac:dyDescent="0.3">
      <c r="A2829" s="1">
        <v>1971625</v>
      </c>
      <c r="B2829" s="1" t="s">
        <v>5264</v>
      </c>
      <c r="C2829" s="1" t="s">
        <v>22</v>
      </c>
      <c r="D2829" s="1" t="s">
        <v>5265</v>
      </c>
      <c r="E2829" s="2">
        <v>0</v>
      </c>
      <c r="F2829" s="1">
        <v>1</v>
      </c>
      <c r="G2829" s="1" t="s">
        <v>72</v>
      </c>
      <c r="H2829" s="1">
        <f t="shared" si="44"/>
        <v>0</v>
      </c>
      <c r="I2829" s="1" t="s">
        <v>22</v>
      </c>
      <c r="J2829" s="1" t="s">
        <v>0</v>
      </c>
    </row>
    <row r="2830" spans="1:10" x14ac:dyDescent="0.3">
      <c r="A2830" s="1">
        <v>1971626</v>
      </c>
      <c r="B2830" s="1" t="s">
        <v>5266</v>
      </c>
      <c r="C2830" s="1" t="s">
        <v>22</v>
      </c>
      <c r="D2830" s="1" t="s">
        <v>5267</v>
      </c>
      <c r="E2830" s="2">
        <v>0</v>
      </c>
      <c r="F2830" s="1">
        <v>2</v>
      </c>
      <c r="G2830" s="1" t="s">
        <v>72</v>
      </c>
      <c r="H2830" s="1">
        <f t="shared" si="44"/>
        <v>0</v>
      </c>
      <c r="I2830" s="1" t="s">
        <v>22</v>
      </c>
      <c r="J2830" s="1" t="s">
        <v>0</v>
      </c>
    </row>
    <row r="2831" spans="1:10" x14ac:dyDescent="0.3">
      <c r="A2831" s="1">
        <v>1971627</v>
      </c>
      <c r="B2831" s="1" t="s">
        <v>5268</v>
      </c>
      <c r="C2831" s="1" t="s">
        <v>22</v>
      </c>
      <c r="D2831" s="1" t="s">
        <v>5269</v>
      </c>
      <c r="E2831" s="2">
        <v>0</v>
      </c>
      <c r="F2831" s="1">
        <v>2</v>
      </c>
      <c r="G2831" s="1" t="s">
        <v>72</v>
      </c>
      <c r="H2831" s="1">
        <f t="shared" si="44"/>
        <v>0</v>
      </c>
      <c r="I2831" s="1" t="s">
        <v>22</v>
      </c>
      <c r="J2831" s="1" t="s">
        <v>0</v>
      </c>
    </row>
    <row r="2832" spans="1:10" x14ac:dyDescent="0.3">
      <c r="A2832" s="1">
        <v>1971628</v>
      </c>
      <c r="B2832" s="1" t="s">
        <v>5270</v>
      </c>
      <c r="C2832" s="1" t="s">
        <v>22</v>
      </c>
      <c r="D2832" s="1" t="s">
        <v>5271</v>
      </c>
      <c r="E2832" s="2">
        <v>0</v>
      </c>
      <c r="F2832" s="1">
        <v>2</v>
      </c>
      <c r="G2832" s="1" t="s">
        <v>72</v>
      </c>
      <c r="H2832" s="1">
        <f t="shared" si="44"/>
        <v>0</v>
      </c>
      <c r="I2832" s="1" t="s">
        <v>22</v>
      </c>
      <c r="J2832" s="1" t="s">
        <v>0</v>
      </c>
    </row>
    <row r="2833" spans="1:10" x14ac:dyDescent="0.3">
      <c r="A2833" s="1">
        <v>1971629</v>
      </c>
      <c r="B2833" s="1" t="s">
        <v>5272</v>
      </c>
      <c r="C2833" s="1" t="s">
        <v>22</v>
      </c>
      <c r="D2833" s="1" t="s">
        <v>5273</v>
      </c>
      <c r="E2833" s="2">
        <v>0</v>
      </c>
      <c r="F2833" s="1">
        <v>4</v>
      </c>
      <c r="G2833" s="1" t="s">
        <v>72</v>
      </c>
      <c r="H2833" s="1">
        <f t="shared" si="44"/>
        <v>0</v>
      </c>
      <c r="I2833" s="1" t="s">
        <v>22</v>
      </c>
      <c r="J2833" s="1" t="s">
        <v>0</v>
      </c>
    </row>
    <row r="2834" spans="1:10" x14ac:dyDescent="0.3">
      <c r="A2834" s="1">
        <v>1971630</v>
      </c>
      <c r="B2834" s="1" t="s">
        <v>5274</v>
      </c>
      <c r="C2834" s="1" t="s">
        <v>22</v>
      </c>
      <c r="D2834" s="1" t="s">
        <v>5275</v>
      </c>
      <c r="E2834" s="2">
        <v>0</v>
      </c>
      <c r="F2834" s="1">
        <v>4</v>
      </c>
      <c r="G2834" s="1" t="s">
        <v>72</v>
      </c>
      <c r="H2834" s="1">
        <f t="shared" si="44"/>
        <v>0</v>
      </c>
      <c r="I2834" s="1" t="s">
        <v>22</v>
      </c>
      <c r="J2834" s="1" t="s">
        <v>0</v>
      </c>
    </row>
    <row r="2835" spans="1:10" x14ac:dyDescent="0.3">
      <c r="A2835" s="1">
        <v>1971631</v>
      </c>
      <c r="B2835" s="1" t="s">
        <v>5276</v>
      </c>
      <c r="C2835" s="1" t="s">
        <v>22</v>
      </c>
      <c r="D2835" s="1" t="s">
        <v>5277</v>
      </c>
      <c r="E2835" s="2">
        <v>0</v>
      </c>
      <c r="F2835" s="1">
        <v>6</v>
      </c>
      <c r="G2835" s="1" t="s">
        <v>72</v>
      </c>
      <c r="H2835" s="1">
        <f t="shared" si="44"/>
        <v>0</v>
      </c>
      <c r="I2835" s="1" t="s">
        <v>22</v>
      </c>
      <c r="J2835" s="1" t="s">
        <v>0</v>
      </c>
    </row>
    <row r="2836" spans="1:10" x14ac:dyDescent="0.3">
      <c r="A2836" s="1">
        <v>1971632</v>
      </c>
      <c r="B2836" s="1" t="s">
        <v>5278</v>
      </c>
      <c r="C2836" s="1" t="s">
        <v>22</v>
      </c>
      <c r="D2836" s="1" t="s">
        <v>5279</v>
      </c>
      <c r="E2836" s="2">
        <v>0</v>
      </c>
      <c r="F2836" s="1">
        <v>6</v>
      </c>
      <c r="G2836" s="1" t="s">
        <v>72</v>
      </c>
      <c r="H2836" s="1">
        <f t="shared" si="44"/>
        <v>0</v>
      </c>
      <c r="I2836" s="1" t="s">
        <v>22</v>
      </c>
      <c r="J2836" s="1" t="s">
        <v>0</v>
      </c>
    </row>
    <row r="2837" spans="1:10" x14ac:dyDescent="0.3">
      <c r="A2837" s="1">
        <v>1971633</v>
      </c>
      <c r="B2837" s="1" t="s">
        <v>5280</v>
      </c>
      <c r="C2837" s="1" t="s">
        <v>22</v>
      </c>
      <c r="D2837" s="1" t="s">
        <v>5281</v>
      </c>
      <c r="E2837" s="2">
        <v>0</v>
      </c>
      <c r="F2837" s="1">
        <v>2</v>
      </c>
      <c r="G2837" s="1" t="s">
        <v>72</v>
      </c>
      <c r="H2837" s="1">
        <f t="shared" si="44"/>
        <v>0</v>
      </c>
      <c r="I2837" s="1" t="s">
        <v>22</v>
      </c>
      <c r="J2837" s="1" t="s">
        <v>0</v>
      </c>
    </row>
    <row r="2838" spans="1:10" x14ac:dyDescent="0.3">
      <c r="A2838" s="1">
        <v>1971634</v>
      </c>
      <c r="B2838" s="1" t="s">
        <v>5282</v>
      </c>
      <c r="C2838" s="1" t="s">
        <v>22</v>
      </c>
      <c r="D2838" s="1" t="s">
        <v>5283</v>
      </c>
      <c r="E2838" s="2">
        <v>0</v>
      </c>
      <c r="F2838" s="1">
        <v>2</v>
      </c>
      <c r="G2838" s="1" t="s">
        <v>72</v>
      </c>
      <c r="H2838" s="1">
        <f t="shared" si="44"/>
        <v>0</v>
      </c>
      <c r="I2838" s="1" t="s">
        <v>22</v>
      </c>
      <c r="J2838" s="1" t="s">
        <v>0</v>
      </c>
    </row>
    <row r="2839" spans="1:10" x14ac:dyDescent="0.3">
      <c r="A2839" s="1">
        <v>1971635</v>
      </c>
      <c r="B2839" s="1" t="s">
        <v>5284</v>
      </c>
      <c r="C2839" s="1" t="s">
        <v>22</v>
      </c>
      <c r="D2839" s="1" t="s">
        <v>5285</v>
      </c>
      <c r="E2839" s="2">
        <v>0</v>
      </c>
      <c r="F2839" s="1">
        <v>1</v>
      </c>
      <c r="G2839" s="1" t="s">
        <v>72</v>
      </c>
      <c r="H2839" s="1">
        <f t="shared" si="44"/>
        <v>0</v>
      </c>
      <c r="I2839" s="1" t="s">
        <v>22</v>
      </c>
      <c r="J2839" s="1" t="s">
        <v>0</v>
      </c>
    </row>
    <row r="2840" spans="1:10" x14ac:dyDescent="0.3">
      <c r="A2840" s="1">
        <v>1971636</v>
      </c>
      <c r="B2840" s="1" t="s">
        <v>5286</v>
      </c>
      <c r="C2840" s="1" t="s">
        <v>22</v>
      </c>
      <c r="D2840" s="1" t="s">
        <v>5287</v>
      </c>
      <c r="E2840" s="2">
        <v>0</v>
      </c>
      <c r="F2840" s="1">
        <v>1</v>
      </c>
      <c r="G2840" s="1" t="s">
        <v>72</v>
      </c>
      <c r="H2840" s="1">
        <f t="shared" si="44"/>
        <v>0</v>
      </c>
      <c r="I2840" s="1" t="s">
        <v>22</v>
      </c>
      <c r="J2840" s="1" t="s">
        <v>0</v>
      </c>
    </row>
    <row r="2841" spans="1:10" x14ac:dyDescent="0.3">
      <c r="A2841" s="1">
        <v>1971637</v>
      </c>
      <c r="B2841" s="1" t="s">
        <v>5288</v>
      </c>
      <c r="C2841" s="1" t="s">
        <v>22</v>
      </c>
      <c r="D2841" s="1" t="s">
        <v>5289</v>
      </c>
      <c r="E2841" s="2">
        <v>0</v>
      </c>
      <c r="F2841" s="1">
        <v>2</v>
      </c>
      <c r="G2841" s="1" t="s">
        <v>72</v>
      </c>
      <c r="H2841" s="1">
        <f t="shared" si="44"/>
        <v>0</v>
      </c>
      <c r="I2841" s="1" t="s">
        <v>22</v>
      </c>
      <c r="J2841" s="1" t="s">
        <v>0</v>
      </c>
    </row>
    <row r="2842" spans="1:10" x14ac:dyDescent="0.3">
      <c r="A2842" s="1">
        <v>1971638</v>
      </c>
      <c r="B2842" s="1" t="s">
        <v>5290</v>
      </c>
      <c r="C2842" s="1" t="s">
        <v>22</v>
      </c>
      <c r="D2842" s="1" t="s">
        <v>5291</v>
      </c>
      <c r="E2842" s="2">
        <v>0</v>
      </c>
      <c r="F2842" s="1">
        <v>2</v>
      </c>
      <c r="G2842" s="1" t="s">
        <v>72</v>
      </c>
      <c r="H2842" s="1">
        <f t="shared" si="44"/>
        <v>0</v>
      </c>
      <c r="I2842" s="1" t="s">
        <v>22</v>
      </c>
      <c r="J2842" s="1" t="s">
        <v>0</v>
      </c>
    </row>
    <row r="2843" spans="1:10" x14ac:dyDescent="0.3">
      <c r="A2843" s="1">
        <v>1971639</v>
      </c>
      <c r="B2843" s="1" t="s">
        <v>5292</v>
      </c>
      <c r="C2843" s="1" t="s">
        <v>22</v>
      </c>
      <c r="D2843" s="1" t="s">
        <v>5293</v>
      </c>
      <c r="E2843" s="2">
        <v>0</v>
      </c>
      <c r="F2843" s="1">
        <v>1</v>
      </c>
      <c r="G2843" s="1" t="s">
        <v>72</v>
      </c>
      <c r="H2843" s="1">
        <f t="shared" si="44"/>
        <v>0</v>
      </c>
      <c r="I2843" s="1" t="s">
        <v>22</v>
      </c>
      <c r="J2843" s="1" t="s">
        <v>0</v>
      </c>
    </row>
    <row r="2844" spans="1:10" x14ac:dyDescent="0.3">
      <c r="A2844" s="1">
        <v>1971640</v>
      </c>
      <c r="B2844" s="1" t="s">
        <v>5294</v>
      </c>
      <c r="C2844" s="1" t="s">
        <v>22</v>
      </c>
      <c r="D2844" s="1" t="s">
        <v>5295</v>
      </c>
      <c r="E2844" s="2">
        <v>0</v>
      </c>
      <c r="F2844" s="1">
        <v>1</v>
      </c>
      <c r="G2844" s="1" t="s">
        <v>72</v>
      </c>
      <c r="H2844" s="1">
        <f t="shared" si="44"/>
        <v>0</v>
      </c>
      <c r="I2844" s="1" t="s">
        <v>22</v>
      </c>
      <c r="J2844" s="1" t="s">
        <v>0</v>
      </c>
    </row>
    <row r="2845" spans="1:10" x14ac:dyDescent="0.3">
      <c r="A2845" s="1">
        <v>1971641</v>
      </c>
      <c r="B2845" s="1" t="s">
        <v>5296</v>
      </c>
      <c r="C2845" s="1" t="s">
        <v>22</v>
      </c>
      <c r="D2845" s="1" t="s">
        <v>5297</v>
      </c>
      <c r="E2845" s="2">
        <v>0</v>
      </c>
      <c r="F2845" s="1">
        <v>2</v>
      </c>
      <c r="G2845" s="1" t="s">
        <v>72</v>
      </c>
      <c r="H2845" s="1">
        <f t="shared" si="44"/>
        <v>0</v>
      </c>
      <c r="I2845" s="1" t="s">
        <v>22</v>
      </c>
      <c r="J2845" s="1" t="s">
        <v>0</v>
      </c>
    </row>
    <row r="2846" spans="1:10" x14ac:dyDescent="0.3">
      <c r="A2846" s="1">
        <v>1971642</v>
      </c>
      <c r="B2846" s="1" t="s">
        <v>5298</v>
      </c>
      <c r="C2846" s="1" t="s">
        <v>22</v>
      </c>
      <c r="D2846" s="1" t="s">
        <v>5299</v>
      </c>
      <c r="E2846" s="2">
        <v>0</v>
      </c>
      <c r="F2846" s="1">
        <v>2</v>
      </c>
      <c r="G2846" s="1" t="s">
        <v>72</v>
      </c>
      <c r="H2846" s="1">
        <f t="shared" si="44"/>
        <v>0</v>
      </c>
      <c r="I2846" s="1" t="s">
        <v>22</v>
      </c>
      <c r="J2846" s="1" t="s">
        <v>0</v>
      </c>
    </row>
    <row r="2847" spans="1:10" ht="28.8" x14ac:dyDescent="0.3">
      <c r="A2847" s="1">
        <v>1971643</v>
      </c>
      <c r="B2847" s="1" t="s">
        <v>5300</v>
      </c>
      <c r="C2847" s="1" t="s">
        <v>22</v>
      </c>
      <c r="D2847" s="1" t="s">
        <v>5301</v>
      </c>
      <c r="E2847" s="2">
        <v>0</v>
      </c>
      <c r="F2847" s="1">
        <v>10</v>
      </c>
      <c r="G2847" s="1" t="s">
        <v>72</v>
      </c>
      <c r="H2847" s="1">
        <f t="shared" si="44"/>
        <v>0</v>
      </c>
      <c r="I2847" s="1" t="s">
        <v>22</v>
      </c>
      <c r="J2847" s="1" t="s">
        <v>0</v>
      </c>
    </row>
    <row r="2848" spans="1:10" ht="28.8" x14ac:dyDescent="0.3">
      <c r="A2848" s="1">
        <v>1971644</v>
      </c>
      <c r="B2848" s="1" t="s">
        <v>5302</v>
      </c>
      <c r="C2848" s="1" t="s">
        <v>22</v>
      </c>
      <c r="D2848" s="1" t="s">
        <v>5303</v>
      </c>
      <c r="E2848" s="2">
        <v>0</v>
      </c>
      <c r="F2848" s="1">
        <v>10</v>
      </c>
      <c r="G2848" s="1" t="s">
        <v>72</v>
      </c>
      <c r="H2848" s="1">
        <f t="shared" si="44"/>
        <v>0</v>
      </c>
      <c r="I2848" s="1" t="s">
        <v>22</v>
      </c>
      <c r="J2848" s="1" t="s">
        <v>0</v>
      </c>
    </row>
    <row r="2849" spans="1:10" ht="28.8" x14ac:dyDescent="0.3">
      <c r="A2849" s="1">
        <v>1971645</v>
      </c>
      <c r="B2849" s="1" t="s">
        <v>5304</v>
      </c>
      <c r="C2849" s="1" t="s">
        <v>22</v>
      </c>
      <c r="D2849" s="1" t="s">
        <v>5305</v>
      </c>
      <c r="E2849" s="2">
        <v>0</v>
      </c>
      <c r="F2849" s="1">
        <v>14</v>
      </c>
      <c r="G2849" s="1" t="s">
        <v>147</v>
      </c>
      <c r="H2849" s="1">
        <f t="shared" si="44"/>
        <v>0</v>
      </c>
      <c r="I2849" s="1" t="s">
        <v>22</v>
      </c>
      <c r="J2849" s="1" t="s">
        <v>0</v>
      </c>
    </row>
    <row r="2850" spans="1:10" ht="28.8" x14ac:dyDescent="0.3">
      <c r="A2850" s="1">
        <v>1971646</v>
      </c>
      <c r="B2850" s="1" t="s">
        <v>5306</v>
      </c>
      <c r="C2850" s="1" t="s">
        <v>22</v>
      </c>
      <c r="D2850" s="1" t="s">
        <v>5307</v>
      </c>
      <c r="E2850" s="2">
        <v>0</v>
      </c>
      <c r="F2850" s="1">
        <v>4</v>
      </c>
      <c r="G2850" s="1" t="s">
        <v>147</v>
      </c>
      <c r="H2850" s="1">
        <f t="shared" si="44"/>
        <v>0</v>
      </c>
      <c r="I2850" s="1" t="s">
        <v>22</v>
      </c>
      <c r="J2850" s="1" t="s">
        <v>0</v>
      </c>
    </row>
    <row r="2851" spans="1:10" ht="28.8" x14ac:dyDescent="0.3">
      <c r="A2851" s="1">
        <v>1971647</v>
      </c>
      <c r="B2851" s="1" t="s">
        <v>5308</v>
      </c>
      <c r="C2851" s="1" t="s">
        <v>22</v>
      </c>
      <c r="D2851" s="1" t="s">
        <v>5309</v>
      </c>
      <c r="E2851" s="2">
        <v>0</v>
      </c>
      <c r="F2851" s="1">
        <v>1</v>
      </c>
      <c r="G2851" s="1" t="s">
        <v>147</v>
      </c>
      <c r="H2851" s="1">
        <f t="shared" si="44"/>
        <v>0</v>
      </c>
      <c r="I2851" s="1" t="s">
        <v>22</v>
      </c>
      <c r="J2851" s="1" t="s">
        <v>0</v>
      </c>
    </row>
    <row r="2852" spans="1:10" ht="28.8" x14ac:dyDescent="0.3">
      <c r="A2852" s="1">
        <v>1971648</v>
      </c>
      <c r="B2852" s="1" t="s">
        <v>5310</v>
      </c>
      <c r="C2852" s="1" t="s">
        <v>22</v>
      </c>
      <c r="D2852" s="1" t="s">
        <v>5311</v>
      </c>
      <c r="E2852" s="2">
        <v>0</v>
      </c>
      <c r="F2852" s="1">
        <v>17</v>
      </c>
      <c r="G2852" s="1" t="s">
        <v>72</v>
      </c>
      <c r="H2852" s="1">
        <f t="shared" si="44"/>
        <v>0</v>
      </c>
      <c r="I2852" s="1" t="s">
        <v>22</v>
      </c>
      <c r="J2852" s="1" t="s">
        <v>0</v>
      </c>
    </row>
    <row r="2853" spans="1:10" x14ac:dyDescent="0.3">
      <c r="A2853" s="1">
        <v>1971649</v>
      </c>
      <c r="B2853" s="1" t="s">
        <v>5312</v>
      </c>
      <c r="C2853" s="1" t="s">
        <v>22</v>
      </c>
      <c r="D2853" s="1" t="s">
        <v>5313</v>
      </c>
      <c r="E2853" s="2">
        <v>0</v>
      </c>
      <c r="F2853" s="1">
        <v>10</v>
      </c>
      <c r="G2853" s="1" t="s">
        <v>72</v>
      </c>
      <c r="H2853" s="1">
        <f t="shared" si="44"/>
        <v>0</v>
      </c>
      <c r="I2853" s="1" t="s">
        <v>22</v>
      </c>
      <c r="J2853" s="1" t="s">
        <v>0</v>
      </c>
    </row>
    <row r="2854" spans="1:10" x14ac:dyDescent="0.3">
      <c r="A2854" s="1">
        <v>1971650</v>
      </c>
      <c r="B2854" s="1" t="s">
        <v>5314</v>
      </c>
      <c r="C2854" s="1" t="s">
        <v>22</v>
      </c>
      <c r="D2854" s="1" t="s">
        <v>5315</v>
      </c>
      <c r="E2854" s="2">
        <v>0</v>
      </c>
      <c r="F2854" s="1">
        <v>14</v>
      </c>
      <c r="G2854" s="1" t="s">
        <v>72</v>
      </c>
      <c r="H2854" s="1">
        <f t="shared" si="44"/>
        <v>0</v>
      </c>
      <c r="I2854" s="1" t="s">
        <v>22</v>
      </c>
      <c r="J2854" s="1" t="s">
        <v>0</v>
      </c>
    </row>
    <row r="2855" spans="1:10" x14ac:dyDescent="0.3">
      <c r="A2855" s="1">
        <v>1971651</v>
      </c>
      <c r="B2855" s="1" t="s">
        <v>5316</v>
      </c>
      <c r="C2855" s="1" t="s">
        <v>22</v>
      </c>
      <c r="D2855" s="1" t="s">
        <v>5317</v>
      </c>
      <c r="E2855" s="2">
        <v>0</v>
      </c>
      <c r="F2855" s="1">
        <v>12</v>
      </c>
      <c r="G2855" s="1" t="s">
        <v>72</v>
      </c>
      <c r="H2855" s="1">
        <f t="shared" si="44"/>
        <v>0</v>
      </c>
      <c r="I2855" s="1" t="s">
        <v>22</v>
      </c>
      <c r="J2855" s="1" t="s">
        <v>0</v>
      </c>
    </row>
    <row r="2856" spans="1:10" x14ac:dyDescent="0.3">
      <c r="A2856" s="1">
        <v>1971652</v>
      </c>
      <c r="B2856" s="1" t="s">
        <v>5318</v>
      </c>
      <c r="C2856" s="1" t="s">
        <v>22</v>
      </c>
      <c r="D2856" s="1" t="s">
        <v>5319</v>
      </c>
      <c r="E2856" s="2">
        <v>0</v>
      </c>
      <c r="F2856" s="1">
        <v>10</v>
      </c>
      <c r="G2856" s="1" t="s">
        <v>72</v>
      </c>
      <c r="H2856" s="1">
        <f t="shared" si="44"/>
        <v>0</v>
      </c>
      <c r="I2856" s="1" t="s">
        <v>22</v>
      </c>
      <c r="J2856" s="1" t="s">
        <v>0</v>
      </c>
    </row>
    <row r="2857" spans="1:10" x14ac:dyDescent="0.3">
      <c r="A2857" s="1">
        <v>1971653</v>
      </c>
      <c r="B2857" s="1" t="s">
        <v>5320</v>
      </c>
      <c r="C2857" s="1" t="s">
        <v>22</v>
      </c>
      <c r="D2857" s="1" t="s">
        <v>5321</v>
      </c>
      <c r="E2857" s="2">
        <v>0</v>
      </c>
      <c r="F2857" s="1">
        <v>2</v>
      </c>
      <c r="G2857" s="1" t="s">
        <v>72</v>
      </c>
      <c r="H2857" s="1">
        <f t="shared" si="44"/>
        <v>0</v>
      </c>
      <c r="I2857" s="1" t="s">
        <v>22</v>
      </c>
      <c r="J2857" s="1" t="s">
        <v>0</v>
      </c>
    </row>
    <row r="2858" spans="1:10" x14ac:dyDescent="0.3">
      <c r="A2858" s="1">
        <v>1971654</v>
      </c>
      <c r="B2858" s="1" t="s">
        <v>5322</v>
      </c>
      <c r="C2858" s="1" t="s">
        <v>22</v>
      </c>
      <c r="D2858" s="1" t="s">
        <v>5323</v>
      </c>
      <c r="E2858" s="2">
        <v>0</v>
      </c>
      <c r="F2858" s="1">
        <v>12</v>
      </c>
      <c r="G2858" s="1" t="s">
        <v>72</v>
      </c>
      <c r="H2858" s="1">
        <f t="shared" si="44"/>
        <v>0</v>
      </c>
      <c r="I2858" s="1" t="s">
        <v>22</v>
      </c>
      <c r="J2858" s="1" t="s">
        <v>0</v>
      </c>
    </row>
    <row r="2859" spans="1:10" x14ac:dyDescent="0.3">
      <c r="A2859" s="1">
        <v>1971655</v>
      </c>
      <c r="B2859" s="1" t="s">
        <v>5324</v>
      </c>
      <c r="C2859" s="1" t="s">
        <v>22</v>
      </c>
      <c r="D2859" s="1" t="s">
        <v>5325</v>
      </c>
      <c r="E2859" s="2">
        <v>0</v>
      </c>
      <c r="F2859" s="1">
        <v>20</v>
      </c>
      <c r="G2859" s="1" t="s">
        <v>72</v>
      </c>
      <c r="H2859" s="1">
        <f t="shared" si="44"/>
        <v>0</v>
      </c>
      <c r="I2859" s="1" t="s">
        <v>22</v>
      </c>
      <c r="J2859" s="1" t="s">
        <v>0</v>
      </c>
    </row>
    <row r="2860" spans="1:10" x14ac:dyDescent="0.3">
      <c r="A2860" s="1">
        <v>1971656</v>
      </c>
      <c r="B2860" s="1" t="s">
        <v>5326</v>
      </c>
      <c r="C2860" s="1" t="s">
        <v>22</v>
      </c>
      <c r="D2860" s="1" t="s">
        <v>5327</v>
      </c>
      <c r="E2860" s="2">
        <v>0</v>
      </c>
      <c r="F2860" s="1">
        <v>2</v>
      </c>
      <c r="G2860" s="1" t="s">
        <v>72</v>
      </c>
      <c r="H2860" s="1">
        <f t="shared" si="44"/>
        <v>0</v>
      </c>
      <c r="I2860" s="1" t="s">
        <v>22</v>
      </c>
      <c r="J2860" s="1" t="s">
        <v>0</v>
      </c>
    </row>
    <row r="2861" spans="1:10" x14ac:dyDescent="0.3">
      <c r="A2861" s="1">
        <v>1971657</v>
      </c>
      <c r="B2861" s="1" t="s">
        <v>5328</v>
      </c>
      <c r="C2861" s="1" t="s">
        <v>22</v>
      </c>
      <c r="D2861" s="1" t="s">
        <v>5329</v>
      </c>
      <c r="E2861" s="2">
        <v>0</v>
      </c>
      <c r="F2861" s="1">
        <v>2</v>
      </c>
      <c r="G2861" s="1" t="s">
        <v>72</v>
      </c>
      <c r="H2861" s="1">
        <f t="shared" si="44"/>
        <v>0</v>
      </c>
      <c r="I2861" s="1" t="s">
        <v>22</v>
      </c>
      <c r="J2861" s="1" t="s">
        <v>0</v>
      </c>
    </row>
    <row r="2862" spans="1:10" x14ac:dyDescent="0.3">
      <c r="A2862" s="1">
        <v>1971658</v>
      </c>
      <c r="B2862" s="1" t="s">
        <v>5330</v>
      </c>
      <c r="C2862" s="1" t="s">
        <v>22</v>
      </c>
      <c r="D2862" s="1" t="s">
        <v>5331</v>
      </c>
      <c r="E2862" s="2">
        <v>0</v>
      </c>
      <c r="F2862" s="1">
        <v>4</v>
      </c>
      <c r="G2862" s="1" t="s">
        <v>72</v>
      </c>
      <c r="H2862" s="1">
        <f t="shared" si="44"/>
        <v>0</v>
      </c>
      <c r="I2862" s="1" t="s">
        <v>22</v>
      </c>
      <c r="J2862" s="1" t="s">
        <v>0</v>
      </c>
    </row>
    <row r="2863" spans="1:10" x14ac:dyDescent="0.3">
      <c r="A2863" s="1">
        <v>1971659</v>
      </c>
      <c r="B2863" s="1" t="s">
        <v>5332</v>
      </c>
      <c r="C2863" s="1" t="s">
        <v>22</v>
      </c>
      <c r="D2863" s="1" t="s">
        <v>5333</v>
      </c>
      <c r="E2863" s="2">
        <v>0</v>
      </c>
      <c r="F2863" s="1">
        <v>2</v>
      </c>
      <c r="G2863" s="1" t="s">
        <v>72</v>
      </c>
      <c r="H2863" s="1">
        <f t="shared" si="44"/>
        <v>0</v>
      </c>
      <c r="I2863" s="1" t="s">
        <v>22</v>
      </c>
      <c r="J2863" s="1" t="s">
        <v>0</v>
      </c>
    </row>
    <row r="2864" spans="1:10" x14ac:dyDescent="0.3">
      <c r="A2864" s="1">
        <v>1971660</v>
      </c>
      <c r="B2864" s="1" t="s">
        <v>5334</v>
      </c>
      <c r="C2864" s="1" t="s">
        <v>22</v>
      </c>
      <c r="D2864" s="1" t="s">
        <v>5335</v>
      </c>
      <c r="E2864" s="2">
        <v>0</v>
      </c>
      <c r="F2864" s="1">
        <v>2</v>
      </c>
      <c r="G2864" s="1" t="s">
        <v>72</v>
      </c>
      <c r="H2864" s="1">
        <f t="shared" si="44"/>
        <v>0</v>
      </c>
      <c r="I2864" s="1" t="s">
        <v>22</v>
      </c>
      <c r="J2864" s="1" t="s">
        <v>0</v>
      </c>
    </row>
    <row r="2865" spans="1:10" x14ac:dyDescent="0.3">
      <c r="A2865" s="1">
        <v>1971661</v>
      </c>
      <c r="B2865" s="1" t="s">
        <v>5336</v>
      </c>
      <c r="C2865" s="1" t="s">
        <v>22</v>
      </c>
      <c r="D2865" s="1" t="s">
        <v>5337</v>
      </c>
      <c r="E2865" s="2">
        <v>0</v>
      </c>
      <c r="F2865" s="1">
        <v>3</v>
      </c>
      <c r="G2865" s="1" t="s">
        <v>72</v>
      </c>
      <c r="H2865" s="1">
        <f t="shared" si="44"/>
        <v>0</v>
      </c>
      <c r="I2865" s="1" t="s">
        <v>22</v>
      </c>
      <c r="J2865" s="1" t="s">
        <v>0</v>
      </c>
    </row>
    <row r="2866" spans="1:10" x14ac:dyDescent="0.3">
      <c r="A2866" s="1">
        <v>1971662</v>
      </c>
      <c r="B2866" s="1" t="s">
        <v>5338</v>
      </c>
      <c r="C2866" s="1" t="s">
        <v>22</v>
      </c>
      <c r="D2866" s="1" t="s">
        <v>5339</v>
      </c>
      <c r="E2866" s="2">
        <v>0</v>
      </c>
      <c r="F2866" s="1">
        <v>3</v>
      </c>
      <c r="G2866" s="1" t="s">
        <v>72</v>
      </c>
      <c r="H2866" s="1">
        <f t="shared" si="44"/>
        <v>0</v>
      </c>
      <c r="I2866" s="1" t="s">
        <v>22</v>
      </c>
      <c r="J2866" s="1" t="s">
        <v>0</v>
      </c>
    </row>
    <row r="2867" spans="1:10" x14ac:dyDescent="0.3">
      <c r="A2867" s="1">
        <v>1971663</v>
      </c>
      <c r="B2867" s="1" t="s">
        <v>5340</v>
      </c>
      <c r="C2867" s="1" t="s">
        <v>22</v>
      </c>
      <c r="D2867" s="1" t="s">
        <v>5341</v>
      </c>
      <c r="E2867" s="2">
        <v>0</v>
      </c>
      <c r="F2867" s="1">
        <v>4</v>
      </c>
      <c r="G2867" s="1" t="s">
        <v>72</v>
      </c>
      <c r="H2867" s="1">
        <f t="shared" si="44"/>
        <v>0</v>
      </c>
      <c r="I2867" s="1" t="s">
        <v>22</v>
      </c>
      <c r="J2867" s="1" t="s">
        <v>0</v>
      </c>
    </row>
    <row r="2868" spans="1:10" x14ac:dyDescent="0.3">
      <c r="A2868" s="1">
        <v>1971664</v>
      </c>
      <c r="B2868" s="1" t="s">
        <v>5342</v>
      </c>
      <c r="C2868" s="1" t="s">
        <v>22</v>
      </c>
      <c r="D2868" s="1" t="s">
        <v>5343</v>
      </c>
      <c r="E2868" s="2">
        <v>0</v>
      </c>
      <c r="F2868" s="1">
        <v>2</v>
      </c>
      <c r="G2868" s="1" t="s">
        <v>72</v>
      </c>
      <c r="H2868" s="1">
        <f t="shared" si="44"/>
        <v>0</v>
      </c>
      <c r="I2868" s="1" t="s">
        <v>22</v>
      </c>
      <c r="J2868" s="1" t="s">
        <v>0</v>
      </c>
    </row>
    <row r="2869" spans="1:10" x14ac:dyDescent="0.3">
      <c r="A2869" s="1">
        <v>1971665</v>
      </c>
      <c r="B2869" s="1" t="s">
        <v>5344</v>
      </c>
      <c r="C2869" s="1" t="s">
        <v>22</v>
      </c>
      <c r="D2869" s="1" t="s">
        <v>3320</v>
      </c>
      <c r="E2869" s="2">
        <v>0</v>
      </c>
      <c r="F2869" s="1">
        <v>1</v>
      </c>
      <c r="G2869" s="1" t="s">
        <v>147</v>
      </c>
      <c r="H2869" s="1">
        <f t="shared" si="44"/>
        <v>0</v>
      </c>
      <c r="I2869" s="1" t="s">
        <v>22</v>
      </c>
      <c r="J2869" s="1" t="s">
        <v>0</v>
      </c>
    </row>
    <row r="2870" spans="1:10" x14ac:dyDescent="0.3">
      <c r="A2870" s="1">
        <v>1971666</v>
      </c>
      <c r="B2870" s="1" t="s">
        <v>5345</v>
      </c>
      <c r="C2870" s="1">
        <v>767</v>
      </c>
      <c r="D2870" s="1" t="s">
        <v>193</v>
      </c>
      <c r="E2870" s="1">
        <f>ROUND(H2871+H2872+H2873+H2874+H2875+H2876+H2877+H2878+H2879+H2880,2)</f>
        <v>0</v>
      </c>
      <c r="F2870" s="1">
        <v>1</v>
      </c>
      <c r="G2870" s="1" t="s">
        <v>0</v>
      </c>
      <c r="H2870" s="1">
        <f t="shared" si="44"/>
        <v>0</v>
      </c>
      <c r="I2870" s="1" t="s">
        <v>22</v>
      </c>
      <c r="J2870" s="1" t="s">
        <v>0</v>
      </c>
    </row>
    <row r="2871" spans="1:10" ht="28.8" x14ac:dyDescent="0.3">
      <c r="A2871" s="1">
        <v>1971667</v>
      </c>
      <c r="B2871" s="1" t="s">
        <v>5346</v>
      </c>
      <c r="C2871" s="1" t="s">
        <v>22</v>
      </c>
      <c r="D2871" s="1" t="s">
        <v>5347</v>
      </c>
      <c r="E2871" s="2">
        <v>0</v>
      </c>
      <c r="F2871" s="1">
        <v>35</v>
      </c>
      <c r="G2871" s="1" t="s">
        <v>716</v>
      </c>
      <c r="H2871" s="1">
        <f t="shared" si="44"/>
        <v>0</v>
      </c>
      <c r="I2871" s="1" t="s">
        <v>22</v>
      </c>
      <c r="J2871" s="1" t="s">
        <v>0</v>
      </c>
    </row>
    <row r="2872" spans="1:10" ht="28.8" x14ac:dyDescent="0.3">
      <c r="A2872" s="1">
        <v>1971668</v>
      </c>
      <c r="B2872" s="1" t="s">
        <v>5348</v>
      </c>
      <c r="C2872" s="1" t="s">
        <v>22</v>
      </c>
      <c r="D2872" s="1" t="s">
        <v>5349</v>
      </c>
      <c r="E2872" s="2">
        <v>0</v>
      </c>
      <c r="F2872" s="1">
        <v>36</v>
      </c>
      <c r="G2872" s="1" t="s">
        <v>716</v>
      </c>
      <c r="H2872" s="1">
        <f t="shared" si="44"/>
        <v>0</v>
      </c>
      <c r="I2872" s="1" t="s">
        <v>22</v>
      </c>
      <c r="J2872" s="1" t="s">
        <v>0</v>
      </c>
    </row>
    <row r="2873" spans="1:10" x14ac:dyDescent="0.3">
      <c r="A2873" s="1">
        <v>1971669</v>
      </c>
      <c r="B2873" s="1" t="s">
        <v>5350</v>
      </c>
      <c r="C2873" s="1" t="s">
        <v>22</v>
      </c>
      <c r="D2873" s="1" t="s">
        <v>5351</v>
      </c>
      <c r="E2873" s="2">
        <v>0</v>
      </c>
      <c r="F2873" s="1">
        <v>35</v>
      </c>
      <c r="G2873" s="1" t="s">
        <v>716</v>
      </c>
      <c r="H2873" s="1">
        <f t="shared" si="44"/>
        <v>0</v>
      </c>
      <c r="I2873" s="1" t="s">
        <v>22</v>
      </c>
      <c r="J2873" s="1" t="s">
        <v>0</v>
      </c>
    </row>
    <row r="2874" spans="1:10" x14ac:dyDescent="0.3">
      <c r="A2874" s="1">
        <v>1971670</v>
      </c>
      <c r="B2874" s="1" t="s">
        <v>5352</v>
      </c>
      <c r="C2874" s="1" t="s">
        <v>22</v>
      </c>
      <c r="D2874" s="1" t="s">
        <v>5353</v>
      </c>
      <c r="E2874" s="2">
        <v>0</v>
      </c>
      <c r="F2874" s="1">
        <v>6</v>
      </c>
      <c r="G2874" s="1" t="s">
        <v>72</v>
      </c>
      <c r="H2874" s="1">
        <f t="shared" si="44"/>
        <v>0</v>
      </c>
      <c r="I2874" s="1" t="s">
        <v>22</v>
      </c>
      <c r="J2874" s="1" t="s">
        <v>0</v>
      </c>
    </row>
    <row r="2875" spans="1:10" x14ac:dyDescent="0.3">
      <c r="A2875" s="1">
        <v>1971671</v>
      </c>
      <c r="B2875" s="1" t="s">
        <v>5354</v>
      </c>
      <c r="C2875" s="1" t="s">
        <v>22</v>
      </c>
      <c r="D2875" s="1" t="s">
        <v>5355</v>
      </c>
      <c r="E2875" s="2">
        <v>0</v>
      </c>
      <c r="F2875" s="1">
        <v>7</v>
      </c>
      <c r="G2875" s="1" t="s">
        <v>72</v>
      </c>
      <c r="H2875" s="1">
        <f t="shared" si="44"/>
        <v>0</v>
      </c>
      <c r="I2875" s="1" t="s">
        <v>22</v>
      </c>
      <c r="J2875" s="1" t="s">
        <v>0</v>
      </c>
    </row>
    <row r="2876" spans="1:10" x14ac:dyDescent="0.3">
      <c r="A2876" s="1">
        <v>1971672</v>
      </c>
      <c r="B2876" s="1" t="s">
        <v>5356</v>
      </c>
      <c r="C2876" s="1" t="s">
        <v>22</v>
      </c>
      <c r="D2876" s="1" t="s">
        <v>5357</v>
      </c>
      <c r="E2876" s="2">
        <v>0</v>
      </c>
      <c r="F2876" s="1">
        <v>7</v>
      </c>
      <c r="G2876" s="1" t="s">
        <v>72</v>
      </c>
      <c r="H2876" s="1">
        <f t="shared" si="44"/>
        <v>0</v>
      </c>
      <c r="I2876" s="1" t="s">
        <v>22</v>
      </c>
      <c r="J2876" s="1" t="s">
        <v>0</v>
      </c>
    </row>
    <row r="2877" spans="1:10" x14ac:dyDescent="0.3">
      <c r="A2877" s="1">
        <v>1971673</v>
      </c>
      <c r="B2877" s="1" t="s">
        <v>5358</v>
      </c>
      <c r="C2877" s="1" t="s">
        <v>22</v>
      </c>
      <c r="D2877" s="1" t="s">
        <v>5359</v>
      </c>
      <c r="E2877" s="2">
        <v>0</v>
      </c>
      <c r="F2877" s="1">
        <v>18</v>
      </c>
      <c r="G2877" s="1" t="s">
        <v>72</v>
      </c>
      <c r="H2877" s="1">
        <f t="shared" si="44"/>
        <v>0</v>
      </c>
      <c r="I2877" s="1" t="s">
        <v>22</v>
      </c>
      <c r="J2877" s="1" t="s">
        <v>0</v>
      </c>
    </row>
    <row r="2878" spans="1:10" x14ac:dyDescent="0.3">
      <c r="A2878" s="1">
        <v>1971674</v>
      </c>
      <c r="B2878" s="1" t="s">
        <v>5360</v>
      </c>
      <c r="C2878" s="1" t="s">
        <v>22</v>
      </c>
      <c r="D2878" s="1" t="s">
        <v>5361</v>
      </c>
      <c r="E2878" s="2">
        <v>0</v>
      </c>
      <c r="F2878" s="1">
        <v>4</v>
      </c>
      <c r="G2878" s="1" t="s">
        <v>72</v>
      </c>
      <c r="H2878" s="1">
        <f t="shared" si="44"/>
        <v>0</v>
      </c>
      <c r="I2878" s="1" t="s">
        <v>22</v>
      </c>
      <c r="J2878" s="1" t="s">
        <v>0</v>
      </c>
    </row>
    <row r="2879" spans="1:10" x14ac:dyDescent="0.3">
      <c r="A2879" s="1">
        <v>1971675</v>
      </c>
      <c r="B2879" s="1" t="s">
        <v>5362</v>
      </c>
      <c r="C2879" s="1" t="s">
        <v>22</v>
      </c>
      <c r="D2879" s="1" t="s">
        <v>5363</v>
      </c>
      <c r="E2879" s="2">
        <v>0</v>
      </c>
      <c r="F2879" s="1">
        <v>6</v>
      </c>
      <c r="G2879" s="1" t="s">
        <v>79</v>
      </c>
      <c r="H2879" s="1">
        <f t="shared" si="44"/>
        <v>0</v>
      </c>
      <c r="I2879" s="1" t="s">
        <v>22</v>
      </c>
      <c r="J2879" s="1" t="s">
        <v>0</v>
      </c>
    </row>
    <row r="2880" spans="1:10" ht="28.8" x14ac:dyDescent="0.3">
      <c r="A2880" s="1">
        <v>1971676</v>
      </c>
      <c r="B2880" s="1" t="s">
        <v>5364</v>
      </c>
      <c r="C2880" s="1" t="s">
        <v>22</v>
      </c>
      <c r="D2880" s="1" t="s">
        <v>5365</v>
      </c>
      <c r="E2880" s="2">
        <v>0</v>
      </c>
      <c r="F2880" s="1">
        <v>1</v>
      </c>
      <c r="G2880" s="1" t="s">
        <v>147</v>
      </c>
      <c r="H2880" s="1">
        <f t="shared" si="44"/>
        <v>0</v>
      </c>
      <c r="I2880" s="1" t="s">
        <v>22</v>
      </c>
      <c r="J2880" s="1" t="s">
        <v>0</v>
      </c>
    </row>
    <row r="2881" spans="1:10" x14ac:dyDescent="0.3">
      <c r="A2881" s="1">
        <v>1971677</v>
      </c>
      <c r="B2881" s="1" t="s">
        <v>5366</v>
      </c>
      <c r="C2881" s="1">
        <v>783</v>
      </c>
      <c r="D2881" s="1" t="s">
        <v>5367</v>
      </c>
      <c r="E2881" s="1">
        <f>ROUND(H2882+H2883+H2884+H2885+H2886+H2887,2)</f>
        <v>0</v>
      </c>
      <c r="F2881" s="1">
        <v>1</v>
      </c>
      <c r="G2881" s="1" t="s">
        <v>0</v>
      </c>
      <c r="H2881" s="1">
        <f t="shared" si="44"/>
        <v>0</v>
      </c>
      <c r="I2881" s="1" t="s">
        <v>22</v>
      </c>
      <c r="J2881" s="1" t="s">
        <v>0</v>
      </c>
    </row>
    <row r="2882" spans="1:10" ht="28.8" x14ac:dyDescent="0.3">
      <c r="A2882" s="1">
        <v>1971678</v>
      </c>
      <c r="B2882" s="1" t="s">
        <v>5368</v>
      </c>
      <c r="C2882" s="1" t="s">
        <v>22</v>
      </c>
      <c r="D2882" s="1" t="s">
        <v>5369</v>
      </c>
      <c r="E2882" s="2">
        <v>0</v>
      </c>
      <c r="F2882" s="1">
        <v>2</v>
      </c>
      <c r="G2882" s="1" t="s">
        <v>55</v>
      </c>
      <c r="H2882" s="1">
        <f t="shared" si="44"/>
        <v>0</v>
      </c>
      <c r="I2882" s="1" t="s">
        <v>22</v>
      </c>
      <c r="J2882" s="1" t="s">
        <v>0</v>
      </c>
    </row>
    <row r="2883" spans="1:10" ht="28.8" x14ac:dyDescent="0.3">
      <c r="A2883" s="1">
        <v>1971679</v>
      </c>
      <c r="B2883" s="1" t="s">
        <v>5370</v>
      </c>
      <c r="C2883" s="1" t="s">
        <v>22</v>
      </c>
      <c r="D2883" s="1" t="s">
        <v>5371</v>
      </c>
      <c r="E2883" s="2">
        <v>0</v>
      </c>
      <c r="F2883" s="1">
        <v>2</v>
      </c>
      <c r="G2883" s="1" t="s">
        <v>72</v>
      </c>
      <c r="H2883" s="1">
        <f t="shared" ref="H2883:H2946" si="45">IF(ISNUMBER(VALUE(E2883)),ROUND(SUM(ROUND(E2883,2)*F2883),2),"N")</f>
        <v>0</v>
      </c>
      <c r="I2883" s="1" t="s">
        <v>22</v>
      </c>
      <c r="J2883" s="1" t="s">
        <v>0</v>
      </c>
    </row>
    <row r="2884" spans="1:10" ht="28.8" x14ac:dyDescent="0.3">
      <c r="A2884" s="1">
        <v>1971680</v>
      </c>
      <c r="B2884" s="1" t="s">
        <v>5372</v>
      </c>
      <c r="C2884" s="1" t="s">
        <v>22</v>
      </c>
      <c r="D2884" s="1" t="s">
        <v>5373</v>
      </c>
      <c r="E2884" s="2">
        <v>0</v>
      </c>
      <c r="F2884" s="1">
        <v>2</v>
      </c>
      <c r="G2884" s="1" t="s">
        <v>79</v>
      </c>
      <c r="H2884" s="1">
        <f t="shared" si="45"/>
        <v>0</v>
      </c>
      <c r="I2884" s="1" t="s">
        <v>22</v>
      </c>
      <c r="J2884" s="1" t="s">
        <v>0</v>
      </c>
    </row>
    <row r="2885" spans="1:10" ht="28.8" x14ac:dyDescent="0.3">
      <c r="A2885" s="1">
        <v>1971681</v>
      </c>
      <c r="B2885" s="1" t="s">
        <v>5374</v>
      </c>
      <c r="C2885" s="1" t="s">
        <v>22</v>
      </c>
      <c r="D2885" s="1" t="s">
        <v>5375</v>
      </c>
      <c r="E2885" s="2">
        <v>0</v>
      </c>
      <c r="F2885" s="1">
        <v>65</v>
      </c>
      <c r="G2885" s="1" t="s">
        <v>79</v>
      </c>
      <c r="H2885" s="1">
        <f t="shared" si="45"/>
        <v>0</v>
      </c>
      <c r="I2885" s="1" t="s">
        <v>22</v>
      </c>
      <c r="J2885" s="1" t="s">
        <v>0</v>
      </c>
    </row>
    <row r="2886" spans="1:10" ht="28.8" x14ac:dyDescent="0.3">
      <c r="A2886" s="1">
        <v>1971682</v>
      </c>
      <c r="B2886" s="1" t="s">
        <v>5376</v>
      </c>
      <c r="C2886" s="1" t="s">
        <v>22</v>
      </c>
      <c r="D2886" s="1" t="s">
        <v>5377</v>
      </c>
      <c r="E2886" s="2">
        <v>0</v>
      </c>
      <c r="F2886" s="1">
        <v>22</v>
      </c>
      <c r="G2886" s="1" t="s">
        <v>79</v>
      </c>
      <c r="H2886" s="1">
        <f t="shared" si="45"/>
        <v>0</v>
      </c>
      <c r="I2886" s="1" t="s">
        <v>22</v>
      </c>
      <c r="J2886" s="1" t="s">
        <v>0</v>
      </c>
    </row>
    <row r="2887" spans="1:10" ht="28.8" x14ac:dyDescent="0.3">
      <c r="A2887" s="1">
        <v>1971683</v>
      </c>
      <c r="B2887" s="1" t="s">
        <v>5378</v>
      </c>
      <c r="C2887" s="1" t="s">
        <v>22</v>
      </c>
      <c r="D2887" s="1" t="s">
        <v>5379</v>
      </c>
      <c r="E2887" s="2">
        <v>0</v>
      </c>
      <c r="F2887" s="1">
        <v>2</v>
      </c>
      <c r="G2887" s="1" t="s">
        <v>79</v>
      </c>
      <c r="H2887" s="1">
        <f t="shared" si="45"/>
        <v>0</v>
      </c>
      <c r="I2887" s="1" t="s">
        <v>22</v>
      </c>
      <c r="J2887" s="1" t="s">
        <v>0</v>
      </c>
    </row>
    <row r="2888" spans="1:10" x14ac:dyDescent="0.3">
      <c r="A2888" s="1">
        <v>1971684</v>
      </c>
      <c r="B2888" s="1" t="s">
        <v>5380</v>
      </c>
      <c r="C2888" s="1">
        <v>799</v>
      </c>
      <c r="D2888" s="1" t="s">
        <v>5381</v>
      </c>
      <c r="E2888" s="1">
        <f>ROUND(H2889+H2890+H2891+H2892+H2893+H2894+H2895+H2896+H2897+H2898+H2899+H2900+H2901+H2902+H2903+H2904+H2905+H2906+H2907+H2908+H2909+H2910+H2911+H2912+H2913+H2914+H2915+H2916+H2917+H2918+H2919+H2920+H2921+H2922,2)</f>
        <v>0</v>
      </c>
      <c r="F2888" s="1">
        <v>1</v>
      </c>
      <c r="G2888" s="1" t="s">
        <v>0</v>
      </c>
      <c r="H2888" s="1">
        <f t="shared" si="45"/>
        <v>0</v>
      </c>
      <c r="I2888" s="1" t="s">
        <v>22</v>
      </c>
      <c r="J2888" s="1" t="s">
        <v>0</v>
      </c>
    </row>
    <row r="2889" spans="1:10" x14ac:dyDescent="0.3">
      <c r="A2889" s="1">
        <v>1971685</v>
      </c>
      <c r="B2889" s="1" t="s">
        <v>5382</v>
      </c>
      <c r="C2889" s="1" t="s">
        <v>22</v>
      </c>
      <c r="D2889" s="1" t="s">
        <v>5383</v>
      </c>
      <c r="E2889" s="2">
        <v>0</v>
      </c>
      <c r="F2889" s="1">
        <v>0.18</v>
      </c>
      <c r="G2889" s="1" t="s">
        <v>103</v>
      </c>
      <c r="H2889" s="1">
        <f t="shared" si="45"/>
        <v>0</v>
      </c>
      <c r="I2889" s="1" t="s">
        <v>22</v>
      </c>
      <c r="J2889" s="1" t="s">
        <v>0</v>
      </c>
    </row>
    <row r="2890" spans="1:10" ht="28.8" x14ac:dyDescent="0.3">
      <c r="A2890" s="1">
        <v>1971686</v>
      </c>
      <c r="B2890" s="1" t="s">
        <v>5384</v>
      </c>
      <c r="C2890" s="1" t="s">
        <v>22</v>
      </c>
      <c r="D2890" s="1" t="s">
        <v>5385</v>
      </c>
      <c r="E2890" s="2">
        <v>0</v>
      </c>
      <c r="F2890" s="1">
        <v>50</v>
      </c>
      <c r="G2890" s="1" t="s">
        <v>55</v>
      </c>
      <c r="H2890" s="1">
        <f t="shared" si="45"/>
        <v>0</v>
      </c>
      <c r="I2890" s="1" t="s">
        <v>22</v>
      </c>
      <c r="J2890" s="1" t="s">
        <v>0</v>
      </c>
    </row>
    <row r="2891" spans="1:10" ht="28.8" x14ac:dyDescent="0.3">
      <c r="A2891" s="1">
        <v>1971687</v>
      </c>
      <c r="B2891" s="1" t="s">
        <v>5386</v>
      </c>
      <c r="C2891" s="1" t="s">
        <v>22</v>
      </c>
      <c r="D2891" s="1" t="s">
        <v>5387</v>
      </c>
      <c r="E2891" s="2">
        <v>0</v>
      </c>
      <c r="F2891" s="1">
        <v>15</v>
      </c>
      <c r="G2891" s="1" t="s">
        <v>55</v>
      </c>
      <c r="H2891" s="1">
        <f t="shared" si="45"/>
        <v>0</v>
      </c>
      <c r="I2891" s="1" t="s">
        <v>22</v>
      </c>
      <c r="J2891" s="1" t="s">
        <v>0</v>
      </c>
    </row>
    <row r="2892" spans="1:10" x14ac:dyDescent="0.3">
      <c r="A2892" s="1">
        <v>1971688</v>
      </c>
      <c r="B2892" s="1" t="s">
        <v>5388</v>
      </c>
      <c r="C2892" s="1" t="s">
        <v>22</v>
      </c>
      <c r="D2892" s="1" t="s">
        <v>5389</v>
      </c>
      <c r="E2892" s="2">
        <v>0</v>
      </c>
      <c r="F2892" s="1">
        <v>2</v>
      </c>
      <c r="G2892" s="1" t="s">
        <v>72</v>
      </c>
      <c r="H2892" s="1">
        <f t="shared" si="45"/>
        <v>0</v>
      </c>
      <c r="I2892" s="1" t="s">
        <v>22</v>
      </c>
      <c r="J2892" s="1" t="s">
        <v>0</v>
      </c>
    </row>
    <row r="2893" spans="1:10" ht="28.8" x14ac:dyDescent="0.3">
      <c r="A2893" s="1">
        <v>1971689</v>
      </c>
      <c r="B2893" s="1" t="s">
        <v>5390</v>
      </c>
      <c r="C2893" s="1" t="s">
        <v>22</v>
      </c>
      <c r="D2893" s="1" t="s">
        <v>5391</v>
      </c>
      <c r="E2893" s="2">
        <v>0</v>
      </c>
      <c r="F2893" s="1">
        <v>1</v>
      </c>
      <c r="G2893" s="1" t="s">
        <v>72</v>
      </c>
      <c r="H2893" s="1">
        <f t="shared" si="45"/>
        <v>0</v>
      </c>
      <c r="I2893" s="1" t="s">
        <v>22</v>
      </c>
      <c r="J2893" s="1" t="s">
        <v>0</v>
      </c>
    </row>
    <row r="2894" spans="1:10" ht="28.8" x14ac:dyDescent="0.3">
      <c r="A2894" s="1">
        <v>1971690</v>
      </c>
      <c r="B2894" s="1" t="s">
        <v>5392</v>
      </c>
      <c r="C2894" s="1" t="s">
        <v>22</v>
      </c>
      <c r="D2894" s="1" t="s">
        <v>5393</v>
      </c>
      <c r="E2894" s="2">
        <v>0</v>
      </c>
      <c r="F2894" s="1">
        <v>1</v>
      </c>
      <c r="G2894" s="1" t="s">
        <v>72</v>
      </c>
      <c r="H2894" s="1">
        <f t="shared" si="45"/>
        <v>0</v>
      </c>
      <c r="I2894" s="1" t="s">
        <v>22</v>
      </c>
      <c r="J2894" s="1" t="s">
        <v>0</v>
      </c>
    </row>
    <row r="2895" spans="1:10" x14ac:dyDescent="0.3">
      <c r="A2895" s="1">
        <v>1971691</v>
      </c>
      <c r="B2895" s="1" t="s">
        <v>5394</v>
      </c>
      <c r="C2895" s="1" t="s">
        <v>22</v>
      </c>
      <c r="D2895" s="1" t="s">
        <v>5395</v>
      </c>
      <c r="E2895" s="2">
        <v>0</v>
      </c>
      <c r="F2895" s="1">
        <v>2</v>
      </c>
      <c r="G2895" s="1" t="s">
        <v>72</v>
      </c>
      <c r="H2895" s="1">
        <f t="shared" si="45"/>
        <v>0</v>
      </c>
      <c r="I2895" s="1" t="s">
        <v>22</v>
      </c>
      <c r="J2895" s="1" t="s">
        <v>0</v>
      </c>
    </row>
    <row r="2896" spans="1:10" ht="28.8" x14ac:dyDescent="0.3">
      <c r="A2896" s="1">
        <v>1971692</v>
      </c>
      <c r="B2896" s="1" t="s">
        <v>5396</v>
      </c>
      <c r="C2896" s="1" t="s">
        <v>22</v>
      </c>
      <c r="D2896" s="1" t="s">
        <v>5397</v>
      </c>
      <c r="E2896" s="2">
        <v>0</v>
      </c>
      <c r="F2896" s="1">
        <v>2</v>
      </c>
      <c r="G2896" s="1" t="s">
        <v>72</v>
      </c>
      <c r="H2896" s="1">
        <f t="shared" si="45"/>
        <v>0</v>
      </c>
      <c r="I2896" s="1" t="s">
        <v>22</v>
      </c>
      <c r="J2896" s="1" t="s">
        <v>0</v>
      </c>
    </row>
    <row r="2897" spans="1:10" ht="28.8" x14ac:dyDescent="0.3">
      <c r="A2897" s="1">
        <v>1971693</v>
      </c>
      <c r="B2897" s="1" t="s">
        <v>5398</v>
      </c>
      <c r="C2897" s="1" t="s">
        <v>22</v>
      </c>
      <c r="D2897" s="1" t="s">
        <v>5399</v>
      </c>
      <c r="E2897" s="2">
        <v>0</v>
      </c>
      <c r="F2897" s="1">
        <v>2</v>
      </c>
      <c r="G2897" s="1" t="s">
        <v>72</v>
      </c>
      <c r="H2897" s="1">
        <f t="shared" si="45"/>
        <v>0</v>
      </c>
      <c r="I2897" s="1" t="s">
        <v>22</v>
      </c>
      <c r="J2897" s="1" t="s">
        <v>0</v>
      </c>
    </row>
    <row r="2898" spans="1:10" ht="28.8" x14ac:dyDescent="0.3">
      <c r="A2898" s="1">
        <v>1971694</v>
      </c>
      <c r="B2898" s="1" t="s">
        <v>5400</v>
      </c>
      <c r="C2898" s="1" t="s">
        <v>22</v>
      </c>
      <c r="D2898" s="1" t="s">
        <v>5401</v>
      </c>
      <c r="E2898" s="2">
        <v>0</v>
      </c>
      <c r="F2898" s="1">
        <v>1</v>
      </c>
      <c r="G2898" s="1" t="s">
        <v>72</v>
      </c>
      <c r="H2898" s="1">
        <f t="shared" si="45"/>
        <v>0</v>
      </c>
      <c r="I2898" s="1" t="s">
        <v>22</v>
      </c>
      <c r="J2898" s="1" t="s">
        <v>0</v>
      </c>
    </row>
    <row r="2899" spans="1:10" ht="28.8" x14ac:dyDescent="0.3">
      <c r="A2899" s="1">
        <v>1971695</v>
      </c>
      <c r="B2899" s="1" t="s">
        <v>5402</v>
      </c>
      <c r="C2899" s="1" t="s">
        <v>22</v>
      </c>
      <c r="D2899" s="1" t="s">
        <v>5403</v>
      </c>
      <c r="E2899" s="2">
        <v>0</v>
      </c>
      <c r="F2899" s="1">
        <v>1</v>
      </c>
      <c r="G2899" s="1" t="s">
        <v>72</v>
      </c>
      <c r="H2899" s="1">
        <f t="shared" si="45"/>
        <v>0</v>
      </c>
      <c r="I2899" s="1" t="s">
        <v>22</v>
      </c>
      <c r="J2899" s="1" t="s">
        <v>0</v>
      </c>
    </row>
    <row r="2900" spans="1:10" ht="28.8" x14ac:dyDescent="0.3">
      <c r="A2900" s="1">
        <v>1971696</v>
      </c>
      <c r="B2900" s="1" t="s">
        <v>5404</v>
      </c>
      <c r="C2900" s="1" t="s">
        <v>22</v>
      </c>
      <c r="D2900" s="1" t="s">
        <v>5405</v>
      </c>
      <c r="E2900" s="2">
        <v>0</v>
      </c>
      <c r="F2900" s="1">
        <v>1</v>
      </c>
      <c r="G2900" s="1" t="s">
        <v>72</v>
      </c>
      <c r="H2900" s="1">
        <f t="shared" si="45"/>
        <v>0</v>
      </c>
      <c r="I2900" s="1" t="s">
        <v>22</v>
      </c>
      <c r="J2900" s="1" t="s">
        <v>0</v>
      </c>
    </row>
    <row r="2901" spans="1:10" x14ac:dyDescent="0.3">
      <c r="A2901" s="1">
        <v>1971697</v>
      </c>
      <c r="B2901" s="1" t="s">
        <v>5406</v>
      </c>
      <c r="C2901" s="1" t="s">
        <v>22</v>
      </c>
      <c r="D2901" s="1" t="s">
        <v>5407</v>
      </c>
      <c r="E2901" s="2">
        <v>0</v>
      </c>
      <c r="F2901" s="1">
        <v>2</v>
      </c>
      <c r="G2901" s="1" t="s">
        <v>72</v>
      </c>
      <c r="H2901" s="1">
        <f t="shared" si="45"/>
        <v>0</v>
      </c>
      <c r="I2901" s="1" t="s">
        <v>22</v>
      </c>
      <c r="J2901" s="1" t="s">
        <v>0</v>
      </c>
    </row>
    <row r="2902" spans="1:10" x14ac:dyDescent="0.3">
      <c r="A2902" s="1">
        <v>1971698</v>
      </c>
      <c r="B2902" s="1" t="s">
        <v>5408</v>
      </c>
      <c r="C2902" s="1" t="s">
        <v>22</v>
      </c>
      <c r="D2902" s="1" t="s">
        <v>5409</v>
      </c>
      <c r="E2902" s="2">
        <v>0</v>
      </c>
      <c r="F2902" s="1">
        <v>2</v>
      </c>
      <c r="G2902" s="1" t="s">
        <v>72</v>
      </c>
      <c r="H2902" s="1">
        <f t="shared" si="45"/>
        <v>0</v>
      </c>
      <c r="I2902" s="1" t="s">
        <v>22</v>
      </c>
      <c r="J2902" s="1" t="s">
        <v>0</v>
      </c>
    </row>
    <row r="2903" spans="1:10" x14ac:dyDescent="0.3">
      <c r="A2903" s="1">
        <v>1971699</v>
      </c>
      <c r="B2903" s="1" t="s">
        <v>5410</v>
      </c>
      <c r="C2903" s="1" t="s">
        <v>22</v>
      </c>
      <c r="D2903" s="1" t="s">
        <v>5411</v>
      </c>
      <c r="E2903" s="2">
        <v>0</v>
      </c>
      <c r="F2903" s="1">
        <v>1</v>
      </c>
      <c r="G2903" s="1" t="s">
        <v>72</v>
      </c>
      <c r="H2903" s="1">
        <f t="shared" si="45"/>
        <v>0</v>
      </c>
      <c r="I2903" s="1" t="s">
        <v>22</v>
      </c>
      <c r="J2903" s="1" t="s">
        <v>0</v>
      </c>
    </row>
    <row r="2904" spans="1:10" x14ac:dyDescent="0.3">
      <c r="A2904" s="1">
        <v>1971700</v>
      </c>
      <c r="B2904" s="1" t="s">
        <v>5412</v>
      </c>
      <c r="C2904" s="1" t="s">
        <v>22</v>
      </c>
      <c r="D2904" s="1" t="s">
        <v>5413</v>
      </c>
      <c r="E2904" s="2">
        <v>0</v>
      </c>
      <c r="F2904" s="1">
        <v>1</v>
      </c>
      <c r="G2904" s="1" t="s">
        <v>72</v>
      </c>
      <c r="H2904" s="1">
        <f t="shared" si="45"/>
        <v>0</v>
      </c>
      <c r="I2904" s="1" t="s">
        <v>22</v>
      </c>
      <c r="J2904" s="1" t="s">
        <v>0</v>
      </c>
    </row>
    <row r="2905" spans="1:10" ht="28.8" x14ac:dyDescent="0.3">
      <c r="A2905" s="1">
        <v>1971701</v>
      </c>
      <c r="B2905" s="1" t="s">
        <v>5414</v>
      </c>
      <c r="C2905" s="1" t="s">
        <v>22</v>
      </c>
      <c r="D2905" s="1" t="s">
        <v>5415</v>
      </c>
      <c r="E2905" s="2">
        <v>0</v>
      </c>
      <c r="F2905" s="1">
        <v>1</v>
      </c>
      <c r="G2905" s="1" t="s">
        <v>147</v>
      </c>
      <c r="H2905" s="1">
        <f t="shared" si="45"/>
        <v>0</v>
      </c>
      <c r="I2905" s="1" t="s">
        <v>22</v>
      </c>
      <c r="J2905" s="1" t="s">
        <v>0</v>
      </c>
    </row>
    <row r="2906" spans="1:10" ht="28.8" x14ac:dyDescent="0.3">
      <c r="A2906" s="1">
        <v>1971702</v>
      </c>
      <c r="B2906" s="1" t="s">
        <v>5416</v>
      </c>
      <c r="C2906" s="1" t="s">
        <v>22</v>
      </c>
      <c r="D2906" s="1" t="s">
        <v>5417</v>
      </c>
      <c r="E2906" s="2">
        <v>0</v>
      </c>
      <c r="F2906" s="1">
        <v>20</v>
      </c>
      <c r="G2906" s="1" t="s">
        <v>79</v>
      </c>
      <c r="H2906" s="1">
        <f t="shared" si="45"/>
        <v>0</v>
      </c>
      <c r="I2906" s="1" t="s">
        <v>22</v>
      </c>
      <c r="J2906" s="1" t="s">
        <v>0</v>
      </c>
    </row>
    <row r="2907" spans="1:10" ht="28.8" x14ac:dyDescent="0.3">
      <c r="A2907" s="1">
        <v>1971703</v>
      </c>
      <c r="B2907" s="1" t="s">
        <v>5418</v>
      </c>
      <c r="C2907" s="1" t="s">
        <v>22</v>
      </c>
      <c r="D2907" s="1" t="s">
        <v>5419</v>
      </c>
      <c r="E2907" s="2">
        <v>0</v>
      </c>
      <c r="F2907" s="1">
        <v>20</v>
      </c>
      <c r="G2907" s="1" t="s">
        <v>79</v>
      </c>
      <c r="H2907" s="1">
        <f t="shared" si="45"/>
        <v>0</v>
      </c>
      <c r="I2907" s="1" t="s">
        <v>22</v>
      </c>
      <c r="J2907" s="1" t="s">
        <v>0</v>
      </c>
    </row>
    <row r="2908" spans="1:10" ht="28.8" x14ac:dyDescent="0.3">
      <c r="A2908" s="1">
        <v>1971704</v>
      </c>
      <c r="B2908" s="1" t="s">
        <v>5420</v>
      </c>
      <c r="C2908" s="1" t="s">
        <v>22</v>
      </c>
      <c r="D2908" s="1" t="s">
        <v>5421</v>
      </c>
      <c r="E2908" s="2">
        <v>0</v>
      </c>
      <c r="F2908" s="1">
        <v>20</v>
      </c>
      <c r="G2908" s="1" t="s">
        <v>79</v>
      </c>
      <c r="H2908" s="1">
        <f t="shared" si="45"/>
        <v>0</v>
      </c>
      <c r="I2908" s="1" t="s">
        <v>22</v>
      </c>
      <c r="J2908" s="1" t="s">
        <v>0</v>
      </c>
    </row>
    <row r="2909" spans="1:10" ht="28.8" x14ac:dyDescent="0.3">
      <c r="A2909" s="1">
        <v>1971705</v>
      </c>
      <c r="B2909" s="1" t="s">
        <v>5422</v>
      </c>
      <c r="C2909" s="1" t="s">
        <v>22</v>
      </c>
      <c r="D2909" s="1" t="s">
        <v>5423</v>
      </c>
      <c r="E2909" s="2">
        <v>0</v>
      </c>
      <c r="F2909" s="1">
        <v>30</v>
      </c>
      <c r="G2909" s="1" t="s">
        <v>79</v>
      </c>
      <c r="H2909" s="1">
        <f t="shared" si="45"/>
        <v>0</v>
      </c>
      <c r="I2909" s="1" t="s">
        <v>22</v>
      </c>
      <c r="J2909" s="1" t="s">
        <v>0</v>
      </c>
    </row>
    <row r="2910" spans="1:10" ht="28.8" x14ac:dyDescent="0.3">
      <c r="A2910" s="1">
        <v>1971706</v>
      </c>
      <c r="B2910" s="1" t="s">
        <v>5424</v>
      </c>
      <c r="C2910" s="1" t="s">
        <v>22</v>
      </c>
      <c r="D2910" s="1" t="s">
        <v>5425</v>
      </c>
      <c r="E2910" s="2">
        <v>0</v>
      </c>
      <c r="F2910" s="1">
        <v>9</v>
      </c>
      <c r="G2910" s="1" t="s">
        <v>72</v>
      </c>
      <c r="H2910" s="1">
        <f t="shared" si="45"/>
        <v>0</v>
      </c>
      <c r="I2910" s="1" t="s">
        <v>22</v>
      </c>
      <c r="J2910" s="1" t="s">
        <v>0</v>
      </c>
    </row>
    <row r="2911" spans="1:10" ht="28.8" x14ac:dyDescent="0.3">
      <c r="A2911" s="1">
        <v>1971707</v>
      </c>
      <c r="B2911" s="1" t="s">
        <v>5426</v>
      </c>
      <c r="C2911" s="1" t="s">
        <v>22</v>
      </c>
      <c r="D2911" s="1" t="s">
        <v>5427</v>
      </c>
      <c r="E2911" s="2">
        <v>0</v>
      </c>
      <c r="F2911" s="1">
        <v>17</v>
      </c>
      <c r="G2911" s="1" t="s">
        <v>72</v>
      </c>
      <c r="H2911" s="1">
        <f t="shared" si="45"/>
        <v>0</v>
      </c>
      <c r="I2911" s="1" t="s">
        <v>22</v>
      </c>
      <c r="J2911" s="1" t="s">
        <v>0</v>
      </c>
    </row>
    <row r="2912" spans="1:10" ht="28.8" x14ac:dyDescent="0.3">
      <c r="A2912" s="1">
        <v>1971708</v>
      </c>
      <c r="B2912" s="1" t="s">
        <v>5428</v>
      </c>
      <c r="C2912" s="1" t="s">
        <v>22</v>
      </c>
      <c r="D2912" s="1" t="s">
        <v>5429</v>
      </c>
      <c r="E2912" s="2">
        <v>0</v>
      </c>
      <c r="F2912" s="1">
        <v>2</v>
      </c>
      <c r="G2912" s="1" t="s">
        <v>72</v>
      </c>
      <c r="H2912" s="1">
        <f t="shared" si="45"/>
        <v>0</v>
      </c>
      <c r="I2912" s="1" t="s">
        <v>22</v>
      </c>
      <c r="J2912" s="1" t="s">
        <v>0</v>
      </c>
    </row>
    <row r="2913" spans="1:10" ht="28.8" x14ac:dyDescent="0.3">
      <c r="A2913" s="1">
        <v>1971709</v>
      </c>
      <c r="B2913" s="1" t="s">
        <v>5430</v>
      </c>
      <c r="C2913" s="1" t="s">
        <v>22</v>
      </c>
      <c r="D2913" s="1" t="s">
        <v>5431</v>
      </c>
      <c r="E2913" s="2">
        <v>0</v>
      </c>
      <c r="F2913" s="1">
        <v>3</v>
      </c>
      <c r="G2913" s="1" t="s">
        <v>72</v>
      </c>
      <c r="H2913" s="1">
        <f t="shared" si="45"/>
        <v>0</v>
      </c>
      <c r="I2913" s="1" t="s">
        <v>22</v>
      </c>
      <c r="J2913" s="1" t="s">
        <v>0</v>
      </c>
    </row>
    <row r="2914" spans="1:10" ht="28.8" x14ac:dyDescent="0.3">
      <c r="A2914" s="1">
        <v>1971710</v>
      </c>
      <c r="B2914" s="1" t="s">
        <v>5432</v>
      </c>
      <c r="C2914" s="1" t="s">
        <v>22</v>
      </c>
      <c r="D2914" s="1" t="s">
        <v>5433</v>
      </c>
      <c r="E2914" s="2">
        <v>0</v>
      </c>
      <c r="F2914" s="1">
        <v>2.6</v>
      </c>
      <c r="G2914" s="1" t="s">
        <v>79</v>
      </c>
      <c r="H2914" s="1">
        <f t="shared" si="45"/>
        <v>0</v>
      </c>
      <c r="I2914" s="1" t="s">
        <v>22</v>
      </c>
      <c r="J2914" s="1" t="s">
        <v>0</v>
      </c>
    </row>
    <row r="2915" spans="1:10" ht="28.8" x14ac:dyDescent="0.3">
      <c r="A2915" s="1">
        <v>1971711</v>
      </c>
      <c r="B2915" s="1" t="s">
        <v>5434</v>
      </c>
      <c r="C2915" s="1" t="s">
        <v>22</v>
      </c>
      <c r="D2915" s="1" t="s">
        <v>5435</v>
      </c>
      <c r="E2915" s="2">
        <v>0</v>
      </c>
      <c r="F2915" s="1">
        <v>13</v>
      </c>
      <c r="G2915" s="1" t="s">
        <v>72</v>
      </c>
      <c r="H2915" s="1">
        <f t="shared" si="45"/>
        <v>0</v>
      </c>
      <c r="I2915" s="1" t="s">
        <v>22</v>
      </c>
      <c r="J2915" s="1" t="s">
        <v>0</v>
      </c>
    </row>
    <row r="2916" spans="1:10" ht="28.8" x14ac:dyDescent="0.3">
      <c r="A2916" s="1">
        <v>1971712</v>
      </c>
      <c r="B2916" s="1" t="s">
        <v>5436</v>
      </c>
      <c r="C2916" s="1" t="s">
        <v>22</v>
      </c>
      <c r="D2916" s="1" t="s">
        <v>5437</v>
      </c>
      <c r="E2916" s="2">
        <v>0</v>
      </c>
      <c r="F2916" s="1">
        <v>26</v>
      </c>
      <c r="G2916" s="1" t="s">
        <v>72</v>
      </c>
      <c r="H2916" s="1">
        <f t="shared" si="45"/>
        <v>0</v>
      </c>
      <c r="I2916" s="1" t="s">
        <v>22</v>
      </c>
      <c r="J2916" s="1" t="s">
        <v>0</v>
      </c>
    </row>
    <row r="2917" spans="1:10" x14ac:dyDescent="0.3">
      <c r="A2917" s="1">
        <v>1971713</v>
      </c>
      <c r="B2917" s="1" t="s">
        <v>5438</v>
      </c>
      <c r="C2917" s="1" t="s">
        <v>22</v>
      </c>
      <c r="D2917" s="1" t="s">
        <v>5439</v>
      </c>
      <c r="E2917" s="2">
        <v>0</v>
      </c>
      <c r="F2917" s="1">
        <v>2</v>
      </c>
      <c r="G2917" s="1" t="s">
        <v>72</v>
      </c>
      <c r="H2917" s="1">
        <f t="shared" si="45"/>
        <v>0</v>
      </c>
      <c r="I2917" s="1" t="s">
        <v>22</v>
      </c>
      <c r="J2917" s="1" t="s">
        <v>0</v>
      </c>
    </row>
    <row r="2918" spans="1:10" x14ac:dyDescent="0.3">
      <c r="A2918" s="1">
        <v>1971714</v>
      </c>
      <c r="B2918" s="1" t="s">
        <v>5440</v>
      </c>
      <c r="C2918" s="1" t="s">
        <v>22</v>
      </c>
      <c r="D2918" s="1" t="s">
        <v>112</v>
      </c>
      <c r="E2918" s="2">
        <v>0</v>
      </c>
      <c r="F2918" s="1">
        <v>4.165</v>
      </c>
      <c r="G2918" s="1" t="s">
        <v>103</v>
      </c>
      <c r="H2918" s="1">
        <f t="shared" si="45"/>
        <v>0</v>
      </c>
      <c r="I2918" s="1" t="s">
        <v>22</v>
      </c>
      <c r="J2918" s="1" t="s">
        <v>0</v>
      </c>
    </row>
    <row r="2919" spans="1:10" ht="28.8" x14ac:dyDescent="0.3">
      <c r="A2919" s="1">
        <v>1971715</v>
      </c>
      <c r="B2919" s="1" t="s">
        <v>5441</v>
      </c>
      <c r="C2919" s="1" t="s">
        <v>22</v>
      </c>
      <c r="D2919" s="1" t="s">
        <v>114</v>
      </c>
      <c r="E2919" s="2">
        <v>0</v>
      </c>
      <c r="F2919" s="1">
        <v>41.65</v>
      </c>
      <c r="G2919" s="1" t="s">
        <v>103</v>
      </c>
      <c r="H2919" s="1">
        <f t="shared" si="45"/>
        <v>0</v>
      </c>
      <c r="I2919" s="1" t="s">
        <v>22</v>
      </c>
      <c r="J2919" s="1" t="s">
        <v>0</v>
      </c>
    </row>
    <row r="2920" spans="1:10" ht="28.8" x14ac:dyDescent="0.3">
      <c r="A2920" s="1">
        <v>1971716</v>
      </c>
      <c r="B2920" s="1" t="s">
        <v>5442</v>
      </c>
      <c r="C2920" s="1" t="s">
        <v>22</v>
      </c>
      <c r="D2920" s="1" t="s">
        <v>116</v>
      </c>
      <c r="E2920" s="2">
        <v>0</v>
      </c>
      <c r="F2920" s="1">
        <v>4.165</v>
      </c>
      <c r="G2920" s="1" t="s">
        <v>103</v>
      </c>
      <c r="H2920" s="1">
        <f t="shared" si="45"/>
        <v>0</v>
      </c>
      <c r="I2920" s="1" t="s">
        <v>22</v>
      </c>
      <c r="J2920" s="1" t="s">
        <v>0</v>
      </c>
    </row>
    <row r="2921" spans="1:10" ht="28.8" x14ac:dyDescent="0.3">
      <c r="A2921" s="1">
        <v>1971717</v>
      </c>
      <c r="B2921" s="1" t="s">
        <v>5443</v>
      </c>
      <c r="C2921" s="1" t="s">
        <v>22</v>
      </c>
      <c r="D2921" s="1" t="s">
        <v>5444</v>
      </c>
      <c r="E2921" s="2">
        <v>0</v>
      </c>
      <c r="F2921" s="1">
        <v>4.165</v>
      </c>
      <c r="G2921" s="1" t="s">
        <v>103</v>
      </c>
      <c r="H2921" s="1">
        <f t="shared" si="45"/>
        <v>0</v>
      </c>
      <c r="I2921" s="1" t="s">
        <v>22</v>
      </c>
      <c r="J2921" s="1" t="s">
        <v>0</v>
      </c>
    </row>
    <row r="2922" spans="1:10" ht="28.8" x14ac:dyDescent="0.3">
      <c r="A2922" s="1">
        <v>1971718</v>
      </c>
      <c r="B2922" s="1" t="s">
        <v>5445</v>
      </c>
      <c r="C2922" s="1" t="s">
        <v>22</v>
      </c>
      <c r="D2922" s="1" t="s">
        <v>5446</v>
      </c>
      <c r="E2922" s="2">
        <v>0</v>
      </c>
      <c r="F2922" s="1">
        <v>0.18</v>
      </c>
      <c r="G2922" s="1" t="s">
        <v>103</v>
      </c>
      <c r="H2922" s="1">
        <f t="shared" si="45"/>
        <v>0</v>
      </c>
      <c r="I2922" s="1" t="s">
        <v>22</v>
      </c>
      <c r="J2922" s="1" t="s">
        <v>0</v>
      </c>
    </row>
    <row r="2923" spans="1:10" x14ac:dyDescent="0.3">
      <c r="A2923" s="1">
        <v>1971719</v>
      </c>
      <c r="B2923" s="1" t="s">
        <v>5447</v>
      </c>
      <c r="C2923" s="1">
        <v>999</v>
      </c>
      <c r="D2923" s="1" t="s">
        <v>5448</v>
      </c>
      <c r="E2923" s="1">
        <f>ROUND(H2924+H2925+H2926+H2927+H2928+H2929,2)</f>
        <v>0</v>
      </c>
      <c r="F2923" s="1">
        <v>1</v>
      </c>
      <c r="G2923" s="1" t="s">
        <v>0</v>
      </c>
      <c r="H2923" s="1">
        <f t="shared" si="45"/>
        <v>0</v>
      </c>
      <c r="I2923" s="1" t="s">
        <v>22</v>
      </c>
      <c r="J2923" s="1" t="s">
        <v>0</v>
      </c>
    </row>
    <row r="2924" spans="1:10" ht="28.8" x14ac:dyDescent="0.3">
      <c r="A2924" s="1">
        <v>1971720</v>
      </c>
      <c r="B2924" s="1" t="s">
        <v>5449</v>
      </c>
      <c r="C2924" s="1" t="s">
        <v>22</v>
      </c>
      <c r="D2924" s="1" t="s">
        <v>5450</v>
      </c>
      <c r="E2924" s="2">
        <v>0</v>
      </c>
      <c r="F2924" s="1">
        <v>1</v>
      </c>
      <c r="G2924" s="1" t="s">
        <v>147</v>
      </c>
      <c r="H2924" s="1">
        <f t="shared" si="45"/>
        <v>0</v>
      </c>
      <c r="I2924" s="1" t="s">
        <v>22</v>
      </c>
      <c r="J2924" s="1" t="s">
        <v>0</v>
      </c>
    </row>
    <row r="2925" spans="1:10" x14ac:dyDescent="0.3">
      <c r="A2925" s="1">
        <v>1971721</v>
      </c>
      <c r="B2925" s="1" t="s">
        <v>5451</v>
      </c>
      <c r="C2925" s="1" t="s">
        <v>22</v>
      </c>
      <c r="D2925" s="1" t="s">
        <v>5452</v>
      </c>
      <c r="E2925" s="2">
        <v>0</v>
      </c>
      <c r="F2925" s="1">
        <v>1</v>
      </c>
      <c r="G2925" s="1" t="s">
        <v>147</v>
      </c>
      <c r="H2925" s="1">
        <f t="shared" si="45"/>
        <v>0</v>
      </c>
      <c r="I2925" s="1" t="s">
        <v>22</v>
      </c>
      <c r="J2925" s="1" t="s">
        <v>0</v>
      </c>
    </row>
    <row r="2926" spans="1:10" ht="28.8" x14ac:dyDescent="0.3">
      <c r="A2926" s="1">
        <v>1971722</v>
      </c>
      <c r="B2926" s="1" t="s">
        <v>5453</v>
      </c>
      <c r="C2926" s="1" t="s">
        <v>22</v>
      </c>
      <c r="D2926" s="1" t="s">
        <v>5454</v>
      </c>
      <c r="E2926" s="2">
        <v>0</v>
      </c>
      <c r="F2926" s="1">
        <v>1</v>
      </c>
      <c r="G2926" s="1" t="s">
        <v>147</v>
      </c>
      <c r="H2926" s="1">
        <f t="shared" si="45"/>
        <v>0</v>
      </c>
      <c r="I2926" s="1" t="s">
        <v>22</v>
      </c>
      <c r="J2926" s="1" t="s">
        <v>0</v>
      </c>
    </row>
    <row r="2927" spans="1:10" x14ac:dyDescent="0.3">
      <c r="A2927" s="1">
        <v>1971723</v>
      </c>
      <c r="B2927" s="1" t="s">
        <v>5455</v>
      </c>
      <c r="C2927" s="1" t="s">
        <v>22</v>
      </c>
      <c r="D2927" s="1" t="s">
        <v>5456</v>
      </c>
      <c r="E2927" s="2">
        <v>0</v>
      </c>
      <c r="F2927" s="1">
        <v>1</v>
      </c>
      <c r="G2927" s="1" t="s">
        <v>72</v>
      </c>
      <c r="H2927" s="1">
        <f t="shared" si="45"/>
        <v>0</v>
      </c>
      <c r="I2927" s="1" t="s">
        <v>22</v>
      </c>
      <c r="J2927" s="1" t="s">
        <v>0</v>
      </c>
    </row>
    <row r="2928" spans="1:10" x14ac:dyDescent="0.3">
      <c r="A2928" s="1">
        <v>1971724</v>
      </c>
      <c r="B2928" s="1" t="s">
        <v>5457</v>
      </c>
      <c r="C2928" s="1" t="s">
        <v>22</v>
      </c>
      <c r="D2928" s="1" t="s">
        <v>5458</v>
      </c>
      <c r="E2928" s="2">
        <v>0</v>
      </c>
      <c r="F2928" s="1">
        <v>1</v>
      </c>
      <c r="G2928" s="1" t="s">
        <v>72</v>
      </c>
      <c r="H2928" s="1">
        <f t="shared" si="45"/>
        <v>0</v>
      </c>
      <c r="I2928" s="1" t="s">
        <v>22</v>
      </c>
      <c r="J2928" s="1" t="s">
        <v>0</v>
      </c>
    </row>
    <row r="2929" spans="1:10" x14ac:dyDescent="0.3">
      <c r="A2929" s="1">
        <v>1971725</v>
      </c>
      <c r="B2929" s="1" t="s">
        <v>5459</v>
      </c>
      <c r="C2929" s="1" t="s">
        <v>22</v>
      </c>
      <c r="D2929" s="1" t="s">
        <v>5460</v>
      </c>
      <c r="E2929" s="2">
        <v>0</v>
      </c>
      <c r="F2929" s="1">
        <v>1</v>
      </c>
      <c r="G2929" s="1" t="s">
        <v>72</v>
      </c>
      <c r="H2929" s="1">
        <f t="shared" si="45"/>
        <v>0</v>
      </c>
      <c r="I2929" s="1" t="s">
        <v>22</v>
      </c>
      <c r="J2929" s="1" t="s">
        <v>0</v>
      </c>
    </row>
    <row r="2930" spans="1:10" x14ac:dyDescent="0.3">
      <c r="A2930" s="1">
        <v>1971726</v>
      </c>
      <c r="B2930" s="1" t="s">
        <v>5461</v>
      </c>
      <c r="C2930" s="1" t="s">
        <v>1914</v>
      </c>
      <c r="D2930" s="1" t="s">
        <v>1915</v>
      </c>
      <c r="E2930" s="1">
        <f>ROUND(H2931,2)</f>
        <v>0</v>
      </c>
      <c r="F2930" s="1">
        <v>1</v>
      </c>
      <c r="G2930" s="1" t="s">
        <v>0</v>
      </c>
      <c r="H2930" s="1">
        <f t="shared" si="45"/>
        <v>0</v>
      </c>
      <c r="I2930" s="1" t="s">
        <v>22</v>
      </c>
      <c r="J2930" s="1" t="s">
        <v>0</v>
      </c>
    </row>
    <row r="2931" spans="1:10" x14ac:dyDescent="0.3">
      <c r="A2931" s="1">
        <v>1971727</v>
      </c>
      <c r="B2931" s="1" t="s">
        <v>5462</v>
      </c>
      <c r="C2931" s="1" t="s">
        <v>22</v>
      </c>
      <c r="D2931" s="1" t="s">
        <v>5463</v>
      </c>
      <c r="E2931" s="2">
        <v>0</v>
      </c>
      <c r="F2931" s="1">
        <v>72</v>
      </c>
      <c r="G2931" s="1" t="s">
        <v>1917</v>
      </c>
      <c r="H2931" s="1">
        <f t="shared" si="45"/>
        <v>0</v>
      </c>
      <c r="I2931" s="1" t="s">
        <v>22</v>
      </c>
      <c r="J2931" s="1" t="s">
        <v>0</v>
      </c>
    </row>
    <row r="2932" spans="1:10" x14ac:dyDescent="0.3">
      <c r="A2932" s="1">
        <v>1971728</v>
      </c>
      <c r="B2932" s="1" t="s">
        <v>5464</v>
      </c>
      <c r="C2932" s="1" t="s">
        <v>22</v>
      </c>
      <c r="D2932" s="1" t="s">
        <v>5465</v>
      </c>
      <c r="E2932" s="1">
        <f>ROUND(H2933+H2958+H2979,2)</f>
        <v>0</v>
      </c>
      <c r="F2932" s="1">
        <v>1</v>
      </c>
      <c r="G2932" s="1" t="s">
        <v>0</v>
      </c>
      <c r="H2932" s="1">
        <f t="shared" si="45"/>
        <v>0</v>
      </c>
      <c r="I2932" s="1" t="s">
        <v>22</v>
      </c>
      <c r="J2932" s="1" t="s">
        <v>0</v>
      </c>
    </row>
    <row r="2933" spans="1:10" x14ac:dyDescent="0.3">
      <c r="A2933" s="1">
        <v>1971729</v>
      </c>
      <c r="B2933" s="1" t="s">
        <v>5466</v>
      </c>
      <c r="C2933" s="1" t="s">
        <v>22</v>
      </c>
      <c r="D2933" s="1" t="s">
        <v>5467</v>
      </c>
      <c r="E2933" s="1">
        <f>ROUND(H2934+H2938+H2947+H2951+H2953,2)</f>
        <v>0</v>
      </c>
      <c r="F2933" s="1">
        <v>1</v>
      </c>
      <c r="G2933" s="1" t="s">
        <v>0</v>
      </c>
      <c r="H2933" s="1">
        <f t="shared" si="45"/>
        <v>0</v>
      </c>
      <c r="I2933" s="1" t="s">
        <v>22</v>
      </c>
      <c r="J2933" s="1" t="s">
        <v>0</v>
      </c>
    </row>
    <row r="2934" spans="1:10" x14ac:dyDescent="0.3">
      <c r="A2934" s="1">
        <v>1971730</v>
      </c>
      <c r="B2934" s="1" t="s">
        <v>5468</v>
      </c>
      <c r="C2934" s="1" t="s">
        <v>1344</v>
      </c>
      <c r="D2934" s="1" t="s">
        <v>5469</v>
      </c>
      <c r="E2934" s="1">
        <f>ROUND(H2935+H2936+H2937,2)</f>
        <v>0</v>
      </c>
      <c r="F2934" s="1">
        <v>1</v>
      </c>
      <c r="G2934" s="1" t="s">
        <v>0</v>
      </c>
      <c r="H2934" s="1">
        <f t="shared" si="45"/>
        <v>0</v>
      </c>
      <c r="I2934" s="1" t="s">
        <v>22</v>
      </c>
      <c r="J2934" s="1" t="s">
        <v>0</v>
      </c>
    </row>
    <row r="2935" spans="1:10" x14ac:dyDescent="0.3">
      <c r="A2935" s="1">
        <v>1971731</v>
      </c>
      <c r="B2935" s="1" t="s">
        <v>5470</v>
      </c>
      <c r="C2935" s="1" t="s">
        <v>22</v>
      </c>
      <c r="D2935" s="1" t="s">
        <v>5471</v>
      </c>
      <c r="E2935" s="2">
        <v>0</v>
      </c>
      <c r="F2935" s="1">
        <v>245</v>
      </c>
      <c r="G2935" s="1" t="s">
        <v>55</v>
      </c>
      <c r="H2935" s="1">
        <f t="shared" si="45"/>
        <v>0</v>
      </c>
      <c r="I2935" s="1" t="s">
        <v>22</v>
      </c>
      <c r="J2935" s="1" t="s">
        <v>0</v>
      </c>
    </row>
    <row r="2936" spans="1:10" ht="28.8" x14ac:dyDescent="0.3">
      <c r="A2936" s="1">
        <v>1971732</v>
      </c>
      <c r="B2936" s="1" t="s">
        <v>5472</v>
      </c>
      <c r="C2936" s="1" t="s">
        <v>22</v>
      </c>
      <c r="D2936" s="1" t="s">
        <v>5473</v>
      </c>
      <c r="E2936" s="2">
        <v>0</v>
      </c>
      <c r="F2936" s="1">
        <v>100</v>
      </c>
      <c r="G2936" s="1" t="s">
        <v>441</v>
      </c>
      <c r="H2936" s="1">
        <f t="shared" si="45"/>
        <v>0</v>
      </c>
      <c r="I2936" s="1" t="s">
        <v>22</v>
      </c>
      <c r="J2936" s="1" t="s">
        <v>0</v>
      </c>
    </row>
    <row r="2937" spans="1:10" ht="28.8" x14ac:dyDescent="0.3">
      <c r="A2937" s="1">
        <v>1971733</v>
      </c>
      <c r="B2937" s="1" t="s">
        <v>5474</v>
      </c>
      <c r="C2937" s="1" t="s">
        <v>22</v>
      </c>
      <c r="D2937" s="1" t="s">
        <v>5475</v>
      </c>
      <c r="E2937" s="2">
        <v>0</v>
      </c>
      <c r="F2937" s="1">
        <v>3</v>
      </c>
      <c r="G2937" s="1" t="s">
        <v>72</v>
      </c>
      <c r="H2937" s="1">
        <f t="shared" si="45"/>
        <v>0</v>
      </c>
      <c r="I2937" s="1" t="s">
        <v>22</v>
      </c>
      <c r="J2937" s="1" t="s">
        <v>0</v>
      </c>
    </row>
    <row r="2938" spans="1:10" x14ac:dyDescent="0.3">
      <c r="A2938" s="1">
        <v>1971734</v>
      </c>
      <c r="B2938" s="1" t="s">
        <v>5476</v>
      </c>
      <c r="C2938" s="1" t="s">
        <v>1360</v>
      </c>
      <c r="D2938" s="1" t="s">
        <v>5477</v>
      </c>
      <c r="E2938" s="1">
        <f>ROUND(H2939+H2940+H2941+H2942+H2943+H2944+H2945+H2946,2)</f>
        <v>0</v>
      </c>
      <c r="F2938" s="1">
        <v>1</v>
      </c>
      <c r="G2938" s="1" t="s">
        <v>0</v>
      </c>
      <c r="H2938" s="1">
        <f t="shared" si="45"/>
        <v>0</v>
      </c>
      <c r="I2938" s="1" t="s">
        <v>22</v>
      </c>
      <c r="J2938" s="1" t="s">
        <v>0</v>
      </c>
    </row>
    <row r="2939" spans="1:10" ht="28.8" x14ac:dyDescent="0.3">
      <c r="A2939" s="1">
        <v>1971735</v>
      </c>
      <c r="B2939" s="1" t="s">
        <v>5478</v>
      </c>
      <c r="C2939" s="1" t="s">
        <v>22</v>
      </c>
      <c r="D2939" s="1" t="s">
        <v>5479</v>
      </c>
      <c r="E2939" s="2">
        <v>0</v>
      </c>
      <c r="F2939" s="1">
        <v>1</v>
      </c>
      <c r="G2939" s="1" t="s">
        <v>72</v>
      </c>
      <c r="H2939" s="1">
        <f t="shared" si="45"/>
        <v>0</v>
      </c>
      <c r="I2939" s="1" t="s">
        <v>22</v>
      </c>
      <c r="J2939" s="1" t="s">
        <v>0</v>
      </c>
    </row>
    <row r="2940" spans="1:10" x14ac:dyDescent="0.3">
      <c r="A2940" s="1">
        <v>1971736</v>
      </c>
      <c r="B2940" s="1" t="s">
        <v>5480</v>
      </c>
      <c r="C2940" s="1" t="s">
        <v>22</v>
      </c>
      <c r="D2940" s="1" t="s">
        <v>5482</v>
      </c>
      <c r="E2940" s="2">
        <v>0</v>
      </c>
      <c r="F2940" s="1">
        <v>1</v>
      </c>
      <c r="G2940" s="1" t="s">
        <v>5481</v>
      </c>
      <c r="H2940" s="1">
        <f t="shared" si="45"/>
        <v>0</v>
      </c>
      <c r="I2940" s="1" t="s">
        <v>22</v>
      </c>
      <c r="J2940" s="1" t="s">
        <v>0</v>
      </c>
    </row>
    <row r="2941" spans="1:10" ht="28.8" x14ac:dyDescent="0.3">
      <c r="A2941" s="1">
        <v>1971737</v>
      </c>
      <c r="B2941" s="1" t="s">
        <v>5483</v>
      </c>
      <c r="C2941" s="1" t="s">
        <v>22</v>
      </c>
      <c r="D2941" s="1" t="s">
        <v>5484</v>
      </c>
      <c r="E2941" s="2">
        <v>0</v>
      </c>
      <c r="F2941" s="1">
        <v>1</v>
      </c>
      <c r="G2941" s="1" t="s">
        <v>5481</v>
      </c>
      <c r="H2941" s="1">
        <f t="shared" si="45"/>
        <v>0</v>
      </c>
      <c r="I2941" s="1" t="s">
        <v>22</v>
      </c>
      <c r="J2941" s="1" t="s">
        <v>0</v>
      </c>
    </row>
    <row r="2942" spans="1:10" x14ac:dyDescent="0.3">
      <c r="A2942" s="1">
        <v>1971738</v>
      </c>
      <c r="B2942" s="1" t="s">
        <v>5485</v>
      </c>
      <c r="C2942" s="1" t="s">
        <v>22</v>
      </c>
      <c r="D2942" s="1" t="s">
        <v>5486</v>
      </c>
      <c r="E2942" s="2">
        <v>0</v>
      </c>
      <c r="F2942" s="1">
        <v>9000</v>
      </c>
      <c r="G2942" s="1" t="s">
        <v>716</v>
      </c>
      <c r="H2942" s="1">
        <f t="shared" si="45"/>
        <v>0</v>
      </c>
      <c r="I2942" s="1" t="s">
        <v>22</v>
      </c>
      <c r="J2942" s="1" t="s">
        <v>0</v>
      </c>
    </row>
    <row r="2943" spans="1:10" ht="57.6" x14ac:dyDescent="0.3">
      <c r="A2943" s="1">
        <v>1971739</v>
      </c>
      <c r="B2943" s="1" t="s">
        <v>5487</v>
      </c>
      <c r="C2943" s="1" t="s">
        <v>22</v>
      </c>
      <c r="D2943" s="1" t="s">
        <v>5488</v>
      </c>
      <c r="E2943" s="2">
        <v>0</v>
      </c>
      <c r="F2943" s="1">
        <v>1</v>
      </c>
      <c r="G2943" s="1" t="s">
        <v>5481</v>
      </c>
      <c r="H2943" s="1">
        <f t="shared" si="45"/>
        <v>0</v>
      </c>
      <c r="I2943" s="1" t="s">
        <v>22</v>
      </c>
      <c r="J2943" s="1" t="s">
        <v>0</v>
      </c>
    </row>
    <row r="2944" spans="1:10" x14ac:dyDescent="0.3">
      <c r="A2944" s="1">
        <v>1971740</v>
      </c>
      <c r="B2944" s="1" t="s">
        <v>5489</v>
      </c>
      <c r="C2944" s="1" t="s">
        <v>22</v>
      </c>
      <c r="D2944" s="1" t="s">
        <v>5490</v>
      </c>
      <c r="E2944" s="2">
        <v>0</v>
      </c>
      <c r="F2944" s="1">
        <v>1</v>
      </c>
      <c r="G2944" s="1" t="s">
        <v>5481</v>
      </c>
      <c r="H2944" s="1">
        <f t="shared" si="45"/>
        <v>0</v>
      </c>
      <c r="I2944" s="1" t="s">
        <v>22</v>
      </c>
      <c r="J2944" s="1" t="s">
        <v>0</v>
      </c>
    </row>
    <row r="2945" spans="1:10" x14ac:dyDescent="0.3">
      <c r="A2945" s="1">
        <v>1971741</v>
      </c>
      <c r="B2945" s="1" t="s">
        <v>5491</v>
      </c>
      <c r="C2945" s="1" t="s">
        <v>22</v>
      </c>
      <c r="D2945" s="1" t="s">
        <v>5492</v>
      </c>
      <c r="E2945" s="2">
        <v>0</v>
      </c>
      <c r="F2945" s="1">
        <v>1</v>
      </c>
      <c r="G2945" s="1" t="s">
        <v>72</v>
      </c>
      <c r="H2945" s="1">
        <f t="shared" si="45"/>
        <v>0</v>
      </c>
      <c r="I2945" s="1" t="s">
        <v>22</v>
      </c>
      <c r="J2945" s="1" t="s">
        <v>0</v>
      </c>
    </row>
    <row r="2946" spans="1:10" ht="43.2" x14ac:dyDescent="0.3">
      <c r="A2946" s="1">
        <v>1971742</v>
      </c>
      <c r="B2946" s="1" t="s">
        <v>5493</v>
      </c>
      <c r="C2946" s="1" t="s">
        <v>22</v>
      </c>
      <c r="D2946" s="1" t="s">
        <v>5494</v>
      </c>
      <c r="E2946" s="2">
        <v>0</v>
      </c>
      <c r="F2946" s="1">
        <v>1</v>
      </c>
      <c r="G2946" s="1" t="s">
        <v>5481</v>
      </c>
      <c r="H2946" s="1">
        <f t="shared" si="45"/>
        <v>0</v>
      </c>
      <c r="I2946" s="1" t="s">
        <v>22</v>
      </c>
      <c r="J2946" s="1" t="s">
        <v>0</v>
      </c>
    </row>
    <row r="2947" spans="1:10" x14ac:dyDescent="0.3">
      <c r="A2947" s="1">
        <v>1971743</v>
      </c>
      <c r="B2947" s="1" t="s">
        <v>5495</v>
      </c>
      <c r="C2947" s="1" t="s">
        <v>1370</v>
      </c>
      <c r="D2947" s="1" t="s">
        <v>5496</v>
      </c>
      <c r="E2947" s="1">
        <f>ROUND(H2948+H2949+H2950,2)</f>
        <v>0</v>
      </c>
      <c r="F2947" s="1">
        <v>1</v>
      </c>
      <c r="G2947" s="1" t="s">
        <v>0</v>
      </c>
      <c r="H2947" s="1">
        <f t="shared" ref="H2947:H3010" si="46">IF(ISNUMBER(VALUE(E2947)),ROUND(SUM(ROUND(E2947,2)*F2947),2),"N")</f>
        <v>0</v>
      </c>
      <c r="I2947" s="1" t="s">
        <v>22</v>
      </c>
      <c r="J2947" s="1" t="s">
        <v>0</v>
      </c>
    </row>
    <row r="2948" spans="1:10" ht="28.8" x14ac:dyDescent="0.3">
      <c r="A2948" s="1">
        <v>1971744</v>
      </c>
      <c r="B2948" s="1" t="s">
        <v>5497</v>
      </c>
      <c r="C2948" s="1" t="s">
        <v>22</v>
      </c>
      <c r="D2948" s="1" t="s">
        <v>5498</v>
      </c>
      <c r="E2948" s="2">
        <v>0</v>
      </c>
      <c r="F2948" s="1">
        <v>1</v>
      </c>
      <c r="G2948" s="1" t="s">
        <v>72</v>
      </c>
      <c r="H2948" s="1">
        <f t="shared" si="46"/>
        <v>0</v>
      </c>
      <c r="I2948" s="1" t="s">
        <v>22</v>
      </c>
      <c r="J2948" s="1" t="s">
        <v>0</v>
      </c>
    </row>
    <row r="2949" spans="1:10" x14ac:dyDescent="0.3">
      <c r="A2949" s="1">
        <v>1971745</v>
      </c>
      <c r="B2949" s="1" t="s">
        <v>5499</v>
      </c>
      <c r="C2949" s="1" t="s">
        <v>22</v>
      </c>
      <c r="D2949" s="1" t="s">
        <v>5500</v>
      </c>
      <c r="E2949" s="2">
        <v>0</v>
      </c>
      <c r="F2949" s="1">
        <v>2</v>
      </c>
      <c r="G2949" s="1" t="s">
        <v>72</v>
      </c>
      <c r="H2949" s="1">
        <f t="shared" si="46"/>
        <v>0</v>
      </c>
      <c r="I2949" s="1" t="s">
        <v>22</v>
      </c>
      <c r="J2949" s="1" t="s">
        <v>0</v>
      </c>
    </row>
    <row r="2950" spans="1:10" ht="28.8" x14ac:dyDescent="0.3">
      <c r="A2950" s="1">
        <v>1971746</v>
      </c>
      <c r="B2950" s="1" t="s">
        <v>5501</v>
      </c>
      <c r="C2950" s="1" t="s">
        <v>22</v>
      </c>
      <c r="D2950" s="1" t="s">
        <v>5502</v>
      </c>
      <c r="E2950" s="2">
        <v>0</v>
      </c>
      <c r="F2950" s="1">
        <v>1</v>
      </c>
      <c r="G2950" s="1" t="s">
        <v>5481</v>
      </c>
      <c r="H2950" s="1">
        <f t="shared" si="46"/>
        <v>0</v>
      </c>
      <c r="I2950" s="1" t="s">
        <v>22</v>
      </c>
      <c r="J2950" s="1" t="s">
        <v>0</v>
      </c>
    </row>
    <row r="2951" spans="1:10" x14ac:dyDescent="0.3">
      <c r="A2951" s="1">
        <v>1971747</v>
      </c>
      <c r="B2951" s="1" t="s">
        <v>5503</v>
      </c>
      <c r="C2951" s="1" t="s">
        <v>1418</v>
      </c>
      <c r="D2951" s="1" t="s">
        <v>5504</v>
      </c>
      <c r="E2951" s="1">
        <f>ROUND(H2952,2)</f>
        <v>0</v>
      </c>
      <c r="F2951" s="1">
        <v>1</v>
      </c>
      <c r="G2951" s="1" t="s">
        <v>0</v>
      </c>
      <c r="H2951" s="1">
        <f t="shared" si="46"/>
        <v>0</v>
      </c>
      <c r="I2951" s="1" t="s">
        <v>22</v>
      </c>
      <c r="J2951" s="1" t="s">
        <v>0</v>
      </c>
    </row>
    <row r="2952" spans="1:10" x14ac:dyDescent="0.3">
      <c r="A2952" s="1">
        <v>1971748</v>
      </c>
      <c r="B2952" s="1" t="s">
        <v>5505</v>
      </c>
      <c r="C2952" s="1" t="s">
        <v>22</v>
      </c>
      <c r="D2952" s="1" t="s">
        <v>5506</v>
      </c>
      <c r="E2952" s="2">
        <v>0</v>
      </c>
      <c r="F2952" s="1">
        <v>48</v>
      </c>
      <c r="G2952" s="1" t="s">
        <v>1917</v>
      </c>
      <c r="H2952" s="1">
        <f t="shared" si="46"/>
        <v>0</v>
      </c>
      <c r="I2952" s="1" t="s">
        <v>22</v>
      </c>
      <c r="J2952" s="1" t="s">
        <v>0</v>
      </c>
    </row>
    <row r="2953" spans="1:10" x14ac:dyDescent="0.3">
      <c r="A2953" s="1">
        <v>1971749</v>
      </c>
      <c r="B2953" s="1" t="s">
        <v>5507</v>
      </c>
      <c r="C2953" s="1" t="s">
        <v>1448</v>
      </c>
      <c r="D2953" s="1" t="s">
        <v>5508</v>
      </c>
      <c r="E2953" s="1">
        <f>ROUND(H2954+H2955+H2956+H2957,2)</f>
        <v>0</v>
      </c>
      <c r="F2953" s="1">
        <v>1</v>
      </c>
      <c r="G2953" s="1" t="s">
        <v>0</v>
      </c>
      <c r="H2953" s="1">
        <f t="shared" si="46"/>
        <v>0</v>
      </c>
      <c r="I2953" s="1" t="s">
        <v>22</v>
      </c>
      <c r="J2953" s="1" t="s">
        <v>0</v>
      </c>
    </row>
    <row r="2954" spans="1:10" x14ac:dyDescent="0.3">
      <c r="A2954" s="1">
        <v>1971750</v>
      </c>
      <c r="B2954" s="1" t="s">
        <v>5509</v>
      </c>
      <c r="C2954" s="1" t="s">
        <v>22</v>
      </c>
      <c r="D2954" s="1" t="s">
        <v>5510</v>
      </c>
      <c r="E2954" s="2">
        <v>0</v>
      </c>
      <c r="F2954" s="1">
        <v>200</v>
      </c>
      <c r="G2954" s="1" t="s">
        <v>1917</v>
      </c>
      <c r="H2954" s="1">
        <f t="shared" si="46"/>
        <v>0</v>
      </c>
      <c r="I2954" s="1" t="s">
        <v>22</v>
      </c>
      <c r="J2954" s="1" t="s">
        <v>0</v>
      </c>
    </row>
    <row r="2955" spans="1:10" x14ac:dyDescent="0.3">
      <c r="A2955" s="1">
        <v>1971751</v>
      </c>
      <c r="B2955" s="1" t="s">
        <v>5511</v>
      </c>
      <c r="C2955" s="1" t="s">
        <v>22</v>
      </c>
      <c r="D2955" s="1" t="s">
        <v>5512</v>
      </c>
      <c r="E2955" s="2">
        <v>0</v>
      </c>
      <c r="F2955" s="1">
        <v>320</v>
      </c>
      <c r="G2955" s="1" t="s">
        <v>1917</v>
      </c>
      <c r="H2955" s="1">
        <f t="shared" si="46"/>
        <v>0</v>
      </c>
      <c r="I2955" s="1" t="s">
        <v>22</v>
      </c>
      <c r="J2955" s="1" t="s">
        <v>0</v>
      </c>
    </row>
    <row r="2956" spans="1:10" x14ac:dyDescent="0.3">
      <c r="A2956" s="1">
        <v>1971752</v>
      </c>
      <c r="B2956" s="1" t="s">
        <v>5513</v>
      </c>
      <c r="C2956" s="1" t="s">
        <v>22</v>
      </c>
      <c r="D2956" s="1" t="s">
        <v>5514</v>
      </c>
      <c r="E2956" s="2">
        <v>0</v>
      </c>
      <c r="F2956" s="1">
        <v>300</v>
      </c>
      <c r="G2956" s="1" t="s">
        <v>1917</v>
      </c>
      <c r="H2956" s="1">
        <f t="shared" si="46"/>
        <v>0</v>
      </c>
      <c r="I2956" s="1" t="s">
        <v>22</v>
      </c>
      <c r="J2956" s="1" t="s">
        <v>0</v>
      </c>
    </row>
    <row r="2957" spans="1:10" x14ac:dyDescent="0.3">
      <c r="A2957" s="1">
        <v>1971753</v>
      </c>
      <c r="B2957" s="1" t="s">
        <v>5515</v>
      </c>
      <c r="C2957" s="1" t="s">
        <v>22</v>
      </c>
      <c r="D2957" s="1" t="s">
        <v>5516</v>
      </c>
      <c r="E2957" s="2">
        <v>0</v>
      </c>
      <c r="F2957" s="1">
        <v>220</v>
      </c>
      <c r="G2957" s="1" t="s">
        <v>55</v>
      </c>
      <c r="H2957" s="1">
        <f t="shared" si="46"/>
        <v>0</v>
      </c>
      <c r="I2957" s="1" t="s">
        <v>22</v>
      </c>
      <c r="J2957" s="1" t="s">
        <v>0</v>
      </c>
    </row>
    <row r="2958" spans="1:10" x14ac:dyDescent="0.3">
      <c r="A2958" s="1">
        <v>1971754</v>
      </c>
      <c r="B2958" s="1" t="s">
        <v>5517</v>
      </c>
      <c r="C2958" s="1" t="s">
        <v>22</v>
      </c>
      <c r="D2958" s="1" t="s">
        <v>5518</v>
      </c>
      <c r="E2958" s="1">
        <f>ROUND(H2959+H2960+H2961+H2962+H2963+H2964+H2965+H2966+H2967+H2968+H2969+H2970+H2971+H2972+H2973+H2974+H2975+H2976+H2977+H2978,2)</f>
        <v>0</v>
      </c>
      <c r="F2958" s="1">
        <v>1</v>
      </c>
      <c r="G2958" s="1" t="s">
        <v>0</v>
      </c>
      <c r="H2958" s="1">
        <f t="shared" si="46"/>
        <v>0</v>
      </c>
      <c r="I2958" s="1" t="s">
        <v>22</v>
      </c>
      <c r="J2958" s="1" t="s">
        <v>0</v>
      </c>
    </row>
    <row r="2959" spans="1:10" x14ac:dyDescent="0.3">
      <c r="A2959" s="1">
        <v>1971755</v>
      </c>
      <c r="B2959" s="1" t="s">
        <v>5519</v>
      </c>
      <c r="C2959" s="1" t="s">
        <v>22</v>
      </c>
      <c r="D2959" s="1" t="s">
        <v>5521</v>
      </c>
      <c r="E2959" s="2">
        <v>0</v>
      </c>
      <c r="F2959" s="1">
        <v>1</v>
      </c>
      <c r="G2959" s="1" t="s">
        <v>5520</v>
      </c>
      <c r="H2959" s="1">
        <f t="shared" si="46"/>
        <v>0</v>
      </c>
      <c r="I2959" s="1" t="s">
        <v>22</v>
      </c>
      <c r="J2959" s="1" t="s">
        <v>0</v>
      </c>
    </row>
    <row r="2960" spans="1:10" x14ac:dyDescent="0.3">
      <c r="A2960" s="1">
        <v>1971756</v>
      </c>
      <c r="B2960" s="1" t="s">
        <v>5522</v>
      </c>
      <c r="C2960" s="1" t="s">
        <v>22</v>
      </c>
      <c r="D2960" s="1" t="s">
        <v>5523</v>
      </c>
      <c r="E2960" s="2">
        <v>0</v>
      </c>
      <c r="F2960" s="1">
        <v>1</v>
      </c>
      <c r="G2960" s="1" t="s">
        <v>5520</v>
      </c>
      <c r="H2960" s="1">
        <f t="shared" si="46"/>
        <v>0</v>
      </c>
      <c r="I2960" s="1" t="s">
        <v>22</v>
      </c>
      <c r="J2960" s="1" t="s">
        <v>0</v>
      </c>
    </row>
    <row r="2961" spans="1:10" x14ac:dyDescent="0.3">
      <c r="A2961" s="1">
        <v>1971757</v>
      </c>
      <c r="B2961" s="1" t="s">
        <v>5524</v>
      </c>
      <c r="C2961" s="1" t="s">
        <v>22</v>
      </c>
      <c r="D2961" s="1" t="s">
        <v>5525</v>
      </c>
      <c r="E2961" s="2">
        <v>0</v>
      </c>
      <c r="F2961" s="1">
        <v>1</v>
      </c>
      <c r="G2961" s="1" t="s">
        <v>5520</v>
      </c>
      <c r="H2961" s="1">
        <f t="shared" si="46"/>
        <v>0</v>
      </c>
      <c r="I2961" s="1" t="s">
        <v>22</v>
      </c>
      <c r="J2961" s="1" t="s">
        <v>0</v>
      </c>
    </row>
    <row r="2962" spans="1:10" x14ac:dyDescent="0.3">
      <c r="A2962" s="1">
        <v>1971758</v>
      </c>
      <c r="B2962" s="1" t="s">
        <v>5526</v>
      </c>
      <c r="C2962" s="1" t="s">
        <v>22</v>
      </c>
      <c r="D2962" s="1" t="s">
        <v>5527</v>
      </c>
      <c r="E2962" s="2">
        <v>0</v>
      </c>
      <c r="F2962" s="1">
        <v>1</v>
      </c>
      <c r="G2962" s="1" t="s">
        <v>5520</v>
      </c>
      <c r="H2962" s="1">
        <f t="shared" si="46"/>
        <v>0</v>
      </c>
      <c r="I2962" s="1" t="s">
        <v>22</v>
      </c>
      <c r="J2962" s="1" t="s">
        <v>0</v>
      </c>
    </row>
    <row r="2963" spans="1:10" x14ac:dyDescent="0.3">
      <c r="A2963" s="1">
        <v>1971759</v>
      </c>
      <c r="B2963" s="1" t="s">
        <v>5528</v>
      </c>
      <c r="C2963" s="1" t="s">
        <v>22</v>
      </c>
      <c r="D2963" s="1" t="s">
        <v>5529</v>
      </c>
      <c r="E2963" s="2">
        <v>0</v>
      </c>
      <c r="F2963" s="1">
        <v>340</v>
      </c>
      <c r="G2963" s="1" t="s">
        <v>79</v>
      </c>
      <c r="H2963" s="1">
        <f t="shared" si="46"/>
        <v>0</v>
      </c>
      <c r="I2963" s="1" t="s">
        <v>22</v>
      </c>
      <c r="J2963" s="1" t="s">
        <v>0</v>
      </c>
    </row>
    <row r="2964" spans="1:10" x14ac:dyDescent="0.3">
      <c r="A2964" s="1">
        <v>1971760</v>
      </c>
      <c r="B2964" s="1" t="s">
        <v>5530</v>
      </c>
      <c r="C2964" s="1" t="s">
        <v>22</v>
      </c>
      <c r="D2964" s="1" t="s">
        <v>5531</v>
      </c>
      <c r="E2964" s="2">
        <v>0</v>
      </c>
      <c r="F2964" s="1">
        <v>40</v>
      </c>
      <c r="G2964" s="1" t="s">
        <v>79</v>
      </c>
      <c r="H2964" s="1">
        <f t="shared" si="46"/>
        <v>0</v>
      </c>
      <c r="I2964" s="1" t="s">
        <v>22</v>
      </c>
      <c r="J2964" s="1" t="s">
        <v>0</v>
      </c>
    </row>
    <row r="2965" spans="1:10" x14ac:dyDescent="0.3">
      <c r="A2965" s="1">
        <v>1971761</v>
      </c>
      <c r="B2965" s="1" t="s">
        <v>5532</v>
      </c>
      <c r="C2965" s="1" t="s">
        <v>22</v>
      </c>
      <c r="D2965" s="1" t="s">
        <v>5533</v>
      </c>
      <c r="E2965" s="2">
        <v>0</v>
      </c>
      <c r="F2965" s="1">
        <v>22</v>
      </c>
      <c r="G2965" s="1" t="s">
        <v>72</v>
      </c>
      <c r="H2965" s="1">
        <f t="shared" si="46"/>
        <v>0</v>
      </c>
      <c r="I2965" s="1" t="s">
        <v>22</v>
      </c>
      <c r="J2965" s="1" t="s">
        <v>0</v>
      </c>
    </row>
    <row r="2966" spans="1:10" x14ac:dyDescent="0.3">
      <c r="A2966" s="1">
        <v>1971762</v>
      </c>
      <c r="B2966" s="1" t="s">
        <v>5534</v>
      </c>
      <c r="C2966" s="1" t="s">
        <v>22</v>
      </c>
      <c r="D2966" s="1" t="s">
        <v>5535</v>
      </c>
      <c r="E2966" s="2">
        <v>0</v>
      </c>
      <c r="F2966" s="1">
        <v>35</v>
      </c>
      <c r="G2966" s="1" t="s">
        <v>79</v>
      </c>
      <c r="H2966" s="1">
        <f t="shared" si="46"/>
        <v>0</v>
      </c>
      <c r="I2966" s="1" t="s">
        <v>22</v>
      </c>
      <c r="J2966" s="1" t="s">
        <v>0</v>
      </c>
    </row>
    <row r="2967" spans="1:10" x14ac:dyDescent="0.3">
      <c r="A2967" s="1">
        <v>1971763</v>
      </c>
      <c r="B2967" s="1" t="s">
        <v>5536</v>
      </c>
      <c r="C2967" s="1" t="s">
        <v>22</v>
      </c>
      <c r="D2967" s="1" t="s">
        <v>5537</v>
      </c>
      <c r="E2967" s="2">
        <v>0</v>
      </c>
      <c r="F2967" s="1">
        <v>70</v>
      </c>
      <c r="G2967" s="1" t="s">
        <v>79</v>
      </c>
      <c r="H2967" s="1">
        <f t="shared" si="46"/>
        <v>0</v>
      </c>
      <c r="I2967" s="1" t="s">
        <v>22</v>
      </c>
      <c r="J2967" s="1" t="s">
        <v>0</v>
      </c>
    </row>
    <row r="2968" spans="1:10" x14ac:dyDescent="0.3">
      <c r="A2968" s="1">
        <v>1971764</v>
      </c>
      <c r="B2968" s="1" t="s">
        <v>5538</v>
      </c>
      <c r="C2968" s="1" t="s">
        <v>22</v>
      </c>
      <c r="D2968" s="1" t="s">
        <v>5539</v>
      </c>
      <c r="E2968" s="2">
        <v>0</v>
      </c>
      <c r="F2968" s="1">
        <v>210</v>
      </c>
      <c r="G2968" s="1" t="s">
        <v>79</v>
      </c>
      <c r="H2968" s="1">
        <f t="shared" si="46"/>
        <v>0</v>
      </c>
      <c r="I2968" s="1" t="s">
        <v>22</v>
      </c>
      <c r="J2968" s="1" t="s">
        <v>0</v>
      </c>
    </row>
    <row r="2969" spans="1:10" x14ac:dyDescent="0.3">
      <c r="A2969" s="1">
        <v>1971765</v>
      </c>
      <c r="B2969" s="1" t="s">
        <v>5540</v>
      </c>
      <c r="C2969" s="1" t="s">
        <v>22</v>
      </c>
      <c r="D2969" s="1" t="s">
        <v>5541</v>
      </c>
      <c r="E2969" s="2">
        <v>0</v>
      </c>
      <c r="F2969" s="1">
        <v>70</v>
      </c>
      <c r="G2969" s="1" t="s">
        <v>79</v>
      </c>
      <c r="H2969" s="1">
        <f t="shared" si="46"/>
        <v>0</v>
      </c>
      <c r="I2969" s="1" t="s">
        <v>22</v>
      </c>
      <c r="J2969" s="1" t="s">
        <v>0</v>
      </c>
    </row>
    <row r="2970" spans="1:10" x14ac:dyDescent="0.3">
      <c r="A2970" s="1">
        <v>1971766</v>
      </c>
      <c r="B2970" s="1" t="s">
        <v>5542</v>
      </c>
      <c r="C2970" s="1" t="s">
        <v>22</v>
      </c>
      <c r="D2970" s="1" t="s">
        <v>5543</v>
      </c>
      <c r="E2970" s="2">
        <v>0</v>
      </c>
      <c r="F2970" s="1">
        <v>96</v>
      </c>
      <c r="G2970" s="1" t="s">
        <v>79</v>
      </c>
      <c r="H2970" s="1">
        <f t="shared" si="46"/>
        <v>0</v>
      </c>
      <c r="I2970" s="1" t="s">
        <v>22</v>
      </c>
      <c r="J2970" s="1" t="s">
        <v>0</v>
      </c>
    </row>
    <row r="2971" spans="1:10" x14ac:dyDescent="0.3">
      <c r="A2971" s="1">
        <v>1971767</v>
      </c>
      <c r="B2971" s="1" t="s">
        <v>5544</v>
      </c>
      <c r="C2971" s="1" t="s">
        <v>22</v>
      </c>
      <c r="D2971" s="1" t="s">
        <v>5545</v>
      </c>
      <c r="E2971" s="2">
        <v>0</v>
      </c>
      <c r="F2971" s="1">
        <v>340</v>
      </c>
      <c r="G2971" s="1" t="s">
        <v>79</v>
      </c>
      <c r="H2971" s="1">
        <f t="shared" si="46"/>
        <v>0</v>
      </c>
      <c r="I2971" s="1" t="s">
        <v>22</v>
      </c>
      <c r="J2971" s="1" t="s">
        <v>0</v>
      </c>
    </row>
    <row r="2972" spans="1:10" x14ac:dyDescent="0.3">
      <c r="A2972" s="1">
        <v>1971768</v>
      </c>
      <c r="B2972" s="1" t="s">
        <v>5546</v>
      </c>
      <c r="C2972" s="1" t="s">
        <v>22</v>
      </c>
      <c r="D2972" s="1" t="s">
        <v>5547</v>
      </c>
      <c r="E2972" s="2">
        <v>0</v>
      </c>
      <c r="F2972" s="1">
        <v>160</v>
      </c>
      <c r="G2972" s="1" t="s">
        <v>79</v>
      </c>
      <c r="H2972" s="1">
        <f t="shared" si="46"/>
        <v>0</v>
      </c>
      <c r="I2972" s="1" t="s">
        <v>22</v>
      </c>
      <c r="J2972" s="1" t="s">
        <v>0</v>
      </c>
    </row>
    <row r="2973" spans="1:10" x14ac:dyDescent="0.3">
      <c r="A2973" s="1">
        <v>1971769</v>
      </c>
      <c r="B2973" s="1" t="s">
        <v>5548</v>
      </c>
      <c r="C2973" s="1" t="s">
        <v>22</v>
      </c>
      <c r="D2973" s="1" t="s">
        <v>5549</v>
      </c>
      <c r="E2973" s="2">
        <v>0</v>
      </c>
      <c r="F2973" s="1">
        <v>70</v>
      </c>
      <c r="G2973" s="1" t="s">
        <v>79</v>
      </c>
      <c r="H2973" s="1">
        <f t="shared" si="46"/>
        <v>0</v>
      </c>
      <c r="I2973" s="1" t="s">
        <v>22</v>
      </c>
      <c r="J2973" s="1" t="s">
        <v>0</v>
      </c>
    </row>
    <row r="2974" spans="1:10" x14ac:dyDescent="0.3">
      <c r="A2974" s="1">
        <v>1971770</v>
      </c>
      <c r="B2974" s="1" t="s">
        <v>5550</v>
      </c>
      <c r="C2974" s="1" t="s">
        <v>22</v>
      </c>
      <c r="D2974" s="1" t="s">
        <v>5551</v>
      </c>
      <c r="E2974" s="2">
        <v>0</v>
      </c>
      <c r="F2974" s="1">
        <v>1</v>
      </c>
      <c r="G2974" s="1" t="s">
        <v>147</v>
      </c>
      <c r="H2974" s="1">
        <f t="shared" si="46"/>
        <v>0</v>
      </c>
      <c r="I2974" s="1" t="s">
        <v>22</v>
      </c>
      <c r="J2974" s="1" t="s">
        <v>0</v>
      </c>
    </row>
    <row r="2975" spans="1:10" x14ac:dyDescent="0.3">
      <c r="A2975" s="1">
        <v>1971771</v>
      </c>
      <c r="B2975" s="1" t="s">
        <v>5552</v>
      </c>
      <c r="C2975" s="1" t="s">
        <v>22</v>
      </c>
      <c r="D2975" s="1" t="s">
        <v>3888</v>
      </c>
      <c r="E2975" s="2">
        <v>0</v>
      </c>
      <c r="F2975" s="1">
        <v>1</v>
      </c>
      <c r="G2975" s="1" t="s">
        <v>147</v>
      </c>
      <c r="H2975" s="1">
        <f t="shared" si="46"/>
        <v>0</v>
      </c>
      <c r="I2975" s="1" t="s">
        <v>22</v>
      </c>
      <c r="J2975" s="1" t="s">
        <v>0</v>
      </c>
    </row>
    <row r="2976" spans="1:10" x14ac:dyDescent="0.3">
      <c r="A2976" s="1">
        <v>1971772</v>
      </c>
      <c r="B2976" s="1" t="s">
        <v>5553</v>
      </c>
      <c r="C2976" s="1" t="s">
        <v>22</v>
      </c>
      <c r="D2976" s="1" t="s">
        <v>5554</v>
      </c>
      <c r="E2976" s="2">
        <v>0</v>
      </c>
      <c r="F2976" s="1">
        <v>1</v>
      </c>
      <c r="G2976" s="1" t="s">
        <v>147</v>
      </c>
      <c r="H2976" s="1">
        <f t="shared" si="46"/>
        <v>0</v>
      </c>
      <c r="I2976" s="1" t="s">
        <v>22</v>
      </c>
      <c r="J2976" s="1" t="s">
        <v>0</v>
      </c>
    </row>
    <row r="2977" spans="1:10" x14ac:dyDescent="0.3">
      <c r="A2977" s="1">
        <v>1971773</v>
      </c>
      <c r="B2977" s="1" t="s">
        <v>5555</v>
      </c>
      <c r="C2977" s="1" t="s">
        <v>22</v>
      </c>
      <c r="D2977" s="1" t="s">
        <v>5556</v>
      </c>
      <c r="E2977" s="2">
        <v>0</v>
      </c>
      <c r="F2977" s="1">
        <v>1</v>
      </c>
      <c r="G2977" s="1" t="s">
        <v>147</v>
      </c>
      <c r="H2977" s="1">
        <f t="shared" si="46"/>
        <v>0</v>
      </c>
      <c r="I2977" s="1" t="s">
        <v>22</v>
      </c>
      <c r="J2977" s="1" t="s">
        <v>0</v>
      </c>
    </row>
    <row r="2978" spans="1:10" x14ac:dyDescent="0.3">
      <c r="A2978" s="1">
        <v>1971774</v>
      </c>
      <c r="B2978" s="1" t="s">
        <v>5557</v>
      </c>
      <c r="C2978" s="1" t="s">
        <v>22</v>
      </c>
      <c r="D2978" s="1" t="s">
        <v>5460</v>
      </c>
      <c r="E2978" s="2">
        <v>0</v>
      </c>
      <c r="F2978" s="1">
        <v>1</v>
      </c>
      <c r="G2978" s="1" t="s">
        <v>147</v>
      </c>
      <c r="H2978" s="1">
        <f t="shared" si="46"/>
        <v>0</v>
      </c>
      <c r="I2978" s="1" t="s">
        <v>22</v>
      </c>
      <c r="J2978" s="1" t="s">
        <v>0</v>
      </c>
    </row>
    <row r="2979" spans="1:10" x14ac:dyDescent="0.3">
      <c r="A2979" s="1">
        <v>1971775</v>
      </c>
      <c r="B2979" s="1" t="s">
        <v>5558</v>
      </c>
      <c r="C2979" s="1" t="s">
        <v>22</v>
      </c>
      <c r="D2979" s="1" t="s">
        <v>5559</v>
      </c>
      <c r="E2979" s="1">
        <f>ROUND(H2980+H2981+H2982+H2983+H2984+H2985+H2986+H2987+H2988+H2989+H2990+H2991+H2992+H2993+H2994+H2995+H2996+H2997+H2998+H2999+H3000+H3001+H3002+H3003+H3004+H3005+H3006+H3007+H3008+H3009+H3010+H3011,2)</f>
        <v>0</v>
      </c>
      <c r="F2979" s="1">
        <v>1</v>
      </c>
      <c r="G2979" s="1" t="s">
        <v>0</v>
      </c>
      <c r="H2979" s="1">
        <f t="shared" si="46"/>
        <v>0</v>
      </c>
      <c r="I2979" s="1" t="s">
        <v>22</v>
      </c>
      <c r="J2979" s="1" t="s">
        <v>0</v>
      </c>
    </row>
    <row r="2980" spans="1:10" x14ac:dyDescent="0.3">
      <c r="A2980" s="1">
        <v>1971776</v>
      </c>
      <c r="B2980" s="1" t="s">
        <v>5560</v>
      </c>
      <c r="C2980" s="1" t="s">
        <v>22</v>
      </c>
      <c r="D2980" s="1" t="s">
        <v>5561</v>
      </c>
      <c r="E2980" s="2">
        <v>0</v>
      </c>
      <c r="F2980" s="1">
        <v>80</v>
      </c>
      <c r="G2980" s="1" t="s">
        <v>441</v>
      </c>
      <c r="H2980" s="1">
        <f t="shared" si="46"/>
        <v>0</v>
      </c>
      <c r="I2980" s="1" t="s">
        <v>22</v>
      </c>
      <c r="J2980" s="1" t="s">
        <v>0</v>
      </c>
    </row>
    <row r="2981" spans="1:10" x14ac:dyDescent="0.3">
      <c r="A2981" s="1">
        <v>1971777</v>
      </c>
      <c r="B2981" s="1" t="s">
        <v>5562</v>
      </c>
      <c r="C2981" s="1" t="s">
        <v>22</v>
      </c>
      <c r="D2981" s="1" t="s">
        <v>5563</v>
      </c>
      <c r="E2981" s="2">
        <v>0</v>
      </c>
      <c r="F2981" s="1">
        <v>12</v>
      </c>
      <c r="G2981" s="1" t="s">
        <v>441</v>
      </c>
      <c r="H2981" s="1">
        <f t="shared" si="46"/>
        <v>0</v>
      </c>
      <c r="I2981" s="1" t="s">
        <v>22</v>
      </c>
      <c r="J2981" s="1" t="s">
        <v>0</v>
      </c>
    </row>
    <row r="2982" spans="1:10" x14ac:dyDescent="0.3">
      <c r="A2982" s="1">
        <v>1971778</v>
      </c>
      <c r="B2982" s="1" t="s">
        <v>5564</v>
      </c>
      <c r="C2982" s="1" t="s">
        <v>22</v>
      </c>
      <c r="D2982" s="1" t="s">
        <v>5565</v>
      </c>
      <c r="E2982" s="2">
        <v>0</v>
      </c>
      <c r="F2982" s="1">
        <v>45</v>
      </c>
      <c r="G2982" s="1" t="s">
        <v>441</v>
      </c>
      <c r="H2982" s="1">
        <f t="shared" si="46"/>
        <v>0</v>
      </c>
      <c r="I2982" s="1" t="s">
        <v>22</v>
      </c>
      <c r="J2982" s="1" t="s">
        <v>0</v>
      </c>
    </row>
    <row r="2983" spans="1:10" x14ac:dyDescent="0.3">
      <c r="A2983" s="1">
        <v>1971779</v>
      </c>
      <c r="B2983" s="1" t="s">
        <v>5566</v>
      </c>
      <c r="C2983" s="1" t="s">
        <v>22</v>
      </c>
      <c r="D2983" s="1" t="s">
        <v>5567</v>
      </c>
      <c r="E2983" s="2">
        <v>0</v>
      </c>
      <c r="F2983" s="1">
        <v>70</v>
      </c>
      <c r="G2983" s="1" t="s">
        <v>441</v>
      </c>
      <c r="H2983" s="1">
        <f t="shared" si="46"/>
        <v>0</v>
      </c>
      <c r="I2983" s="1" t="s">
        <v>22</v>
      </c>
      <c r="J2983" s="1" t="s">
        <v>0</v>
      </c>
    </row>
    <row r="2984" spans="1:10" x14ac:dyDescent="0.3">
      <c r="A2984" s="1">
        <v>1971780</v>
      </c>
      <c r="B2984" s="1" t="s">
        <v>5568</v>
      </c>
      <c r="C2984" s="1" t="s">
        <v>22</v>
      </c>
      <c r="D2984" s="1" t="s">
        <v>5569</v>
      </c>
      <c r="E2984" s="2">
        <v>0</v>
      </c>
      <c r="F2984" s="1">
        <v>120</v>
      </c>
      <c r="G2984" s="1" t="s">
        <v>441</v>
      </c>
      <c r="H2984" s="1">
        <f t="shared" si="46"/>
        <v>0</v>
      </c>
      <c r="I2984" s="1" t="s">
        <v>22</v>
      </c>
      <c r="J2984" s="1" t="s">
        <v>0</v>
      </c>
    </row>
    <row r="2985" spans="1:10" x14ac:dyDescent="0.3">
      <c r="A2985" s="1">
        <v>1971781</v>
      </c>
      <c r="B2985" s="1" t="s">
        <v>5570</v>
      </c>
      <c r="C2985" s="1" t="s">
        <v>22</v>
      </c>
      <c r="D2985" s="1" t="s">
        <v>5571</v>
      </c>
      <c r="E2985" s="2">
        <v>0</v>
      </c>
      <c r="F2985" s="1">
        <v>60</v>
      </c>
      <c r="G2985" s="1" t="s">
        <v>441</v>
      </c>
      <c r="H2985" s="1">
        <f t="shared" si="46"/>
        <v>0</v>
      </c>
      <c r="I2985" s="1" t="s">
        <v>22</v>
      </c>
      <c r="J2985" s="1" t="s">
        <v>0</v>
      </c>
    </row>
    <row r="2986" spans="1:10" x14ac:dyDescent="0.3">
      <c r="A2986" s="1">
        <v>1971782</v>
      </c>
      <c r="B2986" s="1" t="s">
        <v>5572</v>
      </c>
      <c r="C2986" s="1" t="s">
        <v>22</v>
      </c>
      <c r="D2986" s="1" t="s">
        <v>5573</v>
      </c>
      <c r="E2986" s="2">
        <v>0</v>
      </c>
      <c r="F2986" s="1">
        <v>11</v>
      </c>
      <c r="G2986" s="1" t="s">
        <v>72</v>
      </c>
      <c r="H2986" s="1">
        <f t="shared" si="46"/>
        <v>0</v>
      </c>
      <c r="I2986" s="1" t="s">
        <v>22</v>
      </c>
      <c r="J2986" s="1" t="s">
        <v>0</v>
      </c>
    </row>
    <row r="2987" spans="1:10" x14ac:dyDescent="0.3">
      <c r="A2987" s="1">
        <v>1971783</v>
      </c>
      <c r="B2987" s="1" t="s">
        <v>5574</v>
      </c>
      <c r="C2987" s="1" t="s">
        <v>22</v>
      </c>
      <c r="D2987" s="1" t="s">
        <v>5575</v>
      </c>
      <c r="E2987" s="2">
        <v>0</v>
      </c>
      <c r="F2987" s="1">
        <v>41</v>
      </c>
      <c r="G2987" s="1" t="s">
        <v>72</v>
      </c>
      <c r="H2987" s="1">
        <f t="shared" si="46"/>
        <v>0</v>
      </c>
      <c r="I2987" s="1" t="s">
        <v>22</v>
      </c>
      <c r="J2987" s="1" t="s">
        <v>0</v>
      </c>
    </row>
    <row r="2988" spans="1:10" x14ac:dyDescent="0.3">
      <c r="A2988" s="1">
        <v>1971784</v>
      </c>
      <c r="B2988" s="1" t="s">
        <v>5576</v>
      </c>
      <c r="C2988" s="1" t="s">
        <v>22</v>
      </c>
      <c r="D2988" s="1" t="s">
        <v>5577</v>
      </c>
      <c r="E2988" s="2">
        <v>0</v>
      </c>
      <c r="F2988" s="1">
        <v>6</v>
      </c>
      <c r="G2988" s="1" t="s">
        <v>72</v>
      </c>
      <c r="H2988" s="1">
        <f t="shared" si="46"/>
        <v>0</v>
      </c>
      <c r="I2988" s="1" t="s">
        <v>22</v>
      </c>
      <c r="J2988" s="1" t="s">
        <v>0</v>
      </c>
    </row>
    <row r="2989" spans="1:10" x14ac:dyDescent="0.3">
      <c r="A2989" s="1">
        <v>1971785</v>
      </c>
      <c r="B2989" s="1" t="s">
        <v>5578</v>
      </c>
      <c r="C2989" s="1" t="s">
        <v>22</v>
      </c>
      <c r="D2989" s="1" t="s">
        <v>5577</v>
      </c>
      <c r="E2989" s="2">
        <v>0</v>
      </c>
      <c r="F2989" s="1">
        <v>10</v>
      </c>
      <c r="G2989" s="1" t="s">
        <v>72</v>
      </c>
      <c r="H2989" s="1">
        <f t="shared" si="46"/>
        <v>0</v>
      </c>
      <c r="I2989" s="1" t="s">
        <v>22</v>
      </c>
      <c r="J2989" s="1" t="s">
        <v>0</v>
      </c>
    </row>
    <row r="2990" spans="1:10" x14ac:dyDescent="0.3">
      <c r="A2990" s="1">
        <v>1971786</v>
      </c>
      <c r="B2990" s="1" t="s">
        <v>5579</v>
      </c>
      <c r="C2990" s="1" t="s">
        <v>22</v>
      </c>
      <c r="D2990" s="1" t="s">
        <v>5580</v>
      </c>
      <c r="E2990" s="2">
        <v>0</v>
      </c>
      <c r="F2990" s="1">
        <v>20</v>
      </c>
      <c r="G2990" s="1" t="s">
        <v>72</v>
      </c>
      <c r="H2990" s="1">
        <f t="shared" si="46"/>
        <v>0</v>
      </c>
      <c r="I2990" s="1" t="s">
        <v>22</v>
      </c>
      <c r="J2990" s="1" t="s">
        <v>0</v>
      </c>
    </row>
    <row r="2991" spans="1:10" x14ac:dyDescent="0.3">
      <c r="A2991" s="1">
        <v>1971787</v>
      </c>
      <c r="B2991" s="1" t="s">
        <v>5581</v>
      </c>
      <c r="C2991" s="1" t="s">
        <v>22</v>
      </c>
      <c r="D2991" s="1" t="s">
        <v>5582</v>
      </c>
      <c r="E2991" s="2">
        <v>0</v>
      </c>
      <c r="F2991" s="1">
        <v>24</v>
      </c>
      <c r="G2991" s="1" t="s">
        <v>72</v>
      </c>
      <c r="H2991" s="1">
        <f t="shared" si="46"/>
        <v>0</v>
      </c>
      <c r="I2991" s="1" t="s">
        <v>22</v>
      </c>
      <c r="J2991" s="1" t="s">
        <v>0</v>
      </c>
    </row>
    <row r="2992" spans="1:10" x14ac:dyDescent="0.3">
      <c r="A2992" s="1">
        <v>1971788</v>
      </c>
      <c r="B2992" s="1" t="s">
        <v>5583</v>
      </c>
      <c r="C2992" s="1" t="s">
        <v>22</v>
      </c>
      <c r="D2992" s="1" t="s">
        <v>5584</v>
      </c>
      <c r="E2992" s="2">
        <v>0</v>
      </c>
      <c r="F2992" s="1">
        <v>3</v>
      </c>
      <c r="G2992" s="1" t="s">
        <v>72</v>
      </c>
      <c r="H2992" s="1">
        <f t="shared" si="46"/>
        <v>0</v>
      </c>
      <c r="I2992" s="1" t="s">
        <v>22</v>
      </c>
      <c r="J2992" s="1" t="s">
        <v>0</v>
      </c>
    </row>
    <row r="2993" spans="1:10" x14ac:dyDescent="0.3">
      <c r="A2993" s="1">
        <v>1971789</v>
      </c>
      <c r="B2993" s="1" t="s">
        <v>5585</v>
      </c>
      <c r="C2993" s="1" t="s">
        <v>22</v>
      </c>
      <c r="D2993" s="1" t="s">
        <v>5586</v>
      </c>
      <c r="E2993" s="2">
        <v>0</v>
      </c>
      <c r="F2993" s="1">
        <v>3</v>
      </c>
      <c r="G2993" s="1" t="s">
        <v>72</v>
      </c>
      <c r="H2993" s="1">
        <f t="shared" si="46"/>
        <v>0</v>
      </c>
      <c r="I2993" s="1" t="s">
        <v>22</v>
      </c>
      <c r="J2993" s="1" t="s">
        <v>0</v>
      </c>
    </row>
    <row r="2994" spans="1:10" x14ac:dyDescent="0.3">
      <c r="A2994" s="1">
        <v>1971790</v>
      </c>
      <c r="B2994" s="1" t="s">
        <v>5587</v>
      </c>
      <c r="C2994" s="1" t="s">
        <v>22</v>
      </c>
      <c r="D2994" s="1" t="s">
        <v>5588</v>
      </c>
      <c r="E2994" s="2">
        <v>0</v>
      </c>
      <c r="F2994" s="1">
        <v>12</v>
      </c>
      <c r="G2994" s="1" t="s">
        <v>72</v>
      </c>
      <c r="H2994" s="1">
        <f t="shared" si="46"/>
        <v>0</v>
      </c>
      <c r="I2994" s="1" t="s">
        <v>22</v>
      </c>
      <c r="J2994" s="1" t="s">
        <v>0</v>
      </c>
    </row>
    <row r="2995" spans="1:10" x14ac:dyDescent="0.3">
      <c r="A2995" s="1">
        <v>1971791</v>
      </c>
      <c r="B2995" s="1" t="s">
        <v>5589</v>
      </c>
      <c r="C2995" s="1" t="s">
        <v>22</v>
      </c>
      <c r="D2995" s="1" t="s">
        <v>5590</v>
      </c>
      <c r="E2995" s="2">
        <v>0</v>
      </c>
      <c r="F2995" s="1">
        <v>4</v>
      </c>
      <c r="G2995" s="1" t="s">
        <v>72</v>
      </c>
      <c r="H2995" s="1">
        <f t="shared" si="46"/>
        <v>0</v>
      </c>
      <c r="I2995" s="1" t="s">
        <v>22</v>
      </c>
      <c r="J2995" s="1" t="s">
        <v>0</v>
      </c>
    </row>
    <row r="2996" spans="1:10" x14ac:dyDescent="0.3">
      <c r="A2996" s="1">
        <v>1971792</v>
      </c>
      <c r="B2996" s="1" t="s">
        <v>5591</v>
      </c>
      <c r="C2996" s="1" t="s">
        <v>22</v>
      </c>
      <c r="D2996" s="1" t="s">
        <v>5592</v>
      </c>
      <c r="E2996" s="2">
        <v>0</v>
      </c>
      <c r="F2996" s="1">
        <v>8</v>
      </c>
      <c r="G2996" s="1" t="s">
        <v>72</v>
      </c>
      <c r="H2996" s="1">
        <f t="shared" si="46"/>
        <v>0</v>
      </c>
      <c r="I2996" s="1" t="s">
        <v>22</v>
      </c>
      <c r="J2996" s="1" t="s">
        <v>0</v>
      </c>
    </row>
    <row r="2997" spans="1:10" x14ac:dyDescent="0.3">
      <c r="A2997" s="1">
        <v>1971793</v>
      </c>
      <c r="B2997" s="1" t="s">
        <v>5593</v>
      </c>
      <c r="C2997" s="1" t="s">
        <v>22</v>
      </c>
      <c r="D2997" s="1" t="s">
        <v>5594</v>
      </c>
      <c r="E2997" s="2">
        <v>0</v>
      </c>
      <c r="F2997" s="1">
        <v>2</v>
      </c>
      <c r="G2997" s="1" t="s">
        <v>72</v>
      </c>
      <c r="H2997" s="1">
        <f t="shared" si="46"/>
        <v>0</v>
      </c>
      <c r="I2997" s="1" t="s">
        <v>22</v>
      </c>
      <c r="J2997" s="1" t="s">
        <v>0</v>
      </c>
    </row>
    <row r="2998" spans="1:10" ht="28.8" x14ac:dyDescent="0.3">
      <c r="A2998" s="1">
        <v>1971794</v>
      </c>
      <c r="B2998" s="1" t="s">
        <v>5595</v>
      </c>
      <c r="C2998" s="1" t="s">
        <v>22</v>
      </c>
      <c r="D2998" s="1" t="s">
        <v>5596</v>
      </c>
      <c r="E2998" s="2">
        <v>0</v>
      </c>
      <c r="F2998" s="1">
        <v>2</v>
      </c>
      <c r="G2998" s="1" t="s">
        <v>72</v>
      </c>
      <c r="H2998" s="1">
        <f t="shared" si="46"/>
        <v>0</v>
      </c>
      <c r="I2998" s="1" t="s">
        <v>22</v>
      </c>
      <c r="J2998" s="1" t="s">
        <v>0</v>
      </c>
    </row>
    <row r="2999" spans="1:10" ht="28.8" x14ac:dyDescent="0.3">
      <c r="A2999" s="1">
        <v>1971795</v>
      </c>
      <c r="B2999" s="1" t="s">
        <v>5597</v>
      </c>
      <c r="C2999" s="1" t="s">
        <v>22</v>
      </c>
      <c r="D2999" s="1" t="s">
        <v>5598</v>
      </c>
      <c r="E2999" s="2">
        <v>0</v>
      </c>
      <c r="F2999" s="1">
        <v>6</v>
      </c>
      <c r="G2999" s="1" t="s">
        <v>72</v>
      </c>
      <c r="H2999" s="1">
        <f t="shared" si="46"/>
        <v>0</v>
      </c>
      <c r="I2999" s="1" t="s">
        <v>22</v>
      </c>
      <c r="J2999" s="1" t="s">
        <v>0</v>
      </c>
    </row>
    <row r="3000" spans="1:10" ht="28.8" x14ac:dyDescent="0.3">
      <c r="A3000" s="1">
        <v>1971796</v>
      </c>
      <c r="B3000" s="1" t="s">
        <v>5599</v>
      </c>
      <c r="C3000" s="1" t="s">
        <v>22</v>
      </c>
      <c r="D3000" s="1" t="s">
        <v>5600</v>
      </c>
      <c r="E3000" s="2">
        <v>0</v>
      </c>
      <c r="F3000" s="1">
        <v>2</v>
      </c>
      <c r="G3000" s="1" t="s">
        <v>72</v>
      </c>
      <c r="H3000" s="1">
        <f t="shared" si="46"/>
        <v>0</v>
      </c>
      <c r="I3000" s="1" t="s">
        <v>22</v>
      </c>
      <c r="J3000" s="1" t="s">
        <v>0</v>
      </c>
    </row>
    <row r="3001" spans="1:10" ht="28.8" x14ac:dyDescent="0.3">
      <c r="A3001" s="1">
        <v>1971797</v>
      </c>
      <c r="B3001" s="1" t="s">
        <v>5601</v>
      </c>
      <c r="C3001" s="1" t="s">
        <v>22</v>
      </c>
      <c r="D3001" s="1" t="s">
        <v>5602</v>
      </c>
      <c r="E3001" s="2">
        <v>0</v>
      </c>
      <c r="F3001" s="1">
        <v>1</v>
      </c>
      <c r="G3001" s="1" t="s">
        <v>72</v>
      </c>
      <c r="H3001" s="1">
        <f t="shared" si="46"/>
        <v>0</v>
      </c>
      <c r="I3001" s="1" t="s">
        <v>22</v>
      </c>
      <c r="J3001" s="1" t="s">
        <v>0</v>
      </c>
    </row>
    <row r="3002" spans="1:10" ht="28.8" x14ac:dyDescent="0.3">
      <c r="A3002" s="1">
        <v>1971798</v>
      </c>
      <c r="B3002" s="1" t="s">
        <v>5603</v>
      </c>
      <c r="C3002" s="1" t="s">
        <v>22</v>
      </c>
      <c r="D3002" s="1" t="s">
        <v>5604</v>
      </c>
      <c r="E3002" s="2">
        <v>0</v>
      </c>
      <c r="F3002" s="1">
        <v>16</v>
      </c>
      <c r="G3002" s="1" t="s">
        <v>72</v>
      </c>
      <c r="H3002" s="1">
        <f t="shared" si="46"/>
        <v>0</v>
      </c>
      <c r="I3002" s="1" t="s">
        <v>22</v>
      </c>
      <c r="J3002" s="1" t="s">
        <v>0</v>
      </c>
    </row>
    <row r="3003" spans="1:10" ht="28.8" x14ac:dyDescent="0.3">
      <c r="A3003" s="1">
        <v>1971799</v>
      </c>
      <c r="B3003" s="1" t="s">
        <v>5605</v>
      </c>
      <c r="C3003" s="1" t="s">
        <v>22</v>
      </c>
      <c r="D3003" s="1" t="s">
        <v>5606</v>
      </c>
      <c r="E3003" s="2">
        <v>0</v>
      </c>
      <c r="F3003" s="1">
        <v>5</v>
      </c>
      <c r="G3003" s="1" t="s">
        <v>72</v>
      </c>
      <c r="H3003" s="1">
        <f t="shared" si="46"/>
        <v>0</v>
      </c>
      <c r="I3003" s="1" t="s">
        <v>22</v>
      </c>
      <c r="J3003" s="1" t="s">
        <v>0</v>
      </c>
    </row>
    <row r="3004" spans="1:10" x14ac:dyDescent="0.3">
      <c r="A3004" s="1">
        <v>1971800</v>
      </c>
      <c r="B3004" s="1" t="s">
        <v>5607</v>
      </c>
      <c r="C3004" s="1" t="s">
        <v>22</v>
      </c>
      <c r="D3004" s="1" t="s">
        <v>5608</v>
      </c>
      <c r="E3004" s="2">
        <v>0</v>
      </c>
      <c r="F3004" s="1">
        <v>1</v>
      </c>
      <c r="G3004" s="1" t="s">
        <v>72</v>
      </c>
      <c r="H3004" s="1">
        <f t="shared" si="46"/>
        <v>0</v>
      </c>
      <c r="I3004" s="1" t="s">
        <v>22</v>
      </c>
      <c r="J3004" s="1" t="s">
        <v>0</v>
      </c>
    </row>
    <row r="3005" spans="1:10" x14ac:dyDescent="0.3">
      <c r="A3005" s="1">
        <v>1971801</v>
      </c>
      <c r="B3005" s="1" t="s">
        <v>5609</v>
      </c>
      <c r="C3005" s="1" t="s">
        <v>22</v>
      </c>
      <c r="D3005" s="1" t="s">
        <v>5610</v>
      </c>
      <c r="E3005" s="2">
        <v>0</v>
      </c>
      <c r="F3005" s="1">
        <v>1</v>
      </c>
      <c r="G3005" s="1" t="s">
        <v>72</v>
      </c>
      <c r="H3005" s="1">
        <f t="shared" si="46"/>
        <v>0</v>
      </c>
      <c r="I3005" s="1" t="s">
        <v>22</v>
      </c>
      <c r="J3005" s="1" t="s">
        <v>0</v>
      </c>
    </row>
    <row r="3006" spans="1:10" x14ac:dyDescent="0.3">
      <c r="A3006" s="1">
        <v>1971802</v>
      </c>
      <c r="B3006" s="1" t="s">
        <v>5611</v>
      </c>
      <c r="C3006" s="1" t="s">
        <v>22</v>
      </c>
      <c r="D3006" s="1" t="s">
        <v>5612</v>
      </c>
      <c r="E3006" s="2">
        <v>0</v>
      </c>
      <c r="F3006" s="1">
        <v>50</v>
      </c>
      <c r="G3006" s="1" t="s">
        <v>72</v>
      </c>
      <c r="H3006" s="1">
        <f t="shared" si="46"/>
        <v>0</v>
      </c>
      <c r="I3006" s="1" t="s">
        <v>22</v>
      </c>
      <c r="J3006" s="1" t="s">
        <v>0</v>
      </c>
    </row>
    <row r="3007" spans="1:10" x14ac:dyDescent="0.3">
      <c r="A3007" s="1">
        <v>1971803</v>
      </c>
      <c r="B3007" s="1" t="s">
        <v>5613</v>
      </c>
      <c r="C3007" s="1" t="s">
        <v>22</v>
      </c>
      <c r="D3007" s="1" t="s">
        <v>5614</v>
      </c>
      <c r="E3007" s="2">
        <v>0</v>
      </c>
      <c r="F3007" s="1">
        <v>100</v>
      </c>
      <c r="G3007" s="1" t="s">
        <v>441</v>
      </c>
      <c r="H3007" s="1">
        <f t="shared" si="46"/>
        <v>0</v>
      </c>
      <c r="I3007" s="1" t="s">
        <v>22</v>
      </c>
      <c r="J3007" s="1" t="s">
        <v>0</v>
      </c>
    </row>
    <row r="3008" spans="1:10" x14ac:dyDescent="0.3">
      <c r="A3008" s="1">
        <v>1971804</v>
      </c>
      <c r="B3008" s="1" t="s">
        <v>5615</v>
      </c>
      <c r="C3008" s="1" t="s">
        <v>22</v>
      </c>
      <c r="D3008" s="1" t="s">
        <v>5616</v>
      </c>
      <c r="E3008" s="2">
        <v>0</v>
      </c>
      <c r="F3008" s="1">
        <v>160</v>
      </c>
      <c r="G3008" s="1" t="s">
        <v>441</v>
      </c>
      <c r="H3008" s="1">
        <f t="shared" si="46"/>
        <v>0</v>
      </c>
      <c r="I3008" s="1" t="s">
        <v>22</v>
      </c>
      <c r="J3008" s="1" t="s">
        <v>0</v>
      </c>
    </row>
    <row r="3009" spans="1:10" x14ac:dyDescent="0.3">
      <c r="A3009" s="1">
        <v>1971805</v>
      </c>
      <c r="B3009" s="1" t="s">
        <v>5617</v>
      </c>
      <c r="C3009" s="1" t="s">
        <v>22</v>
      </c>
      <c r="D3009" s="1" t="s">
        <v>5618</v>
      </c>
      <c r="E3009" s="2">
        <v>0</v>
      </c>
      <c r="F3009" s="1">
        <v>8</v>
      </c>
      <c r="G3009" s="1" t="s">
        <v>72</v>
      </c>
      <c r="H3009" s="1">
        <f t="shared" si="46"/>
        <v>0</v>
      </c>
      <c r="I3009" s="1" t="s">
        <v>22</v>
      </c>
      <c r="J3009" s="1" t="s">
        <v>0</v>
      </c>
    </row>
    <row r="3010" spans="1:10" x14ac:dyDescent="0.3">
      <c r="A3010" s="1">
        <v>1971806</v>
      </c>
      <c r="B3010" s="1" t="s">
        <v>5619</v>
      </c>
      <c r="C3010" s="1" t="s">
        <v>22</v>
      </c>
      <c r="D3010" s="1" t="s">
        <v>5620</v>
      </c>
      <c r="E3010" s="2">
        <v>0</v>
      </c>
      <c r="F3010" s="1">
        <v>10</v>
      </c>
      <c r="G3010" s="1" t="s">
        <v>72</v>
      </c>
      <c r="H3010" s="1">
        <f t="shared" si="46"/>
        <v>0</v>
      </c>
      <c r="I3010" s="1" t="s">
        <v>22</v>
      </c>
      <c r="J3010" s="1" t="s">
        <v>0</v>
      </c>
    </row>
    <row r="3011" spans="1:10" ht="28.8" x14ac:dyDescent="0.3">
      <c r="A3011" s="1">
        <v>1971807</v>
      </c>
      <c r="B3011" s="1" t="s">
        <v>5621</v>
      </c>
      <c r="C3011" s="1" t="s">
        <v>22</v>
      </c>
      <c r="D3011" s="1" t="s">
        <v>5622</v>
      </c>
      <c r="E3011" s="2">
        <v>0</v>
      </c>
      <c r="F3011" s="1">
        <v>1</v>
      </c>
      <c r="G3011" s="1" t="s">
        <v>5481</v>
      </c>
      <c r="H3011" s="1">
        <f t="shared" ref="H3011:H3074" si="47">IF(ISNUMBER(VALUE(E3011)),ROUND(SUM(ROUND(E3011,2)*F3011),2),"N")</f>
        <v>0</v>
      </c>
      <c r="I3011" s="1" t="s">
        <v>22</v>
      </c>
      <c r="J3011" s="1" t="s">
        <v>0</v>
      </c>
    </row>
    <row r="3012" spans="1:10" x14ac:dyDescent="0.3">
      <c r="A3012" s="1">
        <v>1971808</v>
      </c>
      <c r="B3012" s="1" t="s">
        <v>5623</v>
      </c>
      <c r="C3012" s="1" t="s">
        <v>22</v>
      </c>
      <c r="D3012" s="1" t="s">
        <v>5624</v>
      </c>
      <c r="E3012" s="1">
        <f>ROUND(H3013,2)</f>
        <v>0</v>
      </c>
      <c r="F3012" s="1">
        <v>1</v>
      </c>
      <c r="G3012" s="1" t="s">
        <v>0</v>
      </c>
      <c r="H3012" s="1">
        <f t="shared" si="47"/>
        <v>0</v>
      </c>
      <c r="I3012" s="1" t="s">
        <v>22</v>
      </c>
      <c r="J3012" s="1" t="s">
        <v>0</v>
      </c>
    </row>
    <row r="3013" spans="1:10" x14ac:dyDescent="0.3">
      <c r="A3013" s="1">
        <v>1971809</v>
      </c>
      <c r="B3013" s="1" t="s">
        <v>5625</v>
      </c>
      <c r="C3013" s="1" t="s">
        <v>217</v>
      </c>
      <c r="D3013" s="1" t="s">
        <v>5626</v>
      </c>
      <c r="E3013" s="1">
        <f>ROUND(H3014+H3041+H3052+H3067,2)</f>
        <v>0</v>
      </c>
      <c r="F3013" s="1">
        <v>1</v>
      </c>
      <c r="G3013" s="1" t="s">
        <v>0</v>
      </c>
      <c r="H3013" s="1">
        <f t="shared" si="47"/>
        <v>0</v>
      </c>
      <c r="I3013" s="1" t="s">
        <v>22</v>
      </c>
      <c r="J3013" s="1" t="s">
        <v>0</v>
      </c>
    </row>
    <row r="3014" spans="1:10" x14ac:dyDescent="0.3">
      <c r="A3014" s="1">
        <v>1971810</v>
      </c>
      <c r="B3014" s="1" t="s">
        <v>5627</v>
      </c>
      <c r="C3014" s="1" t="s">
        <v>5628</v>
      </c>
      <c r="D3014" s="1" t="s">
        <v>5629</v>
      </c>
      <c r="E3014" s="1">
        <f>ROUND(H3015+H3016+H3017+H3018+H3019+H3020+H3021+H3022+H3023+H3024+H3025+H3026+H3027+H3028+H3029+H3030+H3031+H3032+H3033+H3034+H3035+H3036+H3037+H3038+H3039+H3040,2)</f>
        <v>0</v>
      </c>
      <c r="F3014" s="1">
        <v>1</v>
      </c>
      <c r="G3014" s="1" t="s">
        <v>0</v>
      </c>
      <c r="H3014" s="1">
        <f t="shared" si="47"/>
        <v>0</v>
      </c>
      <c r="I3014" s="1" t="s">
        <v>22</v>
      </c>
      <c r="J3014" s="1" t="s">
        <v>0</v>
      </c>
    </row>
    <row r="3015" spans="1:10" ht="28.8" x14ac:dyDescent="0.3">
      <c r="A3015" s="1">
        <v>1971811</v>
      </c>
      <c r="B3015" s="1" t="s">
        <v>5630</v>
      </c>
      <c r="C3015" s="1" t="s">
        <v>22</v>
      </c>
      <c r="D3015" s="1" t="s">
        <v>5631</v>
      </c>
      <c r="E3015" s="2">
        <v>0</v>
      </c>
      <c r="F3015" s="1">
        <v>1</v>
      </c>
      <c r="G3015" s="1" t="s">
        <v>72</v>
      </c>
      <c r="H3015" s="1">
        <f t="shared" si="47"/>
        <v>0</v>
      </c>
      <c r="I3015" s="1" t="s">
        <v>22</v>
      </c>
      <c r="J3015" s="1" t="s">
        <v>0</v>
      </c>
    </row>
    <row r="3016" spans="1:10" x14ac:dyDescent="0.3">
      <c r="A3016" s="1">
        <v>1971812</v>
      </c>
      <c r="B3016" s="1" t="s">
        <v>5632</v>
      </c>
      <c r="C3016" s="1" t="s">
        <v>22</v>
      </c>
      <c r="D3016" s="1" t="s">
        <v>5633</v>
      </c>
      <c r="E3016" s="2">
        <v>0</v>
      </c>
      <c r="F3016" s="1">
        <v>1</v>
      </c>
      <c r="G3016" s="1" t="s">
        <v>72</v>
      </c>
      <c r="H3016" s="1">
        <f t="shared" si="47"/>
        <v>0</v>
      </c>
      <c r="I3016" s="1" t="s">
        <v>22</v>
      </c>
      <c r="J3016" s="1" t="s">
        <v>0</v>
      </c>
    </row>
    <row r="3017" spans="1:10" x14ac:dyDescent="0.3">
      <c r="A3017" s="1">
        <v>1971813</v>
      </c>
      <c r="B3017" s="1" t="s">
        <v>5634</v>
      </c>
      <c r="C3017" s="1" t="s">
        <v>22</v>
      </c>
      <c r="D3017" s="1" t="s">
        <v>5635</v>
      </c>
      <c r="E3017" s="2">
        <v>0</v>
      </c>
      <c r="F3017" s="1">
        <v>1</v>
      </c>
      <c r="G3017" s="1" t="s">
        <v>72</v>
      </c>
      <c r="H3017" s="1">
        <f t="shared" si="47"/>
        <v>0</v>
      </c>
      <c r="I3017" s="1" t="s">
        <v>22</v>
      </c>
      <c r="J3017" s="1" t="s">
        <v>0</v>
      </c>
    </row>
    <row r="3018" spans="1:10" x14ac:dyDescent="0.3">
      <c r="A3018" s="1">
        <v>1971814</v>
      </c>
      <c r="B3018" s="1" t="s">
        <v>5636</v>
      </c>
      <c r="C3018" s="1" t="s">
        <v>22</v>
      </c>
      <c r="D3018" s="1" t="s">
        <v>5637</v>
      </c>
      <c r="E3018" s="2">
        <v>0</v>
      </c>
      <c r="F3018" s="1">
        <v>6</v>
      </c>
      <c r="G3018" s="1" t="s">
        <v>72</v>
      </c>
      <c r="H3018" s="1">
        <f t="shared" si="47"/>
        <v>0</v>
      </c>
      <c r="I3018" s="1" t="s">
        <v>22</v>
      </c>
      <c r="J3018" s="1" t="s">
        <v>0</v>
      </c>
    </row>
    <row r="3019" spans="1:10" x14ac:dyDescent="0.3">
      <c r="A3019" s="1">
        <v>1971815</v>
      </c>
      <c r="B3019" s="1" t="s">
        <v>5638</v>
      </c>
      <c r="C3019" s="1" t="s">
        <v>22</v>
      </c>
      <c r="D3019" s="1" t="s">
        <v>5639</v>
      </c>
      <c r="E3019" s="2">
        <v>0</v>
      </c>
      <c r="F3019" s="1">
        <v>1</v>
      </c>
      <c r="G3019" s="1" t="s">
        <v>72</v>
      </c>
      <c r="H3019" s="1">
        <f t="shared" si="47"/>
        <v>0</v>
      </c>
      <c r="I3019" s="1" t="s">
        <v>22</v>
      </c>
      <c r="J3019" s="1" t="s">
        <v>0</v>
      </c>
    </row>
    <row r="3020" spans="1:10" x14ac:dyDescent="0.3">
      <c r="A3020" s="1">
        <v>1971816</v>
      </c>
      <c r="B3020" s="1" t="s">
        <v>5640</v>
      </c>
      <c r="C3020" s="1" t="s">
        <v>22</v>
      </c>
      <c r="D3020" s="1" t="s">
        <v>5641</v>
      </c>
      <c r="E3020" s="2">
        <v>0</v>
      </c>
      <c r="F3020" s="1">
        <v>1</v>
      </c>
      <c r="G3020" s="1" t="s">
        <v>72</v>
      </c>
      <c r="H3020" s="1">
        <f t="shared" si="47"/>
        <v>0</v>
      </c>
      <c r="I3020" s="1" t="s">
        <v>22</v>
      </c>
      <c r="J3020" s="1" t="s">
        <v>0</v>
      </c>
    </row>
    <row r="3021" spans="1:10" x14ac:dyDescent="0.3">
      <c r="A3021" s="1">
        <v>1971817</v>
      </c>
      <c r="B3021" s="1" t="s">
        <v>5642</v>
      </c>
      <c r="C3021" s="1" t="s">
        <v>22</v>
      </c>
      <c r="D3021" s="1" t="s">
        <v>5643</v>
      </c>
      <c r="E3021" s="2">
        <v>0</v>
      </c>
      <c r="F3021" s="1">
        <v>2</v>
      </c>
      <c r="G3021" s="1" t="s">
        <v>72</v>
      </c>
      <c r="H3021" s="1">
        <f t="shared" si="47"/>
        <v>0</v>
      </c>
      <c r="I3021" s="1" t="s">
        <v>22</v>
      </c>
      <c r="J3021" s="1" t="s">
        <v>0</v>
      </c>
    </row>
    <row r="3022" spans="1:10" x14ac:dyDescent="0.3">
      <c r="A3022" s="1">
        <v>1971818</v>
      </c>
      <c r="B3022" s="1" t="s">
        <v>5644</v>
      </c>
      <c r="C3022" s="1" t="s">
        <v>22</v>
      </c>
      <c r="D3022" s="1" t="s">
        <v>5645</v>
      </c>
      <c r="E3022" s="2">
        <v>0</v>
      </c>
      <c r="F3022" s="1">
        <v>230</v>
      </c>
      <c r="G3022" s="1" t="s">
        <v>72</v>
      </c>
      <c r="H3022" s="1">
        <f t="shared" si="47"/>
        <v>0</v>
      </c>
      <c r="I3022" s="1" t="s">
        <v>22</v>
      </c>
      <c r="J3022" s="1" t="s">
        <v>0</v>
      </c>
    </row>
    <row r="3023" spans="1:10" x14ac:dyDescent="0.3">
      <c r="A3023" s="1">
        <v>1971819</v>
      </c>
      <c r="B3023" s="1" t="s">
        <v>5646</v>
      </c>
      <c r="C3023" s="1" t="s">
        <v>22</v>
      </c>
      <c r="D3023" s="1" t="s">
        <v>5647</v>
      </c>
      <c r="E3023" s="2">
        <v>0</v>
      </c>
      <c r="F3023" s="1">
        <v>223</v>
      </c>
      <c r="G3023" s="1" t="s">
        <v>72</v>
      </c>
      <c r="H3023" s="1">
        <f t="shared" si="47"/>
        <v>0</v>
      </c>
      <c r="I3023" s="1" t="s">
        <v>22</v>
      </c>
      <c r="J3023" s="1" t="s">
        <v>0</v>
      </c>
    </row>
    <row r="3024" spans="1:10" x14ac:dyDescent="0.3">
      <c r="A3024" s="1">
        <v>1971820</v>
      </c>
      <c r="B3024" s="1" t="s">
        <v>5648</v>
      </c>
      <c r="C3024" s="1" t="s">
        <v>22</v>
      </c>
      <c r="D3024" s="1" t="s">
        <v>5649</v>
      </c>
      <c r="E3024" s="2">
        <v>0</v>
      </c>
      <c r="F3024" s="1">
        <v>1</v>
      </c>
      <c r="G3024" s="1" t="s">
        <v>72</v>
      </c>
      <c r="H3024" s="1">
        <f t="shared" si="47"/>
        <v>0</v>
      </c>
      <c r="I3024" s="1" t="s">
        <v>22</v>
      </c>
      <c r="J3024" s="1" t="s">
        <v>0</v>
      </c>
    </row>
    <row r="3025" spans="1:10" x14ac:dyDescent="0.3">
      <c r="A3025" s="1">
        <v>1971821</v>
      </c>
      <c r="B3025" s="1" t="s">
        <v>5650</v>
      </c>
      <c r="C3025" s="1" t="s">
        <v>22</v>
      </c>
      <c r="D3025" s="1" t="s">
        <v>5651</v>
      </c>
      <c r="E3025" s="2">
        <v>0</v>
      </c>
      <c r="F3025" s="1">
        <v>6</v>
      </c>
      <c r="G3025" s="1" t="s">
        <v>72</v>
      </c>
      <c r="H3025" s="1">
        <f t="shared" si="47"/>
        <v>0</v>
      </c>
      <c r="I3025" s="1" t="s">
        <v>22</v>
      </c>
      <c r="J3025" s="1" t="s">
        <v>0</v>
      </c>
    </row>
    <row r="3026" spans="1:10" x14ac:dyDescent="0.3">
      <c r="A3026" s="1">
        <v>1971822</v>
      </c>
      <c r="B3026" s="1" t="s">
        <v>5652</v>
      </c>
      <c r="C3026" s="1" t="s">
        <v>22</v>
      </c>
      <c r="D3026" s="1" t="s">
        <v>5653</v>
      </c>
      <c r="E3026" s="2">
        <v>0</v>
      </c>
      <c r="F3026" s="1">
        <v>26</v>
      </c>
      <c r="G3026" s="1" t="s">
        <v>72</v>
      </c>
      <c r="H3026" s="1">
        <f t="shared" si="47"/>
        <v>0</v>
      </c>
      <c r="I3026" s="1" t="s">
        <v>22</v>
      </c>
      <c r="J3026" s="1" t="s">
        <v>0</v>
      </c>
    </row>
    <row r="3027" spans="1:10" x14ac:dyDescent="0.3">
      <c r="A3027" s="1">
        <v>1971823</v>
      </c>
      <c r="B3027" s="1" t="s">
        <v>5654</v>
      </c>
      <c r="C3027" s="1" t="s">
        <v>22</v>
      </c>
      <c r="D3027" s="1" t="s">
        <v>5655</v>
      </c>
      <c r="E3027" s="2">
        <v>0</v>
      </c>
      <c r="F3027" s="1">
        <v>88</v>
      </c>
      <c r="G3027" s="1" t="s">
        <v>72</v>
      </c>
      <c r="H3027" s="1">
        <f t="shared" si="47"/>
        <v>0</v>
      </c>
      <c r="I3027" s="1" t="s">
        <v>22</v>
      </c>
      <c r="J3027" s="1" t="s">
        <v>0</v>
      </c>
    </row>
    <row r="3028" spans="1:10" x14ac:dyDescent="0.3">
      <c r="A3028" s="1">
        <v>1971824</v>
      </c>
      <c r="B3028" s="1" t="s">
        <v>5656</v>
      </c>
      <c r="C3028" s="1" t="s">
        <v>22</v>
      </c>
      <c r="D3028" s="1" t="s">
        <v>5657</v>
      </c>
      <c r="E3028" s="2">
        <v>0</v>
      </c>
      <c r="F3028" s="1">
        <v>39</v>
      </c>
      <c r="G3028" s="1" t="s">
        <v>72</v>
      </c>
      <c r="H3028" s="1">
        <f t="shared" si="47"/>
        <v>0</v>
      </c>
      <c r="I3028" s="1" t="s">
        <v>22</v>
      </c>
      <c r="J3028" s="1" t="s">
        <v>0</v>
      </c>
    </row>
    <row r="3029" spans="1:10" x14ac:dyDescent="0.3">
      <c r="A3029" s="1">
        <v>1971825</v>
      </c>
      <c r="B3029" s="1" t="s">
        <v>5658</v>
      </c>
      <c r="C3029" s="1" t="s">
        <v>22</v>
      </c>
      <c r="D3029" s="1" t="s">
        <v>5659</v>
      </c>
      <c r="E3029" s="2">
        <v>0</v>
      </c>
      <c r="F3029" s="1">
        <v>39</v>
      </c>
      <c r="G3029" s="1" t="s">
        <v>72</v>
      </c>
      <c r="H3029" s="1">
        <f t="shared" si="47"/>
        <v>0</v>
      </c>
      <c r="I3029" s="1" t="s">
        <v>22</v>
      </c>
      <c r="J3029" s="1" t="s">
        <v>0</v>
      </c>
    </row>
    <row r="3030" spans="1:10" x14ac:dyDescent="0.3">
      <c r="A3030" s="1">
        <v>1971826</v>
      </c>
      <c r="B3030" s="1" t="s">
        <v>5660</v>
      </c>
      <c r="C3030" s="1" t="s">
        <v>22</v>
      </c>
      <c r="D3030" s="1" t="s">
        <v>5661</v>
      </c>
      <c r="E3030" s="2">
        <v>0</v>
      </c>
      <c r="F3030" s="1">
        <v>8</v>
      </c>
      <c r="G3030" s="1" t="s">
        <v>72</v>
      </c>
      <c r="H3030" s="1">
        <f t="shared" si="47"/>
        <v>0</v>
      </c>
      <c r="I3030" s="1" t="s">
        <v>22</v>
      </c>
      <c r="J3030" s="1" t="s">
        <v>0</v>
      </c>
    </row>
    <row r="3031" spans="1:10" x14ac:dyDescent="0.3">
      <c r="A3031" s="1">
        <v>1971827</v>
      </c>
      <c r="B3031" s="1" t="s">
        <v>5662</v>
      </c>
      <c r="C3031" s="1" t="s">
        <v>22</v>
      </c>
      <c r="D3031" s="1" t="s">
        <v>5663</v>
      </c>
      <c r="E3031" s="2">
        <v>0</v>
      </c>
      <c r="F3031" s="1">
        <v>36</v>
      </c>
      <c r="G3031" s="1" t="s">
        <v>72</v>
      </c>
      <c r="H3031" s="1">
        <f t="shared" si="47"/>
        <v>0</v>
      </c>
      <c r="I3031" s="1" t="s">
        <v>22</v>
      </c>
      <c r="J3031" s="1" t="s">
        <v>0</v>
      </c>
    </row>
    <row r="3032" spans="1:10" x14ac:dyDescent="0.3">
      <c r="A3032" s="1">
        <v>1971828</v>
      </c>
      <c r="B3032" s="1" t="s">
        <v>5664</v>
      </c>
      <c r="C3032" s="1" t="s">
        <v>22</v>
      </c>
      <c r="D3032" s="1" t="s">
        <v>5665</v>
      </c>
      <c r="E3032" s="2">
        <v>0</v>
      </c>
      <c r="F3032" s="1">
        <v>34</v>
      </c>
      <c r="G3032" s="1" t="s">
        <v>72</v>
      </c>
      <c r="H3032" s="1">
        <f t="shared" si="47"/>
        <v>0</v>
      </c>
      <c r="I3032" s="1" t="s">
        <v>22</v>
      </c>
      <c r="J3032" s="1" t="s">
        <v>0</v>
      </c>
    </row>
    <row r="3033" spans="1:10" x14ac:dyDescent="0.3">
      <c r="A3033" s="1">
        <v>1971829</v>
      </c>
      <c r="B3033" s="1" t="s">
        <v>5666</v>
      </c>
      <c r="C3033" s="1" t="s">
        <v>22</v>
      </c>
      <c r="D3033" s="1" t="s">
        <v>5667</v>
      </c>
      <c r="E3033" s="2">
        <v>0</v>
      </c>
      <c r="F3033" s="1">
        <v>2</v>
      </c>
      <c r="G3033" s="1" t="s">
        <v>72</v>
      </c>
      <c r="H3033" s="1">
        <f t="shared" si="47"/>
        <v>0</v>
      </c>
      <c r="I3033" s="1" t="s">
        <v>22</v>
      </c>
      <c r="J3033" s="1" t="s">
        <v>0</v>
      </c>
    </row>
    <row r="3034" spans="1:10" x14ac:dyDescent="0.3">
      <c r="A3034" s="1">
        <v>1971830</v>
      </c>
      <c r="B3034" s="1" t="s">
        <v>5668</v>
      </c>
      <c r="C3034" s="1" t="s">
        <v>22</v>
      </c>
      <c r="D3034" s="1" t="s">
        <v>5669</v>
      </c>
      <c r="E3034" s="2">
        <v>0</v>
      </c>
      <c r="F3034" s="1">
        <v>49</v>
      </c>
      <c r="G3034" s="1" t="s">
        <v>72</v>
      </c>
      <c r="H3034" s="1">
        <f t="shared" si="47"/>
        <v>0</v>
      </c>
      <c r="I3034" s="1" t="s">
        <v>22</v>
      </c>
      <c r="J3034" s="1" t="s">
        <v>0</v>
      </c>
    </row>
    <row r="3035" spans="1:10" ht="28.8" x14ac:dyDescent="0.3">
      <c r="A3035" s="1">
        <v>1971831</v>
      </c>
      <c r="B3035" s="1" t="s">
        <v>5670</v>
      </c>
      <c r="C3035" s="1" t="s">
        <v>22</v>
      </c>
      <c r="D3035" s="1" t="s">
        <v>5671</v>
      </c>
      <c r="E3035" s="2">
        <v>0</v>
      </c>
      <c r="F3035" s="1">
        <v>19</v>
      </c>
      <c r="G3035" s="1" t="s">
        <v>72</v>
      </c>
      <c r="H3035" s="1">
        <f t="shared" si="47"/>
        <v>0</v>
      </c>
      <c r="I3035" s="1" t="s">
        <v>22</v>
      </c>
      <c r="J3035" s="1" t="s">
        <v>0</v>
      </c>
    </row>
    <row r="3036" spans="1:10" x14ac:dyDescent="0.3">
      <c r="A3036" s="1">
        <v>1971832</v>
      </c>
      <c r="B3036" s="1" t="s">
        <v>5672</v>
      </c>
      <c r="C3036" s="1" t="s">
        <v>22</v>
      </c>
      <c r="D3036" s="1" t="s">
        <v>5673</v>
      </c>
      <c r="E3036" s="2">
        <v>0</v>
      </c>
      <c r="F3036" s="1">
        <v>1</v>
      </c>
      <c r="G3036" s="1" t="s">
        <v>72</v>
      </c>
      <c r="H3036" s="1">
        <f t="shared" si="47"/>
        <v>0</v>
      </c>
      <c r="I3036" s="1" t="s">
        <v>22</v>
      </c>
      <c r="J3036" s="1" t="s">
        <v>0</v>
      </c>
    </row>
    <row r="3037" spans="1:10" x14ac:dyDescent="0.3">
      <c r="A3037" s="1">
        <v>1971833</v>
      </c>
      <c r="B3037" s="1" t="s">
        <v>5674</v>
      </c>
      <c r="C3037" s="1" t="s">
        <v>22</v>
      </c>
      <c r="D3037" s="1" t="s">
        <v>5675</v>
      </c>
      <c r="E3037" s="2">
        <v>0</v>
      </c>
      <c r="F3037" s="1">
        <v>1</v>
      </c>
      <c r="G3037" s="1" t="s">
        <v>72</v>
      </c>
      <c r="H3037" s="1">
        <f t="shared" si="47"/>
        <v>0</v>
      </c>
      <c r="I3037" s="1" t="s">
        <v>22</v>
      </c>
      <c r="J3037" s="1" t="s">
        <v>0</v>
      </c>
    </row>
    <row r="3038" spans="1:10" x14ac:dyDescent="0.3">
      <c r="A3038" s="1">
        <v>1971834</v>
      </c>
      <c r="B3038" s="1" t="s">
        <v>5676</v>
      </c>
      <c r="C3038" s="1" t="s">
        <v>22</v>
      </c>
      <c r="D3038" s="1" t="s">
        <v>5677</v>
      </c>
      <c r="E3038" s="2">
        <v>0</v>
      </c>
      <c r="F3038" s="1">
        <v>5</v>
      </c>
      <c r="G3038" s="1" t="s">
        <v>72</v>
      </c>
      <c r="H3038" s="1">
        <f t="shared" si="47"/>
        <v>0</v>
      </c>
      <c r="I3038" s="1" t="s">
        <v>22</v>
      </c>
      <c r="J3038" s="1" t="s">
        <v>0</v>
      </c>
    </row>
    <row r="3039" spans="1:10" ht="28.8" x14ac:dyDescent="0.3">
      <c r="A3039" s="1">
        <v>1971835</v>
      </c>
      <c r="B3039" s="1" t="s">
        <v>5678</v>
      </c>
      <c r="C3039" s="1" t="s">
        <v>22</v>
      </c>
      <c r="D3039" s="1" t="s">
        <v>5679</v>
      </c>
      <c r="E3039" s="2">
        <v>0</v>
      </c>
      <c r="F3039" s="1">
        <v>5</v>
      </c>
      <c r="G3039" s="1" t="s">
        <v>72</v>
      </c>
      <c r="H3039" s="1">
        <f t="shared" si="47"/>
        <v>0</v>
      </c>
      <c r="I3039" s="1" t="s">
        <v>22</v>
      </c>
      <c r="J3039" s="1" t="s">
        <v>0</v>
      </c>
    </row>
    <row r="3040" spans="1:10" x14ac:dyDescent="0.3">
      <c r="A3040" s="1">
        <v>1971836</v>
      </c>
      <c r="B3040" s="1" t="s">
        <v>5680</v>
      </c>
      <c r="C3040" s="1" t="s">
        <v>22</v>
      </c>
      <c r="D3040" s="1" t="s">
        <v>5681</v>
      </c>
      <c r="E3040" s="2">
        <v>0</v>
      </c>
      <c r="F3040" s="1">
        <v>10</v>
      </c>
      <c r="G3040" s="1" t="s">
        <v>72</v>
      </c>
      <c r="H3040" s="1">
        <f t="shared" si="47"/>
        <v>0</v>
      </c>
      <c r="I3040" s="1" t="s">
        <v>22</v>
      </c>
      <c r="J3040" s="1" t="s">
        <v>0</v>
      </c>
    </row>
    <row r="3041" spans="1:10" x14ac:dyDescent="0.3">
      <c r="A3041" s="1">
        <v>1971837</v>
      </c>
      <c r="B3041" s="1" t="s">
        <v>5682</v>
      </c>
      <c r="C3041" s="1" t="s">
        <v>5683</v>
      </c>
      <c r="D3041" s="1" t="s">
        <v>5684</v>
      </c>
      <c r="E3041" s="1">
        <f>ROUND(H3042+H3043+H3044+H3045+H3046+H3047+H3048+H3049+H3050+H3051,2)</f>
        <v>0</v>
      </c>
      <c r="F3041" s="1">
        <v>1</v>
      </c>
      <c r="G3041" s="1" t="s">
        <v>0</v>
      </c>
      <c r="H3041" s="1">
        <f t="shared" si="47"/>
        <v>0</v>
      </c>
      <c r="I3041" s="1" t="s">
        <v>22</v>
      </c>
      <c r="J3041" s="1" t="s">
        <v>0</v>
      </c>
    </row>
    <row r="3042" spans="1:10" ht="28.8" x14ac:dyDescent="0.3">
      <c r="A3042" s="1">
        <v>1971838</v>
      </c>
      <c r="B3042" s="1" t="s">
        <v>5685</v>
      </c>
      <c r="C3042" s="1" t="s">
        <v>22</v>
      </c>
      <c r="D3042" s="1" t="s">
        <v>5686</v>
      </c>
      <c r="E3042" s="2">
        <v>0</v>
      </c>
      <c r="F3042" s="1">
        <v>2730</v>
      </c>
      <c r="G3042" s="1" t="s">
        <v>79</v>
      </c>
      <c r="H3042" s="1">
        <f t="shared" si="47"/>
        <v>0</v>
      </c>
      <c r="I3042" s="1" t="s">
        <v>22</v>
      </c>
      <c r="J3042" s="1" t="s">
        <v>0</v>
      </c>
    </row>
    <row r="3043" spans="1:10" ht="28.8" x14ac:dyDescent="0.3">
      <c r="A3043" s="1">
        <v>1971839</v>
      </c>
      <c r="B3043" s="1" t="s">
        <v>5687</v>
      </c>
      <c r="C3043" s="1" t="s">
        <v>22</v>
      </c>
      <c r="D3043" s="1" t="s">
        <v>5688</v>
      </c>
      <c r="E3043" s="2">
        <v>0</v>
      </c>
      <c r="F3043" s="1">
        <v>1870</v>
      </c>
      <c r="G3043" s="1" t="s">
        <v>79</v>
      </c>
      <c r="H3043" s="1">
        <f t="shared" si="47"/>
        <v>0</v>
      </c>
      <c r="I3043" s="1" t="s">
        <v>22</v>
      </c>
      <c r="J3043" s="1" t="s">
        <v>0</v>
      </c>
    </row>
    <row r="3044" spans="1:10" ht="28.8" x14ac:dyDescent="0.3">
      <c r="A3044" s="1">
        <v>1971840</v>
      </c>
      <c r="B3044" s="1" t="s">
        <v>5689</v>
      </c>
      <c r="C3044" s="1" t="s">
        <v>22</v>
      </c>
      <c r="D3044" s="1" t="s">
        <v>5690</v>
      </c>
      <c r="E3044" s="2">
        <v>0</v>
      </c>
      <c r="F3044" s="1">
        <v>110</v>
      </c>
      <c r="G3044" s="1" t="s">
        <v>79</v>
      </c>
      <c r="H3044" s="1">
        <f t="shared" si="47"/>
        <v>0</v>
      </c>
      <c r="I3044" s="1" t="s">
        <v>22</v>
      </c>
      <c r="J3044" s="1" t="s">
        <v>0</v>
      </c>
    </row>
    <row r="3045" spans="1:10" x14ac:dyDescent="0.3">
      <c r="A3045" s="1">
        <v>1971841</v>
      </c>
      <c r="B3045" s="1" t="s">
        <v>5691</v>
      </c>
      <c r="C3045" s="1" t="s">
        <v>22</v>
      </c>
      <c r="D3045" s="1" t="s">
        <v>5692</v>
      </c>
      <c r="E3045" s="2">
        <v>0</v>
      </c>
      <c r="F3045" s="1">
        <v>9600</v>
      </c>
      <c r="G3045" s="1" t="s">
        <v>79</v>
      </c>
      <c r="H3045" s="1">
        <f t="shared" si="47"/>
        <v>0</v>
      </c>
      <c r="I3045" s="1" t="s">
        <v>22</v>
      </c>
      <c r="J3045" s="1" t="s">
        <v>0</v>
      </c>
    </row>
    <row r="3046" spans="1:10" x14ac:dyDescent="0.3">
      <c r="A3046" s="1">
        <v>1971842</v>
      </c>
      <c r="B3046" s="1" t="s">
        <v>5693</v>
      </c>
      <c r="C3046" s="1" t="s">
        <v>22</v>
      </c>
      <c r="D3046" s="1" t="s">
        <v>5694</v>
      </c>
      <c r="E3046" s="2">
        <v>0</v>
      </c>
      <c r="F3046" s="1">
        <v>250</v>
      </c>
      <c r="G3046" s="1" t="s">
        <v>79</v>
      </c>
      <c r="H3046" s="1">
        <f t="shared" si="47"/>
        <v>0</v>
      </c>
      <c r="I3046" s="1" t="s">
        <v>22</v>
      </c>
      <c r="J3046" s="1" t="s">
        <v>0</v>
      </c>
    </row>
    <row r="3047" spans="1:10" x14ac:dyDescent="0.3">
      <c r="A3047" s="1">
        <v>1971843</v>
      </c>
      <c r="B3047" s="1" t="s">
        <v>5695</v>
      </c>
      <c r="C3047" s="1" t="s">
        <v>22</v>
      </c>
      <c r="D3047" s="1" t="s">
        <v>5696</v>
      </c>
      <c r="E3047" s="2">
        <v>0</v>
      </c>
      <c r="F3047" s="1">
        <v>9600</v>
      </c>
      <c r="G3047" s="1" t="s">
        <v>72</v>
      </c>
      <c r="H3047" s="1">
        <f t="shared" si="47"/>
        <v>0</v>
      </c>
      <c r="I3047" s="1" t="s">
        <v>22</v>
      </c>
      <c r="J3047" s="1" t="s">
        <v>0</v>
      </c>
    </row>
    <row r="3048" spans="1:10" x14ac:dyDescent="0.3">
      <c r="A3048" s="1">
        <v>1971844</v>
      </c>
      <c r="B3048" s="1" t="s">
        <v>5697</v>
      </c>
      <c r="C3048" s="1" t="s">
        <v>22</v>
      </c>
      <c r="D3048" s="1" t="s">
        <v>5698</v>
      </c>
      <c r="E3048" s="2">
        <v>0</v>
      </c>
      <c r="F3048" s="1">
        <v>550</v>
      </c>
      <c r="G3048" s="1" t="s">
        <v>79</v>
      </c>
      <c r="H3048" s="1">
        <f t="shared" si="47"/>
        <v>0</v>
      </c>
      <c r="I3048" s="1" t="s">
        <v>22</v>
      </c>
      <c r="J3048" s="1" t="s">
        <v>0</v>
      </c>
    </row>
    <row r="3049" spans="1:10" x14ac:dyDescent="0.3">
      <c r="A3049" s="1">
        <v>1971845</v>
      </c>
      <c r="B3049" s="1" t="s">
        <v>5699</v>
      </c>
      <c r="C3049" s="1" t="s">
        <v>22</v>
      </c>
      <c r="D3049" s="1" t="s">
        <v>5700</v>
      </c>
      <c r="E3049" s="2">
        <v>0</v>
      </c>
      <c r="F3049" s="1">
        <v>12</v>
      </c>
      <c r="G3049" s="1" t="s">
        <v>72</v>
      </c>
      <c r="H3049" s="1">
        <f t="shared" si="47"/>
        <v>0</v>
      </c>
      <c r="I3049" s="1" t="s">
        <v>22</v>
      </c>
      <c r="J3049" s="1" t="s">
        <v>0</v>
      </c>
    </row>
    <row r="3050" spans="1:10" x14ac:dyDescent="0.3">
      <c r="A3050" s="1">
        <v>1971846</v>
      </c>
      <c r="B3050" s="1" t="s">
        <v>5701</v>
      </c>
      <c r="C3050" s="1" t="s">
        <v>22</v>
      </c>
      <c r="D3050" s="1" t="s">
        <v>5702</v>
      </c>
      <c r="E3050" s="2">
        <v>0</v>
      </c>
      <c r="F3050" s="1">
        <v>250</v>
      </c>
      <c r="G3050" s="1" t="s">
        <v>79</v>
      </c>
      <c r="H3050" s="1">
        <f t="shared" si="47"/>
        <v>0</v>
      </c>
      <c r="I3050" s="1" t="s">
        <v>22</v>
      </c>
      <c r="J3050" s="1" t="s">
        <v>0</v>
      </c>
    </row>
    <row r="3051" spans="1:10" x14ac:dyDescent="0.3">
      <c r="A3051" s="1">
        <v>1971847</v>
      </c>
      <c r="B3051" s="1" t="s">
        <v>5703</v>
      </c>
      <c r="C3051" s="1" t="s">
        <v>22</v>
      </c>
      <c r="D3051" s="1" t="s">
        <v>5705</v>
      </c>
      <c r="E3051" s="2">
        <v>0</v>
      </c>
      <c r="F3051" s="1">
        <v>1</v>
      </c>
      <c r="G3051" s="1" t="s">
        <v>5704</v>
      </c>
      <c r="H3051" s="1">
        <f t="shared" si="47"/>
        <v>0</v>
      </c>
      <c r="I3051" s="1" t="s">
        <v>22</v>
      </c>
      <c r="J3051" s="1" t="s">
        <v>0</v>
      </c>
    </row>
    <row r="3052" spans="1:10" x14ac:dyDescent="0.3">
      <c r="A3052" s="1">
        <v>1971848</v>
      </c>
      <c r="B3052" s="1" t="s">
        <v>5706</v>
      </c>
      <c r="C3052" s="1" t="s">
        <v>5707</v>
      </c>
      <c r="D3052" s="1" t="s">
        <v>5708</v>
      </c>
      <c r="E3052" s="1">
        <f>ROUND(H3053+H3054+H3055+H3056+H3057+H3058+H3059+H3060+H3061+H3062+H3063+H3064+H3065+H3066,2)</f>
        <v>0</v>
      </c>
      <c r="F3052" s="1">
        <v>1</v>
      </c>
      <c r="G3052" s="1" t="s">
        <v>0</v>
      </c>
      <c r="H3052" s="1">
        <f t="shared" si="47"/>
        <v>0</v>
      </c>
      <c r="I3052" s="1" t="s">
        <v>22</v>
      </c>
      <c r="J3052" s="1" t="s">
        <v>0</v>
      </c>
    </row>
    <row r="3053" spans="1:10" ht="28.8" x14ac:dyDescent="0.3">
      <c r="A3053" s="1">
        <v>1971849</v>
      </c>
      <c r="B3053" s="1" t="s">
        <v>5709</v>
      </c>
      <c r="C3053" s="1" t="s">
        <v>22</v>
      </c>
      <c r="D3053" s="1" t="s">
        <v>5710</v>
      </c>
      <c r="E3053" s="2">
        <v>0</v>
      </c>
      <c r="F3053" s="1">
        <v>4710</v>
      </c>
      <c r="G3053" s="1" t="s">
        <v>79</v>
      </c>
      <c r="H3053" s="1">
        <f t="shared" si="47"/>
        <v>0</v>
      </c>
      <c r="I3053" s="1" t="s">
        <v>22</v>
      </c>
      <c r="J3053" s="1" t="s">
        <v>0</v>
      </c>
    </row>
    <row r="3054" spans="1:10" ht="28.8" x14ac:dyDescent="0.3">
      <c r="A3054" s="1">
        <v>1971850</v>
      </c>
      <c r="B3054" s="1" t="s">
        <v>5711</v>
      </c>
      <c r="C3054" s="1" t="s">
        <v>22</v>
      </c>
      <c r="D3054" s="1" t="s">
        <v>5712</v>
      </c>
      <c r="E3054" s="2">
        <v>0</v>
      </c>
      <c r="F3054" s="1">
        <v>204</v>
      </c>
      <c r="G3054" s="1" t="s">
        <v>72</v>
      </c>
      <c r="H3054" s="1">
        <f t="shared" si="47"/>
        <v>0</v>
      </c>
      <c r="I3054" s="1" t="s">
        <v>22</v>
      </c>
      <c r="J3054" s="1" t="s">
        <v>0</v>
      </c>
    </row>
    <row r="3055" spans="1:10" ht="28.8" x14ac:dyDescent="0.3">
      <c r="A3055" s="1">
        <v>1971851</v>
      </c>
      <c r="B3055" s="1" t="s">
        <v>5713</v>
      </c>
      <c r="C3055" s="1" t="s">
        <v>22</v>
      </c>
      <c r="D3055" s="1" t="s">
        <v>5714</v>
      </c>
      <c r="E3055" s="2">
        <v>0</v>
      </c>
      <c r="F3055" s="1">
        <v>26</v>
      </c>
      <c r="G3055" s="1" t="s">
        <v>72</v>
      </c>
      <c r="H3055" s="1">
        <f t="shared" si="47"/>
        <v>0</v>
      </c>
      <c r="I3055" s="1" t="s">
        <v>22</v>
      </c>
      <c r="J3055" s="1" t="s">
        <v>0</v>
      </c>
    </row>
    <row r="3056" spans="1:10" ht="28.8" x14ac:dyDescent="0.3">
      <c r="A3056" s="1">
        <v>1971852</v>
      </c>
      <c r="B3056" s="1" t="s">
        <v>5715</v>
      </c>
      <c r="C3056" s="1" t="s">
        <v>22</v>
      </c>
      <c r="D3056" s="1" t="s">
        <v>5716</v>
      </c>
      <c r="E3056" s="2">
        <v>0</v>
      </c>
      <c r="F3056" s="1">
        <v>39</v>
      </c>
      <c r="G3056" s="1" t="s">
        <v>72</v>
      </c>
      <c r="H3056" s="1">
        <f t="shared" si="47"/>
        <v>0</v>
      </c>
      <c r="I3056" s="1" t="s">
        <v>22</v>
      </c>
      <c r="J3056" s="1" t="s">
        <v>0</v>
      </c>
    </row>
    <row r="3057" spans="1:10" ht="28.8" x14ac:dyDescent="0.3">
      <c r="A3057" s="1">
        <v>1971853</v>
      </c>
      <c r="B3057" s="1" t="s">
        <v>5717</v>
      </c>
      <c r="C3057" s="1" t="s">
        <v>22</v>
      </c>
      <c r="D3057" s="1" t="s">
        <v>5718</v>
      </c>
      <c r="E3057" s="2">
        <v>0</v>
      </c>
      <c r="F3057" s="1">
        <v>88</v>
      </c>
      <c r="G3057" s="1" t="s">
        <v>72</v>
      </c>
      <c r="H3057" s="1">
        <f t="shared" si="47"/>
        <v>0</v>
      </c>
      <c r="I3057" s="1" t="s">
        <v>22</v>
      </c>
      <c r="J3057" s="1" t="s">
        <v>0</v>
      </c>
    </row>
    <row r="3058" spans="1:10" x14ac:dyDescent="0.3">
      <c r="A3058" s="1">
        <v>1971854</v>
      </c>
      <c r="B3058" s="1" t="s">
        <v>5719</v>
      </c>
      <c r="C3058" s="1" t="s">
        <v>22</v>
      </c>
      <c r="D3058" s="1" t="s">
        <v>5720</v>
      </c>
      <c r="E3058" s="2">
        <v>0</v>
      </c>
      <c r="F3058" s="1">
        <v>5</v>
      </c>
      <c r="G3058" s="1" t="s">
        <v>72</v>
      </c>
      <c r="H3058" s="1">
        <f t="shared" si="47"/>
        <v>0</v>
      </c>
      <c r="I3058" s="1" t="s">
        <v>22</v>
      </c>
      <c r="J3058" s="1" t="s">
        <v>0</v>
      </c>
    </row>
    <row r="3059" spans="1:10" ht="28.8" x14ac:dyDescent="0.3">
      <c r="A3059" s="1">
        <v>1971855</v>
      </c>
      <c r="B3059" s="1" t="s">
        <v>5721</v>
      </c>
      <c r="C3059" s="1" t="s">
        <v>22</v>
      </c>
      <c r="D3059" s="1" t="s">
        <v>2756</v>
      </c>
      <c r="E3059" s="2">
        <v>0</v>
      </c>
      <c r="F3059" s="1">
        <v>550</v>
      </c>
      <c r="G3059" s="1" t="s">
        <v>79</v>
      </c>
      <c r="H3059" s="1">
        <f t="shared" si="47"/>
        <v>0</v>
      </c>
      <c r="I3059" s="1" t="s">
        <v>22</v>
      </c>
      <c r="J3059" s="1" t="s">
        <v>0</v>
      </c>
    </row>
    <row r="3060" spans="1:10" ht="28.8" x14ac:dyDescent="0.3">
      <c r="A3060" s="1">
        <v>1971856</v>
      </c>
      <c r="B3060" s="1" t="s">
        <v>5722</v>
      </c>
      <c r="C3060" s="1" t="s">
        <v>22</v>
      </c>
      <c r="D3060" s="1" t="s">
        <v>5723</v>
      </c>
      <c r="E3060" s="2">
        <v>0</v>
      </c>
      <c r="F3060" s="1">
        <v>8</v>
      </c>
      <c r="G3060" s="1" t="s">
        <v>72</v>
      </c>
      <c r="H3060" s="1">
        <f t="shared" si="47"/>
        <v>0</v>
      </c>
      <c r="I3060" s="1" t="s">
        <v>22</v>
      </c>
      <c r="J3060" s="1" t="s">
        <v>0</v>
      </c>
    </row>
    <row r="3061" spans="1:10" ht="28.8" x14ac:dyDescent="0.3">
      <c r="A3061" s="1">
        <v>1971857</v>
      </c>
      <c r="B3061" s="1" t="s">
        <v>5724</v>
      </c>
      <c r="C3061" s="1" t="s">
        <v>22</v>
      </c>
      <c r="D3061" s="1" t="s">
        <v>5725</v>
      </c>
      <c r="E3061" s="2">
        <v>0</v>
      </c>
      <c r="F3061" s="1">
        <v>250</v>
      </c>
      <c r="G3061" s="1" t="s">
        <v>79</v>
      </c>
      <c r="H3061" s="1">
        <f t="shared" si="47"/>
        <v>0</v>
      </c>
      <c r="I3061" s="1" t="s">
        <v>22</v>
      </c>
      <c r="J3061" s="1" t="s">
        <v>0</v>
      </c>
    </row>
    <row r="3062" spans="1:10" ht="28.8" x14ac:dyDescent="0.3">
      <c r="A3062" s="1">
        <v>1971858</v>
      </c>
      <c r="B3062" s="1" t="s">
        <v>5726</v>
      </c>
      <c r="C3062" s="1" t="s">
        <v>22</v>
      </c>
      <c r="D3062" s="1" t="s">
        <v>5727</v>
      </c>
      <c r="E3062" s="2">
        <v>0</v>
      </c>
      <c r="F3062" s="1">
        <v>50</v>
      </c>
      <c r="G3062" s="1" t="s">
        <v>72</v>
      </c>
      <c r="H3062" s="1">
        <f t="shared" si="47"/>
        <v>0</v>
      </c>
      <c r="I3062" s="1" t="s">
        <v>22</v>
      </c>
      <c r="J3062" s="1" t="s">
        <v>0</v>
      </c>
    </row>
    <row r="3063" spans="1:10" x14ac:dyDescent="0.3">
      <c r="A3063" s="1">
        <v>1971859</v>
      </c>
      <c r="B3063" s="1" t="s">
        <v>5728</v>
      </c>
      <c r="C3063" s="1" t="s">
        <v>22</v>
      </c>
      <c r="D3063" s="1" t="s">
        <v>5729</v>
      </c>
      <c r="E3063" s="2">
        <v>0</v>
      </c>
      <c r="F3063" s="1">
        <v>39</v>
      </c>
      <c r="G3063" s="1" t="s">
        <v>72</v>
      </c>
      <c r="H3063" s="1">
        <f t="shared" si="47"/>
        <v>0</v>
      </c>
      <c r="I3063" s="1" t="s">
        <v>22</v>
      </c>
      <c r="J3063" s="1" t="s">
        <v>0</v>
      </c>
    </row>
    <row r="3064" spans="1:10" ht="28.8" x14ac:dyDescent="0.3">
      <c r="A3064" s="1">
        <v>1971860</v>
      </c>
      <c r="B3064" s="1" t="s">
        <v>5730</v>
      </c>
      <c r="C3064" s="1" t="s">
        <v>22</v>
      </c>
      <c r="D3064" s="1" t="s">
        <v>2549</v>
      </c>
      <c r="E3064" s="2">
        <v>0</v>
      </c>
      <c r="F3064" s="1">
        <v>50</v>
      </c>
      <c r="G3064" s="1" t="s">
        <v>72</v>
      </c>
      <c r="H3064" s="1">
        <f t="shared" si="47"/>
        <v>0</v>
      </c>
      <c r="I3064" s="1" t="s">
        <v>22</v>
      </c>
      <c r="J3064" s="1" t="s">
        <v>0</v>
      </c>
    </row>
    <row r="3065" spans="1:10" ht="28.8" x14ac:dyDescent="0.3">
      <c r="A3065" s="1">
        <v>1971861</v>
      </c>
      <c r="B3065" s="1" t="s">
        <v>5731</v>
      </c>
      <c r="C3065" s="1" t="s">
        <v>22</v>
      </c>
      <c r="D3065" s="1" t="s">
        <v>5732</v>
      </c>
      <c r="E3065" s="2">
        <v>0</v>
      </c>
      <c r="F3065" s="1">
        <v>1</v>
      </c>
      <c r="G3065" s="1" t="s">
        <v>5704</v>
      </c>
      <c r="H3065" s="1">
        <f t="shared" si="47"/>
        <v>0</v>
      </c>
      <c r="I3065" s="1" t="s">
        <v>22</v>
      </c>
      <c r="J3065" s="1" t="s">
        <v>0</v>
      </c>
    </row>
    <row r="3066" spans="1:10" x14ac:dyDescent="0.3">
      <c r="A3066" s="1">
        <v>1971862</v>
      </c>
      <c r="B3066" s="1" t="s">
        <v>5733</v>
      </c>
      <c r="C3066" s="1" t="s">
        <v>22</v>
      </c>
      <c r="D3066" s="1" t="s">
        <v>5734</v>
      </c>
      <c r="E3066" s="2">
        <v>0</v>
      </c>
      <c r="F3066" s="1">
        <v>1</v>
      </c>
      <c r="G3066" s="1" t="s">
        <v>860</v>
      </c>
      <c r="H3066" s="1">
        <f t="shared" si="47"/>
        <v>0</v>
      </c>
      <c r="I3066" s="1" t="s">
        <v>22</v>
      </c>
      <c r="J3066" s="1" t="s">
        <v>0</v>
      </c>
    </row>
    <row r="3067" spans="1:10" x14ac:dyDescent="0.3">
      <c r="A3067" s="1">
        <v>1971863</v>
      </c>
      <c r="B3067" s="1" t="s">
        <v>5735</v>
      </c>
      <c r="C3067" s="1" t="s">
        <v>5736</v>
      </c>
      <c r="D3067" s="1" t="s">
        <v>5737</v>
      </c>
      <c r="E3067" s="1">
        <f>ROUND(H3068+H3069+H3070+H3071+H3072+H3073+H3074+H3075+H3076+H3077+H3078+H3079+H3080,2)</f>
        <v>0</v>
      </c>
      <c r="F3067" s="1">
        <v>1</v>
      </c>
      <c r="G3067" s="1" t="s">
        <v>0</v>
      </c>
      <c r="H3067" s="1">
        <f t="shared" si="47"/>
        <v>0</v>
      </c>
      <c r="I3067" s="1" t="s">
        <v>22</v>
      </c>
      <c r="J3067" s="1" t="s">
        <v>0</v>
      </c>
    </row>
    <row r="3068" spans="1:10" ht="28.8" x14ac:dyDescent="0.3">
      <c r="A3068" s="1">
        <v>1971864</v>
      </c>
      <c r="B3068" s="1" t="s">
        <v>5738</v>
      </c>
      <c r="C3068" s="1" t="s">
        <v>22</v>
      </c>
      <c r="D3068" s="1" t="s">
        <v>5739</v>
      </c>
      <c r="E3068" s="2">
        <v>0</v>
      </c>
      <c r="F3068" s="1">
        <v>1</v>
      </c>
      <c r="G3068" s="1" t="s">
        <v>72</v>
      </c>
      <c r="H3068" s="1">
        <f t="shared" si="47"/>
        <v>0</v>
      </c>
      <c r="I3068" s="1" t="s">
        <v>22</v>
      </c>
      <c r="J3068" s="1" t="s">
        <v>0</v>
      </c>
    </row>
    <row r="3069" spans="1:10" x14ac:dyDescent="0.3">
      <c r="A3069" s="1">
        <v>1971865</v>
      </c>
      <c r="B3069" s="1" t="s">
        <v>5740</v>
      </c>
      <c r="C3069" s="1" t="s">
        <v>22</v>
      </c>
      <c r="D3069" s="1" t="s">
        <v>5741</v>
      </c>
      <c r="E3069" s="2">
        <v>0</v>
      </c>
      <c r="F3069" s="1">
        <v>5</v>
      </c>
      <c r="G3069" s="1" t="s">
        <v>72</v>
      </c>
      <c r="H3069" s="1">
        <f t="shared" si="47"/>
        <v>0</v>
      </c>
      <c r="I3069" s="1" t="s">
        <v>22</v>
      </c>
      <c r="J3069" s="1" t="s">
        <v>0</v>
      </c>
    </row>
    <row r="3070" spans="1:10" ht="28.8" x14ac:dyDescent="0.3">
      <c r="A3070" s="1">
        <v>1971866</v>
      </c>
      <c r="B3070" s="1" t="s">
        <v>5742</v>
      </c>
      <c r="C3070" s="1" t="s">
        <v>22</v>
      </c>
      <c r="D3070" s="1" t="s">
        <v>5743</v>
      </c>
      <c r="E3070" s="2">
        <v>0</v>
      </c>
      <c r="F3070" s="1">
        <v>367</v>
      </c>
      <c r="G3070" s="1" t="s">
        <v>72</v>
      </c>
      <c r="H3070" s="1">
        <f t="shared" si="47"/>
        <v>0</v>
      </c>
      <c r="I3070" s="1" t="s">
        <v>22</v>
      </c>
      <c r="J3070" s="1" t="s">
        <v>0</v>
      </c>
    </row>
    <row r="3071" spans="1:10" ht="28.8" x14ac:dyDescent="0.3">
      <c r="A3071" s="1">
        <v>1971867</v>
      </c>
      <c r="B3071" s="1" t="s">
        <v>5744</v>
      </c>
      <c r="C3071" s="1" t="s">
        <v>22</v>
      </c>
      <c r="D3071" s="1" t="s">
        <v>5745</v>
      </c>
      <c r="E3071" s="2">
        <v>0</v>
      </c>
      <c r="F3071" s="1">
        <v>367</v>
      </c>
      <c r="G3071" s="1" t="s">
        <v>72</v>
      </c>
      <c r="H3071" s="1">
        <f t="shared" si="47"/>
        <v>0</v>
      </c>
      <c r="I3071" s="1" t="s">
        <v>22</v>
      </c>
      <c r="J3071" s="1" t="s">
        <v>0</v>
      </c>
    </row>
    <row r="3072" spans="1:10" ht="28.8" x14ac:dyDescent="0.3">
      <c r="A3072" s="1">
        <v>1971868</v>
      </c>
      <c r="B3072" s="1" t="s">
        <v>5746</v>
      </c>
      <c r="C3072" s="1" t="s">
        <v>22</v>
      </c>
      <c r="D3072" s="1" t="s">
        <v>5747</v>
      </c>
      <c r="E3072" s="2">
        <v>0</v>
      </c>
      <c r="F3072" s="1">
        <v>1</v>
      </c>
      <c r="G3072" s="1" t="s">
        <v>5704</v>
      </c>
      <c r="H3072" s="1">
        <f t="shared" si="47"/>
        <v>0</v>
      </c>
      <c r="I3072" s="1" t="s">
        <v>22</v>
      </c>
      <c r="J3072" s="1" t="s">
        <v>0</v>
      </c>
    </row>
    <row r="3073" spans="1:10" ht="28.8" x14ac:dyDescent="0.3">
      <c r="A3073" s="1">
        <v>1971869</v>
      </c>
      <c r="B3073" s="1" t="s">
        <v>5748</v>
      </c>
      <c r="C3073" s="1" t="s">
        <v>22</v>
      </c>
      <c r="D3073" s="1" t="s">
        <v>5749</v>
      </c>
      <c r="E3073" s="2">
        <v>0</v>
      </c>
      <c r="F3073" s="1">
        <v>1</v>
      </c>
      <c r="G3073" s="1" t="s">
        <v>5704</v>
      </c>
      <c r="H3073" s="1">
        <f t="shared" si="47"/>
        <v>0</v>
      </c>
      <c r="I3073" s="1" t="s">
        <v>22</v>
      </c>
      <c r="J3073" s="1" t="s">
        <v>0</v>
      </c>
    </row>
    <row r="3074" spans="1:10" x14ac:dyDescent="0.3">
      <c r="A3074" s="1">
        <v>1971870</v>
      </c>
      <c r="B3074" s="1" t="s">
        <v>5750</v>
      </c>
      <c r="C3074" s="1" t="s">
        <v>22</v>
      </c>
      <c r="D3074" s="1" t="s">
        <v>5751</v>
      </c>
      <c r="E3074" s="2">
        <v>0</v>
      </c>
      <c r="F3074" s="1">
        <v>1</v>
      </c>
      <c r="G3074" s="1" t="s">
        <v>72</v>
      </c>
      <c r="H3074" s="1">
        <f t="shared" si="47"/>
        <v>0</v>
      </c>
      <c r="I3074" s="1" t="s">
        <v>22</v>
      </c>
      <c r="J3074" s="1" t="s">
        <v>0</v>
      </c>
    </row>
    <row r="3075" spans="1:10" x14ac:dyDescent="0.3">
      <c r="A3075" s="1">
        <v>1971871</v>
      </c>
      <c r="B3075" s="1" t="s">
        <v>5752</v>
      </c>
      <c r="C3075" s="1" t="s">
        <v>22</v>
      </c>
      <c r="D3075" s="1" t="s">
        <v>5753</v>
      </c>
      <c r="E3075" s="2">
        <v>0</v>
      </c>
      <c r="F3075" s="1">
        <v>1</v>
      </c>
      <c r="G3075" s="1" t="s">
        <v>5704</v>
      </c>
      <c r="H3075" s="1">
        <f t="shared" ref="H3075:H3138" si="48">IF(ISNUMBER(VALUE(E3075)),ROUND(SUM(ROUND(E3075,2)*F3075),2),"N")</f>
        <v>0</v>
      </c>
      <c r="I3075" s="1" t="s">
        <v>22</v>
      </c>
      <c r="J3075" s="1" t="s">
        <v>0</v>
      </c>
    </row>
    <row r="3076" spans="1:10" x14ac:dyDescent="0.3">
      <c r="A3076" s="1">
        <v>1971872</v>
      </c>
      <c r="B3076" s="1" t="s">
        <v>5754</v>
      </c>
      <c r="C3076" s="1" t="s">
        <v>22</v>
      </c>
      <c r="D3076" s="1" t="s">
        <v>2765</v>
      </c>
      <c r="E3076" s="2">
        <v>0</v>
      </c>
      <c r="F3076" s="1">
        <v>5</v>
      </c>
      <c r="G3076" s="1" t="s">
        <v>55</v>
      </c>
      <c r="H3076" s="1">
        <f t="shared" si="48"/>
        <v>0</v>
      </c>
      <c r="I3076" s="1" t="s">
        <v>22</v>
      </c>
      <c r="J3076" s="1" t="s">
        <v>0</v>
      </c>
    </row>
    <row r="3077" spans="1:10" x14ac:dyDescent="0.3">
      <c r="A3077" s="1">
        <v>1971873</v>
      </c>
      <c r="B3077" s="1" t="s">
        <v>5755</v>
      </c>
      <c r="C3077" s="1" t="s">
        <v>22</v>
      </c>
      <c r="D3077" s="1" t="s">
        <v>5756</v>
      </c>
      <c r="E3077" s="2">
        <v>0</v>
      </c>
      <c r="F3077" s="1">
        <v>1</v>
      </c>
      <c r="G3077" s="1" t="s">
        <v>5704</v>
      </c>
      <c r="H3077" s="1">
        <f t="shared" si="48"/>
        <v>0</v>
      </c>
      <c r="I3077" s="1" t="s">
        <v>22</v>
      </c>
      <c r="J3077" s="1" t="s">
        <v>0</v>
      </c>
    </row>
    <row r="3078" spans="1:10" ht="28.8" x14ac:dyDescent="0.3">
      <c r="A3078" s="1">
        <v>1971874</v>
      </c>
      <c r="B3078" s="1" t="s">
        <v>5757</v>
      </c>
      <c r="C3078" s="1" t="s">
        <v>22</v>
      </c>
      <c r="D3078" s="1" t="s">
        <v>5758</v>
      </c>
      <c r="E3078" s="2">
        <v>0</v>
      </c>
      <c r="F3078" s="1">
        <v>1</v>
      </c>
      <c r="G3078" s="1" t="s">
        <v>72</v>
      </c>
      <c r="H3078" s="1">
        <f t="shared" si="48"/>
        <v>0</v>
      </c>
      <c r="I3078" s="1" t="s">
        <v>22</v>
      </c>
      <c r="J3078" s="1" t="s">
        <v>0</v>
      </c>
    </row>
    <row r="3079" spans="1:10" ht="28.8" x14ac:dyDescent="0.3">
      <c r="A3079" s="1">
        <v>1971875</v>
      </c>
      <c r="B3079" s="1" t="s">
        <v>5759</v>
      </c>
      <c r="C3079" s="1" t="s">
        <v>22</v>
      </c>
      <c r="D3079" s="1" t="s">
        <v>5760</v>
      </c>
      <c r="E3079" s="2">
        <v>0</v>
      </c>
      <c r="F3079" s="1">
        <v>1</v>
      </c>
      <c r="G3079" s="1" t="s">
        <v>72</v>
      </c>
      <c r="H3079" s="1">
        <f t="shared" si="48"/>
        <v>0</v>
      </c>
      <c r="I3079" s="1" t="s">
        <v>22</v>
      </c>
      <c r="J3079" s="1" t="s">
        <v>0</v>
      </c>
    </row>
    <row r="3080" spans="1:10" ht="28.8" x14ac:dyDescent="0.3">
      <c r="A3080" s="1">
        <v>1971876</v>
      </c>
      <c r="B3080" s="1" t="s">
        <v>5761</v>
      </c>
      <c r="C3080" s="1" t="s">
        <v>22</v>
      </c>
      <c r="D3080" s="1" t="s">
        <v>5763</v>
      </c>
      <c r="E3080" s="2">
        <v>0</v>
      </c>
      <c r="F3080" s="1">
        <v>1</v>
      </c>
      <c r="G3080" s="1" t="s">
        <v>5762</v>
      </c>
      <c r="H3080" s="1">
        <f t="shared" si="48"/>
        <v>0</v>
      </c>
      <c r="I3080" s="1" t="s">
        <v>22</v>
      </c>
      <c r="J3080" s="1" t="s">
        <v>0</v>
      </c>
    </row>
    <row r="3081" spans="1:10" x14ac:dyDescent="0.3">
      <c r="A3081" s="1">
        <v>1971877</v>
      </c>
      <c r="B3081" s="1" t="s">
        <v>5764</v>
      </c>
      <c r="C3081" s="1" t="s">
        <v>22</v>
      </c>
      <c r="D3081" s="1" t="s">
        <v>5765</v>
      </c>
      <c r="E3081" s="1">
        <f>ROUND(H3082,2)</f>
        <v>0</v>
      </c>
      <c r="F3081" s="1">
        <v>1</v>
      </c>
      <c r="G3081" s="1" t="s">
        <v>0</v>
      </c>
      <c r="H3081" s="1">
        <f t="shared" si="48"/>
        <v>0</v>
      </c>
      <c r="I3081" s="1" t="s">
        <v>22</v>
      </c>
      <c r="J3081" s="1" t="s">
        <v>0</v>
      </c>
    </row>
    <row r="3082" spans="1:10" x14ac:dyDescent="0.3">
      <c r="A3082" s="1">
        <v>1971878</v>
      </c>
      <c r="B3082" s="1" t="s">
        <v>5766</v>
      </c>
      <c r="C3082" s="1" t="s">
        <v>217</v>
      </c>
      <c r="D3082" s="1" t="s">
        <v>218</v>
      </c>
      <c r="E3082" s="1">
        <f>ROUND(H3083+H3098+H3107+H3117+H3129,2)</f>
        <v>0</v>
      </c>
      <c r="F3082" s="1">
        <v>1</v>
      </c>
      <c r="G3082" s="1" t="s">
        <v>0</v>
      </c>
      <c r="H3082" s="1">
        <f t="shared" si="48"/>
        <v>0</v>
      </c>
      <c r="I3082" s="1" t="s">
        <v>22</v>
      </c>
      <c r="J3082" s="1" t="s">
        <v>0</v>
      </c>
    </row>
    <row r="3083" spans="1:10" x14ac:dyDescent="0.3">
      <c r="A3083" s="1">
        <v>1971879</v>
      </c>
      <c r="B3083" s="1" t="s">
        <v>5767</v>
      </c>
      <c r="C3083" s="1" t="s">
        <v>5768</v>
      </c>
      <c r="D3083" s="1" t="s">
        <v>5769</v>
      </c>
      <c r="E3083" s="1">
        <f>ROUND(H3084+H3085+H3086+H3087+H3088+H3089+H3090+H3091+H3092+H3093+H3094+H3095+H3096+H3097,2)</f>
        <v>0</v>
      </c>
      <c r="F3083" s="1">
        <v>1</v>
      </c>
      <c r="G3083" s="1" t="s">
        <v>0</v>
      </c>
      <c r="H3083" s="1">
        <f t="shared" si="48"/>
        <v>0</v>
      </c>
      <c r="I3083" s="1" t="s">
        <v>22</v>
      </c>
      <c r="J3083" s="1" t="s">
        <v>0</v>
      </c>
    </row>
    <row r="3084" spans="1:10" x14ac:dyDescent="0.3">
      <c r="A3084" s="1">
        <v>1971880</v>
      </c>
      <c r="B3084" s="1" t="s">
        <v>5770</v>
      </c>
      <c r="C3084" s="1" t="s">
        <v>22</v>
      </c>
      <c r="D3084" s="1" t="s">
        <v>5771</v>
      </c>
      <c r="E3084" s="2">
        <v>0</v>
      </c>
      <c r="F3084" s="1">
        <v>1</v>
      </c>
      <c r="G3084" s="1" t="s">
        <v>72</v>
      </c>
      <c r="H3084" s="1">
        <f t="shared" si="48"/>
        <v>0</v>
      </c>
      <c r="I3084" s="1" t="s">
        <v>22</v>
      </c>
      <c r="J3084" s="1" t="s">
        <v>0</v>
      </c>
    </row>
    <row r="3085" spans="1:10" x14ac:dyDescent="0.3">
      <c r="A3085" s="1">
        <v>1971881</v>
      </c>
      <c r="B3085" s="1" t="s">
        <v>5772</v>
      </c>
      <c r="C3085" s="1" t="s">
        <v>22</v>
      </c>
      <c r="D3085" s="1" t="s">
        <v>5773</v>
      </c>
      <c r="E3085" s="2">
        <v>0</v>
      </c>
      <c r="F3085" s="1">
        <v>1</v>
      </c>
      <c r="G3085" s="1" t="s">
        <v>72</v>
      </c>
      <c r="H3085" s="1">
        <f t="shared" si="48"/>
        <v>0</v>
      </c>
      <c r="I3085" s="1" t="s">
        <v>22</v>
      </c>
      <c r="J3085" s="1" t="s">
        <v>0</v>
      </c>
    </row>
    <row r="3086" spans="1:10" x14ac:dyDescent="0.3">
      <c r="A3086" s="1">
        <v>1971882</v>
      </c>
      <c r="B3086" s="1" t="s">
        <v>5774</v>
      </c>
      <c r="C3086" s="1" t="s">
        <v>22</v>
      </c>
      <c r="D3086" s="1" t="s">
        <v>5775</v>
      </c>
      <c r="E3086" s="2">
        <v>0</v>
      </c>
      <c r="F3086" s="1">
        <v>1</v>
      </c>
      <c r="G3086" s="1" t="s">
        <v>72</v>
      </c>
      <c r="H3086" s="1">
        <f t="shared" si="48"/>
        <v>0</v>
      </c>
      <c r="I3086" s="1" t="s">
        <v>22</v>
      </c>
      <c r="J3086" s="1" t="s">
        <v>0</v>
      </c>
    </row>
    <row r="3087" spans="1:10" x14ac:dyDescent="0.3">
      <c r="A3087" s="1">
        <v>1971883</v>
      </c>
      <c r="B3087" s="1" t="s">
        <v>5776</v>
      </c>
      <c r="C3087" s="1" t="s">
        <v>22</v>
      </c>
      <c r="D3087" s="1" t="s">
        <v>5777</v>
      </c>
      <c r="E3087" s="2">
        <v>0</v>
      </c>
      <c r="F3087" s="1">
        <v>3</v>
      </c>
      <c r="G3087" s="1" t="s">
        <v>72</v>
      </c>
      <c r="H3087" s="1">
        <f t="shared" si="48"/>
        <v>0</v>
      </c>
      <c r="I3087" s="1" t="s">
        <v>22</v>
      </c>
      <c r="J3087" s="1" t="s">
        <v>0</v>
      </c>
    </row>
    <row r="3088" spans="1:10" x14ac:dyDescent="0.3">
      <c r="A3088" s="1">
        <v>1971884</v>
      </c>
      <c r="B3088" s="1" t="s">
        <v>5778</v>
      </c>
      <c r="C3088" s="1" t="s">
        <v>22</v>
      </c>
      <c r="D3088" s="1" t="s">
        <v>5779</v>
      </c>
      <c r="E3088" s="2">
        <v>0</v>
      </c>
      <c r="F3088" s="1">
        <v>1</v>
      </c>
      <c r="G3088" s="1" t="s">
        <v>72</v>
      </c>
      <c r="H3088" s="1">
        <f t="shared" si="48"/>
        <v>0</v>
      </c>
      <c r="I3088" s="1" t="s">
        <v>22</v>
      </c>
      <c r="J3088" s="1" t="s">
        <v>0</v>
      </c>
    </row>
    <row r="3089" spans="1:10" x14ac:dyDescent="0.3">
      <c r="A3089" s="1">
        <v>1971885</v>
      </c>
      <c r="B3089" s="1" t="s">
        <v>5780</v>
      </c>
      <c r="C3089" s="1" t="s">
        <v>22</v>
      </c>
      <c r="D3089" s="1" t="s">
        <v>5781</v>
      </c>
      <c r="E3089" s="2">
        <v>0</v>
      </c>
      <c r="F3089" s="1">
        <v>14</v>
      </c>
      <c r="G3089" s="1" t="s">
        <v>72</v>
      </c>
      <c r="H3089" s="1">
        <f t="shared" si="48"/>
        <v>0</v>
      </c>
      <c r="I3089" s="1" t="s">
        <v>22</v>
      </c>
      <c r="J3089" s="1" t="s">
        <v>0</v>
      </c>
    </row>
    <row r="3090" spans="1:10" x14ac:dyDescent="0.3">
      <c r="A3090" s="1">
        <v>1971886</v>
      </c>
      <c r="B3090" s="1" t="s">
        <v>5782</v>
      </c>
      <c r="C3090" s="1" t="s">
        <v>22</v>
      </c>
      <c r="D3090" s="1" t="s">
        <v>5783</v>
      </c>
      <c r="E3090" s="2">
        <v>0</v>
      </c>
      <c r="F3090" s="1">
        <v>1</v>
      </c>
      <c r="G3090" s="1" t="s">
        <v>72</v>
      </c>
      <c r="H3090" s="1">
        <f t="shared" si="48"/>
        <v>0</v>
      </c>
      <c r="I3090" s="1" t="s">
        <v>22</v>
      </c>
      <c r="J3090" s="1" t="s">
        <v>0</v>
      </c>
    </row>
    <row r="3091" spans="1:10" x14ac:dyDescent="0.3">
      <c r="A3091" s="1">
        <v>1971887</v>
      </c>
      <c r="B3091" s="1" t="s">
        <v>5784</v>
      </c>
      <c r="C3091" s="1" t="s">
        <v>22</v>
      </c>
      <c r="D3091" s="1" t="s">
        <v>5785</v>
      </c>
      <c r="E3091" s="2">
        <v>0</v>
      </c>
      <c r="F3091" s="1">
        <v>2</v>
      </c>
      <c r="G3091" s="1" t="s">
        <v>72</v>
      </c>
      <c r="H3091" s="1">
        <f t="shared" si="48"/>
        <v>0</v>
      </c>
      <c r="I3091" s="1" t="s">
        <v>22</v>
      </c>
      <c r="J3091" s="1" t="s">
        <v>0</v>
      </c>
    </row>
    <row r="3092" spans="1:10" x14ac:dyDescent="0.3">
      <c r="A3092" s="1">
        <v>1971888</v>
      </c>
      <c r="B3092" s="1" t="s">
        <v>5786</v>
      </c>
      <c r="C3092" s="1" t="s">
        <v>22</v>
      </c>
      <c r="D3092" s="1" t="s">
        <v>5787</v>
      </c>
      <c r="E3092" s="2">
        <v>0</v>
      </c>
      <c r="F3092" s="1">
        <v>2</v>
      </c>
      <c r="G3092" s="1" t="s">
        <v>72</v>
      </c>
      <c r="H3092" s="1">
        <f t="shared" si="48"/>
        <v>0</v>
      </c>
      <c r="I3092" s="1" t="s">
        <v>22</v>
      </c>
      <c r="J3092" s="1" t="s">
        <v>0</v>
      </c>
    </row>
    <row r="3093" spans="1:10" x14ac:dyDescent="0.3">
      <c r="A3093" s="1">
        <v>1971889</v>
      </c>
      <c r="B3093" s="1" t="s">
        <v>5788</v>
      </c>
      <c r="C3093" s="1" t="s">
        <v>22</v>
      </c>
      <c r="D3093" s="1" t="s">
        <v>5789</v>
      </c>
      <c r="E3093" s="2">
        <v>0</v>
      </c>
      <c r="F3093" s="1">
        <v>108</v>
      </c>
      <c r="G3093" s="1" t="s">
        <v>72</v>
      </c>
      <c r="H3093" s="1">
        <f t="shared" si="48"/>
        <v>0</v>
      </c>
      <c r="I3093" s="1" t="s">
        <v>22</v>
      </c>
      <c r="J3093" s="1" t="s">
        <v>0</v>
      </c>
    </row>
    <row r="3094" spans="1:10" x14ac:dyDescent="0.3">
      <c r="A3094" s="1">
        <v>1971890</v>
      </c>
      <c r="B3094" s="1" t="s">
        <v>5790</v>
      </c>
      <c r="C3094" s="1" t="s">
        <v>22</v>
      </c>
      <c r="D3094" s="1" t="s">
        <v>5791</v>
      </c>
      <c r="E3094" s="2">
        <v>0</v>
      </c>
      <c r="F3094" s="1">
        <v>80</v>
      </c>
      <c r="G3094" s="1" t="s">
        <v>72</v>
      </c>
      <c r="H3094" s="1">
        <f t="shared" si="48"/>
        <v>0</v>
      </c>
      <c r="I3094" s="1" t="s">
        <v>22</v>
      </c>
      <c r="J3094" s="1" t="s">
        <v>0</v>
      </c>
    </row>
    <row r="3095" spans="1:10" x14ac:dyDescent="0.3">
      <c r="A3095" s="1">
        <v>1971891</v>
      </c>
      <c r="B3095" s="1" t="s">
        <v>5792</v>
      </c>
      <c r="C3095" s="1" t="s">
        <v>22</v>
      </c>
      <c r="D3095" s="1" t="s">
        <v>5793</v>
      </c>
      <c r="E3095" s="2">
        <v>0</v>
      </c>
      <c r="F3095" s="1">
        <v>26</v>
      </c>
      <c r="G3095" s="1" t="s">
        <v>72</v>
      </c>
      <c r="H3095" s="1">
        <f t="shared" si="48"/>
        <v>0</v>
      </c>
      <c r="I3095" s="1" t="s">
        <v>22</v>
      </c>
      <c r="J3095" s="1" t="s">
        <v>0</v>
      </c>
    </row>
    <row r="3096" spans="1:10" ht="43.2" x14ac:dyDescent="0.3">
      <c r="A3096" s="1">
        <v>1971892</v>
      </c>
      <c r="B3096" s="1" t="s">
        <v>5794</v>
      </c>
      <c r="C3096" s="1" t="s">
        <v>22</v>
      </c>
      <c r="D3096" s="1" t="s">
        <v>5795</v>
      </c>
      <c r="E3096" s="2">
        <v>0</v>
      </c>
      <c r="F3096" s="1">
        <v>14</v>
      </c>
      <c r="G3096" s="1" t="s">
        <v>72</v>
      </c>
      <c r="H3096" s="1">
        <f t="shared" si="48"/>
        <v>0</v>
      </c>
      <c r="I3096" s="1" t="s">
        <v>22</v>
      </c>
      <c r="J3096" s="1" t="s">
        <v>0</v>
      </c>
    </row>
    <row r="3097" spans="1:10" x14ac:dyDescent="0.3">
      <c r="A3097" s="1">
        <v>1971893</v>
      </c>
      <c r="B3097" s="1" t="s">
        <v>5796</v>
      </c>
      <c r="C3097" s="1" t="s">
        <v>22</v>
      </c>
      <c r="D3097" s="1" t="s">
        <v>5797</v>
      </c>
      <c r="E3097" s="2">
        <v>0</v>
      </c>
      <c r="F3097" s="1">
        <v>1</v>
      </c>
      <c r="G3097" s="1" t="s">
        <v>5704</v>
      </c>
      <c r="H3097" s="1">
        <f t="shared" si="48"/>
        <v>0</v>
      </c>
      <c r="I3097" s="1" t="s">
        <v>22</v>
      </c>
      <c r="J3097" s="1" t="s">
        <v>0</v>
      </c>
    </row>
    <row r="3098" spans="1:10" x14ac:dyDescent="0.3">
      <c r="A3098" s="1">
        <v>1971894</v>
      </c>
      <c r="B3098" s="1" t="s">
        <v>5798</v>
      </c>
      <c r="C3098" s="1" t="s">
        <v>5799</v>
      </c>
      <c r="D3098" s="1" t="s">
        <v>5800</v>
      </c>
      <c r="E3098" s="1">
        <f>ROUND(H3099+H3100+H3101+H3102+H3103+H3104+H3105+H3106,2)</f>
        <v>0</v>
      </c>
      <c r="F3098" s="1">
        <v>1</v>
      </c>
      <c r="G3098" s="1" t="s">
        <v>0</v>
      </c>
      <c r="H3098" s="1">
        <f t="shared" si="48"/>
        <v>0</v>
      </c>
      <c r="I3098" s="1" t="s">
        <v>22</v>
      </c>
      <c r="J3098" s="1" t="s">
        <v>0</v>
      </c>
    </row>
    <row r="3099" spans="1:10" ht="28.8" x14ac:dyDescent="0.3">
      <c r="A3099" s="1">
        <v>1971895</v>
      </c>
      <c r="B3099" s="1" t="s">
        <v>5801</v>
      </c>
      <c r="C3099" s="1" t="s">
        <v>22</v>
      </c>
      <c r="D3099" s="1" t="s">
        <v>5802</v>
      </c>
      <c r="E3099" s="2">
        <v>0</v>
      </c>
      <c r="F3099" s="1">
        <v>1</v>
      </c>
      <c r="G3099" s="1" t="s">
        <v>72</v>
      </c>
      <c r="H3099" s="1">
        <f t="shared" si="48"/>
        <v>0</v>
      </c>
      <c r="I3099" s="1" t="s">
        <v>22</v>
      </c>
      <c r="J3099" s="1" t="s">
        <v>0</v>
      </c>
    </row>
    <row r="3100" spans="1:10" x14ac:dyDescent="0.3">
      <c r="A3100" s="1">
        <v>1971896</v>
      </c>
      <c r="B3100" s="1" t="s">
        <v>5803</v>
      </c>
      <c r="C3100" s="1" t="s">
        <v>22</v>
      </c>
      <c r="D3100" s="1" t="s">
        <v>5804</v>
      </c>
      <c r="E3100" s="2">
        <v>0</v>
      </c>
      <c r="F3100" s="1">
        <v>1</v>
      </c>
      <c r="G3100" s="1" t="s">
        <v>72</v>
      </c>
      <c r="H3100" s="1">
        <f t="shared" si="48"/>
        <v>0</v>
      </c>
      <c r="I3100" s="1" t="s">
        <v>22</v>
      </c>
      <c r="J3100" s="1" t="s">
        <v>0</v>
      </c>
    </row>
    <row r="3101" spans="1:10" ht="28.8" x14ac:dyDescent="0.3">
      <c r="A3101" s="1">
        <v>1971897</v>
      </c>
      <c r="B3101" s="1" t="s">
        <v>5805</v>
      </c>
      <c r="C3101" s="1" t="s">
        <v>22</v>
      </c>
      <c r="D3101" s="1" t="s">
        <v>5806</v>
      </c>
      <c r="E3101" s="2">
        <v>0</v>
      </c>
      <c r="F3101" s="1">
        <v>1</v>
      </c>
      <c r="G3101" s="1" t="s">
        <v>72</v>
      </c>
      <c r="H3101" s="1">
        <f t="shared" si="48"/>
        <v>0</v>
      </c>
      <c r="I3101" s="1" t="s">
        <v>22</v>
      </c>
      <c r="J3101" s="1" t="s">
        <v>0</v>
      </c>
    </row>
    <row r="3102" spans="1:10" ht="28.8" x14ac:dyDescent="0.3">
      <c r="A3102" s="1">
        <v>1971898</v>
      </c>
      <c r="B3102" s="1" t="s">
        <v>5807</v>
      </c>
      <c r="C3102" s="1" t="s">
        <v>22</v>
      </c>
      <c r="D3102" s="1" t="s">
        <v>5808</v>
      </c>
      <c r="E3102" s="2">
        <v>0</v>
      </c>
      <c r="F3102" s="1">
        <v>1</v>
      </c>
      <c r="G3102" s="1" t="s">
        <v>72</v>
      </c>
      <c r="H3102" s="1">
        <f t="shared" si="48"/>
        <v>0</v>
      </c>
      <c r="I3102" s="1" t="s">
        <v>22</v>
      </c>
      <c r="J3102" s="1" t="s">
        <v>0</v>
      </c>
    </row>
    <row r="3103" spans="1:10" x14ac:dyDescent="0.3">
      <c r="A3103" s="1">
        <v>1971899</v>
      </c>
      <c r="B3103" s="1" t="s">
        <v>5809</v>
      </c>
      <c r="C3103" s="1" t="s">
        <v>22</v>
      </c>
      <c r="D3103" s="1" t="s">
        <v>5810</v>
      </c>
      <c r="E3103" s="2">
        <v>0</v>
      </c>
      <c r="F3103" s="1">
        <v>10</v>
      </c>
      <c r="G3103" s="1" t="s">
        <v>72</v>
      </c>
      <c r="H3103" s="1">
        <f t="shared" si="48"/>
        <v>0</v>
      </c>
      <c r="I3103" s="1" t="s">
        <v>22</v>
      </c>
      <c r="J3103" s="1" t="s">
        <v>0</v>
      </c>
    </row>
    <row r="3104" spans="1:10" x14ac:dyDescent="0.3">
      <c r="A3104" s="1">
        <v>1971900</v>
      </c>
      <c r="B3104" s="1" t="s">
        <v>5811</v>
      </c>
      <c r="C3104" s="1" t="s">
        <v>22</v>
      </c>
      <c r="D3104" s="1" t="s">
        <v>5812</v>
      </c>
      <c r="E3104" s="2">
        <v>0</v>
      </c>
      <c r="F3104" s="1">
        <v>1</v>
      </c>
      <c r="G3104" s="1" t="s">
        <v>72</v>
      </c>
      <c r="H3104" s="1">
        <f t="shared" si="48"/>
        <v>0</v>
      </c>
      <c r="I3104" s="1" t="s">
        <v>22</v>
      </c>
      <c r="J3104" s="1" t="s">
        <v>0</v>
      </c>
    </row>
    <row r="3105" spans="1:10" x14ac:dyDescent="0.3">
      <c r="A3105" s="1">
        <v>1971901</v>
      </c>
      <c r="B3105" s="1" t="s">
        <v>5813</v>
      </c>
      <c r="C3105" s="1" t="s">
        <v>22</v>
      </c>
      <c r="D3105" s="1" t="s">
        <v>5814</v>
      </c>
      <c r="E3105" s="2">
        <v>0</v>
      </c>
      <c r="F3105" s="1">
        <v>2</v>
      </c>
      <c r="G3105" s="1" t="s">
        <v>72</v>
      </c>
      <c r="H3105" s="1">
        <f t="shared" si="48"/>
        <v>0</v>
      </c>
      <c r="I3105" s="1" t="s">
        <v>22</v>
      </c>
      <c r="J3105" s="1" t="s">
        <v>0</v>
      </c>
    </row>
    <row r="3106" spans="1:10" ht="28.8" x14ac:dyDescent="0.3">
      <c r="A3106" s="1">
        <v>1971902</v>
      </c>
      <c r="B3106" s="1" t="s">
        <v>5815</v>
      </c>
      <c r="C3106" s="1" t="s">
        <v>22</v>
      </c>
      <c r="D3106" s="1" t="s">
        <v>5816</v>
      </c>
      <c r="E3106" s="2">
        <v>0</v>
      </c>
      <c r="F3106" s="1">
        <v>1</v>
      </c>
      <c r="G3106" s="1" t="s">
        <v>860</v>
      </c>
      <c r="H3106" s="1">
        <f t="shared" si="48"/>
        <v>0</v>
      </c>
      <c r="I3106" s="1" t="s">
        <v>22</v>
      </c>
      <c r="J3106" s="1" t="s">
        <v>0</v>
      </c>
    </row>
    <row r="3107" spans="1:10" x14ac:dyDescent="0.3">
      <c r="A3107" s="1">
        <v>1971903</v>
      </c>
      <c r="B3107" s="1" t="s">
        <v>5817</v>
      </c>
      <c r="C3107" s="1" t="s">
        <v>5818</v>
      </c>
      <c r="D3107" s="1" t="s">
        <v>5819</v>
      </c>
      <c r="E3107" s="1">
        <f>ROUND(H3108+H3109+H3110+H3111+H3112+H3113+H3114+H3115+H3116,2)</f>
        <v>0</v>
      </c>
      <c r="F3107" s="1">
        <v>1</v>
      </c>
      <c r="G3107" s="1" t="s">
        <v>0</v>
      </c>
      <c r="H3107" s="1">
        <f t="shared" si="48"/>
        <v>0</v>
      </c>
      <c r="I3107" s="1" t="s">
        <v>22</v>
      </c>
      <c r="J3107" s="1" t="s">
        <v>0</v>
      </c>
    </row>
    <row r="3108" spans="1:10" ht="28.8" x14ac:dyDescent="0.3">
      <c r="A3108" s="1">
        <v>1971904</v>
      </c>
      <c r="B3108" s="1" t="s">
        <v>5820</v>
      </c>
      <c r="C3108" s="1" t="s">
        <v>22</v>
      </c>
      <c r="D3108" s="1" t="s">
        <v>5821</v>
      </c>
      <c r="E3108" s="2">
        <v>0</v>
      </c>
      <c r="F3108" s="1">
        <v>2560</v>
      </c>
      <c r="G3108" s="1" t="s">
        <v>79</v>
      </c>
      <c r="H3108" s="1">
        <f t="shared" si="48"/>
        <v>0</v>
      </c>
      <c r="I3108" s="1" t="s">
        <v>22</v>
      </c>
      <c r="J3108" s="1" t="s">
        <v>0</v>
      </c>
    </row>
    <row r="3109" spans="1:10" x14ac:dyDescent="0.3">
      <c r="A3109" s="1">
        <v>1971905</v>
      </c>
      <c r="B3109" s="1" t="s">
        <v>5822</v>
      </c>
      <c r="C3109" s="1" t="s">
        <v>22</v>
      </c>
      <c r="D3109" s="1" t="s">
        <v>5823</v>
      </c>
      <c r="E3109" s="2">
        <v>0</v>
      </c>
      <c r="F3109" s="1">
        <v>160</v>
      </c>
      <c r="G3109" s="1" t="s">
        <v>79</v>
      </c>
      <c r="H3109" s="1">
        <f t="shared" si="48"/>
        <v>0</v>
      </c>
      <c r="I3109" s="1" t="s">
        <v>22</v>
      </c>
      <c r="J3109" s="1" t="s">
        <v>0</v>
      </c>
    </row>
    <row r="3110" spans="1:10" x14ac:dyDescent="0.3">
      <c r="A3110" s="1">
        <v>1971906</v>
      </c>
      <c r="B3110" s="1" t="s">
        <v>5824</v>
      </c>
      <c r="C3110" s="1" t="s">
        <v>22</v>
      </c>
      <c r="D3110" s="1" t="s">
        <v>5825</v>
      </c>
      <c r="E3110" s="2">
        <v>0</v>
      </c>
      <c r="F3110" s="1">
        <v>15</v>
      </c>
      <c r="G3110" s="1" t="s">
        <v>72</v>
      </c>
      <c r="H3110" s="1">
        <f t="shared" si="48"/>
        <v>0</v>
      </c>
      <c r="I3110" s="1" t="s">
        <v>22</v>
      </c>
      <c r="J3110" s="1" t="s">
        <v>0</v>
      </c>
    </row>
    <row r="3111" spans="1:10" x14ac:dyDescent="0.3">
      <c r="A3111" s="1">
        <v>1971907</v>
      </c>
      <c r="B3111" s="1" t="s">
        <v>5826</v>
      </c>
      <c r="C3111" s="1" t="s">
        <v>22</v>
      </c>
      <c r="D3111" s="1" t="s">
        <v>5827</v>
      </c>
      <c r="E3111" s="2">
        <v>0</v>
      </c>
      <c r="F3111" s="1">
        <v>7800</v>
      </c>
      <c r="G3111" s="1" t="s">
        <v>72</v>
      </c>
      <c r="H3111" s="1">
        <f t="shared" si="48"/>
        <v>0</v>
      </c>
      <c r="I3111" s="1" t="s">
        <v>22</v>
      </c>
      <c r="J3111" s="1" t="s">
        <v>0</v>
      </c>
    </row>
    <row r="3112" spans="1:10" x14ac:dyDescent="0.3">
      <c r="A3112" s="1">
        <v>1971908</v>
      </c>
      <c r="B3112" s="1" t="s">
        <v>5828</v>
      </c>
      <c r="C3112" s="1" t="s">
        <v>22</v>
      </c>
      <c r="D3112" s="1" t="s">
        <v>5696</v>
      </c>
      <c r="E3112" s="2">
        <v>0</v>
      </c>
      <c r="F3112" s="1">
        <v>7800</v>
      </c>
      <c r="G3112" s="1" t="s">
        <v>72</v>
      </c>
      <c r="H3112" s="1">
        <f t="shared" si="48"/>
        <v>0</v>
      </c>
      <c r="I3112" s="1" t="s">
        <v>22</v>
      </c>
      <c r="J3112" s="1" t="s">
        <v>0</v>
      </c>
    </row>
    <row r="3113" spans="1:10" x14ac:dyDescent="0.3">
      <c r="A3113" s="1">
        <v>1971909</v>
      </c>
      <c r="B3113" s="1" t="s">
        <v>5829</v>
      </c>
      <c r="C3113" s="1" t="s">
        <v>22</v>
      </c>
      <c r="D3113" s="1" t="s">
        <v>5698</v>
      </c>
      <c r="E3113" s="2">
        <v>0</v>
      </c>
      <c r="F3113" s="1">
        <v>400</v>
      </c>
      <c r="G3113" s="1" t="s">
        <v>79</v>
      </c>
      <c r="H3113" s="1">
        <f t="shared" si="48"/>
        <v>0</v>
      </c>
      <c r="I3113" s="1" t="s">
        <v>22</v>
      </c>
      <c r="J3113" s="1" t="s">
        <v>0</v>
      </c>
    </row>
    <row r="3114" spans="1:10" x14ac:dyDescent="0.3">
      <c r="A3114" s="1">
        <v>1971910</v>
      </c>
      <c r="B3114" s="1" t="s">
        <v>5830</v>
      </c>
      <c r="C3114" s="1" t="s">
        <v>22</v>
      </c>
      <c r="D3114" s="1" t="s">
        <v>5700</v>
      </c>
      <c r="E3114" s="2">
        <v>0</v>
      </c>
      <c r="F3114" s="1">
        <v>10</v>
      </c>
      <c r="G3114" s="1" t="s">
        <v>72</v>
      </c>
      <c r="H3114" s="1">
        <f t="shared" si="48"/>
        <v>0</v>
      </c>
      <c r="I3114" s="1" t="s">
        <v>22</v>
      </c>
      <c r="J3114" s="1" t="s">
        <v>0</v>
      </c>
    </row>
    <row r="3115" spans="1:10" x14ac:dyDescent="0.3">
      <c r="A3115" s="1">
        <v>1971911</v>
      </c>
      <c r="B3115" s="1" t="s">
        <v>5831</v>
      </c>
      <c r="C3115" s="1" t="s">
        <v>22</v>
      </c>
      <c r="D3115" s="1" t="s">
        <v>5702</v>
      </c>
      <c r="E3115" s="2">
        <v>0</v>
      </c>
      <c r="F3115" s="1">
        <v>250</v>
      </c>
      <c r="G3115" s="1" t="s">
        <v>79</v>
      </c>
      <c r="H3115" s="1">
        <f t="shared" si="48"/>
        <v>0</v>
      </c>
      <c r="I3115" s="1" t="s">
        <v>22</v>
      </c>
      <c r="J3115" s="1" t="s">
        <v>0</v>
      </c>
    </row>
    <row r="3116" spans="1:10" x14ac:dyDescent="0.3">
      <c r="A3116" s="1">
        <v>1971912</v>
      </c>
      <c r="B3116" s="1" t="s">
        <v>5832</v>
      </c>
      <c r="C3116" s="1" t="s">
        <v>22</v>
      </c>
      <c r="D3116" s="1" t="s">
        <v>5705</v>
      </c>
      <c r="E3116" s="2">
        <v>0</v>
      </c>
      <c r="F3116" s="1">
        <v>1</v>
      </c>
      <c r="G3116" s="1" t="s">
        <v>5704</v>
      </c>
      <c r="H3116" s="1">
        <f t="shared" si="48"/>
        <v>0</v>
      </c>
      <c r="I3116" s="1" t="s">
        <v>22</v>
      </c>
      <c r="J3116" s="1" t="s">
        <v>0</v>
      </c>
    </row>
    <row r="3117" spans="1:10" x14ac:dyDescent="0.3">
      <c r="A3117" s="1">
        <v>1971913</v>
      </c>
      <c r="B3117" s="1" t="s">
        <v>5833</v>
      </c>
      <c r="C3117" s="1" t="s">
        <v>5834</v>
      </c>
      <c r="D3117" s="1" t="s">
        <v>5835</v>
      </c>
      <c r="E3117" s="1">
        <f>ROUND(H3118+H3119+H3120+H3121+H3122+H3123+H3124+H3125+H3126+H3127+H3128,2)</f>
        <v>0</v>
      </c>
      <c r="F3117" s="1">
        <v>1</v>
      </c>
      <c r="G3117" s="1" t="s">
        <v>0</v>
      </c>
      <c r="H3117" s="1">
        <f t="shared" si="48"/>
        <v>0</v>
      </c>
      <c r="I3117" s="1" t="s">
        <v>22</v>
      </c>
      <c r="J3117" s="1" t="s">
        <v>0</v>
      </c>
    </row>
    <row r="3118" spans="1:10" ht="28.8" x14ac:dyDescent="0.3">
      <c r="A3118" s="1">
        <v>1971914</v>
      </c>
      <c r="B3118" s="1" t="s">
        <v>5836</v>
      </c>
      <c r="C3118" s="1" t="s">
        <v>22</v>
      </c>
      <c r="D3118" s="1" t="s">
        <v>5837</v>
      </c>
      <c r="E3118" s="2">
        <v>0</v>
      </c>
      <c r="F3118" s="1">
        <v>2560</v>
      </c>
      <c r="G3118" s="1" t="s">
        <v>79</v>
      </c>
      <c r="H3118" s="1">
        <f t="shared" si="48"/>
        <v>0</v>
      </c>
      <c r="I3118" s="1" t="s">
        <v>22</v>
      </c>
      <c r="J3118" s="1" t="s">
        <v>0</v>
      </c>
    </row>
    <row r="3119" spans="1:10" x14ac:dyDescent="0.3">
      <c r="A3119" s="1">
        <v>1971915</v>
      </c>
      <c r="B3119" s="1" t="s">
        <v>5838</v>
      </c>
      <c r="C3119" s="1" t="s">
        <v>22</v>
      </c>
      <c r="D3119" s="1" t="s">
        <v>5839</v>
      </c>
      <c r="E3119" s="2">
        <v>0</v>
      </c>
      <c r="F3119" s="1">
        <v>160</v>
      </c>
      <c r="G3119" s="1" t="s">
        <v>79</v>
      </c>
      <c r="H3119" s="1">
        <f t="shared" si="48"/>
        <v>0</v>
      </c>
      <c r="I3119" s="1" t="s">
        <v>22</v>
      </c>
      <c r="J3119" s="1" t="s">
        <v>0</v>
      </c>
    </row>
    <row r="3120" spans="1:10" ht="43.2" x14ac:dyDescent="0.3">
      <c r="A3120" s="1">
        <v>1971916</v>
      </c>
      <c r="B3120" s="1" t="s">
        <v>5840</v>
      </c>
      <c r="C3120" s="1" t="s">
        <v>22</v>
      </c>
      <c r="D3120" s="1" t="s">
        <v>5841</v>
      </c>
      <c r="E3120" s="2">
        <v>0</v>
      </c>
      <c r="F3120" s="1">
        <v>134</v>
      </c>
      <c r="G3120" s="1" t="s">
        <v>72</v>
      </c>
      <c r="H3120" s="1">
        <f t="shared" si="48"/>
        <v>0</v>
      </c>
      <c r="I3120" s="1" t="s">
        <v>22</v>
      </c>
      <c r="J3120" s="1" t="s">
        <v>0</v>
      </c>
    </row>
    <row r="3121" spans="1:10" ht="28.8" x14ac:dyDescent="0.3">
      <c r="A3121" s="1">
        <v>1971917</v>
      </c>
      <c r="B3121" s="1" t="s">
        <v>5842</v>
      </c>
      <c r="C3121" s="1" t="s">
        <v>22</v>
      </c>
      <c r="D3121" s="1" t="s">
        <v>5843</v>
      </c>
      <c r="E3121" s="2">
        <v>0</v>
      </c>
      <c r="F3121" s="1">
        <v>14</v>
      </c>
      <c r="G3121" s="1" t="s">
        <v>72</v>
      </c>
      <c r="H3121" s="1">
        <f t="shared" si="48"/>
        <v>0</v>
      </c>
      <c r="I3121" s="1" t="s">
        <v>22</v>
      </c>
      <c r="J3121" s="1" t="s">
        <v>0</v>
      </c>
    </row>
    <row r="3122" spans="1:10" x14ac:dyDescent="0.3">
      <c r="A3122" s="1">
        <v>1971918</v>
      </c>
      <c r="B3122" s="1" t="s">
        <v>5844</v>
      </c>
      <c r="C3122" s="1" t="s">
        <v>22</v>
      </c>
      <c r="D3122" s="1" t="s">
        <v>5845</v>
      </c>
      <c r="E3122" s="2">
        <v>0</v>
      </c>
      <c r="F3122" s="1">
        <v>108</v>
      </c>
      <c r="G3122" s="1" t="s">
        <v>72</v>
      </c>
      <c r="H3122" s="1">
        <f t="shared" si="48"/>
        <v>0</v>
      </c>
      <c r="I3122" s="1" t="s">
        <v>22</v>
      </c>
      <c r="J3122" s="1" t="s">
        <v>0</v>
      </c>
    </row>
    <row r="3123" spans="1:10" ht="28.8" x14ac:dyDescent="0.3">
      <c r="A3123" s="1">
        <v>1971919</v>
      </c>
      <c r="B3123" s="1" t="s">
        <v>5846</v>
      </c>
      <c r="C3123" s="1" t="s">
        <v>22</v>
      </c>
      <c r="D3123" s="1" t="s">
        <v>5847</v>
      </c>
      <c r="E3123" s="2">
        <v>0</v>
      </c>
      <c r="F3123" s="1">
        <v>400</v>
      </c>
      <c r="G3123" s="1" t="s">
        <v>79</v>
      </c>
      <c r="H3123" s="1">
        <f t="shared" si="48"/>
        <v>0</v>
      </c>
      <c r="I3123" s="1" t="s">
        <v>22</v>
      </c>
      <c r="J3123" s="1" t="s">
        <v>0</v>
      </c>
    </row>
    <row r="3124" spans="1:10" ht="28.8" x14ac:dyDescent="0.3">
      <c r="A3124" s="1">
        <v>1971920</v>
      </c>
      <c r="B3124" s="1" t="s">
        <v>5848</v>
      </c>
      <c r="C3124" s="1" t="s">
        <v>22</v>
      </c>
      <c r="D3124" s="1" t="s">
        <v>5849</v>
      </c>
      <c r="E3124" s="2">
        <v>0</v>
      </c>
      <c r="F3124" s="1">
        <v>16</v>
      </c>
      <c r="G3124" s="1" t="s">
        <v>72</v>
      </c>
      <c r="H3124" s="1">
        <f t="shared" si="48"/>
        <v>0</v>
      </c>
      <c r="I3124" s="1" t="s">
        <v>22</v>
      </c>
      <c r="J3124" s="1" t="s">
        <v>0</v>
      </c>
    </row>
    <row r="3125" spans="1:10" ht="28.8" x14ac:dyDescent="0.3">
      <c r="A3125" s="1">
        <v>1971921</v>
      </c>
      <c r="B3125" s="1" t="s">
        <v>5850</v>
      </c>
      <c r="C3125" s="1" t="s">
        <v>22</v>
      </c>
      <c r="D3125" s="1" t="s">
        <v>5725</v>
      </c>
      <c r="E3125" s="2">
        <v>0</v>
      </c>
      <c r="F3125" s="1">
        <v>250</v>
      </c>
      <c r="G3125" s="1" t="s">
        <v>79</v>
      </c>
      <c r="H3125" s="1">
        <f t="shared" si="48"/>
        <v>0</v>
      </c>
      <c r="I3125" s="1" t="s">
        <v>22</v>
      </c>
      <c r="J3125" s="1" t="s">
        <v>0</v>
      </c>
    </row>
    <row r="3126" spans="1:10" ht="28.8" x14ac:dyDescent="0.3">
      <c r="A3126" s="1">
        <v>1971922</v>
      </c>
      <c r="B3126" s="1" t="s">
        <v>5851</v>
      </c>
      <c r="C3126" s="1" t="s">
        <v>22</v>
      </c>
      <c r="D3126" s="1" t="s">
        <v>5727</v>
      </c>
      <c r="E3126" s="2">
        <v>0</v>
      </c>
      <c r="F3126" s="1">
        <v>50</v>
      </c>
      <c r="G3126" s="1" t="s">
        <v>72</v>
      </c>
      <c r="H3126" s="1">
        <f t="shared" si="48"/>
        <v>0</v>
      </c>
      <c r="I3126" s="1" t="s">
        <v>22</v>
      </c>
      <c r="J3126" s="1" t="s">
        <v>0</v>
      </c>
    </row>
    <row r="3127" spans="1:10" ht="28.8" x14ac:dyDescent="0.3">
      <c r="A3127" s="1">
        <v>1971923</v>
      </c>
      <c r="B3127" s="1" t="s">
        <v>5852</v>
      </c>
      <c r="C3127" s="1" t="s">
        <v>22</v>
      </c>
      <c r="D3127" s="1" t="s">
        <v>2549</v>
      </c>
      <c r="E3127" s="2">
        <v>0</v>
      </c>
      <c r="F3127" s="1">
        <v>50</v>
      </c>
      <c r="G3127" s="1" t="s">
        <v>72</v>
      </c>
      <c r="H3127" s="1">
        <f t="shared" si="48"/>
        <v>0</v>
      </c>
      <c r="I3127" s="1" t="s">
        <v>22</v>
      </c>
      <c r="J3127" s="1" t="s">
        <v>0</v>
      </c>
    </row>
    <row r="3128" spans="1:10" ht="28.8" x14ac:dyDescent="0.3">
      <c r="A3128" s="1">
        <v>1971924</v>
      </c>
      <c r="B3128" s="1" t="s">
        <v>5853</v>
      </c>
      <c r="C3128" s="1" t="s">
        <v>22</v>
      </c>
      <c r="D3128" s="1" t="s">
        <v>5732</v>
      </c>
      <c r="E3128" s="2">
        <v>0</v>
      </c>
      <c r="F3128" s="1">
        <v>1</v>
      </c>
      <c r="G3128" s="1" t="s">
        <v>5704</v>
      </c>
      <c r="H3128" s="1">
        <f t="shared" si="48"/>
        <v>0</v>
      </c>
      <c r="I3128" s="1" t="s">
        <v>22</v>
      </c>
      <c r="J3128" s="1" t="s">
        <v>0</v>
      </c>
    </row>
    <row r="3129" spans="1:10" x14ac:dyDescent="0.3">
      <c r="A3129" s="1">
        <v>1971925</v>
      </c>
      <c r="B3129" s="1" t="s">
        <v>5854</v>
      </c>
      <c r="C3129" s="1" t="s">
        <v>5855</v>
      </c>
      <c r="D3129" s="1" t="s">
        <v>5856</v>
      </c>
      <c r="E3129" s="1">
        <f>ROUND(H3130+H3131+H3132+H3133+H3134+H3135+H3136+H3137+H3138+H3139+H3140+H3141+H3142+H3143,2)</f>
        <v>0</v>
      </c>
      <c r="F3129" s="1">
        <v>1</v>
      </c>
      <c r="G3129" s="1" t="s">
        <v>0</v>
      </c>
      <c r="H3129" s="1">
        <f t="shared" si="48"/>
        <v>0</v>
      </c>
      <c r="I3129" s="1" t="s">
        <v>22</v>
      </c>
      <c r="J3129" s="1" t="s">
        <v>0</v>
      </c>
    </row>
    <row r="3130" spans="1:10" x14ac:dyDescent="0.3">
      <c r="A3130" s="1">
        <v>1971926</v>
      </c>
      <c r="B3130" s="1" t="s">
        <v>5857</v>
      </c>
      <c r="C3130" s="1" t="s">
        <v>22</v>
      </c>
      <c r="D3130" s="1" t="s">
        <v>5858</v>
      </c>
      <c r="E3130" s="2">
        <v>0</v>
      </c>
      <c r="F3130" s="1">
        <v>1</v>
      </c>
      <c r="G3130" s="1" t="s">
        <v>72</v>
      </c>
      <c r="H3130" s="1">
        <f t="shared" si="48"/>
        <v>0</v>
      </c>
      <c r="I3130" s="1" t="s">
        <v>22</v>
      </c>
      <c r="J3130" s="1" t="s">
        <v>0</v>
      </c>
    </row>
    <row r="3131" spans="1:10" ht="43.2" x14ac:dyDescent="0.3">
      <c r="A3131" s="1">
        <v>1971927</v>
      </c>
      <c r="B3131" s="1" t="s">
        <v>5859</v>
      </c>
      <c r="C3131" s="1" t="s">
        <v>22</v>
      </c>
      <c r="D3131" s="1" t="s">
        <v>5860</v>
      </c>
      <c r="E3131" s="2">
        <v>0</v>
      </c>
      <c r="F3131" s="1">
        <v>3</v>
      </c>
      <c r="G3131" s="1" t="s">
        <v>72</v>
      </c>
      <c r="H3131" s="1">
        <f t="shared" si="48"/>
        <v>0</v>
      </c>
      <c r="I3131" s="1" t="s">
        <v>22</v>
      </c>
      <c r="J3131" s="1" t="s">
        <v>0</v>
      </c>
    </row>
    <row r="3132" spans="1:10" ht="43.2" x14ac:dyDescent="0.3">
      <c r="A3132" s="1">
        <v>1971928</v>
      </c>
      <c r="B3132" s="1" t="s">
        <v>5861</v>
      </c>
      <c r="C3132" s="1" t="s">
        <v>22</v>
      </c>
      <c r="D3132" s="1" t="s">
        <v>5862</v>
      </c>
      <c r="E3132" s="2">
        <v>0</v>
      </c>
      <c r="F3132" s="1">
        <v>1</v>
      </c>
      <c r="G3132" s="1" t="s">
        <v>72</v>
      </c>
      <c r="H3132" s="1">
        <f t="shared" si="48"/>
        <v>0</v>
      </c>
      <c r="I3132" s="1" t="s">
        <v>22</v>
      </c>
      <c r="J3132" s="1" t="s">
        <v>0</v>
      </c>
    </row>
    <row r="3133" spans="1:10" ht="28.8" x14ac:dyDescent="0.3">
      <c r="A3133" s="1">
        <v>1971929</v>
      </c>
      <c r="B3133" s="1" t="s">
        <v>5863</v>
      </c>
      <c r="C3133" s="1" t="s">
        <v>22</v>
      </c>
      <c r="D3133" s="1" t="s">
        <v>5743</v>
      </c>
      <c r="E3133" s="2">
        <v>0</v>
      </c>
      <c r="F3133" s="1">
        <v>16</v>
      </c>
      <c r="G3133" s="1" t="s">
        <v>72</v>
      </c>
      <c r="H3133" s="1">
        <f t="shared" si="48"/>
        <v>0</v>
      </c>
      <c r="I3133" s="1" t="s">
        <v>22</v>
      </c>
      <c r="J3133" s="1" t="s">
        <v>0</v>
      </c>
    </row>
    <row r="3134" spans="1:10" ht="28.8" x14ac:dyDescent="0.3">
      <c r="A3134" s="1">
        <v>1971930</v>
      </c>
      <c r="B3134" s="1" t="s">
        <v>5864</v>
      </c>
      <c r="C3134" s="1" t="s">
        <v>22</v>
      </c>
      <c r="D3134" s="1" t="s">
        <v>5865</v>
      </c>
      <c r="E3134" s="2">
        <v>0</v>
      </c>
      <c r="F3134" s="1">
        <v>1</v>
      </c>
      <c r="G3134" s="1" t="s">
        <v>72</v>
      </c>
      <c r="H3134" s="1">
        <f t="shared" si="48"/>
        <v>0</v>
      </c>
      <c r="I3134" s="1" t="s">
        <v>22</v>
      </c>
      <c r="J3134" s="1" t="s">
        <v>0</v>
      </c>
    </row>
    <row r="3135" spans="1:10" x14ac:dyDescent="0.3">
      <c r="A3135" s="1">
        <v>1971931</v>
      </c>
      <c r="B3135" s="1" t="s">
        <v>5866</v>
      </c>
      <c r="C3135" s="1" t="s">
        <v>22</v>
      </c>
      <c r="D3135" s="1" t="s">
        <v>5867</v>
      </c>
      <c r="E3135" s="2">
        <v>0</v>
      </c>
      <c r="F3135" s="1">
        <v>3</v>
      </c>
      <c r="G3135" s="1" t="s">
        <v>72</v>
      </c>
      <c r="H3135" s="1">
        <f t="shared" si="48"/>
        <v>0</v>
      </c>
      <c r="I3135" s="1" t="s">
        <v>22</v>
      </c>
      <c r="J3135" s="1" t="s">
        <v>0</v>
      </c>
    </row>
    <row r="3136" spans="1:10" x14ac:dyDescent="0.3">
      <c r="A3136" s="1">
        <v>1971932</v>
      </c>
      <c r="B3136" s="1" t="s">
        <v>5868</v>
      </c>
      <c r="C3136" s="1" t="s">
        <v>22</v>
      </c>
      <c r="D3136" s="1" t="s">
        <v>5869</v>
      </c>
      <c r="E3136" s="2">
        <v>0</v>
      </c>
      <c r="F3136" s="1">
        <v>1</v>
      </c>
      <c r="G3136" s="1" t="s">
        <v>5704</v>
      </c>
      <c r="H3136" s="1">
        <f t="shared" si="48"/>
        <v>0</v>
      </c>
      <c r="I3136" s="1" t="s">
        <v>22</v>
      </c>
      <c r="J3136" s="1" t="s">
        <v>0</v>
      </c>
    </row>
    <row r="3137" spans="1:10" x14ac:dyDescent="0.3">
      <c r="A3137" s="1">
        <v>1971933</v>
      </c>
      <c r="B3137" s="1" t="s">
        <v>5870</v>
      </c>
      <c r="C3137" s="1" t="s">
        <v>22</v>
      </c>
      <c r="D3137" s="1" t="s">
        <v>2765</v>
      </c>
      <c r="E3137" s="2">
        <v>0</v>
      </c>
      <c r="F3137" s="1">
        <v>5</v>
      </c>
      <c r="G3137" s="1" t="s">
        <v>55</v>
      </c>
      <c r="H3137" s="1">
        <f t="shared" si="48"/>
        <v>0</v>
      </c>
      <c r="I3137" s="1" t="s">
        <v>22</v>
      </c>
      <c r="J3137" s="1" t="s">
        <v>0</v>
      </c>
    </row>
    <row r="3138" spans="1:10" x14ac:dyDescent="0.3">
      <c r="A3138" s="1">
        <v>1971934</v>
      </c>
      <c r="B3138" s="1" t="s">
        <v>5871</v>
      </c>
      <c r="C3138" s="1" t="s">
        <v>22</v>
      </c>
      <c r="D3138" s="1" t="s">
        <v>5872</v>
      </c>
      <c r="E3138" s="2">
        <v>0</v>
      </c>
      <c r="F3138" s="1">
        <v>1</v>
      </c>
      <c r="G3138" s="1" t="s">
        <v>5704</v>
      </c>
      <c r="H3138" s="1">
        <f t="shared" si="48"/>
        <v>0</v>
      </c>
      <c r="I3138" s="1" t="s">
        <v>22</v>
      </c>
      <c r="J3138" s="1" t="s">
        <v>0</v>
      </c>
    </row>
    <row r="3139" spans="1:10" ht="28.8" x14ac:dyDescent="0.3">
      <c r="A3139" s="1">
        <v>1971935</v>
      </c>
      <c r="B3139" s="1" t="s">
        <v>5873</v>
      </c>
      <c r="C3139" s="1" t="s">
        <v>22</v>
      </c>
      <c r="D3139" s="1" t="s">
        <v>5758</v>
      </c>
      <c r="E3139" s="2">
        <v>0</v>
      </c>
      <c r="F3139" s="1">
        <v>1</v>
      </c>
      <c r="G3139" s="1" t="s">
        <v>72</v>
      </c>
      <c r="H3139" s="1">
        <f t="shared" ref="H3139:H3202" si="49">IF(ISNUMBER(VALUE(E3139)),ROUND(SUM(ROUND(E3139,2)*F3139),2),"N")</f>
        <v>0</v>
      </c>
      <c r="I3139" s="1" t="s">
        <v>22</v>
      </c>
      <c r="J3139" s="1" t="s">
        <v>0</v>
      </c>
    </row>
    <row r="3140" spans="1:10" ht="28.8" x14ac:dyDescent="0.3">
      <c r="A3140" s="1">
        <v>1971936</v>
      </c>
      <c r="B3140" s="1" t="s">
        <v>5874</v>
      </c>
      <c r="C3140" s="1" t="s">
        <v>22</v>
      </c>
      <c r="D3140" s="1" t="s">
        <v>5760</v>
      </c>
      <c r="E3140" s="2">
        <v>0</v>
      </c>
      <c r="F3140" s="1">
        <v>1</v>
      </c>
      <c r="G3140" s="1" t="s">
        <v>72</v>
      </c>
      <c r="H3140" s="1">
        <f t="shared" si="49"/>
        <v>0</v>
      </c>
      <c r="I3140" s="1" t="s">
        <v>22</v>
      </c>
      <c r="J3140" s="1" t="s">
        <v>0</v>
      </c>
    </row>
    <row r="3141" spans="1:10" x14ac:dyDescent="0.3">
      <c r="A3141" s="1">
        <v>1971937</v>
      </c>
      <c r="B3141" s="1" t="s">
        <v>5875</v>
      </c>
      <c r="C3141" s="1" t="s">
        <v>22</v>
      </c>
      <c r="D3141" s="1" t="s">
        <v>5876</v>
      </c>
      <c r="E3141" s="2">
        <v>0</v>
      </c>
      <c r="F3141" s="1">
        <v>1</v>
      </c>
      <c r="G3141" s="1" t="s">
        <v>5704</v>
      </c>
      <c r="H3141" s="1">
        <f t="shared" si="49"/>
        <v>0</v>
      </c>
      <c r="I3141" s="1" t="s">
        <v>22</v>
      </c>
      <c r="J3141" s="1" t="s">
        <v>0</v>
      </c>
    </row>
    <row r="3142" spans="1:10" x14ac:dyDescent="0.3">
      <c r="A3142" s="1">
        <v>1971938</v>
      </c>
      <c r="B3142" s="1" t="s">
        <v>5877</v>
      </c>
      <c r="C3142" s="1" t="s">
        <v>22</v>
      </c>
      <c r="D3142" s="1" t="s">
        <v>5878</v>
      </c>
      <c r="E3142" s="2">
        <v>0</v>
      </c>
      <c r="F3142" s="1">
        <v>1</v>
      </c>
      <c r="G3142" s="1" t="s">
        <v>5704</v>
      </c>
      <c r="H3142" s="1">
        <f t="shared" si="49"/>
        <v>0</v>
      </c>
      <c r="I3142" s="1" t="s">
        <v>22</v>
      </c>
      <c r="J3142" s="1" t="s">
        <v>0</v>
      </c>
    </row>
    <row r="3143" spans="1:10" ht="43.2" x14ac:dyDescent="0.3">
      <c r="A3143" s="1">
        <v>1971939</v>
      </c>
      <c r="B3143" s="1" t="s">
        <v>5879</v>
      </c>
      <c r="C3143" s="1" t="s">
        <v>22</v>
      </c>
      <c r="D3143" s="1" t="s">
        <v>5880</v>
      </c>
      <c r="E3143" s="2">
        <v>0</v>
      </c>
      <c r="F3143" s="1">
        <v>1</v>
      </c>
      <c r="G3143" s="1" t="s">
        <v>860</v>
      </c>
      <c r="H3143" s="1">
        <f t="shared" si="49"/>
        <v>0</v>
      </c>
      <c r="I3143" s="1" t="s">
        <v>22</v>
      </c>
      <c r="J3143" s="1" t="s">
        <v>0</v>
      </c>
    </row>
    <row r="3144" spans="1:10" x14ac:dyDescent="0.3">
      <c r="A3144" s="1">
        <v>1971940</v>
      </c>
      <c r="B3144" s="1" t="s">
        <v>5881</v>
      </c>
      <c r="C3144" s="1" t="s">
        <v>22</v>
      </c>
      <c r="D3144" s="1" t="s">
        <v>5882</v>
      </c>
      <c r="E3144" s="1">
        <f>ROUND(H3145+H3160+H3179+H3182+H3224,2)</f>
        <v>0</v>
      </c>
      <c r="F3144" s="1">
        <v>1</v>
      </c>
      <c r="G3144" s="1" t="s">
        <v>0</v>
      </c>
      <c r="H3144" s="1">
        <f t="shared" si="49"/>
        <v>0</v>
      </c>
      <c r="I3144" s="1" t="s">
        <v>22</v>
      </c>
      <c r="J3144" s="1" t="s">
        <v>0</v>
      </c>
    </row>
    <row r="3145" spans="1:10" x14ac:dyDescent="0.3">
      <c r="A3145" s="1">
        <v>1971941</v>
      </c>
      <c r="B3145" s="1" t="s">
        <v>5883</v>
      </c>
      <c r="C3145" s="1">
        <v>1</v>
      </c>
      <c r="D3145" s="1" t="s">
        <v>5884</v>
      </c>
      <c r="E3145" s="1">
        <f>ROUND(H3146+H3147+H3148+H3149+H3150+H3151+H3152+H3153+H3154+H3155+H3156+H3157+H3158+H3159,2)</f>
        <v>0</v>
      </c>
      <c r="F3145" s="1">
        <v>1</v>
      </c>
      <c r="G3145" s="1" t="s">
        <v>0</v>
      </c>
      <c r="H3145" s="1">
        <f t="shared" si="49"/>
        <v>0</v>
      </c>
      <c r="I3145" s="1" t="s">
        <v>22</v>
      </c>
      <c r="J3145" s="1" t="s">
        <v>0</v>
      </c>
    </row>
    <row r="3146" spans="1:10" x14ac:dyDescent="0.3">
      <c r="A3146" s="1">
        <v>1971942</v>
      </c>
      <c r="B3146" s="1" t="s">
        <v>5885</v>
      </c>
      <c r="C3146" s="1" t="s">
        <v>22</v>
      </c>
      <c r="D3146" s="1" t="s">
        <v>5886</v>
      </c>
      <c r="E3146" s="2">
        <v>0</v>
      </c>
      <c r="F3146" s="1">
        <v>1</v>
      </c>
      <c r="G3146" s="1" t="s">
        <v>72</v>
      </c>
      <c r="H3146" s="1">
        <f t="shared" si="49"/>
        <v>0</v>
      </c>
      <c r="I3146" s="1" t="s">
        <v>22</v>
      </c>
      <c r="J3146" s="1" t="s">
        <v>0</v>
      </c>
    </row>
    <row r="3147" spans="1:10" x14ac:dyDescent="0.3">
      <c r="A3147" s="1">
        <v>1971943</v>
      </c>
      <c r="B3147" s="1" t="s">
        <v>5887</v>
      </c>
      <c r="C3147" s="1" t="s">
        <v>22</v>
      </c>
      <c r="D3147" s="1" t="s">
        <v>5888</v>
      </c>
      <c r="E3147" s="2">
        <v>0</v>
      </c>
      <c r="F3147" s="1">
        <v>1</v>
      </c>
      <c r="G3147" s="1" t="s">
        <v>72</v>
      </c>
      <c r="H3147" s="1">
        <f t="shared" si="49"/>
        <v>0</v>
      </c>
      <c r="I3147" s="1" t="s">
        <v>22</v>
      </c>
      <c r="J3147" s="1" t="s">
        <v>0</v>
      </c>
    </row>
    <row r="3148" spans="1:10" x14ac:dyDescent="0.3">
      <c r="A3148" s="1">
        <v>1971944</v>
      </c>
      <c r="B3148" s="1" t="s">
        <v>5889</v>
      </c>
      <c r="C3148" s="1" t="s">
        <v>22</v>
      </c>
      <c r="D3148" s="1" t="s">
        <v>5890</v>
      </c>
      <c r="E3148" s="2">
        <v>0</v>
      </c>
      <c r="F3148" s="1">
        <v>1</v>
      </c>
      <c r="G3148" s="1" t="s">
        <v>72</v>
      </c>
      <c r="H3148" s="1">
        <f t="shared" si="49"/>
        <v>0</v>
      </c>
      <c r="I3148" s="1" t="s">
        <v>22</v>
      </c>
      <c r="J3148" s="1" t="s">
        <v>0</v>
      </c>
    </row>
    <row r="3149" spans="1:10" x14ac:dyDescent="0.3">
      <c r="A3149" s="1">
        <v>1971945</v>
      </c>
      <c r="B3149" s="1" t="s">
        <v>5891</v>
      </c>
      <c r="C3149" s="1" t="s">
        <v>22</v>
      </c>
      <c r="D3149" s="1" t="s">
        <v>5892</v>
      </c>
      <c r="E3149" s="2">
        <v>0</v>
      </c>
      <c r="F3149" s="1">
        <v>1</v>
      </c>
      <c r="G3149" s="1" t="s">
        <v>72</v>
      </c>
      <c r="H3149" s="1">
        <f t="shared" si="49"/>
        <v>0</v>
      </c>
      <c r="I3149" s="1" t="s">
        <v>22</v>
      </c>
      <c r="J3149" s="1" t="s">
        <v>0</v>
      </c>
    </row>
    <row r="3150" spans="1:10" x14ac:dyDescent="0.3">
      <c r="A3150" s="1">
        <v>1971946</v>
      </c>
      <c r="B3150" s="1" t="s">
        <v>5893</v>
      </c>
      <c r="C3150" s="1" t="s">
        <v>22</v>
      </c>
      <c r="D3150" s="1" t="s">
        <v>5894</v>
      </c>
      <c r="E3150" s="2">
        <v>0</v>
      </c>
      <c r="F3150" s="1">
        <v>1</v>
      </c>
      <c r="G3150" s="1" t="s">
        <v>147</v>
      </c>
      <c r="H3150" s="1">
        <f t="shared" si="49"/>
        <v>0</v>
      </c>
      <c r="I3150" s="1" t="s">
        <v>22</v>
      </c>
      <c r="J3150" s="1" t="s">
        <v>0</v>
      </c>
    </row>
    <row r="3151" spans="1:10" x14ac:dyDescent="0.3">
      <c r="A3151" s="1">
        <v>1971947</v>
      </c>
      <c r="B3151" s="1" t="s">
        <v>5895</v>
      </c>
      <c r="C3151" s="1" t="s">
        <v>22</v>
      </c>
      <c r="D3151" s="1" t="s">
        <v>5896</v>
      </c>
      <c r="E3151" s="2">
        <v>0</v>
      </c>
      <c r="F3151" s="1">
        <v>1</v>
      </c>
      <c r="G3151" s="1" t="s">
        <v>147</v>
      </c>
      <c r="H3151" s="1">
        <f t="shared" si="49"/>
        <v>0</v>
      </c>
      <c r="I3151" s="1" t="s">
        <v>22</v>
      </c>
      <c r="J3151" s="1" t="s">
        <v>0</v>
      </c>
    </row>
    <row r="3152" spans="1:10" x14ac:dyDescent="0.3">
      <c r="A3152" s="1">
        <v>1971948</v>
      </c>
      <c r="B3152" s="1" t="s">
        <v>5897</v>
      </c>
      <c r="C3152" s="1" t="s">
        <v>22</v>
      </c>
      <c r="D3152" s="1" t="s">
        <v>5898</v>
      </c>
      <c r="E3152" s="2">
        <v>0</v>
      </c>
      <c r="F3152" s="1">
        <v>1</v>
      </c>
      <c r="G3152" s="1" t="s">
        <v>72</v>
      </c>
      <c r="H3152" s="1">
        <f t="shared" si="49"/>
        <v>0</v>
      </c>
      <c r="I3152" s="1" t="s">
        <v>22</v>
      </c>
      <c r="J3152" s="1" t="s">
        <v>0</v>
      </c>
    </row>
    <row r="3153" spans="1:10" x14ac:dyDescent="0.3">
      <c r="A3153" s="1">
        <v>1971949</v>
      </c>
      <c r="B3153" s="1" t="s">
        <v>5899</v>
      </c>
      <c r="C3153" s="1" t="s">
        <v>22</v>
      </c>
      <c r="D3153" s="1" t="s">
        <v>5900</v>
      </c>
      <c r="E3153" s="2">
        <v>0</v>
      </c>
      <c r="F3153" s="1">
        <v>1</v>
      </c>
      <c r="G3153" s="1" t="s">
        <v>72</v>
      </c>
      <c r="H3153" s="1">
        <f t="shared" si="49"/>
        <v>0</v>
      </c>
      <c r="I3153" s="1" t="s">
        <v>22</v>
      </c>
      <c r="J3153" s="1" t="s">
        <v>0</v>
      </c>
    </row>
    <row r="3154" spans="1:10" x14ac:dyDescent="0.3">
      <c r="A3154" s="1">
        <v>1971950</v>
      </c>
      <c r="B3154" s="1" t="s">
        <v>5901</v>
      </c>
      <c r="C3154" s="1" t="s">
        <v>22</v>
      </c>
      <c r="D3154" s="1" t="s">
        <v>5902</v>
      </c>
      <c r="E3154" s="2">
        <v>0</v>
      </c>
      <c r="F3154" s="1">
        <v>9</v>
      </c>
      <c r="G3154" s="1" t="s">
        <v>72</v>
      </c>
      <c r="H3154" s="1">
        <f t="shared" si="49"/>
        <v>0</v>
      </c>
      <c r="I3154" s="1" t="s">
        <v>22</v>
      </c>
      <c r="J3154" s="1" t="s">
        <v>0</v>
      </c>
    </row>
    <row r="3155" spans="1:10" x14ac:dyDescent="0.3">
      <c r="A3155" s="1">
        <v>1971951</v>
      </c>
      <c r="B3155" s="1" t="s">
        <v>5903</v>
      </c>
      <c r="C3155" s="1" t="s">
        <v>22</v>
      </c>
      <c r="D3155" s="1" t="s">
        <v>5904</v>
      </c>
      <c r="E3155" s="2">
        <v>0</v>
      </c>
      <c r="F3155" s="1">
        <v>9</v>
      </c>
      <c r="G3155" s="1" t="s">
        <v>72</v>
      </c>
      <c r="H3155" s="1">
        <f t="shared" si="49"/>
        <v>0</v>
      </c>
      <c r="I3155" s="1" t="s">
        <v>22</v>
      </c>
      <c r="J3155" s="1" t="s">
        <v>0</v>
      </c>
    </row>
    <row r="3156" spans="1:10" x14ac:dyDescent="0.3">
      <c r="A3156" s="1">
        <v>1971952</v>
      </c>
      <c r="B3156" s="1" t="s">
        <v>5905</v>
      </c>
      <c r="C3156" s="1" t="s">
        <v>22</v>
      </c>
      <c r="D3156" s="1" t="s">
        <v>5906</v>
      </c>
      <c r="E3156" s="2">
        <v>0</v>
      </c>
      <c r="F3156" s="1">
        <v>4</v>
      </c>
      <c r="G3156" s="1" t="s">
        <v>72</v>
      </c>
      <c r="H3156" s="1">
        <f t="shared" si="49"/>
        <v>0</v>
      </c>
      <c r="I3156" s="1" t="s">
        <v>22</v>
      </c>
      <c r="J3156" s="1" t="s">
        <v>0</v>
      </c>
    </row>
    <row r="3157" spans="1:10" x14ac:dyDescent="0.3">
      <c r="A3157" s="1">
        <v>1971953</v>
      </c>
      <c r="B3157" s="1" t="s">
        <v>5907</v>
      </c>
      <c r="C3157" s="1" t="s">
        <v>22</v>
      </c>
      <c r="D3157" s="1" t="s">
        <v>5908</v>
      </c>
      <c r="E3157" s="2">
        <v>0</v>
      </c>
      <c r="F3157" s="1">
        <v>4</v>
      </c>
      <c r="G3157" s="1" t="s">
        <v>72</v>
      </c>
      <c r="H3157" s="1">
        <f t="shared" si="49"/>
        <v>0</v>
      </c>
      <c r="I3157" s="1" t="s">
        <v>22</v>
      </c>
      <c r="J3157" s="1" t="s">
        <v>0</v>
      </c>
    </row>
    <row r="3158" spans="1:10" x14ac:dyDescent="0.3">
      <c r="A3158" s="1">
        <v>1971954</v>
      </c>
      <c r="B3158" s="1" t="s">
        <v>5909</v>
      </c>
      <c r="C3158" s="1" t="s">
        <v>22</v>
      </c>
      <c r="D3158" s="1" t="s">
        <v>5910</v>
      </c>
      <c r="E3158" s="2">
        <v>0</v>
      </c>
      <c r="F3158" s="1">
        <v>1</v>
      </c>
      <c r="G3158" s="1" t="s">
        <v>72</v>
      </c>
      <c r="H3158" s="1">
        <f t="shared" si="49"/>
        <v>0</v>
      </c>
      <c r="I3158" s="1" t="s">
        <v>22</v>
      </c>
      <c r="J3158" s="1" t="s">
        <v>0</v>
      </c>
    </row>
    <row r="3159" spans="1:10" x14ac:dyDescent="0.3">
      <c r="A3159" s="1">
        <v>1971955</v>
      </c>
      <c r="B3159" s="1" t="s">
        <v>5911</v>
      </c>
      <c r="C3159" s="1" t="s">
        <v>22</v>
      </c>
      <c r="D3159" s="1" t="s">
        <v>5912</v>
      </c>
      <c r="E3159" s="2">
        <v>0</v>
      </c>
      <c r="F3159" s="1">
        <v>1</v>
      </c>
      <c r="G3159" s="1" t="s">
        <v>72</v>
      </c>
      <c r="H3159" s="1">
        <f t="shared" si="49"/>
        <v>0</v>
      </c>
      <c r="I3159" s="1" t="s">
        <v>22</v>
      </c>
      <c r="J3159" s="1" t="s">
        <v>0</v>
      </c>
    </row>
    <row r="3160" spans="1:10" x14ac:dyDescent="0.3">
      <c r="A3160" s="1">
        <v>1971956</v>
      </c>
      <c r="B3160" s="1" t="s">
        <v>5913</v>
      </c>
      <c r="C3160" s="1">
        <v>2</v>
      </c>
      <c r="D3160" s="1" t="s">
        <v>5914</v>
      </c>
      <c r="E3160" s="1">
        <f>ROUND(H3161+H3162+H3163+H3164+H3165+H3166+H3167+H3168+H3169+H3170+H3171+H3172+H3173+H3174+H3175+H3176+H3177+H3178,2)</f>
        <v>0</v>
      </c>
      <c r="F3160" s="1">
        <v>1</v>
      </c>
      <c r="G3160" s="1" t="s">
        <v>0</v>
      </c>
      <c r="H3160" s="1">
        <f t="shared" si="49"/>
        <v>0</v>
      </c>
      <c r="I3160" s="1" t="s">
        <v>22</v>
      </c>
      <c r="J3160" s="1" t="s">
        <v>0</v>
      </c>
    </row>
    <row r="3161" spans="1:10" ht="28.8" x14ac:dyDescent="0.3">
      <c r="A3161" s="1">
        <v>1971957</v>
      </c>
      <c r="B3161" s="1" t="s">
        <v>5915</v>
      </c>
      <c r="C3161" s="1" t="s">
        <v>22</v>
      </c>
      <c r="D3161" s="1" t="s">
        <v>5916</v>
      </c>
      <c r="E3161" s="2">
        <v>0</v>
      </c>
      <c r="F3161" s="1">
        <v>4</v>
      </c>
      <c r="G3161" s="1" t="s">
        <v>72</v>
      </c>
      <c r="H3161" s="1">
        <f t="shared" si="49"/>
        <v>0</v>
      </c>
      <c r="I3161" s="1" t="s">
        <v>22</v>
      </c>
      <c r="J3161" s="1" t="s">
        <v>0</v>
      </c>
    </row>
    <row r="3162" spans="1:10" x14ac:dyDescent="0.3">
      <c r="A3162" s="1">
        <v>1971958</v>
      </c>
      <c r="B3162" s="1" t="s">
        <v>5917</v>
      </c>
      <c r="C3162" s="1" t="s">
        <v>22</v>
      </c>
      <c r="D3162" s="1" t="s">
        <v>5918</v>
      </c>
      <c r="E3162" s="2">
        <v>0</v>
      </c>
      <c r="F3162" s="1">
        <v>4</v>
      </c>
      <c r="G3162" s="1" t="s">
        <v>72</v>
      </c>
      <c r="H3162" s="1">
        <f t="shared" si="49"/>
        <v>0</v>
      </c>
      <c r="I3162" s="1" t="s">
        <v>22</v>
      </c>
      <c r="J3162" s="1" t="s">
        <v>0</v>
      </c>
    </row>
    <row r="3163" spans="1:10" ht="28.8" x14ac:dyDescent="0.3">
      <c r="A3163" s="1">
        <v>1971959</v>
      </c>
      <c r="B3163" s="1" t="s">
        <v>5919</v>
      </c>
      <c r="C3163" s="1" t="s">
        <v>22</v>
      </c>
      <c r="D3163" s="1" t="s">
        <v>5920</v>
      </c>
      <c r="E3163" s="2">
        <v>0</v>
      </c>
      <c r="F3163" s="1">
        <v>22</v>
      </c>
      <c r="G3163" s="1" t="s">
        <v>72</v>
      </c>
      <c r="H3163" s="1">
        <f t="shared" si="49"/>
        <v>0</v>
      </c>
      <c r="I3163" s="1" t="s">
        <v>22</v>
      </c>
      <c r="J3163" s="1" t="s">
        <v>0</v>
      </c>
    </row>
    <row r="3164" spans="1:10" x14ac:dyDescent="0.3">
      <c r="A3164" s="1">
        <v>1971960</v>
      </c>
      <c r="B3164" s="1" t="s">
        <v>5921</v>
      </c>
      <c r="C3164" s="1" t="s">
        <v>22</v>
      </c>
      <c r="D3164" s="1" t="s">
        <v>5922</v>
      </c>
      <c r="E3164" s="2">
        <v>0</v>
      </c>
      <c r="F3164" s="1">
        <v>22</v>
      </c>
      <c r="G3164" s="1" t="s">
        <v>72</v>
      </c>
      <c r="H3164" s="1">
        <f t="shared" si="49"/>
        <v>0</v>
      </c>
      <c r="I3164" s="1" t="s">
        <v>22</v>
      </c>
      <c r="J3164" s="1" t="s">
        <v>0</v>
      </c>
    </row>
    <row r="3165" spans="1:10" ht="28.8" x14ac:dyDescent="0.3">
      <c r="A3165" s="1">
        <v>1971961</v>
      </c>
      <c r="B3165" s="1" t="s">
        <v>5923</v>
      </c>
      <c r="C3165" s="1" t="s">
        <v>22</v>
      </c>
      <c r="D3165" s="1" t="s">
        <v>5924</v>
      </c>
      <c r="E3165" s="2">
        <v>0</v>
      </c>
      <c r="F3165" s="1">
        <v>7</v>
      </c>
      <c r="G3165" s="1" t="s">
        <v>72</v>
      </c>
      <c r="H3165" s="1">
        <f t="shared" si="49"/>
        <v>0</v>
      </c>
      <c r="I3165" s="1" t="s">
        <v>22</v>
      </c>
      <c r="J3165" s="1" t="s">
        <v>0</v>
      </c>
    </row>
    <row r="3166" spans="1:10" x14ac:dyDescent="0.3">
      <c r="A3166" s="1">
        <v>1971962</v>
      </c>
      <c r="B3166" s="1" t="s">
        <v>5925</v>
      </c>
      <c r="C3166" s="1" t="s">
        <v>22</v>
      </c>
      <c r="D3166" s="1" t="s">
        <v>5926</v>
      </c>
      <c r="E3166" s="2">
        <v>0</v>
      </c>
      <c r="F3166" s="1">
        <v>7</v>
      </c>
      <c r="G3166" s="1" t="s">
        <v>72</v>
      </c>
      <c r="H3166" s="1">
        <f t="shared" si="49"/>
        <v>0</v>
      </c>
      <c r="I3166" s="1" t="s">
        <v>22</v>
      </c>
      <c r="J3166" s="1" t="s">
        <v>0</v>
      </c>
    </row>
    <row r="3167" spans="1:10" x14ac:dyDescent="0.3">
      <c r="A3167" s="1">
        <v>1971963</v>
      </c>
      <c r="B3167" s="1" t="s">
        <v>5927</v>
      </c>
      <c r="C3167" s="1" t="s">
        <v>22</v>
      </c>
      <c r="D3167" s="1" t="s">
        <v>5928</v>
      </c>
      <c r="E3167" s="2">
        <v>0</v>
      </c>
      <c r="F3167" s="1">
        <v>2</v>
      </c>
      <c r="G3167" s="1" t="s">
        <v>72</v>
      </c>
      <c r="H3167" s="1">
        <f t="shared" si="49"/>
        <v>0</v>
      </c>
      <c r="I3167" s="1" t="s">
        <v>22</v>
      </c>
      <c r="J3167" s="1" t="s">
        <v>0</v>
      </c>
    </row>
    <row r="3168" spans="1:10" x14ac:dyDescent="0.3">
      <c r="A3168" s="1">
        <v>1971964</v>
      </c>
      <c r="B3168" s="1" t="s">
        <v>5929</v>
      </c>
      <c r="C3168" s="1" t="s">
        <v>22</v>
      </c>
      <c r="D3168" s="1" t="s">
        <v>5930</v>
      </c>
      <c r="E3168" s="2">
        <v>0</v>
      </c>
      <c r="F3168" s="1">
        <v>2</v>
      </c>
      <c r="G3168" s="1" t="s">
        <v>72</v>
      </c>
      <c r="H3168" s="1">
        <f t="shared" si="49"/>
        <v>0</v>
      </c>
      <c r="I3168" s="1" t="s">
        <v>22</v>
      </c>
      <c r="J3168" s="1" t="s">
        <v>0</v>
      </c>
    </row>
    <row r="3169" spans="1:10" ht="43.2" x14ac:dyDescent="0.3">
      <c r="A3169" s="1">
        <v>1971965</v>
      </c>
      <c r="B3169" s="1" t="s">
        <v>5931</v>
      </c>
      <c r="C3169" s="1" t="s">
        <v>22</v>
      </c>
      <c r="D3169" s="1" t="s">
        <v>5932</v>
      </c>
      <c r="E3169" s="2">
        <v>0</v>
      </c>
      <c r="F3169" s="1">
        <v>1</v>
      </c>
      <c r="G3169" s="1" t="s">
        <v>72</v>
      </c>
      <c r="H3169" s="1">
        <f t="shared" si="49"/>
        <v>0</v>
      </c>
      <c r="I3169" s="1" t="s">
        <v>22</v>
      </c>
      <c r="J3169" s="1" t="s">
        <v>0</v>
      </c>
    </row>
    <row r="3170" spans="1:10" ht="43.2" x14ac:dyDescent="0.3">
      <c r="A3170" s="1">
        <v>1971966</v>
      </c>
      <c r="B3170" s="1" t="s">
        <v>5933</v>
      </c>
      <c r="C3170" s="1" t="s">
        <v>22</v>
      </c>
      <c r="D3170" s="1" t="s">
        <v>5934</v>
      </c>
      <c r="E3170" s="2">
        <v>0</v>
      </c>
      <c r="F3170" s="1">
        <v>1</v>
      </c>
      <c r="G3170" s="1" t="s">
        <v>72</v>
      </c>
      <c r="H3170" s="1">
        <f t="shared" si="49"/>
        <v>0</v>
      </c>
      <c r="I3170" s="1" t="s">
        <v>22</v>
      </c>
      <c r="J3170" s="1" t="s">
        <v>0</v>
      </c>
    </row>
    <row r="3171" spans="1:10" ht="43.2" x14ac:dyDescent="0.3">
      <c r="A3171" s="1">
        <v>1971967</v>
      </c>
      <c r="B3171" s="1" t="s">
        <v>5935</v>
      </c>
      <c r="C3171" s="1" t="s">
        <v>22</v>
      </c>
      <c r="D3171" s="1" t="s">
        <v>5936</v>
      </c>
      <c r="E3171" s="2">
        <v>0</v>
      </c>
      <c r="F3171" s="1">
        <v>1</v>
      </c>
      <c r="G3171" s="1" t="s">
        <v>72</v>
      </c>
      <c r="H3171" s="1">
        <f t="shared" si="49"/>
        <v>0</v>
      </c>
      <c r="I3171" s="1" t="s">
        <v>22</v>
      </c>
      <c r="J3171" s="1" t="s">
        <v>0</v>
      </c>
    </row>
    <row r="3172" spans="1:10" ht="43.2" x14ac:dyDescent="0.3">
      <c r="A3172" s="1">
        <v>1971968</v>
      </c>
      <c r="B3172" s="1" t="s">
        <v>5937</v>
      </c>
      <c r="C3172" s="1" t="s">
        <v>22</v>
      </c>
      <c r="D3172" s="1" t="s">
        <v>5938</v>
      </c>
      <c r="E3172" s="2">
        <v>0</v>
      </c>
      <c r="F3172" s="1">
        <v>1</v>
      </c>
      <c r="G3172" s="1" t="s">
        <v>72</v>
      </c>
      <c r="H3172" s="1">
        <f t="shared" si="49"/>
        <v>0</v>
      </c>
      <c r="I3172" s="1" t="s">
        <v>22</v>
      </c>
      <c r="J3172" s="1" t="s">
        <v>0</v>
      </c>
    </row>
    <row r="3173" spans="1:10" ht="43.2" x14ac:dyDescent="0.3">
      <c r="A3173" s="1">
        <v>1971969</v>
      </c>
      <c r="B3173" s="1" t="s">
        <v>5939</v>
      </c>
      <c r="C3173" s="1" t="s">
        <v>22</v>
      </c>
      <c r="D3173" s="1" t="s">
        <v>5940</v>
      </c>
      <c r="E3173" s="2">
        <v>0</v>
      </c>
      <c r="F3173" s="1">
        <v>1</v>
      </c>
      <c r="G3173" s="1" t="s">
        <v>72</v>
      </c>
      <c r="H3173" s="1">
        <f t="shared" si="49"/>
        <v>0</v>
      </c>
      <c r="I3173" s="1" t="s">
        <v>22</v>
      </c>
      <c r="J3173" s="1" t="s">
        <v>0</v>
      </c>
    </row>
    <row r="3174" spans="1:10" ht="43.2" x14ac:dyDescent="0.3">
      <c r="A3174" s="1">
        <v>1971970</v>
      </c>
      <c r="B3174" s="1" t="s">
        <v>5941</v>
      </c>
      <c r="C3174" s="1" t="s">
        <v>22</v>
      </c>
      <c r="D3174" s="1" t="s">
        <v>5942</v>
      </c>
      <c r="E3174" s="2">
        <v>0</v>
      </c>
      <c r="F3174" s="1">
        <v>1</v>
      </c>
      <c r="G3174" s="1" t="s">
        <v>72</v>
      </c>
      <c r="H3174" s="1">
        <f t="shared" si="49"/>
        <v>0</v>
      </c>
      <c r="I3174" s="1" t="s">
        <v>22</v>
      </c>
      <c r="J3174" s="1" t="s">
        <v>0</v>
      </c>
    </row>
    <row r="3175" spans="1:10" ht="43.2" x14ac:dyDescent="0.3">
      <c r="A3175" s="1">
        <v>1971971</v>
      </c>
      <c r="B3175" s="1" t="s">
        <v>5943</v>
      </c>
      <c r="C3175" s="1" t="s">
        <v>22</v>
      </c>
      <c r="D3175" s="1" t="s">
        <v>5944</v>
      </c>
      <c r="E3175" s="2">
        <v>0</v>
      </c>
      <c r="F3175" s="1">
        <v>1</v>
      </c>
      <c r="G3175" s="1" t="s">
        <v>72</v>
      </c>
      <c r="H3175" s="1">
        <f t="shared" si="49"/>
        <v>0</v>
      </c>
      <c r="I3175" s="1" t="s">
        <v>22</v>
      </c>
      <c r="J3175" s="1" t="s">
        <v>0</v>
      </c>
    </row>
    <row r="3176" spans="1:10" ht="43.2" x14ac:dyDescent="0.3">
      <c r="A3176" s="1">
        <v>1971972</v>
      </c>
      <c r="B3176" s="1" t="s">
        <v>5945</v>
      </c>
      <c r="C3176" s="1" t="s">
        <v>22</v>
      </c>
      <c r="D3176" s="1" t="s">
        <v>5944</v>
      </c>
      <c r="E3176" s="2">
        <v>0</v>
      </c>
      <c r="F3176" s="1">
        <v>1</v>
      </c>
      <c r="G3176" s="1" t="s">
        <v>72</v>
      </c>
      <c r="H3176" s="1">
        <f t="shared" si="49"/>
        <v>0</v>
      </c>
      <c r="I3176" s="1" t="s">
        <v>22</v>
      </c>
      <c r="J3176" s="1" t="s">
        <v>0</v>
      </c>
    </row>
    <row r="3177" spans="1:10" ht="43.2" x14ac:dyDescent="0.3">
      <c r="A3177" s="1">
        <v>1971973</v>
      </c>
      <c r="B3177" s="1" t="s">
        <v>5946</v>
      </c>
      <c r="C3177" s="1" t="s">
        <v>22</v>
      </c>
      <c r="D3177" s="1" t="s">
        <v>5947</v>
      </c>
      <c r="E3177" s="2">
        <v>0</v>
      </c>
      <c r="F3177" s="1">
        <v>1</v>
      </c>
      <c r="G3177" s="1" t="s">
        <v>72</v>
      </c>
      <c r="H3177" s="1">
        <f t="shared" si="49"/>
        <v>0</v>
      </c>
      <c r="I3177" s="1" t="s">
        <v>22</v>
      </c>
      <c r="J3177" s="1" t="s">
        <v>0</v>
      </c>
    </row>
    <row r="3178" spans="1:10" ht="28.8" x14ac:dyDescent="0.3">
      <c r="A3178" s="1">
        <v>1971974</v>
      </c>
      <c r="B3178" s="1" t="s">
        <v>5948</v>
      </c>
      <c r="C3178" s="1" t="s">
        <v>22</v>
      </c>
      <c r="D3178" s="1" t="s">
        <v>5949</v>
      </c>
      <c r="E3178" s="2">
        <v>0</v>
      </c>
      <c r="F3178" s="1">
        <v>1</v>
      </c>
      <c r="G3178" s="1" t="s">
        <v>72</v>
      </c>
      <c r="H3178" s="1">
        <f t="shared" si="49"/>
        <v>0</v>
      </c>
      <c r="I3178" s="1" t="s">
        <v>22</v>
      </c>
      <c r="J3178" s="1" t="s">
        <v>0</v>
      </c>
    </row>
    <row r="3179" spans="1:10" x14ac:dyDescent="0.3">
      <c r="A3179" s="1">
        <v>1971975</v>
      </c>
      <c r="B3179" s="1" t="s">
        <v>5950</v>
      </c>
      <c r="C3179" s="1">
        <v>3</v>
      </c>
      <c r="D3179" s="1" t="s">
        <v>5951</v>
      </c>
      <c r="E3179" s="1">
        <f>ROUND(H3180+H3181,2)</f>
        <v>0</v>
      </c>
      <c r="F3179" s="1">
        <v>1</v>
      </c>
      <c r="G3179" s="1" t="s">
        <v>0</v>
      </c>
      <c r="H3179" s="1">
        <f t="shared" si="49"/>
        <v>0</v>
      </c>
      <c r="I3179" s="1" t="s">
        <v>22</v>
      </c>
      <c r="J3179" s="1" t="s">
        <v>0</v>
      </c>
    </row>
    <row r="3180" spans="1:10" ht="43.2" x14ac:dyDescent="0.3">
      <c r="A3180" s="1">
        <v>1971976</v>
      </c>
      <c r="B3180" s="1" t="s">
        <v>5952</v>
      </c>
      <c r="C3180" s="1" t="s">
        <v>22</v>
      </c>
      <c r="D3180" s="1" t="s">
        <v>5953</v>
      </c>
      <c r="E3180" s="2">
        <v>0</v>
      </c>
      <c r="F3180" s="1">
        <v>1</v>
      </c>
      <c r="G3180" s="1" t="s">
        <v>72</v>
      </c>
      <c r="H3180" s="1">
        <f t="shared" si="49"/>
        <v>0</v>
      </c>
      <c r="I3180" s="1" t="s">
        <v>22</v>
      </c>
      <c r="J3180" s="1" t="s">
        <v>0</v>
      </c>
    </row>
    <row r="3181" spans="1:10" x14ac:dyDescent="0.3">
      <c r="A3181" s="1">
        <v>1971977</v>
      </c>
      <c r="B3181" s="1" t="s">
        <v>5954</v>
      </c>
      <c r="C3181" s="1" t="s">
        <v>22</v>
      </c>
      <c r="D3181" s="1" t="s">
        <v>5955</v>
      </c>
      <c r="E3181" s="2">
        <v>0</v>
      </c>
      <c r="F3181" s="1">
        <v>1</v>
      </c>
      <c r="G3181" s="1" t="s">
        <v>72</v>
      </c>
      <c r="H3181" s="1">
        <f t="shared" si="49"/>
        <v>0</v>
      </c>
      <c r="I3181" s="1" t="s">
        <v>22</v>
      </c>
      <c r="J3181" s="1" t="s">
        <v>0</v>
      </c>
    </row>
    <row r="3182" spans="1:10" x14ac:dyDescent="0.3">
      <c r="A3182" s="1">
        <v>1971978</v>
      </c>
      <c r="B3182" s="1" t="s">
        <v>5956</v>
      </c>
      <c r="C3182" s="1">
        <v>4</v>
      </c>
      <c r="D3182" s="1" t="s">
        <v>2173</v>
      </c>
      <c r="E3182" s="1">
        <f>ROUND(H3183+H3184+H3185+H3186+H3187+H3188+H3189+H3190+H3191+H3192+H3193+H3194+H3195+H3196+H3197+H3198+H3199+H3200+H3201+H3202+H3203+H3204+H3205+H3206+H3207+H3208+H3209+H3210+H3211+H3212+H3213+H3214+H3215+H3216+H3217+H3218+H3219+H3220+H3221+H3222+H3223,2)</f>
        <v>0</v>
      </c>
      <c r="F3182" s="1">
        <v>1</v>
      </c>
      <c r="G3182" s="1" t="s">
        <v>0</v>
      </c>
      <c r="H3182" s="1">
        <f t="shared" si="49"/>
        <v>0</v>
      </c>
      <c r="I3182" s="1" t="s">
        <v>22</v>
      </c>
      <c r="J3182" s="1" t="s">
        <v>0</v>
      </c>
    </row>
    <row r="3183" spans="1:10" x14ac:dyDescent="0.3">
      <c r="A3183" s="1">
        <v>1971979</v>
      </c>
      <c r="B3183" s="1" t="s">
        <v>5957</v>
      </c>
      <c r="C3183" s="1" t="s">
        <v>22</v>
      </c>
      <c r="D3183" s="1" t="s">
        <v>5958</v>
      </c>
      <c r="E3183" s="2">
        <v>0</v>
      </c>
      <c r="F3183" s="1">
        <v>480</v>
      </c>
      <c r="G3183" s="1" t="s">
        <v>79</v>
      </c>
      <c r="H3183" s="1">
        <f t="shared" si="49"/>
        <v>0</v>
      </c>
      <c r="I3183" s="1" t="s">
        <v>22</v>
      </c>
      <c r="J3183" s="1" t="s">
        <v>0</v>
      </c>
    </row>
    <row r="3184" spans="1:10" ht="43.2" x14ac:dyDescent="0.3">
      <c r="A3184" s="1">
        <v>1971980</v>
      </c>
      <c r="B3184" s="1" t="s">
        <v>5959</v>
      </c>
      <c r="C3184" s="1" t="s">
        <v>22</v>
      </c>
      <c r="D3184" s="1" t="s">
        <v>5960</v>
      </c>
      <c r="E3184" s="2">
        <v>0</v>
      </c>
      <c r="F3184" s="1">
        <v>480</v>
      </c>
      <c r="G3184" s="1" t="s">
        <v>79</v>
      </c>
      <c r="H3184" s="1">
        <f t="shared" si="49"/>
        <v>0</v>
      </c>
      <c r="I3184" s="1" t="s">
        <v>22</v>
      </c>
      <c r="J3184" s="1" t="s">
        <v>0</v>
      </c>
    </row>
    <row r="3185" spans="1:10" ht="28.8" x14ac:dyDescent="0.3">
      <c r="A3185" s="1">
        <v>1971981</v>
      </c>
      <c r="B3185" s="1" t="s">
        <v>5961</v>
      </c>
      <c r="C3185" s="1" t="s">
        <v>22</v>
      </c>
      <c r="D3185" s="1" t="s">
        <v>5962</v>
      </c>
      <c r="E3185" s="2">
        <v>0</v>
      </c>
      <c r="F3185" s="1">
        <v>160</v>
      </c>
      <c r="G3185" s="1" t="s">
        <v>79</v>
      </c>
      <c r="H3185" s="1">
        <f t="shared" si="49"/>
        <v>0</v>
      </c>
      <c r="I3185" s="1" t="s">
        <v>22</v>
      </c>
      <c r="J3185" s="1" t="s">
        <v>0</v>
      </c>
    </row>
    <row r="3186" spans="1:10" ht="28.8" x14ac:dyDescent="0.3">
      <c r="A3186" s="1">
        <v>1971982</v>
      </c>
      <c r="B3186" s="1" t="s">
        <v>5963</v>
      </c>
      <c r="C3186" s="1" t="s">
        <v>22</v>
      </c>
      <c r="D3186" s="1" t="s">
        <v>5964</v>
      </c>
      <c r="E3186" s="2">
        <v>0</v>
      </c>
      <c r="F3186" s="1">
        <v>160</v>
      </c>
      <c r="G3186" s="1" t="s">
        <v>79</v>
      </c>
      <c r="H3186" s="1">
        <f t="shared" si="49"/>
        <v>0</v>
      </c>
      <c r="I3186" s="1" t="s">
        <v>22</v>
      </c>
      <c r="J3186" s="1" t="s">
        <v>0</v>
      </c>
    </row>
    <row r="3187" spans="1:10" ht="28.8" x14ac:dyDescent="0.3">
      <c r="A3187" s="1">
        <v>1971983</v>
      </c>
      <c r="B3187" s="1" t="s">
        <v>5965</v>
      </c>
      <c r="C3187" s="1" t="s">
        <v>22</v>
      </c>
      <c r="D3187" s="1" t="s">
        <v>5966</v>
      </c>
      <c r="E3187" s="2">
        <v>0</v>
      </c>
      <c r="F3187" s="1">
        <v>36</v>
      </c>
      <c r="G3187" s="1" t="s">
        <v>79</v>
      </c>
      <c r="H3187" s="1">
        <f t="shared" si="49"/>
        <v>0</v>
      </c>
      <c r="I3187" s="1" t="s">
        <v>22</v>
      </c>
      <c r="J3187" s="1" t="s">
        <v>0</v>
      </c>
    </row>
    <row r="3188" spans="1:10" ht="28.8" x14ac:dyDescent="0.3">
      <c r="A3188" s="1">
        <v>1971984</v>
      </c>
      <c r="B3188" s="1" t="s">
        <v>5967</v>
      </c>
      <c r="C3188" s="1" t="s">
        <v>22</v>
      </c>
      <c r="D3188" s="1" t="s">
        <v>5968</v>
      </c>
      <c r="E3188" s="2">
        <v>0</v>
      </c>
      <c r="F3188" s="1">
        <v>36</v>
      </c>
      <c r="G3188" s="1" t="s">
        <v>79</v>
      </c>
      <c r="H3188" s="1">
        <f t="shared" si="49"/>
        <v>0</v>
      </c>
      <c r="I3188" s="1" t="s">
        <v>22</v>
      </c>
      <c r="J3188" s="1" t="s">
        <v>0</v>
      </c>
    </row>
    <row r="3189" spans="1:10" x14ac:dyDescent="0.3">
      <c r="A3189" s="1">
        <v>1971985</v>
      </c>
      <c r="B3189" s="1" t="s">
        <v>5969</v>
      </c>
      <c r="C3189" s="1" t="s">
        <v>22</v>
      </c>
      <c r="D3189" s="1" t="s">
        <v>5970</v>
      </c>
      <c r="E3189" s="2">
        <v>0</v>
      </c>
      <c r="F3189" s="1">
        <v>36</v>
      </c>
      <c r="G3189" s="1" t="s">
        <v>79</v>
      </c>
      <c r="H3189" s="1">
        <f t="shared" si="49"/>
        <v>0</v>
      </c>
      <c r="I3189" s="1" t="s">
        <v>22</v>
      </c>
      <c r="J3189" s="1" t="s">
        <v>0</v>
      </c>
    </row>
    <row r="3190" spans="1:10" ht="28.8" x14ac:dyDescent="0.3">
      <c r="A3190" s="1">
        <v>1971986</v>
      </c>
      <c r="B3190" s="1" t="s">
        <v>5971</v>
      </c>
      <c r="C3190" s="1" t="s">
        <v>22</v>
      </c>
      <c r="D3190" s="1" t="s">
        <v>5972</v>
      </c>
      <c r="E3190" s="2">
        <v>0</v>
      </c>
      <c r="F3190" s="1">
        <v>182</v>
      </c>
      <c r="G3190" s="1" t="s">
        <v>72</v>
      </c>
      <c r="H3190" s="1">
        <f t="shared" si="49"/>
        <v>0</v>
      </c>
      <c r="I3190" s="1" t="s">
        <v>22</v>
      </c>
      <c r="J3190" s="1" t="s">
        <v>0</v>
      </c>
    </row>
    <row r="3191" spans="1:10" ht="28.8" x14ac:dyDescent="0.3">
      <c r="A3191" s="1">
        <v>1971987</v>
      </c>
      <c r="B3191" s="1" t="s">
        <v>5973</v>
      </c>
      <c r="C3191" s="1" t="s">
        <v>22</v>
      </c>
      <c r="D3191" s="1" t="s">
        <v>5974</v>
      </c>
      <c r="E3191" s="2">
        <v>0</v>
      </c>
      <c r="F3191" s="1">
        <v>3</v>
      </c>
      <c r="G3191" s="1" t="s">
        <v>72</v>
      </c>
      <c r="H3191" s="1">
        <f t="shared" si="49"/>
        <v>0</v>
      </c>
      <c r="I3191" s="1" t="s">
        <v>22</v>
      </c>
      <c r="J3191" s="1" t="s">
        <v>0</v>
      </c>
    </row>
    <row r="3192" spans="1:10" ht="28.8" x14ac:dyDescent="0.3">
      <c r="A3192" s="1">
        <v>1971988</v>
      </c>
      <c r="B3192" s="1" t="s">
        <v>5975</v>
      </c>
      <c r="C3192" s="1" t="s">
        <v>22</v>
      </c>
      <c r="D3192" s="1" t="s">
        <v>5976</v>
      </c>
      <c r="E3192" s="2">
        <v>0</v>
      </c>
      <c r="F3192" s="1">
        <v>3</v>
      </c>
      <c r="G3192" s="1" t="s">
        <v>72</v>
      </c>
      <c r="H3192" s="1">
        <f t="shared" si="49"/>
        <v>0</v>
      </c>
      <c r="I3192" s="1" t="s">
        <v>22</v>
      </c>
      <c r="J3192" s="1" t="s">
        <v>0</v>
      </c>
    </row>
    <row r="3193" spans="1:10" ht="28.8" x14ac:dyDescent="0.3">
      <c r="A3193" s="1">
        <v>1971989</v>
      </c>
      <c r="B3193" s="1" t="s">
        <v>5977</v>
      </c>
      <c r="C3193" s="1" t="s">
        <v>22</v>
      </c>
      <c r="D3193" s="1" t="s">
        <v>5978</v>
      </c>
      <c r="E3193" s="2">
        <v>0</v>
      </c>
      <c r="F3193" s="1">
        <v>3</v>
      </c>
      <c r="G3193" s="1" t="s">
        <v>72</v>
      </c>
      <c r="H3193" s="1">
        <f t="shared" si="49"/>
        <v>0</v>
      </c>
      <c r="I3193" s="1" t="s">
        <v>22</v>
      </c>
      <c r="J3193" s="1" t="s">
        <v>0</v>
      </c>
    </row>
    <row r="3194" spans="1:10" ht="28.8" x14ac:dyDescent="0.3">
      <c r="A3194" s="1">
        <v>1971990</v>
      </c>
      <c r="B3194" s="1" t="s">
        <v>5979</v>
      </c>
      <c r="C3194" s="1" t="s">
        <v>22</v>
      </c>
      <c r="D3194" s="1" t="s">
        <v>5980</v>
      </c>
      <c r="E3194" s="2">
        <v>0</v>
      </c>
      <c r="F3194" s="1">
        <v>3</v>
      </c>
      <c r="G3194" s="1" t="s">
        <v>72</v>
      </c>
      <c r="H3194" s="1">
        <f t="shared" si="49"/>
        <v>0</v>
      </c>
      <c r="I3194" s="1" t="s">
        <v>22</v>
      </c>
      <c r="J3194" s="1" t="s">
        <v>0</v>
      </c>
    </row>
    <row r="3195" spans="1:10" ht="28.8" x14ac:dyDescent="0.3">
      <c r="A3195" s="1">
        <v>1971991</v>
      </c>
      <c r="B3195" s="1" t="s">
        <v>5981</v>
      </c>
      <c r="C3195" s="1" t="s">
        <v>22</v>
      </c>
      <c r="D3195" s="1" t="s">
        <v>5982</v>
      </c>
      <c r="E3195" s="2">
        <v>0</v>
      </c>
      <c r="F3195" s="1">
        <v>30</v>
      </c>
      <c r="G3195" s="1" t="s">
        <v>72</v>
      </c>
      <c r="H3195" s="1">
        <f t="shared" si="49"/>
        <v>0</v>
      </c>
      <c r="I3195" s="1" t="s">
        <v>22</v>
      </c>
      <c r="J3195" s="1" t="s">
        <v>0</v>
      </c>
    </row>
    <row r="3196" spans="1:10" x14ac:dyDescent="0.3">
      <c r="A3196" s="1">
        <v>1971992</v>
      </c>
      <c r="B3196" s="1" t="s">
        <v>5983</v>
      </c>
      <c r="C3196" s="1" t="s">
        <v>22</v>
      </c>
      <c r="D3196" s="1" t="s">
        <v>5984</v>
      </c>
      <c r="E3196" s="2">
        <v>0</v>
      </c>
      <c r="F3196" s="1">
        <v>30</v>
      </c>
      <c r="G3196" s="1" t="s">
        <v>72</v>
      </c>
      <c r="H3196" s="1">
        <f t="shared" si="49"/>
        <v>0</v>
      </c>
      <c r="I3196" s="1" t="s">
        <v>22</v>
      </c>
      <c r="J3196" s="1" t="s">
        <v>0</v>
      </c>
    </row>
    <row r="3197" spans="1:10" ht="28.8" x14ac:dyDescent="0.3">
      <c r="A3197" s="1">
        <v>1971993</v>
      </c>
      <c r="B3197" s="1" t="s">
        <v>5985</v>
      </c>
      <c r="C3197" s="1" t="s">
        <v>22</v>
      </c>
      <c r="D3197" s="1" t="s">
        <v>5986</v>
      </c>
      <c r="E3197" s="2">
        <v>0</v>
      </c>
      <c r="F3197" s="1">
        <v>30</v>
      </c>
      <c r="G3197" s="1" t="s">
        <v>72</v>
      </c>
      <c r="H3197" s="1">
        <f t="shared" si="49"/>
        <v>0</v>
      </c>
      <c r="I3197" s="1" t="s">
        <v>22</v>
      </c>
      <c r="J3197" s="1" t="s">
        <v>0</v>
      </c>
    </row>
    <row r="3198" spans="1:10" x14ac:dyDescent="0.3">
      <c r="A3198" s="1">
        <v>1971994</v>
      </c>
      <c r="B3198" s="1" t="s">
        <v>5987</v>
      </c>
      <c r="C3198" s="1" t="s">
        <v>22</v>
      </c>
      <c r="D3198" s="1" t="s">
        <v>5988</v>
      </c>
      <c r="E3198" s="2">
        <v>0</v>
      </c>
      <c r="F3198" s="1">
        <v>2</v>
      </c>
      <c r="G3198" s="1" t="s">
        <v>72</v>
      </c>
      <c r="H3198" s="1">
        <f t="shared" si="49"/>
        <v>0</v>
      </c>
      <c r="I3198" s="1" t="s">
        <v>22</v>
      </c>
      <c r="J3198" s="1" t="s">
        <v>0</v>
      </c>
    </row>
    <row r="3199" spans="1:10" x14ac:dyDescent="0.3">
      <c r="A3199" s="1">
        <v>1971995</v>
      </c>
      <c r="B3199" s="1" t="s">
        <v>5989</v>
      </c>
      <c r="C3199" s="1" t="s">
        <v>22</v>
      </c>
      <c r="D3199" s="1" t="s">
        <v>5990</v>
      </c>
      <c r="E3199" s="2">
        <v>0</v>
      </c>
      <c r="F3199" s="1">
        <v>2</v>
      </c>
      <c r="G3199" s="1" t="s">
        <v>72</v>
      </c>
      <c r="H3199" s="1">
        <f t="shared" si="49"/>
        <v>0</v>
      </c>
      <c r="I3199" s="1" t="s">
        <v>22</v>
      </c>
      <c r="J3199" s="1" t="s">
        <v>0</v>
      </c>
    </row>
    <row r="3200" spans="1:10" x14ac:dyDescent="0.3">
      <c r="A3200" s="1">
        <v>1971996</v>
      </c>
      <c r="B3200" s="1" t="s">
        <v>5991</v>
      </c>
      <c r="C3200" s="1" t="s">
        <v>22</v>
      </c>
      <c r="D3200" s="1" t="s">
        <v>5992</v>
      </c>
      <c r="E3200" s="2">
        <v>0</v>
      </c>
      <c r="F3200" s="1">
        <v>260</v>
      </c>
      <c r="G3200" s="1" t="s">
        <v>79</v>
      </c>
      <c r="H3200" s="1">
        <f t="shared" si="49"/>
        <v>0</v>
      </c>
      <c r="I3200" s="1" t="s">
        <v>22</v>
      </c>
      <c r="J3200" s="1" t="s">
        <v>0</v>
      </c>
    </row>
    <row r="3201" spans="1:10" x14ac:dyDescent="0.3">
      <c r="A3201" s="1">
        <v>1971997</v>
      </c>
      <c r="B3201" s="1" t="s">
        <v>5993</v>
      </c>
      <c r="C3201" s="1" t="s">
        <v>22</v>
      </c>
      <c r="D3201" s="1" t="s">
        <v>5994</v>
      </c>
      <c r="E3201" s="2">
        <v>0</v>
      </c>
      <c r="F3201" s="1">
        <v>260</v>
      </c>
      <c r="G3201" s="1" t="s">
        <v>79</v>
      </c>
      <c r="H3201" s="1">
        <f t="shared" si="49"/>
        <v>0</v>
      </c>
      <c r="I3201" s="1" t="s">
        <v>22</v>
      </c>
      <c r="J3201" s="1" t="s">
        <v>0</v>
      </c>
    </row>
    <row r="3202" spans="1:10" x14ac:dyDescent="0.3">
      <c r="A3202" s="1">
        <v>1971998</v>
      </c>
      <c r="B3202" s="1" t="s">
        <v>5995</v>
      </c>
      <c r="C3202" s="1" t="s">
        <v>22</v>
      </c>
      <c r="D3202" s="1" t="s">
        <v>5996</v>
      </c>
      <c r="E3202" s="2">
        <v>0</v>
      </c>
      <c r="F3202" s="1">
        <v>118</v>
      </c>
      <c r="G3202" s="1" t="s">
        <v>79</v>
      </c>
      <c r="H3202" s="1">
        <f t="shared" si="49"/>
        <v>0</v>
      </c>
      <c r="I3202" s="1" t="s">
        <v>22</v>
      </c>
      <c r="J3202" s="1" t="s">
        <v>0</v>
      </c>
    </row>
    <row r="3203" spans="1:10" x14ac:dyDescent="0.3">
      <c r="A3203" s="1">
        <v>1971999</v>
      </c>
      <c r="B3203" s="1" t="s">
        <v>5997</v>
      </c>
      <c r="C3203" s="1" t="s">
        <v>22</v>
      </c>
      <c r="D3203" s="1" t="s">
        <v>5998</v>
      </c>
      <c r="E3203" s="2">
        <v>0</v>
      </c>
      <c r="F3203" s="1">
        <v>118</v>
      </c>
      <c r="G3203" s="1" t="s">
        <v>79</v>
      </c>
      <c r="H3203" s="1">
        <f t="shared" ref="H3203:H3236" si="50">IF(ISNUMBER(VALUE(E3203)),ROUND(SUM(ROUND(E3203,2)*F3203),2),"N")</f>
        <v>0</v>
      </c>
      <c r="I3203" s="1" t="s">
        <v>22</v>
      </c>
      <c r="J3203" s="1" t="s">
        <v>0</v>
      </c>
    </row>
    <row r="3204" spans="1:10" x14ac:dyDescent="0.3">
      <c r="A3204" s="1">
        <v>1972000</v>
      </c>
      <c r="B3204" s="1" t="s">
        <v>5999</v>
      </c>
      <c r="C3204" s="1" t="s">
        <v>22</v>
      </c>
      <c r="D3204" s="1" t="s">
        <v>6000</v>
      </c>
      <c r="E3204" s="2">
        <v>0</v>
      </c>
      <c r="F3204" s="1">
        <v>28</v>
      </c>
      <c r="G3204" s="1" t="s">
        <v>79</v>
      </c>
      <c r="H3204" s="1">
        <f t="shared" si="50"/>
        <v>0</v>
      </c>
      <c r="I3204" s="1" t="s">
        <v>22</v>
      </c>
      <c r="J3204" s="1" t="s">
        <v>0</v>
      </c>
    </row>
    <row r="3205" spans="1:10" x14ac:dyDescent="0.3">
      <c r="A3205" s="1">
        <v>1972001</v>
      </c>
      <c r="B3205" s="1" t="s">
        <v>6001</v>
      </c>
      <c r="C3205" s="1" t="s">
        <v>22</v>
      </c>
      <c r="D3205" s="1" t="s">
        <v>6002</v>
      </c>
      <c r="E3205" s="2">
        <v>0</v>
      </c>
      <c r="F3205" s="1">
        <v>28</v>
      </c>
      <c r="G3205" s="1" t="s">
        <v>79</v>
      </c>
      <c r="H3205" s="1">
        <f t="shared" si="50"/>
        <v>0</v>
      </c>
      <c r="I3205" s="1" t="s">
        <v>22</v>
      </c>
      <c r="J3205" s="1" t="s">
        <v>0</v>
      </c>
    </row>
    <row r="3206" spans="1:10" x14ac:dyDescent="0.3">
      <c r="A3206" s="1">
        <v>1972002</v>
      </c>
      <c r="B3206" s="1" t="s">
        <v>6003</v>
      </c>
      <c r="C3206" s="1" t="s">
        <v>22</v>
      </c>
      <c r="D3206" s="1" t="s">
        <v>6004</v>
      </c>
      <c r="E3206" s="2">
        <v>0</v>
      </c>
      <c r="F3206" s="1">
        <v>65</v>
      </c>
      <c r="G3206" s="1" t="s">
        <v>79</v>
      </c>
      <c r="H3206" s="1">
        <f t="shared" si="50"/>
        <v>0</v>
      </c>
      <c r="I3206" s="1" t="s">
        <v>22</v>
      </c>
      <c r="J3206" s="1" t="s">
        <v>0</v>
      </c>
    </row>
    <row r="3207" spans="1:10" x14ac:dyDescent="0.3">
      <c r="A3207" s="1">
        <v>1972003</v>
      </c>
      <c r="B3207" s="1" t="s">
        <v>6005</v>
      </c>
      <c r="C3207" s="1" t="s">
        <v>22</v>
      </c>
      <c r="D3207" s="1" t="s">
        <v>6006</v>
      </c>
      <c r="E3207" s="2">
        <v>0</v>
      </c>
      <c r="F3207" s="1">
        <v>65</v>
      </c>
      <c r="G3207" s="1" t="s">
        <v>79</v>
      </c>
      <c r="H3207" s="1">
        <f t="shared" si="50"/>
        <v>0</v>
      </c>
      <c r="I3207" s="1" t="s">
        <v>22</v>
      </c>
      <c r="J3207" s="1" t="s">
        <v>0</v>
      </c>
    </row>
    <row r="3208" spans="1:10" x14ac:dyDescent="0.3">
      <c r="A3208" s="1">
        <v>1972004</v>
      </c>
      <c r="B3208" s="1" t="s">
        <v>6007</v>
      </c>
      <c r="C3208" s="1" t="s">
        <v>22</v>
      </c>
      <c r="D3208" s="1" t="s">
        <v>6008</v>
      </c>
      <c r="E3208" s="2">
        <v>0</v>
      </c>
      <c r="F3208" s="1">
        <v>180</v>
      </c>
      <c r="G3208" s="1" t="s">
        <v>79</v>
      </c>
      <c r="H3208" s="1">
        <f t="shared" si="50"/>
        <v>0</v>
      </c>
      <c r="I3208" s="1" t="s">
        <v>22</v>
      </c>
      <c r="J3208" s="1" t="s">
        <v>0</v>
      </c>
    </row>
    <row r="3209" spans="1:10" x14ac:dyDescent="0.3">
      <c r="A3209" s="1">
        <v>1972005</v>
      </c>
      <c r="B3209" s="1" t="s">
        <v>6009</v>
      </c>
      <c r="C3209" s="1" t="s">
        <v>22</v>
      </c>
      <c r="D3209" s="1" t="s">
        <v>6010</v>
      </c>
      <c r="E3209" s="2">
        <v>0</v>
      </c>
      <c r="F3209" s="1">
        <v>180</v>
      </c>
      <c r="G3209" s="1" t="s">
        <v>79</v>
      </c>
      <c r="H3209" s="1">
        <f t="shared" si="50"/>
        <v>0</v>
      </c>
      <c r="I3209" s="1" t="s">
        <v>22</v>
      </c>
      <c r="J3209" s="1" t="s">
        <v>0</v>
      </c>
    </row>
    <row r="3210" spans="1:10" x14ac:dyDescent="0.3">
      <c r="A3210" s="1">
        <v>1972006</v>
      </c>
      <c r="B3210" s="1" t="s">
        <v>6011</v>
      </c>
      <c r="C3210" s="1" t="s">
        <v>22</v>
      </c>
      <c r="D3210" s="1" t="s">
        <v>6012</v>
      </c>
      <c r="E3210" s="2">
        <v>0</v>
      </c>
      <c r="F3210" s="1">
        <v>80</v>
      </c>
      <c r="G3210" s="1" t="s">
        <v>79</v>
      </c>
      <c r="H3210" s="1">
        <f t="shared" si="50"/>
        <v>0</v>
      </c>
      <c r="I3210" s="1" t="s">
        <v>22</v>
      </c>
      <c r="J3210" s="1" t="s">
        <v>0</v>
      </c>
    </row>
    <row r="3211" spans="1:10" x14ac:dyDescent="0.3">
      <c r="A3211" s="1">
        <v>1972007</v>
      </c>
      <c r="B3211" s="1" t="s">
        <v>6013</v>
      </c>
      <c r="C3211" s="1" t="s">
        <v>22</v>
      </c>
      <c r="D3211" s="1" t="s">
        <v>6014</v>
      </c>
      <c r="E3211" s="2">
        <v>0</v>
      </c>
      <c r="F3211" s="1">
        <v>80</v>
      </c>
      <c r="G3211" s="1" t="s">
        <v>79</v>
      </c>
      <c r="H3211" s="1">
        <f t="shared" si="50"/>
        <v>0</v>
      </c>
      <c r="I3211" s="1" t="s">
        <v>22</v>
      </c>
      <c r="J3211" s="1" t="s">
        <v>0</v>
      </c>
    </row>
    <row r="3212" spans="1:10" x14ac:dyDescent="0.3">
      <c r="A3212" s="1">
        <v>1972008</v>
      </c>
      <c r="B3212" s="1" t="s">
        <v>6015</v>
      </c>
      <c r="C3212" s="1" t="s">
        <v>22</v>
      </c>
      <c r="D3212" s="1" t="s">
        <v>6016</v>
      </c>
      <c r="E3212" s="2">
        <v>0</v>
      </c>
      <c r="F3212" s="1">
        <v>598</v>
      </c>
      <c r="G3212" s="1" t="s">
        <v>79</v>
      </c>
      <c r="H3212" s="1">
        <f t="shared" si="50"/>
        <v>0</v>
      </c>
      <c r="I3212" s="1" t="s">
        <v>22</v>
      </c>
      <c r="J3212" s="1" t="s">
        <v>0</v>
      </c>
    </row>
    <row r="3213" spans="1:10" x14ac:dyDescent="0.3">
      <c r="A3213" s="1">
        <v>1972009</v>
      </c>
      <c r="B3213" s="1" t="s">
        <v>6017</v>
      </c>
      <c r="C3213" s="1" t="s">
        <v>22</v>
      </c>
      <c r="D3213" s="1" t="s">
        <v>6018</v>
      </c>
      <c r="E3213" s="2">
        <v>0</v>
      </c>
      <c r="F3213" s="1">
        <v>598</v>
      </c>
      <c r="G3213" s="1" t="s">
        <v>79</v>
      </c>
      <c r="H3213" s="1">
        <f t="shared" si="50"/>
        <v>0</v>
      </c>
      <c r="I3213" s="1" t="s">
        <v>22</v>
      </c>
      <c r="J3213" s="1" t="s">
        <v>0</v>
      </c>
    </row>
    <row r="3214" spans="1:10" x14ac:dyDescent="0.3">
      <c r="A3214" s="1">
        <v>1972010</v>
      </c>
      <c r="B3214" s="1" t="s">
        <v>6019</v>
      </c>
      <c r="C3214" s="1" t="s">
        <v>22</v>
      </c>
      <c r="D3214" s="1" t="s">
        <v>6020</v>
      </c>
      <c r="E3214" s="2">
        <v>0</v>
      </c>
      <c r="F3214" s="1">
        <v>770</v>
      </c>
      <c r="G3214" s="1" t="s">
        <v>79</v>
      </c>
      <c r="H3214" s="1">
        <f t="shared" si="50"/>
        <v>0</v>
      </c>
      <c r="I3214" s="1" t="s">
        <v>22</v>
      </c>
      <c r="J3214" s="1" t="s">
        <v>0</v>
      </c>
    </row>
    <row r="3215" spans="1:10" x14ac:dyDescent="0.3">
      <c r="A3215" s="1">
        <v>1972011</v>
      </c>
      <c r="B3215" s="1" t="s">
        <v>6021</v>
      </c>
      <c r="C3215" s="1" t="s">
        <v>22</v>
      </c>
      <c r="D3215" s="1" t="s">
        <v>6022</v>
      </c>
      <c r="E3215" s="2">
        <v>0</v>
      </c>
      <c r="F3215" s="1">
        <v>770</v>
      </c>
      <c r="G3215" s="1" t="s">
        <v>79</v>
      </c>
      <c r="H3215" s="1">
        <f t="shared" si="50"/>
        <v>0</v>
      </c>
      <c r="I3215" s="1" t="s">
        <v>22</v>
      </c>
      <c r="J3215" s="1" t="s">
        <v>0</v>
      </c>
    </row>
    <row r="3216" spans="1:10" ht="28.8" x14ac:dyDescent="0.3">
      <c r="A3216" s="1">
        <v>1972012</v>
      </c>
      <c r="B3216" s="1" t="s">
        <v>6023</v>
      </c>
      <c r="C3216" s="1" t="s">
        <v>22</v>
      </c>
      <c r="D3216" s="1" t="s">
        <v>6024</v>
      </c>
      <c r="E3216" s="2">
        <v>0</v>
      </c>
      <c r="F3216" s="1">
        <v>15</v>
      </c>
      <c r="G3216" s="1" t="s">
        <v>79</v>
      </c>
      <c r="H3216" s="1">
        <f t="shared" si="50"/>
        <v>0</v>
      </c>
      <c r="I3216" s="1" t="s">
        <v>22</v>
      </c>
      <c r="J3216" s="1" t="s">
        <v>0</v>
      </c>
    </row>
    <row r="3217" spans="1:10" x14ac:dyDescent="0.3">
      <c r="A3217" s="1">
        <v>1972013</v>
      </c>
      <c r="B3217" s="1" t="s">
        <v>6025</v>
      </c>
      <c r="C3217" s="1" t="s">
        <v>22</v>
      </c>
      <c r="D3217" s="1" t="s">
        <v>6026</v>
      </c>
      <c r="E3217" s="2">
        <v>0</v>
      </c>
      <c r="F3217" s="1">
        <v>15</v>
      </c>
      <c r="G3217" s="1" t="s">
        <v>79</v>
      </c>
      <c r="H3217" s="1">
        <f t="shared" si="50"/>
        <v>0</v>
      </c>
      <c r="I3217" s="1" t="s">
        <v>22</v>
      </c>
      <c r="J3217" s="1" t="s">
        <v>0</v>
      </c>
    </row>
    <row r="3218" spans="1:10" x14ac:dyDescent="0.3">
      <c r="A3218" s="1">
        <v>1972014</v>
      </c>
      <c r="B3218" s="1" t="s">
        <v>6027</v>
      </c>
      <c r="C3218" s="1" t="s">
        <v>22</v>
      </c>
      <c r="D3218" s="1" t="s">
        <v>6028</v>
      </c>
      <c r="E3218" s="2">
        <v>0</v>
      </c>
      <c r="F3218" s="1">
        <v>60</v>
      </c>
      <c r="G3218" s="1" t="s">
        <v>79</v>
      </c>
      <c r="H3218" s="1">
        <f t="shared" si="50"/>
        <v>0</v>
      </c>
      <c r="I3218" s="1" t="s">
        <v>22</v>
      </c>
      <c r="J3218" s="1" t="s">
        <v>0</v>
      </c>
    </row>
    <row r="3219" spans="1:10" x14ac:dyDescent="0.3">
      <c r="A3219" s="1">
        <v>1972015</v>
      </c>
      <c r="B3219" s="1" t="s">
        <v>6029</v>
      </c>
      <c r="C3219" s="1" t="s">
        <v>22</v>
      </c>
      <c r="D3219" s="1" t="s">
        <v>6030</v>
      </c>
      <c r="E3219" s="2">
        <v>0</v>
      </c>
      <c r="F3219" s="1">
        <v>60</v>
      </c>
      <c r="G3219" s="1" t="s">
        <v>79</v>
      </c>
      <c r="H3219" s="1">
        <f t="shared" si="50"/>
        <v>0</v>
      </c>
      <c r="I3219" s="1" t="s">
        <v>22</v>
      </c>
      <c r="J3219" s="1" t="s">
        <v>0</v>
      </c>
    </row>
    <row r="3220" spans="1:10" x14ac:dyDescent="0.3">
      <c r="A3220" s="1">
        <v>1972016</v>
      </c>
      <c r="B3220" s="1" t="s">
        <v>6031</v>
      </c>
      <c r="C3220" s="1" t="s">
        <v>22</v>
      </c>
      <c r="D3220" s="1" t="s">
        <v>6032</v>
      </c>
      <c r="E3220" s="2">
        <v>0</v>
      </c>
      <c r="F3220" s="1">
        <v>470</v>
      </c>
      <c r="G3220" s="1" t="s">
        <v>79</v>
      </c>
      <c r="H3220" s="1">
        <f t="shared" si="50"/>
        <v>0</v>
      </c>
      <c r="I3220" s="1" t="s">
        <v>22</v>
      </c>
      <c r="J3220" s="1" t="s">
        <v>0</v>
      </c>
    </row>
    <row r="3221" spans="1:10" x14ac:dyDescent="0.3">
      <c r="A3221" s="1">
        <v>1972017</v>
      </c>
      <c r="B3221" s="1" t="s">
        <v>6033</v>
      </c>
      <c r="C3221" s="1" t="s">
        <v>22</v>
      </c>
      <c r="D3221" s="1" t="s">
        <v>6034</v>
      </c>
      <c r="E3221" s="2">
        <v>0</v>
      </c>
      <c r="F3221" s="1">
        <v>470</v>
      </c>
      <c r="G3221" s="1" t="s">
        <v>79</v>
      </c>
      <c r="H3221" s="1">
        <f t="shared" si="50"/>
        <v>0</v>
      </c>
      <c r="I3221" s="1" t="s">
        <v>22</v>
      </c>
      <c r="J3221" s="1" t="s">
        <v>0</v>
      </c>
    </row>
    <row r="3222" spans="1:10" ht="43.2" x14ac:dyDescent="0.3">
      <c r="A3222" s="1">
        <v>1972018</v>
      </c>
      <c r="B3222" s="1" t="s">
        <v>6035</v>
      </c>
      <c r="C3222" s="1" t="s">
        <v>22</v>
      </c>
      <c r="D3222" s="1" t="s">
        <v>6036</v>
      </c>
      <c r="E3222" s="2">
        <v>0</v>
      </c>
      <c r="F3222" s="1">
        <v>1</v>
      </c>
      <c r="G3222" s="1" t="s">
        <v>72</v>
      </c>
      <c r="H3222" s="1">
        <f t="shared" si="50"/>
        <v>0</v>
      </c>
      <c r="I3222" s="1" t="s">
        <v>22</v>
      </c>
      <c r="J3222" s="1" t="s">
        <v>0</v>
      </c>
    </row>
    <row r="3223" spans="1:10" x14ac:dyDescent="0.3">
      <c r="A3223" s="1">
        <v>1972019</v>
      </c>
      <c r="B3223" s="1" t="s">
        <v>6037</v>
      </c>
      <c r="C3223" s="1" t="s">
        <v>22</v>
      </c>
      <c r="D3223" s="1" t="s">
        <v>6038</v>
      </c>
      <c r="E3223" s="2">
        <v>0</v>
      </c>
      <c r="F3223" s="1">
        <v>1</v>
      </c>
      <c r="G3223" s="1" t="s">
        <v>72</v>
      </c>
      <c r="H3223" s="1">
        <f t="shared" si="50"/>
        <v>0</v>
      </c>
      <c r="I3223" s="1" t="s">
        <v>22</v>
      </c>
      <c r="J3223" s="1" t="s">
        <v>0</v>
      </c>
    </row>
    <row r="3224" spans="1:10" x14ac:dyDescent="0.3">
      <c r="A3224" s="1">
        <v>1972020</v>
      </c>
      <c r="B3224" s="1" t="s">
        <v>6039</v>
      </c>
      <c r="C3224" s="1">
        <v>5</v>
      </c>
      <c r="D3224" s="1" t="s">
        <v>2560</v>
      </c>
      <c r="E3224" s="1">
        <f>ROUND(H3225+H3226+H3227+H3228+H3229+H3230+H3231+H3232+H3233+H3234+H3235+H3236,2)</f>
        <v>0</v>
      </c>
      <c r="F3224" s="1">
        <v>1</v>
      </c>
      <c r="G3224" s="1" t="s">
        <v>0</v>
      </c>
      <c r="H3224" s="1">
        <f t="shared" si="50"/>
        <v>0</v>
      </c>
      <c r="I3224" s="1" t="s">
        <v>22</v>
      </c>
      <c r="J3224" s="1" t="s">
        <v>0</v>
      </c>
    </row>
    <row r="3225" spans="1:10" x14ac:dyDescent="0.3">
      <c r="A3225" s="1">
        <v>1972021</v>
      </c>
      <c r="B3225" s="1" t="s">
        <v>6040</v>
      </c>
      <c r="C3225" s="1" t="s">
        <v>22</v>
      </c>
      <c r="D3225" s="1" t="s">
        <v>6041</v>
      </c>
      <c r="E3225" s="2">
        <v>0</v>
      </c>
      <c r="F3225" s="1">
        <v>73</v>
      </c>
      <c r="G3225" s="1" t="s">
        <v>72</v>
      </c>
      <c r="H3225" s="1">
        <f t="shared" si="50"/>
        <v>0</v>
      </c>
      <c r="I3225" s="1" t="s">
        <v>22</v>
      </c>
      <c r="J3225" s="1" t="s">
        <v>0</v>
      </c>
    </row>
    <row r="3226" spans="1:10" x14ac:dyDescent="0.3">
      <c r="A3226" s="1">
        <v>1972022</v>
      </c>
      <c r="B3226" s="1" t="s">
        <v>6042</v>
      </c>
      <c r="C3226" s="1" t="s">
        <v>22</v>
      </c>
      <c r="D3226" s="1" t="s">
        <v>6043</v>
      </c>
      <c r="E3226" s="2">
        <v>0</v>
      </c>
      <c r="F3226" s="1">
        <v>73</v>
      </c>
      <c r="G3226" s="1" t="s">
        <v>72</v>
      </c>
      <c r="H3226" s="1">
        <f t="shared" si="50"/>
        <v>0</v>
      </c>
      <c r="I3226" s="1" t="s">
        <v>22</v>
      </c>
      <c r="J3226" s="1" t="s">
        <v>0</v>
      </c>
    </row>
    <row r="3227" spans="1:10" ht="28.8" x14ac:dyDescent="0.3">
      <c r="A3227" s="1">
        <v>1972023</v>
      </c>
      <c r="B3227" s="1" t="s">
        <v>6044</v>
      </c>
      <c r="C3227" s="1" t="s">
        <v>22</v>
      </c>
      <c r="D3227" s="1" t="s">
        <v>6045</v>
      </c>
      <c r="E3227" s="2">
        <v>0</v>
      </c>
      <c r="F3227" s="1">
        <v>73</v>
      </c>
      <c r="G3227" s="1" t="s">
        <v>72</v>
      </c>
      <c r="H3227" s="1">
        <f t="shared" si="50"/>
        <v>0</v>
      </c>
      <c r="I3227" s="1" t="s">
        <v>22</v>
      </c>
      <c r="J3227" s="1" t="s">
        <v>0</v>
      </c>
    </row>
    <row r="3228" spans="1:10" x14ac:dyDescent="0.3">
      <c r="A3228" s="1">
        <v>1972024</v>
      </c>
      <c r="B3228" s="1" t="s">
        <v>6046</v>
      </c>
      <c r="C3228" s="1" t="s">
        <v>22</v>
      </c>
      <c r="D3228" s="1" t="s">
        <v>6047</v>
      </c>
      <c r="E3228" s="2">
        <v>0</v>
      </c>
      <c r="F3228" s="1">
        <v>10</v>
      </c>
      <c r="G3228" s="1" t="s">
        <v>72</v>
      </c>
      <c r="H3228" s="1">
        <f t="shared" si="50"/>
        <v>0</v>
      </c>
      <c r="I3228" s="1" t="s">
        <v>22</v>
      </c>
      <c r="J3228" s="1" t="s">
        <v>0</v>
      </c>
    </row>
    <row r="3229" spans="1:10" x14ac:dyDescent="0.3">
      <c r="A3229" s="1">
        <v>1972025</v>
      </c>
      <c r="B3229" s="1" t="s">
        <v>6048</v>
      </c>
      <c r="C3229" s="1" t="s">
        <v>22</v>
      </c>
      <c r="D3229" s="1" t="s">
        <v>6049</v>
      </c>
      <c r="E3229" s="2">
        <v>0</v>
      </c>
      <c r="F3229" s="1">
        <v>73</v>
      </c>
      <c r="G3229" s="1" t="s">
        <v>72</v>
      </c>
      <c r="H3229" s="1">
        <f t="shared" si="50"/>
        <v>0</v>
      </c>
      <c r="I3229" s="1" t="s">
        <v>22</v>
      </c>
      <c r="J3229" s="1" t="s">
        <v>0</v>
      </c>
    </row>
    <row r="3230" spans="1:10" x14ac:dyDescent="0.3">
      <c r="A3230" s="1">
        <v>1972026</v>
      </c>
      <c r="B3230" s="1" t="s">
        <v>6050</v>
      </c>
      <c r="C3230" s="1" t="s">
        <v>22</v>
      </c>
      <c r="D3230" s="1" t="s">
        <v>6051</v>
      </c>
      <c r="E3230" s="2">
        <v>0</v>
      </c>
      <c r="F3230" s="1">
        <v>73</v>
      </c>
      <c r="G3230" s="1" t="s">
        <v>72</v>
      </c>
      <c r="H3230" s="1">
        <f t="shared" si="50"/>
        <v>0</v>
      </c>
      <c r="I3230" s="1" t="s">
        <v>22</v>
      </c>
      <c r="J3230" s="1" t="s">
        <v>0</v>
      </c>
    </row>
    <row r="3231" spans="1:10" x14ac:dyDescent="0.3">
      <c r="A3231" s="1">
        <v>1972027</v>
      </c>
      <c r="B3231" s="1" t="s">
        <v>6052</v>
      </c>
      <c r="C3231" s="1" t="s">
        <v>22</v>
      </c>
      <c r="D3231" s="1" t="s">
        <v>6053</v>
      </c>
      <c r="E3231" s="2">
        <v>0</v>
      </c>
      <c r="F3231" s="1">
        <v>73</v>
      </c>
      <c r="G3231" s="1" t="s">
        <v>72</v>
      </c>
      <c r="H3231" s="1">
        <f t="shared" si="50"/>
        <v>0</v>
      </c>
      <c r="I3231" s="1" t="s">
        <v>22</v>
      </c>
      <c r="J3231" s="1" t="s">
        <v>0</v>
      </c>
    </row>
    <row r="3232" spans="1:10" ht="28.8" x14ac:dyDescent="0.3">
      <c r="A3232" s="1">
        <v>1972028</v>
      </c>
      <c r="B3232" s="1" t="s">
        <v>6054</v>
      </c>
      <c r="C3232" s="1" t="s">
        <v>22</v>
      </c>
      <c r="D3232" s="1" t="s">
        <v>6055</v>
      </c>
      <c r="E3232" s="2">
        <v>0</v>
      </c>
      <c r="F3232" s="1">
        <v>240</v>
      </c>
      <c r="G3232" s="1" t="s">
        <v>1917</v>
      </c>
      <c r="H3232" s="1">
        <f t="shared" si="50"/>
        <v>0</v>
      </c>
      <c r="I3232" s="1" t="s">
        <v>22</v>
      </c>
      <c r="J3232" s="1" t="s">
        <v>0</v>
      </c>
    </row>
    <row r="3233" spans="1:10" x14ac:dyDescent="0.3">
      <c r="A3233" s="1">
        <v>1972029</v>
      </c>
      <c r="B3233" s="1" t="s">
        <v>6056</v>
      </c>
      <c r="C3233" s="1" t="s">
        <v>22</v>
      </c>
      <c r="D3233" s="1" t="s">
        <v>6057</v>
      </c>
      <c r="E3233" s="2">
        <v>0</v>
      </c>
      <c r="F3233" s="1">
        <v>1.2</v>
      </c>
      <c r="G3233" s="1" t="s">
        <v>147</v>
      </c>
      <c r="H3233" s="1">
        <f t="shared" si="50"/>
        <v>0</v>
      </c>
      <c r="I3233" s="1" t="s">
        <v>22</v>
      </c>
      <c r="J3233" s="1" t="s">
        <v>0</v>
      </c>
    </row>
    <row r="3234" spans="1:10" x14ac:dyDescent="0.3">
      <c r="A3234" s="1">
        <v>1972030</v>
      </c>
      <c r="B3234" s="1" t="s">
        <v>6058</v>
      </c>
      <c r="C3234" s="1" t="s">
        <v>22</v>
      </c>
      <c r="D3234" s="1" t="s">
        <v>6059</v>
      </c>
      <c r="E3234" s="2">
        <v>0</v>
      </c>
      <c r="F3234" s="1">
        <v>1.2</v>
      </c>
      <c r="G3234" s="1" t="s">
        <v>147</v>
      </c>
      <c r="H3234" s="1">
        <f t="shared" si="50"/>
        <v>0</v>
      </c>
      <c r="I3234" s="1" t="s">
        <v>22</v>
      </c>
      <c r="J3234" s="1" t="s">
        <v>0</v>
      </c>
    </row>
    <row r="3235" spans="1:10" x14ac:dyDescent="0.3">
      <c r="A3235" s="1">
        <v>1972031</v>
      </c>
      <c r="B3235" s="1" t="s">
        <v>6060</v>
      </c>
      <c r="C3235" s="1" t="s">
        <v>22</v>
      </c>
      <c r="D3235" s="1" t="s">
        <v>3115</v>
      </c>
      <c r="E3235" s="2">
        <v>0</v>
      </c>
      <c r="F3235" s="1">
        <v>1</v>
      </c>
      <c r="G3235" s="1" t="s">
        <v>147</v>
      </c>
      <c r="H3235" s="1">
        <f t="shared" si="50"/>
        <v>0</v>
      </c>
      <c r="I3235" s="1" t="s">
        <v>22</v>
      </c>
      <c r="J3235" s="1" t="s">
        <v>0</v>
      </c>
    </row>
    <row r="3236" spans="1:10" x14ac:dyDescent="0.3">
      <c r="A3236" s="1">
        <v>1972032</v>
      </c>
      <c r="B3236" s="1" t="s">
        <v>6061</v>
      </c>
      <c r="C3236" s="1" t="s">
        <v>22</v>
      </c>
      <c r="D3236" s="1" t="s">
        <v>6062</v>
      </c>
      <c r="E3236" s="2">
        <v>0</v>
      </c>
      <c r="F3236" s="1">
        <v>0.1</v>
      </c>
      <c r="G3236" s="1" t="s">
        <v>147</v>
      </c>
      <c r="H3236" s="1">
        <f t="shared" si="50"/>
        <v>0</v>
      </c>
      <c r="I3236" s="1" t="s">
        <v>22</v>
      </c>
      <c r="J3236" s="1" t="s">
        <v>0</v>
      </c>
    </row>
    <row r="3237" spans="1:10" x14ac:dyDescent="0.3">
      <c r="A3237" s="1">
        <v>1968800</v>
      </c>
      <c r="B3237" s="1" t="s">
        <v>6063</v>
      </c>
      <c r="C3237" s="1" t="s">
        <v>22</v>
      </c>
      <c r="D3237" s="1" t="s">
        <v>6065</v>
      </c>
      <c r="E3237" s="2">
        <v>0</v>
      </c>
      <c r="F3237" s="1">
        <v>1</v>
      </c>
      <c r="G3237" s="1" t="s">
        <v>6064</v>
      </c>
      <c r="H3237" s="1">
        <f>IF(ISNUMBER(VALUE(E3237)),ROUND(SUM(ROUND(E3237,0)*F3237),0),"N")</f>
        <v>0</v>
      </c>
      <c r="I3237" s="1" t="s">
        <v>22</v>
      </c>
      <c r="J3237" s="1" t="s">
        <v>0</v>
      </c>
    </row>
  </sheetData>
  <sheetProtection algorithmName="SHA-512" hashValue="gQe/ElBxQt59LAa/fbgi/4Ove3IapGmNCF9ZuQg1bL1iw5U9XJ8FQUzd1WJJ2PwxCzANoIDdv14BRCB7pM5z2w==" saltValue="66wu3UyTWzPEgGzs2Vo3lg==" spinCount="100000" sheet="1" objects="1" scenarios="1"/>
  <pageMargins left="0.7" right="0.7" top="0.75" bottom="0.75" header="0.3" footer="0.3"/>
  <pageSetup paperSize="9" scale="43" fitToHeight="0" orientation="landscape"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6DEC66C7ECB24E8D08E5400A2FE6CE" ma:contentTypeVersion="15" ma:contentTypeDescription="Create a new document." ma:contentTypeScope="" ma:versionID="69671c1fb501d23e50a3bee942c2431a">
  <xsd:schema xmlns:xsd="http://www.w3.org/2001/XMLSchema" xmlns:xs="http://www.w3.org/2001/XMLSchema" xmlns:p="http://schemas.microsoft.com/office/2006/metadata/properties" xmlns:ns2="576f5c12-a696-4a9e-ab05-b944a81adc44" xmlns:ns3="fb184d40-0941-4c5b-8d86-c438507f5a78" targetNamespace="http://schemas.microsoft.com/office/2006/metadata/properties" ma:root="true" ma:fieldsID="ca349a204b352050617f8294487d099c" ns2:_="" ns3:_="">
    <xsd:import namespace="576f5c12-a696-4a9e-ab05-b944a81adc44"/>
    <xsd:import namespace="fb184d40-0941-4c5b-8d86-c438507f5a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f5c12-a696-4a9e-ab05-b944a81adc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45e0857-c539-46f7-978f-c73fdc53b5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b184d40-0941-4c5b-8d86-c438507f5a7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d4d7108-1c8b-43e2-b1b6-6c168d9d6340}" ma:internalName="TaxCatchAll" ma:showField="CatchAllData" ma:web="fb184d40-0941-4c5b-8d86-c438507f5a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76f5c12-a696-4a9e-ab05-b944a81adc44">
      <Terms xmlns="http://schemas.microsoft.com/office/infopath/2007/PartnerControls"/>
    </lcf76f155ced4ddcb4097134ff3c332f>
    <TaxCatchAll xmlns="fb184d40-0941-4c5b-8d86-c438507f5a78" xsi:nil="true"/>
  </documentManagement>
</p:properties>
</file>

<file path=customXml/itemProps1.xml><?xml version="1.0" encoding="utf-8"?>
<ds:datastoreItem xmlns:ds="http://schemas.openxmlformats.org/officeDocument/2006/customXml" ds:itemID="{8BAA69F3-4273-48F4-88FB-1B65B56E24E0}">
  <ds:schemaRefs>
    <ds:schemaRef ds:uri="http://schemas.microsoft.com/sharepoint/v3/contenttype/forms"/>
  </ds:schemaRefs>
</ds:datastoreItem>
</file>

<file path=customXml/itemProps2.xml><?xml version="1.0" encoding="utf-8"?>
<ds:datastoreItem xmlns:ds="http://schemas.openxmlformats.org/officeDocument/2006/customXml" ds:itemID="{731BD479-E086-423E-BE12-5C39A250E9EC}"/>
</file>

<file path=customXml/itemProps3.xml><?xml version="1.0" encoding="utf-8"?>
<ds:datastoreItem xmlns:ds="http://schemas.openxmlformats.org/officeDocument/2006/customXml" ds:itemID="{6417791E-26B6-418C-8904-4E1D7E174C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ItemPartData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Tomáš Vereš</cp:lastModifiedBy>
  <dcterms:created xsi:type="dcterms:W3CDTF">2022-09-20T10:00:43Z</dcterms:created>
  <dcterms:modified xsi:type="dcterms:W3CDTF">2022-09-20T10:05:54Z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0x0101006B6DEC66C7ECB24E8D08E5400A2FE6CE</vt:lpwstr>
  </property>
</Properties>
</file>