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https://vsmu-my.sharepoint.com/personal/dambrozyova1_vsmu_sk/Documents/Pracovná plocha/2021/DolbyAtmos/"/>
    </mc:Choice>
  </mc:AlternateContent>
  <xr:revisionPtr revIDLastSave="0" documentId="8_{26BA12F0-05F6-457D-B3BF-0D8E56437155}" xr6:coauthVersionLast="47" xr6:coauthVersionMax="47" xr10:uidLastSave="{00000000-0000-0000-0000-000000000000}"/>
  <bookViews>
    <workbookView xWindow="-120" yWindow="-120" windowWidth="29040" windowHeight="15840" activeTab="3" xr2:uid="{00000000-000D-0000-FFFF-FFFF00000000}"/>
  </bookViews>
  <sheets>
    <sheet name="cast 1" sheetId="1" r:id="rId1"/>
    <sheet name="cast 2" sheetId="3" r:id="rId2"/>
    <sheet name="cast 3" sheetId="4" r:id="rId3"/>
    <sheet name="cast 4"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 i="5" l="1"/>
  <c r="K19" i="5"/>
  <c r="L24" i="4"/>
  <c r="K24" i="4"/>
  <c r="L35" i="1"/>
  <c r="K35" i="1"/>
  <c r="J35" i="1" l="1"/>
  <c r="J17" i="3"/>
  <c r="J14" i="3"/>
  <c r="J4" i="3"/>
  <c r="J3" i="3"/>
  <c r="J19" i="3"/>
  <c r="J18" i="3"/>
  <c r="K17" i="3" l="1"/>
  <c r="L17" i="3" s="1"/>
  <c r="K14" i="3"/>
  <c r="L14" i="3" s="1"/>
  <c r="K3" i="3"/>
  <c r="L3" i="3" s="1"/>
  <c r="K4" i="3"/>
  <c r="L4" i="3" s="1"/>
  <c r="K19" i="3"/>
  <c r="L19" i="3" s="1"/>
  <c r="K20" i="3"/>
  <c r="K18" i="3"/>
  <c r="L18" i="3" s="1"/>
  <c r="L20" i="3" l="1"/>
  <c r="J12" i="5" l="1"/>
  <c r="J14" i="5"/>
  <c r="J13" i="5"/>
  <c r="J16" i="5"/>
  <c r="J23" i="4"/>
  <c r="K23" i="4" s="1"/>
  <c r="L23" i="4" s="1"/>
  <c r="J22" i="4"/>
  <c r="J21" i="4"/>
  <c r="K21" i="4" s="1"/>
  <c r="K12" i="5" l="1"/>
  <c r="L12" i="5" s="1"/>
  <c r="K13" i="5"/>
  <c r="L13" i="5" s="1"/>
  <c r="K14" i="5"/>
  <c r="L14" i="5" s="1"/>
  <c r="K16" i="5"/>
  <c r="L16" i="5" s="1"/>
  <c r="L21" i="4"/>
  <c r="K22" i="4"/>
  <c r="L22" i="4" s="1"/>
  <c r="H21" i="3"/>
  <c r="G21" i="3"/>
  <c r="J8" i="3"/>
  <c r="K8" i="3" s="1"/>
  <c r="L8" i="3" s="1"/>
  <c r="J9" i="3"/>
  <c r="K9" i="3" s="1"/>
  <c r="L9" i="3" s="1"/>
  <c r="J10" i="3"/>
  <c r="K10" i="3" s="1"/>
  <c r="J11" i="3"/>
  <c r="K11" i="3" s="1"/>
  <c r="J12" i="3"/>
  <c r="K12" i="3" s="1"/>
  <c r="J13" i="3"/>
  <c r="K13" i="3" s="1"/>
  <c r="L11" i="3" l="1"/>
  <c r="L10" i="3"/>
  <c r="L12" i="3"/>
  <c r="L13" i="3"/>
  <c r="G19" i="5"/>
  <c r="J18" i="5"/>
  <c r="K18" i="5" s="1"/>
  <c r="H19" i="5"/>
  <c r="J17" i="5"/>
  <c r="K17" i="5" s="1"/>
  <c r="L18" i="5" l="1"/>
  <c r="L17" i="5"/>
  <c r="H24" i="4" l="1"/>
  <c r="G24" i="4"/>
  <c r="J11" i="5"/>
  <c r="J15" i="5"/>
  <c r="P1" i="5" s="1"/>
  <c r="K11" i="5" l="1"/>
  <c r="L11" i="5" s="1"/>
  <c r="K15" i="5"/>
  <c r="L15" i="5" s="1"/>
  <c r="J32" i="1" l="1"/>
  <c r="K32" i="1" s="1"/>
  <c r="J23" i="1"/>
  <c r="K23" i="1" s="1"/>
  <c r="J27" i="1"/>
  <c r="J26" i="1"/>
  <c r="K26" i="1" s="1"/>
  <c r="J25" i="1"/>
  <c r="K25" i="1" s="1"/>
  <c r="L32" i="1" l="1"/>
  <c r="L23" i="1"/>
  <c r="K27" i="1"/>
  <c r="L27" i="1" s="1"/>
  <c r="L26" i="1"/>
  <c r="L25" i="1"/>
  <c r="J10" i="5" l="1"/>
  <c r="K10" i="5" s="1"/>
  <c r="L10" i="5" s="1"/>
  <c r="G35" i="1"/>
  <c r="J33" i="1" l="1"/>
  <c r="J31" i="1"/>
  <c r="J16" i="1"/>
  <c r="K16" i="1" s="1"/>
  <c r="J12" i="1"/>
  <c r="K12" i="1" s="1"/>
  <c r="J11" i="1"/>
  <c r="J15" i="1"/>
  <c r="J9" i="1"/>
  <c r="J10" i="1"/>
  <c r="K10" i="1" s="1"/>
  <c r="K34" i="1" l="1"/>
  <c r="L34" i="1" s="1"/>
  <c r="K33" i="1"/>
  <c r="L33" i="1" s="1"/>
  <c r="K31" i="1"/>
  <c r="L31" i="1" s="1"/>
  <c r="L16" i="1"/>
  <c r="L12" i="1"/>
  <c r="K11" i="1"/>
  <c r="L11" i="1" s="1"/>
  <c r="K15" i="1"/>
  <c r="L15" i="1" s="1"/>
  <c r="L10" i="1"/>
  <c r="K9" i="1"/>
  <c r="L9" i="1" s="1"/>
  <c r="J6" i="3"/>
  <c r="K6" i="3" s="1"/>
  <c r="L6" i="3" s="1"/>
  <c r="J20" i="4" l="1"/>
  <c r="J19" i="4"/>
  <c r="J18" i="4"/>
  <c r="J17" i="4"/>
  <c r="K17" i="4" s="1"/>
  <c r="L17" i="4" s="1"/>
  <c r="J16" i="4"/>
  <c r="K16" i="4" s="1"/>
  <c r="L16" i="4" s="1"/>
  <c r="J15" i="4"/>
  <c r="J14" i="4"/>
  <c r="K14" i="4" s="1"/>
  <c r="L14" i="4" s="1"/>
  <c r="J13" i="4"/>
  <c r="J12" i="4"/>
  <c r="K19" i="4" l="1"/>
  <c r="L19" i="4"/>
  <c r="K12" i="4"/>
  <c r="L12" i="4" s="1"/>
  <c r="K20" i="4"/>
  <c r="L20" i="4" s="1"/>
  <c r="K15" i="4"/>
  <c r="L15" i="4" s="1"/>
  <c r="K18" i="4"/>
  <c r="L18" i="4" s="1"/>
  <c r="K13" i="4"/>
  <c r="L13" i="4" s="1"/>
  <c r="J21" i="1"/>
  <c r="J22" i="1"/>
  <c r="K22" i="1" s="1"/>
  <c r="L22" i="1" s="1"/>
  <c r="K21" i="1" l="1"/>
  <c r="L21" i="1" s="1"/>
  <c r="J19" i="5" l="1"/>
  <c r="J9" i="5"/>
  <c r="J8" i="5"/>
  <c r="J7" i="5"/>
  <c r="K7" i="5" s="1"/>
  <c r="L7" i="5" s="1"/>
  <c r="J6" i="5"/>
  <c r="J5" i="5"/>
  <c r="K5" i="5" s="1"/>
  <c r="J4" i="5"/>
  <c r="K4" i="5" s="1"/>
  <c r="L4" i="5" s="1"/>
  <c r="J3" i="5"/>
  <c r="K6" i="5" l="1"/>
  <c r="L6" i="5" s="1"/>
  <c r="K3" i="5"/>
  <c r="L5" i="5"/>
  <c r="K8" i="5"/>
  <c r="L8" i="5" s="1"/>
  <c r="K9" i="5"/>
  <c r="L9" i="5" s="1"/>
  <c r="J11" i="4"/>
  <c r="J10" i="4"/>
  <c r="J9" i="4"/>
  <c r="J8" i="4"/>
  <c r="J7" i="4"/>
  <c r="K7" i="4" s="1"/>
  <c r="L7" i="4" s="1"/>
  <c r="J6" i="4"/>
  <c r="J5" i="4"/>
  <c r="J4" i="4"/>
  <c r="K4" i="4" s="1"/>
  <c r="L4" i="4" s="1"/>
  <c r="J3" i="4"/>
  <c r="J16" i="3"/>
  <c r="J15" i="3"/>
  <c r="K15" i="3" s="1"/>
  <c r="L15" i="3" s="1"/>
  <c r="J7" i="3"/>
  <c r="J5" i="3"/>
  <c r="J21" i="3" l="1"/>
  <c r="K21" i="3"/>
  <c r="L21" i="3" s="1"/>
  <c r="P1" i="3"/>
  <c r="J24" i="4"/>
  <c r="P1" i="4"/>
  <c r="L3" i="5"/>
  <c r="K6" i="4"/>
  <c r="L6" i="4" s="1"/>
  <c r="K10" i="4"/>
  <c r="K5" i="4"/>
  <c r="L5" i="4" s="1"/>
  <c r="K9" i="4"/>
  <c r="L9" i="4" s="1"/>
  <c r="K8" i="4"/>
  <c r="L8" i="4" s="1"/>
  <c r="K3" i="4"/>
  <c r="L3" i="4" s="1"/>
  <c r="K11" i="4"/>
  <c r="L11" i="4" s="1"/>
  <c r="K16" i="3"/>
  <c r="L16" i="3" s="1"/>
  <c r="K7" i="3"/>
  <c r="L7" i="3" s="1"/>
  <c r="K5" i="3"/>
  <c r="H35" i="1"/>
  <c r="J24" i="1"/>
  <c r="K24" i="1" s="1"/>
  <c r="L24" i="1" s="1"/>
  <c r="J28" i="1"/>
  <c r="K28" i="1" s="1"/>
  <c r="L28" i="1" s="1"/>
  <c r="J29" i="1"/>
  <c r="J30" i="1"/>
  <c r="K30" i="1" s="1"/>
  <c r="L5" i="3" l="1"/>
  <c r="L10" i="4"/>
  <c r="L30" i="1"/>
  <c r="K29" i="1"/>
  <c r="L29" i="1" s="1"/>
  <c r="J20" i="1"/>
  <c r="J19" i="1"/>
  <c r="K19" i="1" s="1"/>
  <c r="J18" i="1"/>
  <c r="K18" i="1" s="1"/>
  <c r="L18" i="1" s="1"/>
  <c r="J17" i="1"/>
  <c r="K17" i="1" s="1"/>
  <c r="L17" i="1" s="1"/>
  <c r="J14" i="1"/>
  <c r="J13" i="1"/>
  <c r="J8" i="1"/>
  <c r="K8" i="1" s="1"/>
  <c r="L8" i="1" s="1"/>
  <c r="J7" i="1"/>
  <c r="J6" i="1"/>
  <c r="J5" i="1"/>
  <c r="J4" i="1"/>
  <c r="J3" i="1"/>
  <c r="K3" i="1" l="1"/>
  <c r="L3" i="1" s="1"/>
  <c r="K14" i="1"/>
  <c r="L14" i="1" s="1"/>
  <c r="K4" i="1"/>
  <c r="L4" i="1" s="1"/>
  <c r="L19" i="1"/>
  <c r="K13" i="1"/>
  <c r="L13" i="1" s="1"/>
  <c r="K20" i="1"/>
  <c r="L20" i="1" s="1"/>
  <c r="K6" i="1"/>
  <c r="L6" i="1" s="1"/>
  <c r="K7" i="1"/>
  <c r="L7" i="1" s="1"/>
  <c r="K5" i="1"/>
  <c r="L5" i="1" s="1"/>
  <c r="P1" i="1" l="1"/>
</calcChain>
</file>

<file path=xl/sharedStrings.xml><?xml version="1.0" encoding="utf-8"?>
<sst xmlns="http://schemas.openxmlformats.org/spreadsheetml/2006/main" count="674" uniqueCount="324">
  <si>
    <t>CPV KÓD</t>
  </si>
  <si>
    <t xml:space="preserve">Por. Č. </t>
  </si>
  <si>
    <t>časť súťaže</t>
  </si>
  <si>
    <t>Lehota dodania</t>
  </si>
  <si>
    <t xml:space="preserve">MJ: ks </t>
  </si>
  <si>
    <t xml:space="preserve">MJ: sada </t>
  </si>
  <si>
    <t>Cena  bez DPH (€) /1ks/set</t>
  </si>
  <si>
    <t xml:space="preserve">Cena  bez DPH v (€) za obj. množstvo
</t>
  </si>
  <si>
    <t xml:space="preserve">DPH v (€) 
</t>
  </si>
  <si>
    <t xml:space="preserve">Cena  s DPH (€) </t>
  </si>
  <si>
    <t xml:space="preserve">Podrobná špecifikácia 
</t>
  </si>
  <si>
    <t>Obsah balenia tvori:</t>
  </si>
  <si>
    <t>POZNÁMKA</t>
  </si>
  <si>
    <t>1.</t>
  </si>
  <si>
    <t>I.</t>
  </si>
  <si>
    <t>do 60 prac. dní odo dňa nadobud. účinnosti KZ</t>
  </si>
  <si>
    <t>2.</t>
  </si>
  <si>
    <t>3.</t>
  </si>
  <si>
    <t>4.</t>
  </si>
  <si>
    <t>5.</t>
  </si>
  <si>
    <t>6.</t>
  </si>
  <si>
    <t>7.</t>
  </si>
  <si>
    <t>8.</t>
  </si>
  <si>
    <t>9.</t>
  </si>
  <si>
    <t>15.</t>
  </si>
  <si>
    <t>10.</t>
  </si>
  <si>
    <t>17.</t>
  </si>
  <si>
    <t>11.</t>
  </si>
  <si>
    <t>18.</t>
  </si>
  <si>
    <t>12.</t>
  </si>
  <si>
    <t>13.</t>
  </si>
  <si>
    <t>14.</t>
  </si>
  <si>
    <t>16.</t>
  </si>
  <si>
    <t>19.</t>
  </si>
  <si>
    <t>20.</t>
  </si>
  <si>
    <t xml:space="preserve">Pre celý text platí alebo ekvivalent pri dodržaní  požadovaných alebo vyšších kvalitatívnych a technických parametrov. 
</t>
  </si>
  <si>
    <t>32342000-2</t>
  </si>
  <si>
    <t>Reproduktor subbasový LFE
značky:
JBL 4642A</t>
  </si>
  <si>
    <t>Reproduktor subbasový SUB1,SUB2
značky:
JBL 3635</t>
  </si>
  <si>
    <t>držiak Reproduktor subbasový SUB1,SUB2</t>
  </si>
  <si>
    <t>Reproduktory stropné s konzolami
LTS2,LTS3,LTS4,LTS5,LTS6,LTS7,RTS2,RTS3,RTS4,RTS5,RTS6,RTS7
značky:
JBL SCS 8</t>
  </si>
  <si>
    <t>Reproduktory stropné s konzolami
LTS1,RTS1
značky:
JBL SCS 12</t>
  </si>
  <si>
    <t>32343000-9</t>
  </si>
  <si>
    <t xml:space="preserve">Zvukový procesor s možnosťou prehrávania zvukových formátov Stereo, 5.1,7.1, Dolby Atmos 
</t>
  </si>
  <si>
    <t>Profesionálny digitálny zvukový kino procesor
značky:
Dolby CP850</t>
  </si>
  <si>
    <t>32351300-1</t>
  </si>
  <si>
    <t>Zosilovač pre predné subbasové reproduktory LFE 
značky:
Crown DCi 2 1250N</t>
  </si>
  <si>
    <t>Zosilovač pre subbasové reproduktory SUB1,SUB2
značky:
Crown DCi 2 300N</t>
  </si>
  <si>
    <t>Zosilovač pre  surroundové a stropné reproduktory
značky:
Crown DCi 4 300N</t>
  </si>
  <si>
    <t>II.</t>
  </si>
  <si>
    <t>Inštalačná skriňa (rack)</t>
  </si>
  <si>
    <t>Inštalácia a nastavenie</t>
  </si>
  <si>
    <t>do 90 prac. dní odo dňa nadobud. účinnosti KZ</t>
  </si>
  <si>
    <t xml:space="preserve"> </t>
  </si>
  <si>
    <t>21.</t>
  </si>
  <si>
    <t>22.</t>
  </si>
  <si>
    <t>23.</t>
  </si>
  <si>
    <t>24.</t>
  </si>
  <si>
    <t>Oživnie nastavenie systému, kalibrácia, školenie obsluhy</t>
  </si>
  <si>
    <r>
      <t xml:space="preserve">NÁZOV </t>
    </r>
    <r>
      <rPr>
        <b/>
        <sz val="11"/>
        <color theme="1"/>
        <rFont val="Arial"/>
        <family val="2"/>
        <charset val="238"/>
      </rPr>
      <t xml:space="preserve">POLOŽKY </t>
    </r>
    <r>
      <rPr>
        <b/>
        <sz val="10"/>
        <color theme="1"/>
        <rFont val="Arial"/>
        <family val="2"/>
        <charset val="238"/>
      </rPr>
      <t xml:space="preserve">
</t>
    </r>
  </si>
  <si>
    <r>
      <t xml:space="preserve">Základný popis 
</t>
    </r>
    <r>
      <rPr>
        <sz val="11"/>
        <color theme="1"/>
        <rFont val="Arial"/>
        <family val="2"/>
        <charset val="238"/>
      </rPr>
      <t xml:space="preserve">(pri uvedení značky platí al. ekvivalent pri dodržaní požadovaných kvalitatívnych a technických parametrov)
</t>
    </r>
    <r>
      <rPr>
        <b/>
        <sz val="11"/>
        <color indexed="9"/>
        <rFont val="Arial"/>
        <family val="2"/>
        <charset val="238"/>
      </rPr>
      <t/>
    </r>
  </si>
  <si>
    <t>III.</t>
  </si>
  <si>
    <r>
      <t xml:space="preserve">Edukačné centrum 3D priestorovej zvukovej platformy Dolby Atmos - realizácia, prezentácia DA2 (ROK 2021) </t>
    </r>
    <r>
      <rPr>
        <b/>
        <u/>
        <sz val="17.2"/>
        <color theme="1"/>
        <rFont val="Garamond"/>
        <family val="1"/>
      </rPr>
      <t>SÚŤAŽ</t>
    </r>
    <r>
      <rPr>
        <b/>
        <sz val="17.2"/>
        <color theme="1"/>
        <rFont val="Garamond"/>
        <family val="1"/>
      </rPr>
      <t xml:space="preserve"> (II. samostat. časť )</t>
    </r>
    <r>
      <rPr>
        <b/>
        <u/>
        <sz val="17.2"/>
        <color indexed="8"/>
        <rFont val="Garamond"/>
        <family val="1"/>
        <charset val="238"/>
      </rPr>
      <t xml:space="preserve">
</t>
    </r>
    <r>
      <rPr>
        <b/>
        <sz val="20"/>
        <color indexed="8"/>
        <rFont val="Garamond"/>
        <family val="1"/>
        <charset val="238"/>
      </rPr>
      <t xml:space="preserve">ŠPECIFIKÁCIA - FORMULÁR K NACENENIU - UCHÁDZAČ JE HO </t>
    </r>
    <r>
      <rPr>
        <b/>
        <u/>
        <sz val="20"/>
        <color indexed="8"/>
        <rFont val="Garamond"/>
        <family val="1"/>
        <charset val="238"/>
      </rPr>
      <t>POVINNÝ</t>
    </r>
    <r>
      <rPr>
        <b/>
        <sz val="20"/>
        <color indexed="8"/>
        <rFont val="Garamond"/>
        <family val="1"/>
        <charset val="238"/>
      </rPr>
      <t xml:space="preserve"> POUŽIŤ K NACENENIU POLOŽIEK!!!</t>
    </r>
  </si>
  <si>
    <r>
      <t xml:space="preserve">Edukačné centrum 3D priestorovej zvukovej platformy Dolby Atmos - realizácia, prezentácia DA3 (ROK 2021) </t>
    </r>
    <r>
      <rPr>
        <b/>
        <u/>
        <sz val="17.2"/>
        <color theme="1"/>
        <rFont val="Garamond"/>
        <family val="1"/>
      </rPr>
      <t>SÚŤAŽ</t>
    </r>
    <r>
      <rPr>
        <b/>
        <sz val="17.2"/>
        <color theme="1"/>
        <rFont val="Garamond"/>
        <family val="1"/>
      </rPr>
      <t xml:space="preserve"> (III. samostat. časť )</t>
    </r>
    <r>
      <rPr>
        <b/>
        <u/>
        <sz val="17.2"/>
        <color indexed="8"/>
        <rFont val="Garamond"/>
        <family val="1"/>
        <charset val="238"/>
      </rPr>
      <t xml:space="preserve">
</t>
    </r>
    <r>
      <rPr>
        <b/>
        <sz val="20"/>
        <color indexed="8"/>
        <rFont val="Garamond"/>
        <family val="1"/>
        <charset val="238"/>
      </rPr>
      <t xml:space="preserve">ŠPECIFIKÁCIA - FORMULÁR K NACENENIU - UCHÁDZAČ JE HO </t>
    </r>
    <r>
      <rPr>
        <b/>
        <u/>
        <sz val="20"/>
        <color indexed="8"/>
        <rFont val="Garamond"/>
        <family val="1"/>
        <charset val="238"/>
      </rPr>
      <t>POVINNÝ</t>
    </r>
    <r>
      <rPr>
        <b/>
        <sz val="20"/>
        <color indexed="8"/>
        <rFont val="Garamond"/>
        <family val="1"/>
        <charset val="238"/>
      </rPr>
      <t xml:space="preserve"> POUŽIŤ K NACENENIU POLOŽIEK!!!</t>
    </r>
  </si>
  <si>
    <t xml:space="preserve">Reproduktory L,C,R 
značky: JBL 3732T </t>
  </si>
  <si>
    <t>Technologické zariadenie so softvérovým balíkom  poskytujúcim všetky nástroje potrebné na vytváranie, úpravy, mixovanie a zvládanie vysokokvalitného obsahu Dolby Atmos. Na báze DELL serveru s internými MADI rozšírujucími kartami.
Dolby Atmos home entertainment rendering and mastering unit</t>
  </si>
  <si>
    <t>Technologické zariadenie so softvérovým balíkom  Dolby Atmos Mastering Suite. Zariadenie musí obsahovať 2x rozhranie MADI s nasledovnými parametrami:
Interna PCIe karta 128 - MADI kanálov, 2,5 Gbps rýchlosťou,
full- duplex komunikácia a prenosová rýchlosť až 500 MB/s,
Zdroje synchronizácie: MADI koaxiálne, MADI optické, Word clock, interné
Vzorkovacie frekvencie: 44,1 kHz, 48 kHz, 88,2 kHz, 96 kHz, 176,4 kHz, 192 kHz, variabilné (Sync / Word clock)
Rozsah vzorkovacej frekvencie: MADI: 32 kHz - 96 kHz, Word clock: 27 kHz - 200 kHz
Vstupné MADI optické, MADI koaxiálne (BNC), 2 x MIDI, Word clock (BNC)
Výstup MADI optický, MADI koaxiálny (BNC), 2 x MIDI, Word clock (BNC), stereo analógová linka/slúchadla.
Napájanie: Striedavé napätie 220 – 240 V, 50 Hz.</t>
  </si>
  <si>
    <r>
      <t xml:space="preserve">Edukačné centrum 3D priestorovej zvukovej platformy Dolby Atmos - realizácia, prezentácia DA4 (ROK 2021) </t>
    </r>
    <r>
      <rPr>
        <b/>
        <u/>
        <sz val="17.2"/>
        <color theme="1"/>
        <rFont val="Garamond"/>
        <family val="1"/>
      </rPr>
      <t>SÚŤAŽ</t>
    </r>
    <r>
      <rPr>
        <b/>
        <sz val="17.2"/>
        <color theme="1"/>
        <rFont val="Garamond"/>
        <family val="1"/>
      </rPr>
      <t xml:space="preserve"> (IV. samostat. časť )</t>
    </r>
    <r>
      <rPr>
        <b/>
        <u/>
        <sz val="17.2"/>
        <color indexed="8"/>
        <rFont val="Garamond"/>
        <family val="1"/>
        <charset val="238"/>
      </rPr>
      <t xml:space="preserve">
</t>
    </r>
    <r>
      <rPr>
        <b/>
        <sz val="20"/>
        <color indexed="8"/>
        <rFont val="Garamond"/>
        <family val="1"/>
        <charset val="238"/>
      </rPr>
      <t xml:space="preserve">ŠPECIFIKÁCIA - FORMULÁR K NACENENIU - UCHÁDZAČ JE HO </t>
    </r>
    <r>
      <rPr>
        <b/>
        <u/>
        <sz val="20"/>
        <color indexed="8"/>
        <rFont val="Garamond"/>
        <family val="1"/>
        <charset val="238"/>
      </rPr>
      <t>POVINNÝ</t>
    </r>
    <r>
      <rPr>
        <b/>
        <sz val="20"/>
        <color indexed="8"/>
        <rFont val="Garamond"/>
        <family val="1"/>
        <charset val="238"/>
      </rPr>
      <t xml:space="preserve"> POUŽIŤ K NACENENIU POLOŽIEK!!!</t>
    </r>
  </si>
  <si>
    <t>32342410-9</t>
  </si>
  <si>
    <t>1 x reproduktor, 1 x sieťový kábel 1,8 m,  1 x sieťový kábel GLM 5 m</t>
  </si>
  <si>
    <t>IV.</t>
  </si>
  <si>
    <t>Stropný držiak pre reproduktor
značky: Z8000-436B</t>
  </si>
  <si>
    <t>kalibračný systém reproduktorov
značky:
Genelec GLM Set 3.0</t>
  </si>
  <si>
    <t>Podlahový stojan pre štúdiové reproduktory.</t>
  </si>
  <si>
    <t>statív pod reproduktor
značky: Zaor Stand Monitor Cherry Black</t>
  </si>
  <si>
    <t>31213100-3</t>
  </si>
  <si>
    <t>51313000-9</t>
  </si>
  <si>
    <t>51314000-6</t>
  </si>
  <si>
    <t>3pásmový štúdiový reproduktor s Coax-Chassis, reproduktory stredného dosahu a výškovým reproduktorom na rovnakej akustické osi s možnosťou horizontálneho a vertikálneho uloženia
DSP-filter pre korekciu miestnosti a automatickú kalibráciu pomocou softwaru GLM</t>
  </si>
  <si>
    <t>Maximálny špičkový akustický výkon na pár reproduktorov v posluchovej miestnosti s hudobným materiálom vo vzdialenosti 1 m =  ≥123 dB Krátkodobé max SPL ≥ 113 dB
Dlhodobo max SPL ≥ 103 dB 
Frekvenčná rozsah 38 Hz - 20 kHz (± 1,5 dB).  Typ meničov Basový Racetrack duálny 170 x 90 mm,  stredový koaxiálny 90 mm, výškový koaxiálny 19 mm. Basový zosilňovač 250W triedy D, zosilňovač stredného pásma 150W triedy D, výškový zosilňovač 150W triedy D. Rozmery: 452 x 287 x 278 mm. Hmotnost: 14,3 kg. Konektory vstupov  -Konektor vstupu analógového signálu XLR samica, symetrický 10 kOhm. Vstupný konektor digitálneho signálu XLR samica, 110 Ohm. Výstupné možnosti signálu digitálne a Thru konektor XLR samec 110 Ohm. Dva sieťové konektory GLM CAT5 (RJ45) na ovládanie počítača pomocou softvéru na nastavovanie vstupných a výstupných prvkov zariadenia. Crossover Basový / stredný 500Hz.Crossover  Stred / výšky 3000Hz.  
Farba: tmavošedá - antracit</t>
  </si>
  <si>
    <t>Maximálny špičkový akustický výkon na pár reproduktorov v posluchovej miestnosti s hudobným materiálom vo vzdialenosti 1 m =  ≥118 dB. Krátkodobé max SPL ≥ 110 dB
Dlhodobo max SPL ≥ 101 dB 
Frekvenčná rozsah 45 Hz - 20 kHz (± 1,5 dB).  Typ meničov Basový Racetrack duálny 170 x 90 mm,  stredový koaxiálny 90 mm, výškový koaxiálny 19 mm. Basový zosilňovač 250W triedy D, zosilňovač stredného pásma 150W triedy D, výškový zosilňovač 150W triedy D. Výška = 351 mm. Šírka = 237 mm . Hĺbka 243 mm. Hmotnost: 9,8 kg. Konektory vstupov  -Konektor vstupu analógového signálu XLR samica, symetrický 10 kOhm. Vstupný konektor digitálneho signálu XLR samica, 110 Ohm. Výstupné možnosti signálu digitálne a Thru konektor XLR samec 110 Ohm. Dva sieťové konektory GLM CAT5 (RJ45) na ovládanie počítača pomocou softvéru na nastavovanie vstupných a výstupných prvkov zariadenia. Crossover Basový / stredný 500Hz.Crossover  Stred / výšky 3000Hz.  
Farba: tmavošedá - antracit</t>
  </si>
  <si>
    <t xml:space="preserve">Aktívny 
subbasový reproduktor
značky:
Genelec 7380AP
</t>
  </si>
  <si>
    <t>Aktívny subwoofer
DSP-filter pre korekciu miestnosti a automatickú kalibráciu pomocou softwaru GLM</t>
  </si>
  <si>
    <t xml:space="preserve">1 x subwoofer, 1 x sieťový kábel 1,8 m,  1 x sieťový kábel GLM 5 m </t>
  </si>
  <si>
    <t xml:space="preserve">Výstupný výkon (trieda D): 800 W.
Frekvenčný odozva: 16 - 100 Hz (- 6 dB)
Rozmer reproduktoru: ⌀ 381 mm
Váha reproduktora 69 kg. Rozmery: Výška 685 mm, Šírka 718 mm, Hĺbka 492 mm
Spracovanie signálu: 8 vstupov: 7.1 Analógové vstupné konektory XLR, XLR samica, vyvážené 10 kOhm. 8 výstupov: 7.1 Analógové výstupné konektory XLR, XLR samica. Vstupný konektor digitálneho signálu XLR samica 110 Ohm. Digitálny výstup signálu / Thru konektor XLR samica 110 Ohm.   
</t>
  </si>
  <si>
    <t>Kalibračný systém a riadenie DSP uvedených aktívnych reproduktorov. Softvér k systému musí byť dostupný na stiahnutie. Balenie musí obsahovať merací mikrofón, sieťové rozhranie , držiak mikrofónu, manuál na ovládanie, prepojovací usb kábel.</t>
  </si>
  <si>
    <t>1x mikrofón, sieťové rozhranie , 1xdržiak mikrofónu, 1x manuál na ovládanie, 1x prepojovací usb kábel.</t>
  </si>
  <si>
    <t xml:space="preserve">Nastaviteľný držiaci systém reproduktoru zo stropnej časti. </t>
  </si>
  <si>
    <t xml:space="preserve">Výška držiaka 250 mm. Ukotvenie na strop pomocou štyroch kotviacich bodov vzdialených od seba na dĺžku 120mm a šírku 70mm, body musia mať prierez 8mm ,  v stredovej konštrukcii závesnej tyče sa musia dať viesť káble, tyč o priemere 50mm musí byť pevne uchopená o modul ktorý sa pomocou štyroch skrutiek uchytáva na stropný úchyt. Tyč držiaka musí byť kolmo na stropný úchyt s možnosťou vodorovnej rotácie +-45°na ktorej konci je nadstavec na uchytenie reproduktorov s možnosťou vertikálnej rotácie +-90°. Stojan musí obsahovať úchyt reproduktoru v tvare T s tromi otvormi na uchytenie vzdialenými 70mm. Nosnosť stojana musí byť minimálne 9,8kg.  Reproduktor sa musí dať montovať horizontálne aj vertikálne. Farba čierna. Súčasťou balenia musí držiak T vhodný na daný druh reproduktora. </t>
  </si>
  <si>
    <t>Kalibrační systém a ovládanie DSP v reproduktoroch s prepojením pomocou sieťového rozhrania.</t>
  </si>
  <si>
    <t>Synchronizačný generátor
značky:
Avid Sync X</t>
  </si>
  <si>
    <t>32351000-8</t>
  </si>
  <si>
    <t>Zariadenie na synchronizáciu medzi systémom Pro Tools Ultimate a externým štúdiovým hardvérom obsahujúce generátor master clock.</t>
  </si>
  <si>
    <t xml:space="preserve"> konektory: Loop Sync vstup a výstup BNC; 1x vstup Word Clock BNC; 6x výstup Word Clock BNC; 10 MHz taktovací vstup BNC; AES3id výstup BNC; AES3 vstup a výstup 25kolíkový Sub-D; GPIO, Bi-Phase / Tach In, Pilot In 25-pin Sub-D; LTC vstup a výstup XLR; MTC Out 9kolíkový Sub-D;4x výstup generátoru referencí videa BNC; 1x vstup Video Reference BNC; 2x výstup Video Reference BNC.
Rozmery 482 x 343 x 45 mm; hmotnosť: 4,45 kg</t>
  </si>
  <si>
    <t xml:space="preserve">PCIe karta pre spracovanie zvuku s DSP
značky: Avid HDX PCIe
</t>
  </si>
  <si>
    <t xml:space="preserve">Zvuková karta obsahujúca DSP procesory pre rozšírenie existujúcich systémov HDX v spojení so softvérom Pro Tools Ultimate. </t>
  </si>
  <si>
    <t>Karta umožňuje 64 vstupných a výstupných kanálov v rozlíšení
32-bit / 192 kHz, s celkovou latenciou 0,7ms, a obsahujúca dva porty DigiLink Mini a sériové rozhranie.</t>
  </si>
  <si>
    <t>1x HDX PCIe karta
1x Mini kabel DigiLink 12 stop
1x Kabel HDX TDM
1xNapájací kabel HDX PCIe pre Mac</t>
  </si>
  <si>
    <t>30237136-1</t>
  </si>
  <si>
    <t>Základná jednotka modulárneho maticového prevodníku  rozšírená o prídavné moduly 
značky: Avid Pro Tools MTRX</t>
  </si>
  <si>
    <t xml:space="preserve">Audio rozhranie pre Pro Tools HD / HDX, HD Native
Zariadenie modulárneho typu v prevedení montážnej jednotky rozmerov 2U pre 19" rack osadené ôsmimi rozširujúcimi vstupnými / výstupnými kartami:
- Rozširujúca karta pre modulárny maticový prevodník s rozhrania DigiLink, obsahujúca dva DigiLink Mini porty, celkovo 64 kanálov, 2 x 32 kanálov pre  vzorkovaciu frekvenciu 44.1 kHz–96 kHz
-Rozširujúca karta pre modulárny prevodník s procesingom a riadením posluchových reproduktorov. Podporujúca viackanálové zvukové nastavenia vrátane stereofónneho, 5.1, 7.1 a 64-kanálového Dolby Atmos so zhodou reproduktorov medzi rôznymi zvukovými formátmi. 
- Rozširujúca karta pre modulárny maticový prevodník. Dual MADI I / O Card pre modulárny prevodník ktorá pridá 128 kanálov MADI vstupov a výstupov cez dva optické SFP porty.
- Rozširujúca karta pre modulárny prevodník. Rozširuje prevodník o  8 vstupných analógových kanálov mikrofónnej alebo linkovej úrovne s rozhraním PCIe Rozširujúca karta AD rozhrania  Mic/Line pre modulárny maticový prevodník
-Rozširujúca karta pre modulárny prevodník. Rozširuje prevodník o  8 vstupných analógových kanálov linkovej úrovne s rozhraním PCIe. Rozširujúca karta AD rozhrania Line in pre modulárny maticový prevodník
-Rozširujúca karta pre modulárny prevodník. Rozširuje prevodník o  8 výstupných analógových kanálov linkovej úrovne s rozhraním PCIe. Rozširujúca karta AD rozhrania Line out pre modulárny maticový prevodník
-Rozširujúci modul pre modulárny maticový prevodník. Modul pridá k základnej jednotke 64 kanálov v rozhraní Dante.
-MADI modul pre  základnú jednotku maticového prevodníku
</t>
  </si>
  <si>
    <t xml:space="preserve">Prepojovací kábel 1 
značky: Pro Tools | MTRX AES LFHsub to XLR
</t>
  </si>
  <si>
    <t>AES3 - prepojovací kábel LFHSUB do XLR</t>
  </si>
  <si>
    <t>AES3 - prepojovací kábel LFHSUB do XLR. Rozdeľuje 8 vstupov a 8 výstupov signálu AES / EBU do XLR.</t>
  </si>
  <si>
    <t xml:space="preserve">Prepojovací kábel 8x XLR/M do Sub-D 25. Dĺžka 1,2m.
</t>
  </si>
  <si>
    <t>Prepojovací kábel 8x XLR/f do Sub-D 25. Dĺžka 1,2m.</t>
  </si>
  <si>
    <t xml:space="preserve">Prepojovací kábel 8x XLR/f do Sub-D 25. Dĺžka 1,2m.
</t>
  </si>
  <si>
    <t>Prepojovací kábel 2 
značky: Avid DB25 - XLRf Digisnake 4</t>
  </si>
  <si>
    <t xml:space="preserve">Prepojovací kábel rozhrania DigiLink </t>
  </si>
  <si>
    <t>Prepojovací kábel 3 
značky: Avid DB25 - XLRM Digisnake 4</t>
  </si>
  <si>
    <t>Prepojovací kábel na prepojenie HD prevodníka rozhrania DigiLink</t>
  </si>
  <si>
    <t>Modul diaľkového ovládania monitorovacej matice
značky:
DAD-MOM</t>
  </si>
  <si>
    <t>Rozširujúce zariadenie pre diaľkové ovládanie modulárneho maticového prevodníku funkčného s  Avid Pro Tools MTRX Base Unit.</t>
  </si>
  <si>
    <t xml:space="preserve"> Aktívny Bi-Amp štúdiový reproduktor</t>
  </si>
  <si>
    <t xml:space="preserve">2 pásmový reproduktor
3 "basový reproduktor (25 W), 3/4" výškový reproduktor (25 W)
Frekvenční rozsah: 74 Hz - 20 kHz (± 2,5 dB)
Analógové pripojenie pomocou XLR
Hmotnosť: 1,5 kg
Farba: Antracit
Rozmery s Iso-Pod: 195 x 121 x 116 mm </t>
  </si>
  <si>
    <t>Zariadenie pre editáciu a strih zvuku v profesionálnom prostredí
značky:
Apple Mac Pro (Rack)</t>
  </si>
  <si>
    <t xml:space="preserve"> Operačný systém OSX. Konfigurácia Procesor: 3.2 GHz 16-Core Intel Xeon W, Turbo Boost až do 4.4 GHz, Pamäť RAM: 192 GB (6 x 32 GB) DDR4 EEC, Úložisko: 2TB Flash Storage, Grafika s MPX modulom:  Radeon Pro W5700X 16 GB GDDR6. Strieborné prevedenie, Rozmery :  výška: 22.02 cm, šírka: 48.2 cm, hĺbka: 53,95 cm. Hmotnosť: 17.6 kg. Môžné napájanie troch externých displejov s rozlíšením 5K 5120 x 2880 px. Nutné možnosť zapojiť troch slotov plnej dĺžky PCI Express 3. stupy/výstupy: V/V karta nainštalovaná v slote x4 PCI Express polovičnej dĺžky: 2x porty USB 3 (podpora pre USB-A), 2x porty Thunderbolt 3 (podpora pre Thunderbolt 3, USB-C, DisplayPort), 2x porty 10Gb ethernet. ďaľšie pripojenia: dva porty Thunderbolt 3 na prednej strane rackového krytu (podpora pre Thunderbolt 3, USB-C, DisplayPort). Podpora zvukového rozhrania: vstavaný reproduktor, 3,5mm slúchadlový jack s podporou slúchadiel s mikrofónom. Možnosti bezdrôtového pripojenia: Wi-Fi 802.11ac, Bluetooth 5.0. Napájanie: Striedavé napätie 220 – 240 V, 50 Hz. Prevedenie Rack.</t>
  </si>
  <si>
    <t>30231000-7</t>
  </si>
  <si>
    <t>30200000-1</t>
  </si>
  <si>
    <t>Monitor displej
značky:
75" Dell</t>
  </si>
  <si>
    <t>Uhlopriečka 74,5" (189,2 cm)
Typ rozlíšenia 4K Ultra HD
Rozlíšenie 3840 × 2160 px
Pripojenie min. 3x HDMI, VGA / DisplayPort / USB 3.0 / LAN (RJ-45)
VESA 400x400mm
čierny</t>
  </si>
  <si>
    <t>Profesionálny Displej s uhlopriečkou min. 74,5" (189,2 cm) a odozvou max. 8 ms
model DELL C7520QT 75"</t>
  </si>
  <si>
    <t xml:space="preserve">
Výstupy: 11.2-kanálový XLR pre-out; 11.2-kanálový RCA pre-out
8 HDMI vstupov (vrátane 1 predného) s podporou full HDCP 2.2; 3 HDMI výstupy (vrátane Zone 2)
32-bitové D / A prevodníky AKM AK4458
Vstavaná dvoch-pásmová Wi-Fi 2.4 GHz / 5 GHz
</t>
  </si>
  <si>
    <t>11.2-kanálový, 4K Ultra HD, AV Surround predzosilňovač s podporou formátou Dolby Atmos, DTS: X, Auro-3D, DTS Virtual</t>
  </si>
  <si>
    <t>Synchronizačný generátor
značky: Rosendahl Nanosyncs HD</t>
  </si>
  <si>
    <t>Zariadenie na trojúrovňovú synchronizáciu štúdia,  word clock, LTC.</t>
  </si>
  <si>
    <t xml:space="preserve">Výstupy pre zapojenie : 8x Wordclock, 2x AES/EBU, 1x SPDIF, 6x video synchronizačné výstupy, individuálne konfigurovateľné ako štandardné synchronizácie videa alebo trojstupňové synchronizácie HD, Výstup časového kódu LTC (SMPTE 12M).
Vstupné zdroje: video referenčný vstup, prijíma štandardné a HD trojúrovňové signály.
Sekcie:
Generátor zvukových hodín DDS, chvenie &lt;12 s RMS v rámci zvukového spektra (20 Hz - 20 kHz), vzorkovacie frekvencie: 44,1, 48, 88,2, 96, 176,4, 192 kHz vrátane všetkých ťahov +/- 0,1% alebo +/- 4%
HD trojúrovňový generátor synchronizácie: 720p, 1080p a 1080i pri 23,98, 24, 25, 29,98, 30, 50, 59,97, 60 FPS
Generátor časového kódu: 23,98, 24, 25, 29,98, 30 FPS, </t>
  </si>
  <si>
    <t xml:space="preserve">Rackový stojan na zariadenia. V rackovom rozložení 16U so spodnou zásuvkou. </t>
  </si>
  <si>
    <t>Inštalačná skriňa značky:
Zaor MIZA Rack 16 MKII Black Cherry</t>
  </si>
  <si>
    <t>záverečné meranie akustických vlastností kinosály po realizácii úprav (po montáži dodatočných akustických obkladov)</t>
  </si>
  <si>
    <t>25.</t>
  </si>
  <si>
    <t>kalibrácia systému pracovníkom firmy Dolby</t>
  </si>
  <si>
    <t>Rackové 19 "/1U zariadenie na distribúciu elektrického prúdu.</t>
  </si>
  <si>
    <t>prepojovací hdmi kábel
značky: Cordial CHDMI 10</t>
  </si>
  <si>
    <t>H05VV-F 3G1,0 mm². Dĺžka 0,5m. Zástrčka: IEC studené zariadenie C13. Zásuvka: IEC studené zariadenie C14</t>
  </si>
  <si>
    <t xml:space="preserve">prepojovací napájací kábel
značka:
Stairville Extension Cable IEC </t>
  </si>
  <si>
    <t>kábel napájací 0,5m</t>
  </si>
  <si>
    <t>prepojovací HDMI kábel dĺžka 10 m</t>
  </si>
  <si>
    <t>konetkrory 2x HDMI pozlátené
farba čierna
dĺžka kábla 10 m</t>
  </si>
  <si>
    <t>adaptér z USB-C na HDMI a USB
pre pripojenie HDMI monitora alebo projektora
pre pripojenie USB zariadení ako USB kľúč, externý disk a podobne
kompatibilné s USB-C konektorom</t>
  </si>
  <si>
    <t>prepojovacia redukcia
značky:
Apple
USB-C Digital AV Multiport Adapter</t>
  </si>
  <si>
    <t>prepojovacia redukcia USB-C -  Mutiport</t>
  </si>
  <si>
    <t>Avid Pro Tools MTRX Base Unit s prídavnými modulmy ktoré sú súčasťou balenia:
1x Avid MTRX Digilink I/O
1x SPQ Speaker Processing Card
1x Dual MADI I/O Card  128ch
1x8 Mic/Line Pristine AD Card (input)
1x8 Line Pristine AD Card (input)
1x8 Pristine DA Card (output)
1xDante Module for Base Unit 64ch
1xMADI Module for Base Unit 64ch
4xMTRX SFP/LC - Opt module single/multi mode 1300 nm, laser</t>
  </si>
  <si>
    <t>32581100-0</t>
  </si>
  <si>
    <t xml:space="preserve">Profesionálny priestorový kontroler pre nástroje AVID Protools - Dolby Atmos.. Dotykový joystick, 5 rotačných kódovačov a 9 hmatových spínačov pre zvládnutie parametrov panorámovania a mixovania v reálnom čase.
</t>
  </si>
  <si>
    <t>Joystikový kontroler 
značky:
JL Cooper Axos</t>
  </si>
  <si>
    <t>USB napájanie, Joystick, 
rozmery: 201 x 98 x 89 mm
Funguje s nástrojom AVID Pro Tools HD a umožnuje prácu s priestorovou automatizáciou.</t>
  </si>
  <si>
    <t>Konzola pre uchytenie surroundových reproduktorov LSS1,LSS2,LSS3,LSS4,LSS5,LSS6,LSS7,RSS1,RSS2,RSS3,RSS4,RSS5,RSS6,RSS7,LRS1,LRS2,RRS1,RRS2</t>
  </si>
  <si>
    <t>držiak pre upevnenie surroundových reproduktorov s možnosťou natočenia do správnej pozície podľa dokumentácie (samostatná príloha č.2).</t>
  </si>
  <si>
    <t>držiak pre upevnenie subbasových reproduktorov SUB1 a SUB2 na bočné steny podľa dokumentácie (samostatná príloha č.2).</t>
  </si>
  <si>
    <r>
      <rPr>
        <sz val="14"/>
        <color theme="1"/>
        <rFont val="Times New Roman"/>
        <family val="1"/>
      </rPr>
      <t>Zosilovač pre stredové a basové meniče predných reproduktorov LCR</t>
    </r>
    <r>
      <rPr>
        <sz val="14"/>
        <color indexed="8"/>
        <rFont val="Times New Roman"/>
        <family val="1"/>
        <charset val="238"/>
      </rPr>
      <t xml:space="preserve">
značky:
Crown DCi 4 600N</t>
    </r>
  </si>
  <si>
    <r>
      <rPr>
        <sz val="14"/>
        <color theme="1"/>
        <rFont val="Times New Roman"/>
        <family val="1"/>
      </rPr>
      <t>Zosilovač pre výškové meniče predných reproduktorov LCR, pre reproduktory LSS1,RSS1</t>
    </r>
    <r>
      <rPr>
        <sz val="14"/>
        <color indexed="8"/>
        <rFont val="Times New Roman"/>
        <family val="1"/>
        <charset val="238"/>
      </rPr>
      <t xml:space="preserve">
značky:
Crown DCi 2 600N</t>
    </r>
  </si>
  <si>
    <t>26.</t>
  </si>
  <si>
    <t>27.</t>
  </si>
  <si>
    <t>28.</t>
  </si>
  <si>
    <t>29.</t>
  </si>
  <si>
    <t>30.</t>
  </si>
  <si>
    <t>Zosilovač pre surroundové a stropné reproduktory
značky:
Crown DCi 8 300N</t>
  </si>
  <si>
    <t>Sieťovo kompatibilný 2-kanálový inštalačný zosilňovač, 2x 600 W pri 4/8 ohmoch a 100 voltoch, obvod zosilňovača triedy D,
BLU-Link vstup a výstup.</t>
  </si>
  <si>
    <t>Sieťovo kompatibilný 2-kanálový inštalačný zosilňovač, 2x 300 W pri 4/8 ohmoch a 100 voltoch obvod zosilňovača triedy D,
BLU-Link vstup a výstup.</t>
  </si>
  <si>
    <t>Sieťovo kompatibilný 4-kanálový inštalačný zosilňovač, 4x 300 W pri 4/8 ohmoch a 100 voltoch, obvod zosilňovača triedy D,
BLU-Link vstup a výstup.</t>
  </si>
  <si>
    <t>Sieťovo kompatibilný 4-kanálový inštalačný zosilňovač, 4x 600 W pri 4/8 ohmoch a 100 voltoch, obvod zosilňovača triedy D,
BLU-Link vstup a výstup.</t>
  </si>
  <si>
    <t>Sieťovo kompatibilný 8-kanálový inštalačný zosilňovač, 8x 300 W pri 4/8 ohmoch a 100 voltoch, obvod zosilňovača triedy D,
BLU-Link vstup a výstup.</t>
  </si>
  <si>
    <t>Sieťovo kompatibilný 2-kanálový inštalačný zosilňovač, 2x 1250 W pri 4/8 ohmoch a 100 voltoch, obvod zosilňovača triedy D,
BLU-Link vstup a výstup.</t>
  </si>
  <si>
    <t>51310000-8</t>
  </si>
  <si>
    <t>Doprava a náklady spojené s inštaláciou</t>
  </si>
  <si>
    <t>Programovateľné diaľkové ovládanie s ovládaním hlasitosti
značky: BSS EC-4BV BK</t>
  </si>
  <si>
    <t>Pripojenia: 1x RJ45 (Ethernet)
Napájanie: PoE (Power over Ethernet)
Rozmery: 86 x 86 x 38,5 mm
Farba predného panela: čierna
Displej: 64 x 128 pixelov LCD, viacfarebný</t>
  </si>
  <si>
    <t>Programovateľné diaľkové ovládanie s ovládaním hlasitosti, 4 tlačidlami a viacfarebným displejom</t>
  </si>
  <si>
    <t>CELKOM bez DPH
(FTF VŠMU) -IV. časť PT</t>
  </si>
  <si>
    <t>CELKOM bez DPH
(FTF VŠMU) -III. časť PT</t>
  </si>
  <si>
    <t>CELKOM bez DPH
(FTF VŠMU) -II. časť PT</t>
  </si>
  <si>
    <t>Reproduktory surroundové bočné 
LSS1,LSS2,LSS3,LSS4,LSS5,LSS6,LSS7,RSS1,RSS2,RSS3,RSS4,RSS5,RSS6,RSS7,LRS1,LRS2,RRS1,RRS2,
značky:
JBL 9310</t>
  </si>
  <si>
    <t xml:space="preserve">Aktívny
reproduktor L,C,R
značky:
Genelec 8341AP
</t>
  </si>
  <si>
    <t xml:space="preserve">Aktívny 
reproduktor surroundový
značky:
Genelec 8351B
</t>
  </si>
  <si>
    <t>Aktívny
reproduktor blízky posluch
značky: Genelec 8010 AP</t>
  </si>
  <si>
    <t>Surroundový predzosilňovač
značky:  Marantz AV7705</t>
  </si>
  <si>
    <t>3- pásmová pasívny systém s frekvenčný́ rozsah: 40 Hz - 19 kHz (+/- 3dB), deliace frekvencie: 350Hz/1,2kHz, max. SPL sústavy: 125dB/1m, 131dB v špičke,
vstupný výkon: LF sekcie 600 W (AES-100 hodín), MF sekcie  150W  (AES-100 hodín), HF sekcie 85W  (AES-100 hodín),
vyžarovací uhol: horizontálny 90° (-6dB), vertikálny 20° nahor (-6dB), 30°nadol (-6dB) 
Rozmery: 1937 x 762 x 450 mm (V x Š x H)
Hmotnosť: 77,9 kg</t>
  </si>
  <si>
    <t>Monitorovanie úrovní, impedancie, chýb, pilotného tónu.DSP pre EQ, delay, x-over, limiter, kompresor, generátor tónov. Spotreba energie v režime spánku menej ako 1 watt.
2x 300 W pri 4/8 ohmoch a 100 voltoch, Frekvenčná odozva (8 ohm, 20 Hz - 20kHz): +/- 0,25dB, THD (pri plnom výkone 20Hz-20kHz): 0,35%
Pomer signálu k šumu na BLU-Link vstupe: &gt; 104 dB
s technológiou BLU-Link vstup a výstup. vstupný kompresor, vzorkovacia frekvencia 48 K alebo 96 K, Rozmer: 483mm x 89mm x 35,36mm</t>
  </si>
  <si>
    <t>Monitorovanie úrovní, impedancie, chýb, pilotného tónu.DSP pre EQ, delay, x-over, limiter, kompresor, generátor tónov. Spotreba energie v režime spánku menej ako 1 watt.
2x 1250 W pri 4/8 ohmoch a 100 voltoch, Frekvenčná odozva (8 ohm, 20 Hz - 20kHz): +/- 0,25dB, THD (pri plnom výkone 20Hz-20kHz): 0,35%
Pomer signálu k šumu na BLU-Link vstupe: &gt; 104 dB
s technológiou BLU-Link vstup a výstup. vstupný kompresor, vzorkovacia frekvencia 48 K alebo 96 K, Rozmer: 483mm x 89mm x 35,36mm</t>
  </si>
  <si>
    <t>Monitorovanie úrovní, impedancie, chýb, pilotného tónu.DSP pre EQ, delay, x-over, limiter, kompresor, generátor tónov. Spotreba energie v režime spánku menej ako 1 watt.
4x 600 W pri 4/8 ohmoch a 100 voltoch, Frekvenčná odozva (8 ohm, 20 Hz - 20kHz): +/- 0,25dB, THD (pri plnom výkone 20Hz-20kHz): 0,35%
Pomer signálu k šumu na BLU-Link vstupe: &gt; 104 dB
s technológiou BLU-Link vstup a výstup. vstupný kompresor, vzorkovacia frekvencia 48 K alebo 96 K, Rozmer: 483mm x 89mm x 35,36mm</t>
  </si>
  <si>
    <t>Monitorovanie úrovní, impedancie, chýb, pilotného tónu.DSP pre EQ, delay, x-over, limiter, kompresor, generátor tónov. Spotreba energie v režime spánku menej ako 1 watt.
4x 300 W pri 4/8 ohmoch a 100 voltoch, Frekvenčná odozva (8 ohm, 20 Hz - 20kHz): +/- 0,25dB, THD (pri plnom výkone 20Hz-20kHz): 0,35%
Pomer signálu k šumu na BLU-Link vstupe: &gt; 104 dB
s technológiou BLU-Link vstup a výstup. vstupný kompresor, vzorkovacia frekvencia 48 K alebo 96 K, Rozmer: 483mm x 89mm x 35,36mm</t>
  </si>
  <si>
    <t>Monitorovanie úrovní, impedancie, chýb, pilotného tónu.DSP pre EQ, delay, x-over, limiter, kompresor, generátor tónov. Spotreba energie v režime spánku menej ako 1 watt.
2x 600 W pri 4/8 ohmoch a 100 voltoch, Frekvenčná odozva (8 ohm, 20 Hz - 20kHz): +/- 0,25dB, THD (pri plnom výkone 20Hz-20kHz): 0,35%
Pomer signálu k šumu na BLU-Link vstupe: &gt; 104 dB
s technológiou BLU-Link vstup a výstup. vstupný kompresor, vzorkovacia frekvencia 48 K alebo 96 K, Rozmer: 483mm x 89mm x 35,36mm</t>
  </si>
  <si>
    <t>Monitorovanie úrovní, impedancie, chýb, pilotného tónu.DSP pre EQ, delay, x-over, limiter, kompresor, generátor tónov. Spotreba energie v režime spánku menej ako 1 watt.
8x 300 W pri 4/8 ohmoch a 100 voltoch, Frekvenčná odozva (8 ohm, 20 Hz - 20kHz): +/- 0,25dB, THD (pri plnom výkone 20Hz-20kHz): 0,35%
Pomer signálu k šumu na BLU-Link vstupe: &gt; 104 dB
s technológiou BLU-Link vstup a výstup. vstupný kompresor, vzorkovacia frekvencia 48 K alebo 96 K, Rozmer: 483mm x 89mm x 35,36mm</t>
  </si>
  <si>
    <t xml:space="preserve">NÁZOV POLOŽKY 
</t>
  </si>
  <si>
    <t xml:space="preserve">MJ:
ks </t>
  </si>
  <si>
    <t xml:space="preserve">MJ:
sada </t>
  </si>
  <si>
    <r>
      <t xml:space="preserve">Základný popis 
</t>
    </r>
    <r>
      <rPr>
        <sz val="10"/>
        <color theme="1"/>
        <rFont val="Arial"/>
        <family val="2"/>
        <charset val="238"/>
      </rPr>
      <t xml:space="preserve">(pri uvedení značky platí </t>
    </r>
    <r>
      <rPr>
        <b/>
        <sz val="10"/>
        <color theme="1"/>
        <rFont val="Arial"/>
        <family val="2"/>
        <charset val="238"/>
      </rPr>
      <t>alebo ekvivalent</t>
    </r>
    <r>
      <rPr>
        <sz val="10"/>
        <color theme="1"/>
        <rFont val="Arial"/>
        <family val="2"/>
        <charset val="238"/>
      </rPr>
      <t xml:space="preserve"> pri dodržaní požadovaných kvalitatívnych a technických parametrov)
</t>
    </r>
    <r>
      <rPr>
        <b/>
        <sz val="11"/>
        <color indexed="9"/>
        <rFont val="Arial"/>
        <family val="2"/>
        <charset val="238"/>
      </rPr>
      <t/>
    </r>
  </si>
  <si>
    <t>predné reproduktorové́ 3-pásmové zostavy s uhlovo nastaviteľnou výškovou sekciou a basovou sekciou
splňujúce THX certifikáciu</t>
  </si>
  <si>
    <t>subbasová reproduktorová́ zostava pozostávajúca z 2 ks 18“ basových meničov, THX certifikácia</t>
  </si>
  <si>
    <t>frekvenčný́ rozsah do 22Hz (-10 dB)bez ekvalizácie, impedancia 4 ohm,
Výkon: 1 200 wattov (AES 2-hodiny), Max. SLP v single móde: 131 dB stály a 137dB špičkový, Rozmery: 762 x 1219 x 610 mm (V x Š x H) Hmotnosť: 98 kg</t>
  </si>
  <si>
    <t>subbasová reproduktorová́ zostava pozostávajúca z 1 ks 18“ basového meniča</t>
  </si>
  <si>
    <t>surroundové reproduktorové́ sústavy 2-pásmové s 1" HF meničom a 10“ stredobasový́ meničom</t>
  </si>
  <si>
    <t xml:space="preserve">frekvenčný́ rozsah  (-10 dB) : 50 Hz - 25 kHz (2pi),  Výkon: 300 W (AES 2-hodinový), Impedancia: 8 ohmov Citlivosť: 99 dB (2pi), Max. špičkový SPL: 130 dB
Uhol vyžarovanie: 110 ° x 60 °, asymetrický &gt; 1 kHz Rozmery: 559 x 407 x 280 mm (V x Š x H) Hmotnosť: 11,34 kg
Farba: čierna </t>
  </si>
  <si>
    <t>surroundové reproduktorové́ sústavy 2-pásmový koaxiálny systém: 12 "/ 1"</t>
  </si>
  <si>
    <t>frekvenčný́ rozsah: 55 Hz - 20 kHz (-10 dB) Výkon: 400 W (AES 2-hodiny) Impedancia: 8 ohmov Citlivosť: 96 dB, Max. špičkový SPL: 128 dB, 
Uhol vyžarovania: 100 ° x 100 ° Rozmery: 402 x 402 x 455 mm, Hmotnosť: 14 / 16,8 kg (bez / s U-konzolou) Farba: čierna</t>
  </si>
  <si>
    <t>surroundové reproduktorové́ sústavy 2-pásmový koaxiálny systém: 8 "/ 1"</t>
  </si>
  <si>
    <t xml:space="preserve">frekvenčný́ rozsah (-10 dB): 70 Hz - 20 kHz (4pi), výkon: 250 W (AES 2-hodiny), Impedancia: 8 ohmov
Citlivosť: 94 dB, 1W/1m, Max. špičkový SPL: 124 dB
Uhol vyžarovania: 120 ° x 120 °
Rozmery: 300 x 300 x 305 mm, bez konzoly
Hmotnosť: 8,2 / 10 kg (bez / s U-konzolou)
Farba: čierna </t>
  </si>
  <si>
    <t>pre pripojenie DCI, 19“ racková stierka, výška 2U, digitálne vstupy: 4xAES 25-pinový D-konektor pre 4 AES/EBU kanálové́ páry, 1x AES BNC konektor, optický Toslink, analógové́ vstupy: 8-kanálový 25-pinový D-konektor, 2- kanálový́ vstup 2x RCA, XLR vstup pre mikrofón,  25-pinový D-konektor, 2-kanálový výstup 2x RCA, 1-kanálový vstup 1x RCA, ďalšie pripojenia: RJ-45 Ethernetový konektor, automatizácia - 25-pinový D-konektor, RS-232 sériový́ port, USB port.</t>
  </si>
  <si>
    <t>plechový́ inštalačný́ rack, pre všetky zosilňovače a kino procesor</t>
  </si>
  <si>
    <t>výška min. 27U, pre umiestnenie časti AV technológie</t>
  </si>
  <si>
    <t>nastavenie zvukového systému podľa štandardov DOLBY</t>
  </si>
  <si>
    <t xml:space="preserve">frekvenčný́ rozsah: 28 Hz - 500 Hz (-10 dB), impedancia 8 ohm
Výkon: 225W (AES 2-hodiny), Citlivosť: 100 dB, max. SPL 124dB stály a 130dB špičkový,  Rozmery: 1168 x 651 x 368 mm (V x Š x H) Hmotnosť: 51 kg </t>
  </si>
  <si>
    <r>
      <t xml:space="preserve">Edukačné centrum 3D priestorovej zvukovej platformy Dolby Atmos - realizácia, prezentácia DA1 (ROK 2021) </t>
    </r>
    <r>
      <rPr>
        <b/>
        <u/>
        <sz val="18"/>
        <color theme="1"/>
        <rFont val="Garamond"/>
        <family val="1"/>
      </rPr>
      <t>SÚŤAŽ</t>
    </r>
    <r>
      <rPr>
        <b/>
        <sz val="18"/>
        <color theme="1"/>
        <rFont val="Garamond"/>
        <family val="1"/>
      </rPr>
      <t xml:space="preserve"> (I. samostat. časť )</t>
    </r>
    <r>
      <rPr>
        <b/>
        <u/>
        <sz val="18"/>
        <color indexed="8"/>
        <rFont val="Garamond"/>
        <family val="1"/>
      </rPr>
      <t xml:space="preserve">
</t>
    </r>
    <r>
      <rPr>
        <b/>
        <sz val="18"/>
        <color indexed="8"/>
        <rFont val="Garamond"/>
        <family val="1"/>
      </rPr>
      <t xml:space="preserve">ŠPECIFIKÁCIA - FORMULÁR K NACENENIU - UCHÁDZAČ JE HO </t>
    </r>
    <r>
      <rPr>
        <b/>
        <u/>
        <sz val="18"/>
        <color indexed="8"/>
        <rFont val="Garamond"/>
        <family val="1"/>
      </rPr>
      <t>POVINNÝ</t>
    </r>
    <r>
      <rPr>
        <b/>
        <sz val="18"/>
        <color indexed="8"/>
        <rFont val="Garamond"/>
        <family val="1"/>
      </rPr>
      <t xml:space="preserve"> POUŽIŤ K NACENENIU POLOŽIEK!!!</t>
    </r>
  </si>
  <si>
    <t>CELKOM 
bez DPH
(FTF VŠMU)
I. časť PT</t>
  </si>
  <si>
    <t>Procesor digitálneho signálu
značky: BSS BLU-806DA</t>
  </si>
  <si>
    <t>Digitálný signálový procesor s rozhraním Dante a BLU-Link. 
8x Analogove Mic/Line vstupy, 4x Analogove výstupy</t>
  </si>
  <si>
    <t>Sieťové kanály:  64 x 64 Dante,  256 x BLU-Link.
4x sloty pre prídavne analógové alebo digitálne vstupno / výstupná karty.
Konfigurovateľný DSP (800 MHz), rozhranie BLU-Link,
12x riadiace vstupy / 6x logické výstupy (GPIO).,
2x pridavna analogová vstupná karta s 4x Mic / Line symetrickým vstupom so softwerovo ovladaným ziskom s krokom 6dB v rosahu od 0dB po 48dB, možmosť individuálne na každý kanal pripájať Phantomové napajanie,
1x prídavná analogová výstupna karta s 4x Line symertickým / nesymetrickým výsrupom</t>
  </si>
  <si>
    <r>
      <t xml:space="preserve">Procesor pre redukciu spätnej väzby </t>
    </r>
    <r>
      <rPr>
        <sz val="14"/>
        <color indexed="8"/>
        <rFont val="Times New Roman"/>
        <family val="1"/>
        <charset val="238"/>
      </rPr>
      <t xml:space="preserve">
značky: DBX AFS2</t>
    </r>
  </si>
  <si>
    <t>Procesor pre redukciu spätnej väzby -24 nastaviteľných frekvenčných filtrov pre každý kanál</t>
  </si>
  <si>
    <t>Procesor signalu -24 nastaviteľných frekvenčných filtrov pre každý kanál, vybrané módy, live filter, nezávislé stereo alebo duálne spracovanie kanálov, konektory pre XLR a TRS vstupy a výstupy,
Frekvenčný rozsah: 20 Hz - 20 kHz, +/- 0,5 dB, Maximálna výstupná úroveň: +20 dBu, A / D prevod: 24-bit, A / D dynamický rozsah: &gt; 113 dB A-vážený, D / A prevod: 24-bit
Dynamický rozsah: 109 dB A-vážený, THD + šum: 0,003% typicky pri +4 dBu, 1 kHz, Spotreba energie: 9 W</t>
  </si>
  <si>
    <t>Všetky porty RJ45 podporujú 802.3 af/at (PoE+) max. 116 W
2 SFP sloty pre gigabitový uplink aj na veľkú vzdialenosť
Riadenie kvality služieb QoS L2 až L4
Až 512 VLAN súčasne (podľa 4K VLAN ID)  Prepínacia kapacita
20 Gb/s</t>
  </si>
  <si>
    <t>Prepínač pre DANTE rozhranie
značky:
TP-LINK T1500G-10MPS</t>
  </si>
  <si>
    <t>8- portový gigabitový prepínač s 2x gigabitovými SFP slotmi</t>
  </si>
  <si>
    <t>24-portový prepínač, 1 Gbit, rackovom prevedení</t>
  </si>
  <si>
    <t>Prepínač pre riadenie technologixkých zariadení
značky:
TP-LINK TL-SG1024</t>
  </si>
  <si>
    <t>Inštalačný reproduktorový kábel
značky: KLOTZ - SCH2040-D</t>
  </si>
  <si>
    <t>Inštalačný reproduktorový kábel
značky: KLOTZ - SCH2060-D</t>
  </si>
  <si>
    <t xml:space="preserve">Inštalačný reproduktorový kábel 2 x 4 mm2, pre L,C,R, sekcie MF a HF, s vonkajší priemer 9,2 mm, FRNC bezhalogénový, v celkovej dlžke 170 bm
</t>
  </si>
  <si>
    <t xml:space="preserve">Inštalačný reproduktorový kábel Cu 2 x 4 mm2, s vonkajší priemer 9,2 mm, FRNC bezhalogénový, v celkovej dlžke 170 bm
</t>
  </si>
  <si>
    <t xml:space="preserve">Inštalačný reproduktorový kábel Cu 2 x 6 mm2, s vonkajší priemer 10,6 mm, FRNC bezhalogénový, v celkovej dlžke 160 bm
</t>
  </si>
  <si>
    <t>Inštalačný reproduktorový kábel
značky: KLOTZ - SCH2025-D</t>
  </si>
  <si>
    <t xml:space="preserve">Inštalačný reproduktorový kábel 2 x 6 mm2, pre L,C,R, sekciu LF, a LFE s vonkajší priemer 10,6 mm, FRNC bezhalogénový, v celkovej dlžke 160 bm
</t>
  </si>
  <si>
    <t xml:space="preserve">Inštalačný reproduktorový kábel Cu 2 x 2,5 mm2, FRNC bezhalogénový, v celkovej dlžke 700 bm
</t>
  </si>
  <si>
    <t xml:space="preserve">Inštalačný reproduktorový kábel 2 x 2,5 mm2, pre ostatné kanály, s , FRNC bezhalogénový, v celkovej dlžke 700 bm
</t>
  </si>
  <si>
    <t>kompletná́ potrebná́ kabeláž̌ a konektory pre prepojenie všetkých komponentov.</t>
  </si>
  <si>
    <t xml:space="preserve">Dátovy kábel CAT 7A FFTP/SFTP
značky: </t>
  </si>
  <si>
    <t xml:space="preserve">Inštalačný dátovy kábel CAT7a FFTP/SFTP, FRNC bezhalogénový, v celkovej dlžke 300 bm
</t>
  </si>
  <si>
    <t>Inštalačný dátovy kábel CAT7a FFTP/SFTP, FRNC bezhalogénový, v celkovej dlžke 300 bm</t>
  </si>
  <si>
    <r>
      <t xml:space="preserve">Expander analogových vstupov </t>
    </r>
    <r>
      <rPr>
        <sz val="14"/>
        <color indexed="8"/>
        <rFont val="Times New Roman"/>
        <family val="1"/>
        <charset val="238"/>
      </rPr>
      <t xml:space="preserve">
značky: BSS Audio BLU-BIB</t>
    </r>
  </si>
  <si>
    <t>8 kanálov rozšírenia analógového zvukového vstupu cez širokopásmovú zvukovú zbernicu BLU-link</t>
  </si>
  <si>
    <t>8 kanálov rozšírenia analógového zvukového vstupu cez širokopásmovú zvukovú zbernicu s 256 kanálmi, s nízkou latenciou a odolnosť voči poruchám digitálnej audio zbernici.</t>
  </si>
  <si>
    <t>Kabeláž ostatná a konektory</t>
  </si>
  <si>
    <t>HE-RMU
značky: Dolby Atmos home entertainment rendering and mastering unit (DAMS)</t>
  </si>
  <si>
    <t>Počítač v prevedení Rack. Zariadenie musí zvládať pracovať s programom Avid Protools Ultimate, Dolby Atmos.</t>
  </si>
  <si>
    <t>Inštalačný AES/EBU kábel, 110 Ohm, 3,2 mm, FRNC bezhalogénový</t>
  </si>
  <si>
    <t>kabeláž k reproduktorom
značky:
KLOTZ - OTW203H</t>
  </si>
  <si>
    <t xml:space="preserve">Dátovy kábel CAT 6A S/FTP, FRNC
značky: </t>
  </si>
  <si>
    <t>Pre celý text platí alebo ekvivalent pri dodržaní  požadovaných alebo vyšších kvalitatívnych a technických parametrov. </t>
  </si>
  <si>
    <t xml:space="preserve">Koaxialny digitalny video kabel 
značky: KLOTZ - V08/37 </t>
  </si>
  <si>
    <t>Koaxiálny Digitál Video kábel
75 Ohm, dvojité tienenie s pokrytím viac ako 95%</t>
  </si>
  <si>
    <t>Kábel C6A S/FTP, FRNC bezhalogénový</t>
  </si>
  <si>
    <t>24-portový prepínač, 1 Gbit, rackovom prevedení, pasívne chladenie</t>
  </si>
  <si>
    <t>XLR konektor
značky:  
Neutrik NC3 MXX-B</t>
  </si>
  <si>
    <t>XLR konektor
značky:  
Neutrik NC3 FXX-B</t>
  </si>
  <si>
    <t>Koncovky na kábly Mini-DigiLink (M) do Mini-DigiLink (M). Dĺžka kábla 45cm.</t>
  </si>
  <si>
    <t>Profesionálny sieťový distribútor a filter
značka: Furman M-10x E</t>
  </si>
  <si>
    <t>32342410-10</t>
  </si>
  <si>
    <t>Konfigurácia zvukového systému podľa štandardov DOLBY, Oživenie a nastavenie systému.
Školenie obsluhy v rozsahu min. 2x3 hod.</t>
  </si>
  <si>
    <t>Kontrola a kalibrácia celého inštalovaného systému  pracovníkom firmy Dolby, vrátane všetkých cestovných nákladov.</t>
  </si>
  <si>
    <t>31.</t>
  </si>
  <si>
    <t>32.</t>
  </si>
  <si>
    <t>diaľkové ovládanie obsahuje: Veľký otočný gombík
Prepínanie medzi rôznymi zdrojmi
Prepínanie medzi rôznymi konfiguráciami monitora (z Mono na Atmos)
Stlmiť / sólo jednotlivé kanály monitora
Dim
Referenčná úroveň</t>
  </si>
  <si>
    <t>10ks zásuviek na zadnom panely Euro a jedna zásuvka na přednom panely. Ochrana pred vysokým napätím. Hlavný vypínač na prednom panely.
Napájanie: Striedavé napätie 220 – 240 V, 50 Hz.</t>
  </si>
  <si>
    <t>4 DI vstupy, 8 mikrofónnych vstupov: XLR, 8 linkových vstupov: 6,3 mm jack, 8 linkových výstupov: Sub-D25, 19 "2 U</t>
  </si>
  <si>
    <t>8 kanálový mikrofónny předzosilovač, rackový</t>
  </si>
  <si>
    <t>8-kanálový prevodník AD pre ISA 428 a ISA 828 MKII; až 24-bit / 192 kHz; Pripojenie Dante cez primárny a sekundárny ethernetový port s redundanciou a automatickým prepínaním v prípade poruchy; Konektory: 2x Ethernet, 8x AES95 cez Sub-D25, 2x ADAT Out, Word Clock I / O BNC; Softvér RedNet Control a Dante Controller</t>
  </si>
  <si>
    <t>Mikrofónny predzosilovač
značky: Focusrite ISA 828 MKII</t>
  </si>
  <si>
    <t>rozšírenie mikrofónneho predzosilovača
značky: Focusrite ISA ADN8</t>
  </si>
  <si>
    <t>8-kanálový prevodník AD, karta pre Dante rozšírenie mikrofónneho predzosilovača Focusrite ISA 828 MKII</t>
  </si>
  <si>
    <t>čierny xlr konektor, samec</t>
  </si>
  <si>
    <t>čierny xlr konektor, samica</t>
  </si>
  <si>
    <t>kabeláž k reproduktorom analógové zapojenie
značky:  
KLOTZ - MY206SW</t>
  </si>
  <si>
    <t>symetrický mikrofónny kábel, vonkajší obal PolyVinyl Chlorid PVC, čierny</t>
  </si>
  <si>
    <t>ochranný gumový návlek, pájkovacie konektory, pozlátené konektory</t>
  </si>
  <si>
    <t>44112600-4</t>
  </si>
  <si>
    <t>Posunutie plátna a inštalácia predných reproduktorov</t>
  </si>
  <si>
    <t>Demontáž a inštalácia pôvodného plátna s existujúcim kinorámom na posunuté miesto pred LCR reproduktory podľa projektu. Inštalácia predných reproduktorov a vyhotovenie stojanov pod nich podľa projektu</t>
  </si>
  <si>
    <t>Monitor displej
značky: DELL UltraSharp U4919DW 49"</t>
  </si>
  <si>
    <t>Profesionálny Displej s uhlopriečkou min. 49" a odozvou max. 8 ms
model napr- DELL UltraSharp U4919DW 49"</t>
  </si>
  <si>
    <t>Uhlopriečka: 49" (124,4 cm)
Rozlíšenie DQHD 5120 × 1440 px
Obnovovacia frekvencia 60 Hz
Farba: sivá
Odozva 8 ms
Kontrast 1000:1
Povrch displeja antireflexný
Pripojenia: HDMI,
Ďalšie funkcie Nastaviteľná výška, Flicker-free, Filter modrého svetla
Rozmery so stojanom: 1215,1x458,6x252,6 mm
Hmotnosť: 24,5kg</t>
  </si>
  <si>
    <t>1x základný prevodník
12x prídavné moduly podľa špecifikácie</t>
  </si>
  <si>
    <t>symetrický mikrofónny kábel, vonkajší obal PolyVinyl Chlorid PVC, vonkajší priemer 6,15 mm, čierny, v celkovej dlžke 200 bm</t>
  </si>
  <si>
    <t>inštalačný datový kábel C6A S/FTP, FRNC bezhalogénový, v celkovej dlžke 200 bm</t>
  </si>
  <si>
    <t>Koaxiálny Digitál Video kábel
75 Ohm, dvojité tienenie s pokrytím viac ako 95% 
 v celkovej dlžke 200 bm</t>
  </si>
  <si>
    <t>Inštalačný AES/EBU kábel, 110 Ohm, 3,2 mm, FRNC bezhalogénový, v celkovej dlžke 200 bm</t>
  </si>
  <si>
    <t xml:space="preserve"> ekvivalent
značka a typ zariadenia</t>
  </si>
  <si>
    <t xml:space="preserve">Podrobná špecifikácia ekvivalent
</t>
  </si>
  <si>
    <t>Rozmery: (VxŠxH): 995mm X 541mm/ 600(spodný / horný) x 710mm/500mm (spodný/horný). Vyhotovenie z dreva v čerešňovej farbe s možnou kombináciou čiernej farby. 
Rack- 16U
vyobrazenie príloha č.3</t>
  </si>
  <si>
    <t>Nastaviteľný stojanový systém samostatne stojaci na zemi s nastaviteľnou výškou. Drevený materiál dreva v čerešňovej farbe dreva. Môžu na nej byť prvky čiernej farby. Stojan výškovo nastaviteľný v rozpätí 800 až 1150mm. Plocha stojana 320x320 mm. Kontaktná plocha na ktorá izoluje vibrácie reproduktora prostredníctvom podložky AERstop o veľkosti 280x280 mm. Nostnosť stojana do 25 kg.
vyobrazenie príloha č.3</t>
  </si>
  <si>
    <t xml:space="preserve">Dodávka akustického obkladu kotveného priamo na existujúci obklad stien z SDK dosiek bez perforácie. Navrhovaný nový obklad je tvorený 40 mm hrubou vrstvou materiálu na báze mäkčeného polyuretánu, príp. z melamínovej živice, s prekrytím látkou podľa výberu investora. Rozsah aplikácie obkladu a jeho umiestnenie , rovnako ako aj frekvenčný priebeh činiteľa zvukovej pohltivosti je uvedený vo výkresovej dokumentácii A-03, A-04. 
Hodnoty činiteľa pohltivosti navrhovaného akustického obkladu ref. výrobok: BASMEL </t>
  </si>
  <si>
    <t xml:space="preserve">Materiál na doplnenie minerálnej vlny do priestoru nad kazetový podhľad, doplnenie „vankúšov“ z minerálnej vlny hr. 60 mm v zatavenej mikroténovej fólii o rozmeroch 600 x 600 mm.
Ref. výrobok Isover Akustik SSP1 alebo Ultimate TP-039. </t>
  </si>
  <si>
    <t>Dodávka materiálu na doplnenie minerálnej vlny do priestoru nad kazetový podhľad, doplnenie „vankúšov“ z minerálnej vlny hr. 60 mm v zatavenej mikroténovej fólii o rozmeroch 600 x 600 mm. Rozsah a umiestnenie je uvedené v projektovej dokumentácii A-02.</t>
  </si>
  <si>
    <t>Akustické prvky okolo  LFE reproduktorov</t>
  </si>
  <si>
    <t>Dodávka materiálu, pomocných konštrukcií a kotviaceho materiálu pre akustický obklad steny za plátnom a do dutín a ostatného prázdneho priestoru za plátnom – obklady stien minerálnou vlnou s povrchovou úpravou netkanou textíliou, hrúbka 100 mm</t>
  </si>
  <si>
    <t>látkové závesy Ťažký zamat 700g/m2 čiernej farby</t>
  </si>
  <si>
    <r>
      <t>Ťažký zamat 700g/</t>
    </r>
    <r>
      <rPr>
        <sz val="12"/>
        <color rgb="FF000000"/>
        <rFont val="Arial"/>
        <family val="2"/>
      </rPr>
      <t>m</t>
    </r>
    <r>
      <rPr>
        <vertAlign val="superscript"/>
        <sz val="12"/>
        <color rgb="FF000000"/>
        <rFont val="Arial"/>
        <family val="2"/>
      </rPr>
      <t>2</t>
    </r>
    <r>
      <rPr>
        <sz val="11"/>
        <color indexed="8"/>
        <rFont val="Arial"/>
        <family val="2"/>
        <charset val="238"/>
      </rPr>
      <t xml:space="preserve"> čiernej farby
4ks: 190cm X 154cm (šírka X dĺžka) čiernej farby
2ks: 413cm X 252cm  (šírka X dĺžka) čiernej farby</t>
    </r>
  </si>
  <si>
    <t>Akustické závesy</t>
  </si>
  <si>
    <t>45000000-7</t>
  </si>
  <si>
    <t>71313200-7</t>
  </si>
  <si>
    <t>Doprava a náklady spojené s inštaláciou, zapojením, kontrolou systému a následnou kontorlou systému počas nasledujúcich 2 rokov od zapojenia systému.</t>
  </si>
  <si>
    <t>Obsahuje cenu práce vrátane všetkých montažných, kotviacich prvkov, drobných kotviacich materiálov, ostatných nákladov vrátane dovozu materiálu, odvozu a likvidácií odpadu súvisiacich s montážou akustického obkladu -  Akustický materiál do podhľadu G</t>
  </si>
  <si>
    <t>Obsahuje cenu práce vrátane všetkých montažných, kotviacich prvkov, drobných kotviacich materiálov, ostatných nákladov vrátane dovozu materiálu, odvozu a likvidácií odpadu súvisiacich s montážou akustického obkladu - Akustický obklad stien E</t>
  </si>
  <si>
    <t>Obsahuje cenu práce vrátane všetkých montažných, kotviacich prvkov, drobných kotviacich materiálov, ostatných nákladov vrátane dovozu materiálu, odvozu a likvidácií odpadu súvisiacich s montážou akustického obkladu "Baffle wall"  H</t>
  </si>
  <si>
    <t>Obsahuje cenu práce vrátane všetkých montažných, kotviacich prvkov, drobných kotviacich materiálov, ostatných nákladov vrátane dovozu materiálu, odvozu a likvidácií odpadu súvisiacich s montážou akustického obkladu Akustický materiál I</t>
  </si>
  <si>
    <t>Montážne práce súvisiace s položkou - Akustický materiál I</t>
  </si>
  <si>
    <t>Montážne práce súvisiace s položkou - Akustický obklad stien E</t>
  </si>
  <si>
    <t>Montážne práce súvisiace s položkou - Akustický materiál do podhľadu G</t>
  </si>
  <si>
    <t>Montážne práce súvisiace s položkou - Akustický prvok "Baffle wall"  H</t>
  </si>
  <si>
    <t>Materiál na doplnenie minerálnej vlny do priestoru okolo predných LFE reproduktorov, doplnenie „vankúšov“ z minerálnej vlny hr. 60 mm v zatavenej mikroténovej fólii o rozmeroch 600 x 600 mm.</t>
  </si>
  <si>
    <t>Doprava, drobný kotviaci materiál, ostatné náklady</t>
  </si>
  <si>
    <t>Obsahuje cenu za dopravu a všetkých ostatných nákladov vrátane dovozu materiálu, odvozu a likvidácií odpadu.</t>
  </si>
  <si>
    <t xml:space="preserve">Kompletná́ inštalácia zvukového systému a nastavenie zvukového systému podľa štandardov DOLBY- pomocou meracej techniky. Reproduktory budú umiestnené podľa projektu (samostatná príloha č.2). Suma, obsahuje cenu práce vrátane všetkých montažných, kotviacich prvkov, drobných kotviacich materiálov, ostatneých nákladov vrátane dovozu materiálu a odvozu a likvidácií odpadu súvisiacich s montážou. </t>
  </si>
  <si>
    <t>Akustický obklad stien E - podla výkresovej dokumentacie v prílohe č.3 rozsahu 39 m2</t>
  </si>
  <si>
    <t>Akustický materiál do podhľadu G - podla výkresovej dokumentacie v prílohe č.3 rozsahu 67 m2</t>
  </si>
  <si>
    <t>Akustický materiál I  - podľa výkresovej dokumentacie v prílohe č.3</t>
  </si>
  <si>
    <r>
      <t xml:space="preserve">Akustický obklad je tvorený      40 mm hrubou vrstvou materiálu na báze zmäkčeného polyuretánu, príp. z melamínovej živice, s </t>
    </r>
    <r>
      <rPr>
        <b/>
        <sz val="11"/>
        <rFont val="Arial"/>
        <family val="2"/>
      </rPr>
      <t>prekrytím látkou podľa výberu investora po predložení vzorkovníka.</t>
    </r>
    <r>
      <rPr>
        <sz val="11"/>
        <rFont val="Arial"/>
        <family val="2"/>
        <charset val="238"/>
      </rPr>
      <t xml:space="preserve">
Ref. výrobok BASMEL </t>
    </r>
  </si>
  <si>
    <t>Akustický prvok "Baffle wall"  H - podľa výkresovej dokumentacie v prílohe č.3</t>
  </si>
  <si>
    <t>Akustický obklad stien -F - podla výkresovej dokumentacie v prílohe č.3 rozsahu 59 m2</t>
  </si>
  <si>
    <t>Dodávka akustického obkladu kotveného priamo na existujúci obklad stien kinosály z perforovaných SDK dosiek. Navrhovaný nový akustický obklad pozostáva
z drevenej kazety v ktorej je uložená minerálna vlna hr. 30 mm, prekrytia netkanou textíliou a zvislými drevenými latkami šírky 10 mm. Rozsah aplikácie obkladu a jeho umiestnenie , rovnako ako aj frekvenčný priebeh činiteľa zvukovej pohltivosti je uvedený vo výkresovej dokumentácii. Ref. výrobok SON-MH01</t>
  </si>
  <si>
    <r>
      <t xml:space="preserve">Akustický obklad  z drevenej kazety v ktorej je uložená minerálna vlna hr. 30 mm, prekrytia netkanou textíliou podľa </t>
    </r>
    <r>
      <rPr>
        <b/>
        <sz val="11"/>
        <rFont val="Arial"/>
        <family val="2"/>
      </rPr>
      <t>výberu investora po predložení vzorkovníka</t>
    </r>
    <r>
      <rPr>
        <sz val="11"/>
        <rFont val="Arial"/>
        <family val="2"/>
        <charset val="238"/>
      </rPr>
      <t xml:space="preserve"> a zvislými drevenými latkami šírky 10 mm.</t>
    </r>
  </si>
  <si>
    <t>Montážne práce súvisiace s položkou - Akustický obklad stien F</t>
  </si>
  <si>
    <t>Obsahuje cenu práce vrátane všetkých montažných, kotviacich prvkov, drobných kotviacich materiálov, ostatných nákladov vrátane dovozu materiálu, odvozu a likvidácií odpadu súvisiacich s montážou akustického obkladu - Akustický obklad stien F</t>
  </si>
  <si>
    <t>Dodávka materiálu súvisiaca s preložením premietacieho plátna zo súčasného miesta za portálom pred portál. Dodávka Akustického prvku „baffle wall“ pre uzatvorenie priestoru za plátnom a reproduktormi, vrátane bočného a horného uzatvorenia, vyspravenie SDK konštrukcií a špaliet. Ukotvením súčasného plátna pred portál.</t>
  </si>
  <si>
    <t>Dodávka materiálu súvisiaca s preložením premietacieho plátna zo súčasného miesta za portálom pred portál. Dodávka akustického materiálu súvisiaca s montážou steny „baffle wall“ pre uzatvorenie priestoru za plátnom a reproduktormi, vrátane bočného a horného uzatvorenia, vyspravenie SDK konštrukcií a špaliet, a  materiálu súvisiaceho s ukotvením premietacieho plátna zo súčasného miesta za portálom pred portál.
Skladba steny "Baffle Wall":
sadrokartónová protipožiarna doska hr. 15 mm
sadrokartónová protipožiarna doska hr. 15 mm
zvojená nosná konštrukcia hr. 100 mm
sadrokartónová konštrukcia hr 15 mm
sadrokartónová konštrukcia hr 15 mm
minerálna vlna hr. 150 mm
celoplošné prekrytie prievzdušnou tkaninou 
Presný náčrt steny podľa výkresovej dokumentacie v prílohe č.3</t>
  </si>
  <si>
    <t>Mechanika pre látkové závesy a závesy v oblúkových častiach po obidvoch stranách portálu kinosály</t>
  </si>
  <si>
    <t>Mechanika pre látkové závesy a závesy v oblúkových častiach po obidvoch stranách portálu kinosály. Závesy čiernej farby.</t>
  </si>
  <si>
    <t>Montážne práce súvisiace s položkou - Mechanika pre látkové závesy a závesy v oblúkových častiach po obidvoch stranách portálu kinosály</t>
  </si>
  <si>
    <t>Obsahuje cenu práce vrátane všetkých montažných, kotviacich prvkov, drobných kotviacich materiálov, ostatných nákladov vrátane dovozu materiálu, odvozu a likvidácií odpadu súvisiacich s montážou mechaniky pre látkové závesy a závesov</t>
  </si>
  <si>
    <t>Akustický materiál J  - podľa výkresovej dokumentacie v prílohe č.3</t>
  </si>
  <si>
    <t>Dodávka akustických prvkov účinných na nízkych frekvenciách – kmitajúce panely na bočné steny, ktoré prispejú k zníženiu hodnôt času dozvuku v oblasti nižších frekvencii</t>
  </si>
  <si>
    <t>Montážne práce súvisiace s položkou - Akustický materiál J</t>
  </si>
  <si>
    <t>Obsahuje cenu práce vrátane všetkých montažných, kotviacich prvkov, drobných kotviacich materiálov, ostatných nákladov vrátane dovozu materiálu, odvozu a likvidácií odpadu súvisiacich s montážou akustického obkladu Akustický materiál J</t>
  </si>
  <si>
    <t>záverečné meranie akustických vlastností kinosály po realizácii úprav (po montáži dodatočných akustických obkladov) s výstupom protokolom akustických vlastností kinosály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</si>
</sst>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51" x14ac:knownFonts="1">
    <font>
      <sz val="12"/>
      <color theme="1"/>
      <name val="Calibri"/>
      <family val="2"/>
      <charset val="238"/>
      <scheme val="minor"/>
    </font>
    <font>
      <b/>
      <u/>
      <sz val="17.2"/>
      <color indexed="8"/>
      <name val="Garamond"/>
      <family val="1"/>
      <charset val="238"/>
    </font>
    <font>
      <b/>
      <sz val="20"/>
      <color indexed="8"/>
      <name val="Garamond"/>
      <family val="1"/>
      <charset val="238"/>
    </font>
    <font>
      <b/>
      <u/>
      <sz val="20"/>
      <color indexed="8"/>
      <name val="Garamond"/>
      <family val="1"/>
      <charset val="238"/>
    </font>
    <font>
      <b/>
      <sz val="11"/>
      <color indexed="9"/>
      <name val="Arial"/>
      <family val="2"/>
      <charset val="238"/>
    </font>
    <font>
      <u/>
      <sz val="10"/>
      <color indexed="30"/>
      <name val="Arial"/>
      <family val="2"/>
      <charset val="238"/>
    </font>
    <font>
      <b/>
      <sz val="12"/>
      <color theme="1"/>
      <name val="Arial"/>
      <family val="2"/>
      <charset val="238"/>
    </font>
    <font>
      <b/>
      <sz val="10"/>
      <color theme="1"/>
      <name val="Arial"/>
      <family val="2"/>
      <charset val="238"/>
    </font>
    <font>
      <sz val="14"/>
      <color indexed="8"/>
      <name val="Times New Roman"/>
      <family val="1"/>
      <charset val="238"/>
    </font>
    <font>
      <sz val="11"/>
      <name val="Arial"/>
      <family val="2"/>
      <charset val="238"/>
    </font>
    <font>
      <sz val="11"/>
      <color indexed="8"/>
      <name val="Times New Roman"/>
      <family val="1"/>
    </font>
    <font>
      <sz val="9"/>
      <color indexed="8"/>
      <name val="Arial"/>
      <family val="2"/>
      <charset val="238"/>
    </font>
    <font>
      <sz val="12"/>
      <name val="Arial"/>
      <family val="2"/>
      <charset val="238"/>
    </font>
    <font>
      <sz val="11"/>
      <color indexed="8"/>
      <name val="Times New Roman"/>
      <family val="1"/>
      <charset val="238"/>
    </font>
    <font>
      <sz val="10"/>
      <color indexed="8"/>
      <name val="Arial"/>
      <family val="2"/>
      <charset val="238"/>
    </font>
    <font>
      <sz val="14"/>
      <name val="Arial"/>
      <family val="2"/>
      <charset val="238"/>
    </font>
    <font>
      <sz val="10"/>
      <color theme="1"/>
      <name val="Arial"/>
      <family val="2"/>
      <charset val="238"/>
    </font>
    <font>
      <sz val="11"/>
      <color rgb="FF000000"/>
      <name val="Times New Roman"/>
      <family val="1"/>
      <charset val="238"/>
    </font>
    <font>
      <sz val="9"/>
      <name val="Arial"/>
      <family val="2"/>
      <charset val="238"/>
    </font>
    <font>
      <sz val="11"/>
      <color rgb="FF000000"/>
      <name val="Tahoma"/>
      <family val="2"/>
    </font>
    <font>
      <sz val="11"/>
      <name val="Tahoma"/>
      <family val="2"/>
    </font>
    <font>
      <b/>
      <sz val="12"/>
      <name val="Arial"/>
      <family val="2"/>
      <charset val="238"/>
    </font>
    <font>
      <sz val="14"/>
      <color indexed="8"/>
      <name val="Times New Roman"/>
      <family val="1"/>
      <charset val="1"/>
    </font>
    <font>
      <b/>
      <sz val="13"/>
      <color indexed="8"/>
      <name val="Times New Roman"/>
      <family val="1"/>
      <charset val="1"/>
    </font>
    <font>
      <b/>
      <sz val="13"/>
      <name val="Arial"/>
      <family val="2"/>
      <charset val="238"/>
    </font>
    <font>
      <b/>
      <sz val="14"/>
      <color theme="1"/>
      <name val="Garamond"/>
      <family val="1"/>
      <charset val="238"/>
    </font>
    <font>
      <sz val="14"/>
      <name val="Times New Roman"/>
      <family val="1"/>
    </font>
    <font>
      <sz val="14"/>
      <color indexed="8"/>
      <name val="Times New Roman"/>
      <family val="1"/>
    </font>
    <font>
      <sz val="8"/>
      <name val="Calibri"/>
      <family val="2"/>
      <charset val="238"/>
      <scheme val="minor"/>
    </font>
    <font>
      <b/>
      <sz val="9"/>
      <color theme="1"/>
      <name val="Arial"/>
      <family val="2"/>
      <charset val="238"/>
    </font>
    <font>
      <b/>
      <sz val="11"/>
      <color theme="1"/>
      <name val="Arial"/>
      <family val="2"/>
      <charset val="238"/>
    </font>
    <font>
      <sz val="11"/>
      <color theme="1"/>
      <name val="Arial"/>
      <family val="2"/>
      <charset val="238"/>
    </font>
    <font>
      <b/>
      <u/>
      <sz val="17.2"/>
      <color theme="1"/>
      <name val="Garamond"/>
      <family val="1"/>
    </font>
    <font>
      <b/>
      <sz val="17.2"/>
      <color theme="1"/>
      <name val="Garamond"/>
      <family val="1"/>
    </font>
    <font>
      <sz val="14"/>
      <color theme="1"/>
      <name val="Times New Roman"/>
      <family val="1"/>
    </font>
    <font>
      <sz val="10"/>
      <color theme="1"/>
      <name val="Calibri"/>
      <family val="2"/>
      <charset val="238"/>
      <scheme val="minor"/>
    </font>
    <font>
      <sz val="11"/>
      <color indexed="8"/>
      <name val="Arial"/>
      <family val="2"/>
      <charset val="238"/>
    </font>
    <font>
      <sz val="11"/>
      <color rgb="FF000000"/>
      <name val="Arial"/>
      <family val="2"/>
      <charset val="238"/>
    </font>
    <font>
      <b/>
      <sz val="18"/>
      <color theme="1"/>
      <name val="Garamond"/>
      <family val="1"/>
    </font>
    <font>
      <b/>
      <u/>
      <sz val="18"/>
      <color theme="1"/>
      <name val="Garamond"/>
      <family val="1"/>
    </font>
    <font>
      <b/>
      <u/>
      <sz val="18"/>
      <color indexed="8"/>
      <name val="Garamond"/>
      <family val="1"/>
    </font>
    <font>
      <b/>
      <sz val="18"/>
      <color indexed="8"/>
      <name val="Garamond"/>
      <family val="1"/>
    </font>
    <font>
      <b/>
      <sz val="12"/>
      <color theme="1"/>
      <name val="Garamond"/>
      <family val="1"/>
      <charset val="238"/>
    </font>
    <font>
      <sz val="11"/>
      <color rgb="FFFF0000"/>
      <name val="Arial"/>
      <family val="2"/>
      <charset val="238"/>
    </font>
    <font>
      <b/>
      <sz val="11"/>
      <name val="Arial"/>
      <family val="2"/>
      <charset val="238"/>
    </font>
    <font>
      <sz val="11"/>
      <color theme="1"/>
      <name val="Arial"/>
      <family val="2"/>
    </font>
    <font>
      <sz val="14"/>
      <color theme="1"/>
      <name val="Times New Roman"/>
      <family val="1"/>
      <charset val="238"/>
    </font>
    <font>
      <sz val="12"/>
      <color rgb="FF000000"/>
      <name val="Arial"/>
      <family val="2"/>
    </font>
    <font>
      <vertAlign val="superscript"/>
      <sz val="12"/>
      <color rgb="FF000000"/>
      <name val="Arial"/>
      <family val="2"/>
    </font>
    <font>
      <b/>
      <sz val="11"/>
      <name val="Arial"/>
      <family val="2"/>
    </font>
    <font>
      <b/>
      <sz val="12"/>
      <color rgb="FF000000"/>
      <name val="Arial"/>
      <family val="2"/>
      <charset val="238"/>
    </font>
  </fonts>
  <fills count="10">
    <fill>
      <patternFill patternType="none"/>
    </fill>
    <fill>
      <patternFill patternType="gray125"/>
    </fill>
    <fill>
      <patternFill patternType="solid">
        <fgColor theme="4" tint="0.79998168889431442"/>
        <bgColor indexed="64"/>
      </patternFill>
    </fill>
    <fill>
      <patternFill patternType="solid">
        <fgColor theme="0"/>
        <bgColor indexed="26"/>
      </patternFill>
    </fill>
    <fill>
      <patternFill patternType="solid">
        <fgColor theme="0"/>
        <bgColor indexed="64"/>
      </patternFill>
    </fill>
    <fill>
      <patternFill patternType="solid">
        <fgColor rgb="FFFFFF99"/>
        <bgColor indexed="64"/>
      </patternFill>
    </fill>
    <fill>
      <patternFill patternType="solid">
        <fgColor rgb="FFFFFF99"/>
        <bgColor indexed="26"/>
      </patternFill>
    </fill>
    <fill>
      <patternFill patternType="solid">
        <fgColor theme="4" tint="0.79998168889431442"/>
        <bgColor indexed="26"/>
      </patternFill>
    </fill>
    <fill>
      <patternFill patternType="solid">
        <fgColor rgb="FFFFFF00"/>
        <bgColor indexed="64"/>
      </patternFill>
    </fill>
    <fill>
      <patternFill patternType="solid">
        <fgColor theme="7" tint="0.59999389629810485"/>
        <bgColor indexed="64"/>
      </patternFill>
    </fill>
  </fills>
  <borders count="4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125">
    <xf numFmtId="0" fontId="0" fillId="0" borderId="0" xfId="0"/>
    <xf numFmtId="0" fontId="0" fillId="0" borderId="11" xfId="0" applyBorder="1" applyAlignment="1">
      <alignment horizontal="center" vertical="top" textRotation="90" wrapText="1"/>
    </xf>
    <xf numFmtId="0" fontId="8" fillId="3" borderId="14" xfId="0" applyFont="1" applyFill="1" applyBorder="1" applyAlignment="1">
      <alignment horizontal="left" vertical="top" wrapText="1"/>
    </xf>
    <xf numFmtId="4" fontId="9" fillId="5" borderId="15" xfId="0" applyNumberFormat="1" applyFont="1" applyFill="1" applyBorder="1" applyAlignment="1">
      <alignment horizontal="right" vertical="top" wrapText="1"/>
    </xf>
    <xf numFmtId="0" fontId="9" fillId="0" borderId="11" xfId="0" applyFont="1" applyBorder="1" applyAlignment="1">
      <alignment vertical="top" wrapText="1"/>
    </xf>
    <xf numFmtId="0" fontId="10" fillId="3" borderId="17" xfId="0" applyFont="1" applyFill="1" applyBorder="1" applyAlignment="1">
      <alignment horizontal="left" vertical="top" wrapText="1"/>
    </xf>
    <xf numFmtId="0" fontId="8" fillId="3" borderId="21" xfId="0" applyFont="1" applyFill="1" applyBorder="1" applyAlignment="1">
      <alignment horizontal="left" vertical="top" wrapText="1"/>
    </xf>
    <xf numFmtId="0" fontId="13" fillId="3" borderId="21" xfId="0" applyFont="1" applyFill="1" applyBorder="1" applyAlignment="1">
      <alignment horizontal="left" vertical="top" wrapText="1"/>
    </xf>
    <xf numFmtId="2" fontId="9" fillId="5" borderId="11" xfId="0" applyNumberFormat="1" applyFont="1" applyFill="1" applyBorder="1" applyAlignment="1">
      <alignment horizontal="right" vertical="top" wrapText="1"/>
    </xf>
    <xf numFmtId="0" fontId="0" fillId="0" borderId="11" xfId="0" applyBorder="1" applyAlignment="1">
      <alignment horizontal="justify" vertical="top" wrapText="1"/>
    </xf>
    <xf numFmtId="0" fontId="13" fillId="3" borderId="11" xfId="0" applyFont="1" applyFill="1" applyBorder="1" applyAlignment="1">
      <alignment horizontal="left" vertical="top" wrapText="1"/>
    </xf>
    <xf numFmtId="0" fontId="17" fillId="3" borderId="11" xfId="0" applyFont="1" applyFill="1" applyBorder="1" applyAlignment="1">
      <alignment horizontal="left" vertical="top" wrapText="1"/>
    </xf>
    <xf numFmtId="4" fontId="9" fillId="5" borderId="11" xfId="0" applyNumberFormat="1" applyFont="1" applyFill="1" applyBorder="1" applyAlignment="1">
      <alignment horizontal="right" vertical="top" wrapText="1"/>
    </xf>
    <xf numFmtId="0" fontId="19" fillId="0" borderId="11" xfId="0" applyFont="1" applyBorder="1" applyAlignment="1">
      <alignment vertical="top" wrapText="1"/>
    </xf>
    <xf numFmtId="0" fontId="20" fillId="0" borderId="11" xfId="0" applyFont="1" applyBorder="1" applyAlignment="1">
      <alignment vertical="top" wrapText="1"/>
    </xf>
    <xf numFmtId="0" fontId="22" fillId="3" borderId="21" xfId="0" applyFont="1" applyFill="1" applyBorder="1" applyAlignment="1">
      <alignment horizontal="left" vertical="top" wrapText="1"/>
    </xf>
    <xf numFmtId="0" fontId="9" fillId="4" borderId="11" xfId="0" applyFont="1" applyFill="1" applyBorder="1" applyAlignment="1">
      <alignment vertical="top" wrapText="1"/>
    </xf>
    <xf numFmtId="0" fontId="9" fillId="4" borderId="16" xfId="0" applyFont="1" applyFill="1" applyBorder="1" applyAlignment="1">
      <alignment vertical="top" wrapText="1"/>
    </xf>
    <xf numFmtId="0" fontId="6" fillId="2" borderId="24" xfId="1" applyFont="1" applyFill="1" applyBorder="1" applyAlignment="1">
      <alignment horizontal="center" vertical="top"/>
    </xf>
    <xf numFmtId="0" fontId="6" fillId="2" borderId="25" xfId="1" applyFont="1" applyFill="1" applyBorder="1" applyAlignment="1">
      <alignment horizontal="center" vertical="top"/>
    </xf>
    <xf numFmtId="0" fontId="23" fillId="7" borderId="26" xfId="0" applyFont="1" applyFill="1" applyBorder="1" applyAlignment="1">
      <alignment horizontal="left" vertical="top" wrapText="1"/>
    </xf>
    <xf numFmtId="4" fontId="24" fillId="2" borderId="24" xfId="0" applyNumberFormat="1" applyFont="1" applyFill="1" applyBorder="1"/>
    <xf numFmtId="4" fontId="21" fillId="2" borderId="27" xfId="0" applyNumberFormat="1" applyFont="1" applyFill="1" applyBorder="1"/>
    <xf numFmtId="0" fontId="24" fillId="2" borderId="28" xfId="0" applyFont="1" applyFill="1" applyBorder="1"/>
    <xf numFmtId="0" fontId="15" fillId="2" borderId="28" xfId="0" applyFont="1" applyFill="1" applyBorder="1"/>
    <xf numFmtId="0" fontId="15" fillId="2" borderId="29" xfId="0" applyFont="1" applyFill="1" applyBorder="1"/>
    <xf numFmtId="0" fontId="15" fillId="2" borderId="30" xfId="0" applyFont="1" applyFill="1" applyBorder="1"/>
    <xf numFmtId="0" fontId="26" fillId="4" borderId="21" xfId="0" applyFont="1" applyFill="1" applyBorder="1" applyAlignment="1">
      <alignment vertical="top" wrapText="1"/>
    </xf>
    <xf numFmtId="0" fontId="18" fillId="0" borderId="11" xfId="0" applyFont="1" applyBorder="1" applyAlignment="1">
      <alignment vertical="top" wrapText="1"/>
    </xf>
    <xf numFmtId="0" fontId="27" fillId="3" borderId="21" xfId="0" applyFont="1" applyFill="1" applyBorder="1" applyAlignment="1">
      <alignment horizontal="left" vertical="top" wrapText="1"/>
    </xf>
    <xf numFmtId="0" fontId="7" fillId="0" borderId="1" xfId="0" applyFont="1" applyFill="1" applyBorder="1" applyAlignment="1">
      <alignment horizontal="center" vertical="top" wrapText="1"/>
    </xf>
    <xf numFmtId="0" fontId="7" fillId="0" borderId="2" xfId="0" applyFont="1" applyFill="1" applyBorder="1" applyAlignment="1">
      <alignment horizontal="center" vertical="top" wrapText="1"/>
    </xf>
    <xf numFmtId="0" fontId="7" fillId="0" borderId="9" xfId="0" applyFont="1" applyFill="1" applyBorder="1" applyAlignment="1">
      <alignment horizontal="center" vertical="top" wrapText="1"/>
    </xf>
    <xf numFmtId="0" fontId="7" fillId="0" borderId="5" xfId="0" applyFont="1" applyFill="1" applyBorder="1" applyAlignment="1">
      <alignment horizontal="center" vertical="top" wrapText="1"/>
    </xf>
    <xf numFmtId="0" fontId="6" fillId="0" borderId="10" xfId="1" applyFont="1" applyFill="1" applyBorder="1" applyAlignment="1">
      <alignment horizontal="center" vertical="top"/>
    </xf>
    <xf numFmtId="0" fontId="6" fillId="0" borderId="19" xfId="1" applyFont="1" applyFill="1" applyBorder="1" applyAlignment="1">
      <alignment horizontal="center" vertical="top"/>
    </xf>
    <xf numFmtId="0" fontId="6" fillId="0" borderId="23" xfId="1" applyFont="1" applyFill="1" applyBorder="1" applyAlignment="1">
      <alignment horizontal="center" vertical="top"/>
    </xf>
    <xf numFmtId="0" fontId="21" fillId="0" borderId="10" xfId="0" applyFont="1" applyFill="1" applyBorder="1" applyAlignment="1">
      <alignment horizontal="center" vertical="top"/>
    </xf>
    <xf numFmtId="0" fontId="21" fillId="0" borderId="19" xfId="0" applyFont="1" applyFill="1" applyBorder="1" applyAlignment="1">
      <alignment horizontal="center" vertical="top"/>
    </xf>
    <xf numFmtId="0" fontId="6" fillId="0" borderId="12" xfId="1" applyFont="1" applyFill="1" applyBorder="1" applyAlignment="1">
      <alignment horizontal="center" vertical="top"/>
    </xf>
    <xf numFmtId="0" fontId="6" fillId="0" borderId="13" xfId="1" applyFont="1" applyFill="1" applyBorder="1" applyAlignment="1">
      <alignment horizontal="center" vertical="top"/>
    </xf>
    <xf numFmtId="0" fontId="7" fillId="0" borderId="12" xfId="1" applyFont="1" applyFill="1" applyBorder="1" applyAlignment="1">
      <alignment horizontal="left" vertical="top" textRotation="90" wrapText="1"/>
    </xf>
    <xf numFmtId="0" fontId="6" fillId="0" borderId="20" xfId="1" applyFont="1" applyFill="1" applyBorder="1" applyAlignment="1">
      <alignment horizontal="center" vertical="top"/>
    </xf>
    <xf numFmtId="0" fontId="21" fillId="0" borderId="20" xfId="0" applyFont="1" applyFill="1" applyBorder="1" applyAlignment="1">
      <alignment horizontal="center" vertical="top"/>
    </xf>
    <xf numFmtId="0" fontId="0" fillId="0" borderId="15" xfId="0" applyBorder="1" applyAlignment="1">
      <alignment horizontal="center" vertical="top" textRotation="90" wrapText="1"/>
    </xf>
    <xf numFmtId="0" fontId="7" fillId="0" borderId="8" xfId="0" applyFont="1" applyFill="1" applyBorder="1" applyAlignment="1">
      <alignment horizontal="center" vertical="top" wrapText="1"/>
    </xf>
    <xf numFmtId="0" fontId="6" fillId="0" borderId="32" xfId="1" applyFont="1" applyFill="1" applyBorder="1" applyAlignment="1">
      <alignment horizontal="center" vertical="top"/>
    </xf>
    <xf numFmtId="0" fontId="0" fillId="0" borderId="11" xfId="0" applyFont="1" applyBorder="1" applyAlignment="1">
      <alignment horizontal="center" vertical="top" textRotation="90" wrapText="1"/>
    </xf>
    <xf numFmtId="0" fontId="34" fillId="3" borderId="21" xfId="0" applyFont="1" applyFill="1" applyBorder="1" applyAlignment="1">
      <alignment horizontal="left" vertical="top" wrapText="1"/>
    </xf>
    <xf numFmtId="0" fontId="7" fillId="0" borderId="6" xfId="0" applyFont="1" applyFill="1" applyBorder="1" applyAlignment="1">
      <alignment horizontal="center" vertical="top" wrapText="1"/>
    </xf>
    <xf numFmtId="0" fontId="7" fillId="0" borderId="7" xfId="0" applyFont="1" applyFill="1" applyBorder="1" applyAlignment="1">
      <alignment horizontal="center" vertical="top" wrapText="1"/>
    </xf>
    <xf numFmtId="0" fontId="7" fillId="8" borderId="8" xfId="0" applyFont="1" applyFill="1" applyBorder="1" applyAlignment="1">
      <alignment horizontal="center" vertical="top" wrapText="1"/>
    </xf>
    <xf numFmtId="0" fontId="7" fillId="0" borderId="3" xfId="0" applyFont="1" applyFill="1" applyBorder="1" applyAlignment="1">
      <alignment horizontal="center" vertical="top" wrapText="1"/>
    </xf>
    <xf numFmtId="0" fontId="7" fillId="0" borderId="4" xfId="0" applyFont="1" applyFill="1" applyBorder="1" applyAlignment="1">
      <alignment horizontal="center" vertical="top" wrapText="1"/>
    </xf>
    <xf numFmtId="0" fontId="35" fillId="0" borderId="0" xfId="0" applyFont="1" applyAlignment="1">
      <alignment vertical="top"/>
    </xf>
    <xf numFmtId="0" fontId="36" fillId="3" borderId="16" xfId="0" applyFont="1" applyFill="1" applyBorder="1" applyAlignment="1">
      <alignment horizontal="left" vertical="top" wrapText="1"/>
    </xf>
    <xf numFmtId="0" fontId="36" fillId="3" borderId="11" xfId="0" applyFont="1" applyFill="1" applyBorder="1" applyAlignment="1">
      <alignment horizontal="left" vertical="top" wrapText="1"/>
    </xf>
    <xf numFmtId="0" fontId="37" fillId="3" borderId="11" xfId="0" applyFont="1" applyFill="1" applyBorder="1" applyAlignment="1">
      <alignment horizontal="left" vertical="top" wrapText="1"/>
    </xf>
    <xf numFmtId="0" fontId="36" fillId="3" borderId="21" xfId="0" applyFont="1" applyFill="1" applyBorder="1" applyAlignment="1">
      <alignment horizontal="left" vertical="top" wrapText="1"/>
    </xf>
    <xf numFmtId="0" fontId="31" fillId="0" borderId="11" xfId="0" applyFont="1" applyBorder="1" applyAlignment="1">
      <alignment vertical="top" wrapText="1"/>
    </xf>
    <xf numFmtId="0" fontId="42" fillId="8" borderId="4" xfId="0" applyFont="1" applyFill="1" applyBorder="1" applyAlignment="1">
      <alignment horizontal="center" vertical="center" wrapText="1"/>
    </xf>
    <xf numFmtId="164" fontId="42" fillId="8" borderId="5" xfId="0" applyNumberFormat="1" applyFont="1" applyFill="1" applyBorder="1" applyAlignment="1">
      <alignment horizontal="right" vertical="center" wrapText="1"/>
    </xf>
    <xf numFmtId="0" fontId="29" fillId="0" borderId="8" xfId="0" applyFont="1" applyFill="1" applyBorder="1" applyAlignment="1">
      <alignment horizontal="center" vertical="top" wrapText="1"/>
    </xf>
    <xf numFmtId="0" fontId="38" fillId="0" borderId="1" xfId="0" applyFont="1" applyFill="1" applyBorder="1" applyAlignment="1">
      <alignment vertical="center" wrapText="1"/>
    </xf>
    <xf numFmtId="3" fontId="31" fillId="4" borderId="11" xfId="0" applyNumberFormat="1" applyFont="1" applyFill="1" applyBorder="1" applyAlignment="1">
      <alignment horizontal="center" vertical="top" wrapText="1"/>
    </xf>
    <xf numFmtId="2" fontId="9" fillId="5" borderId="11" xfId="0" applyNumberFormat="1" applyFont="1" applyFill="1" applyBorder="1" applyAlignment="1">
      <alignment vertical="top"/>
    </xf>
    <xf numFmtId="3" fontId="31" fillId="4" borderId="11" xfId="0" applyNumberFormat="1" applyFont="1" applyFill="1" applyBorder="1" applyAlignment="1">
      <alignment vertical="top" wrapText="1"/>
    </xf>
    <xf numFmtId="0" fontId="31" fillId="4" borderId="15" xfId="0" applyFont="1" applyFill="1" applyBorder="1" applyAlignment="1">
      <alignment horizontal="center" vertical="top" wrapText="1"/>
    </xf>
    <xf numFmtId="0" fontId="31" fillId="4" borderId="15" xfId="0" applyFont="1" applyFill="1" applyBorder="1" applyAlignment="1">
      <alignment horizontal="right" vertical="top" wrapText="1"/>
    </xf>
    <xf numFmtId="4" fontId="36" fillId="3" borderId="15" xfId="0" applyNumberFormat="1" applyFont="1" applyFill="1" applyBorder="1" applyAlignment="1">
      <alignment horizontal="right" vertical="top" wrapText="1"/>
    </xf>
    <xf numFmtId="4" fontId="9" fillId="4" borderId="15" xfId="0" applyNumberFormat="1" applyFont="1" applyFill="1" applyBorder="1" applyAlignment="1">
      <alignment horizontal="right" vertical="top" wrapText="1"/>
    </xf>
    <xf numFmtId="0" fontId="31" fillId="4" borderId="11" xfId="0" applyFont="1" applyFill="1" applyBorder="1" applyAlignment="1">
      <alignment horizontal="center" vertical="top" wrapText="1"/>
    </xf>
    <xf numFmtId="0" fontId="31" fillId="4" borderId="11" xfId="0" applyFont="1" applyFill="1" applyBorder="1" applyAlignment="1">
      <alignment horizontal="right" vertical="top" wrapText="1"/>
    </xf>
    <xf numFmtId="4" fontId="36" fillId="3" borderId="11" xfId="0" applyNumberFormat="1" applyFont="1" applyFill="1" applyBorder="1" applyAlignment="1">
      <alignment horizontal="right" vertical="top" wrapText="1"/>
    </xf>
    <xf numFmtId="4" fontId="9" fillId="4" borderId="11" xfId="0" applyNumberFormat="1" applyFont="1" applyFill="1" applyBorder="1" applyAlignment="1">
      <alignment horizontal="right" vertical="top" wrapText="1"/>
    </xf>
    <xf numFmtId="3" fontId="9" fillId="4" borderId="11" xfId="0" applyNumberFormat="1" applyFont="1" applyFill="1" applyBorder="1" applyAlignment="1">
      <alignment horizontal="center" vertical="top" wrapText="1"/>
    </xf>
    <xf numFmtId="4" fontId="36" fillId="6" borderId="11" xfId="0" applyNumberFormat="1" applyFont="1" applyFill="1" applyBorder="1" applyAlignment="1">
      <alignment horizontal="right" vertical="top" wrapText="1"/>
    </xf>
    <xf numFmtId="0" fontId="0" fillId="0" borderId="0" xfId="0" applyFill="1"/>
    <xf numFmtId="3" fontId="9" fillId="2" borderId="29" xfId="0" applyNumberFormat="1" applyFont="1" applyFill="1" applyBorder="1"/>
    <xf numFmtId="3" fontId="9" fillId="2" borderId="28" xfId="0" applyNumberFormat="1" applyFont="1" applyFill="1" applyBorder="1"/>
    <xf numFmtId="3" fontId="9" fillId="2" borderId="28" xfId="0" applyNumberFormat="1" applyFont="1" applyFill="1" applyBorder="1" applyAlignment="1">
      <alignment horizontal="center"/>
    </xf>
    <xf numFmtId="3" fontId="44" fillId="2" borderId="28" xfId="0" applyNumberFormat="1" applyFont="1" applyFill="1" applyBorder="1" applyAlignment="1">
      <alignment horizontal="center"/>
    </xf>
    <xf numFmtId="4" fontId="44" fillId="2" borderId="28" xfId="0" applyNumberFormat="1" applyFont="1" applyFill="1" applyBorder="1" applyAlignment="1">
      <alignment horizontal="right"/>
    </xf>
    <xf numFmtId="0" fontId="9" fillId="4" borderId="33" xfId="0" applyFont="1" applyFill="1" applyBorder="1" applyAlignment="1">
      <alignment vertical="top" wrapText="1"/>
    </xf>
    <xf numFmtId="0" fontId="7" fillId="0" borderId="34" xfId="1" applyFont="1" applyFill="1" applyBorder="1" applyAlignment="1">
      <alignment horizontal="left" vertical="top" textRotation="90" wrapText="1"/>
    </xf>
    <xf numFmtId="0" fontId="22" fillId="3" borderId="11" xfId="0" applyFont="1" applyFill="1" applyBorder="1" applyAlignment="1">
      <alignment horizontal="left" vertical="top" wrapText="1"/>
    </xf>
    <xf numFmtId="3" fontId="43" fillId="4" borderId="11" xfId="0" applyNumberFormat="1" applyFont="1" applyFill="1" applyBorder="1" applyAlignment="1">
      <alignment vertical="top" wrapText="1"/>
    </xf>
    <xf numFmtId="4" fontId="43" fillId="6" borderId="11" xfId="0" applyNumberFormat="1" applyFont="1" applyFill="1" applyBorder="1" applyAlignment="1">
      <alignment horizontal="right" vertical="top" wrapText="1"/>
    </xf>
    <xf numFmtId="0" fontId="7" fillId="0" borderId="8" xfId="1" applyFont="1" applyFill="1" applyBorder="1" applyAlignment="1">
      <alignment horizontal="left" vertical="top" textRotation="90" wrapText="1"/>
    </xf>
    <xf numFmtId="3" fontId="45" fillId="4" borderId="11" xfId="0" applyNumberFormat="1" applyFont="1" applyFill="1" applyBorder="1" applyAlignment="1">
      <alignment horizontal="center" vertical="top" wrapText="1"/>
    </xf>
    <xf numFmtId="0" fontId="31" fillId="4" borderId="11" xfId="0" applyFont="1" applyFill="1" applyBorder="1" applyAlignment="1">
      <alignment vertical="top" wrapText="1"/>
    </xf>
    <xf numFmtId="0" fontId="46" fillId="3" borderId="21" xfId="0" applyFont="1" applyFill="1" applyBorder="1" applyAlignment="1">
      <alignment horizontal="left" vertical="top" wrapText="1"/>
    </xf>
    <xf numFmtId="4" fontId="31" fillId="3" borderId="11" xfId="0" applyNumberFormat="1" applyFont="1" applyFill="1" applyBorder="1" applyAlignment="1">
      <alignment horizontal="right" vertical="top" wrapText="1"/>
    </xf>
    <xf numFmtId="4" fontId="31" fillId="4" borderId="11" xfId="0" applyNumberFormat="1" applyFont="1" applyFill="1" applyBorder="1" applyAlignment="1">
      <alignment horizontal="right" vertical="top" wrapText="1"/>
    </xf>
    <xf numFmtId="0" fontId="45" fillId="4" borderId="11" xfId="0" applyFont="1" applyFill="1" applyBorder="1" applyAlignment="1">
      <alignment vertical="top" wrapText="1"/>
    </xf>
    <xf numFmtId="0" fontId="7" fillId="0" borderId="35" xfId="0" applyFont="1" applyBorder="1" applyAlignment="1">
      <alignment horizontal="center" vertical="top" wrapText="1"/>
    </xf>
    <xf numFmtId="0" fontId="7" fillId="0" borderId="5" xfId="0" applyFont="1" applyBorder="1" applyAlignment="1">
      <alignment horizontal="center" vertical="top" wrapText="1"/>
    </xf>
    <xf numFmtId="0" fontId="0" fillId="0" borderId="36" xfId="0" applyBorder="1"/>
    <xf numFmtId="0" fontId="0" fillId="0" borderId="37" xfId="0" applyBorder="1"/>
    <xf numFmtId="0" fontId="0" fillId="0" borderId="38" xfId="0" applyBorder="1"/>
    <xf numFmtId="0" fontId="0" fillId="0" borderId="22" xfId="0" applyBorder="1"/>
    <xf numFmtId="0" fontId="5" fillId="0" borderId="16" xfId="1" applyBorder="1" applyAlignment="1">
      <alignment vertical="top" wrapText="1"/>
    </xf>
    <xf numFmtId="0" fontId="0" fillId="0" borderId="16" xfId="0" applyBorder="1" applyAlignment="1">
      <alignment vertical="top" wrapText="1"/>
    </xf>
    <xf numFmtId="0" fontId="12" fillId="0" borderId="16" xfId="0" applyFont="1" applyBorder="1" applyAlignment="1">
      <alignment vertical="top" wrapText="1"/>
    </xf>
    <xf numFmtId="0" fontId="12" fillId="4" borderId="16" xfId="0" applyFont="1" applyFill="1" applyBorder="1" applyAlignment="1">
      <alignment vertical="top" wrapText="1"/>
    </xf>
    <xf numFmtId="0" fontId="11" fillId="0" borderId="39" xfId="0" applyFont="1" applyBorder="1" applyAlignment="1">
      <alignment vertical="top" wrapText="1"/>
    </xf>
    <xf numFmtId="0" fontId="14" fillId="0" borderId="16" xfId="0" applyFont="1" applyBorder="1" applyAlignment="1">
      <alignment vertical="top" wrapText="1"/>
    </xf>
    <xf numFmtId="0" fontId="0" fillId="0" borderId="22" xfId="0" applyFill="1" applyBorder="1"/>
    <xf numFmtId="0" fontId="0" fillId="0" borderId="40" xfId="0" applyBorder="1"/>
    <xf numFmtId="0" fontId="0" fillId="0" borderId="41" xfId="0" applyFill="1" applyBorder="1"/>
    <xf numFmtId="0" fontId="0" fillId="0" borderId="42" xfId="0" applyBorder="1"/>
    <xf numFmtId="0" fontId="0" fillId="0" borderId="43" xfId="0" applyFill="1" applyBorder="1"/>
    <xf numFmtId="0" fontId="43" fillId="4" borderId="16" xfId="0" applyFont="1" applyFill="1" applyBorder="1" applyAlignment="1">
      <alignment vertical="top" wrapText="1"/>
    </xf>
    <xf numFmtId="0" fontId="7" fillId="0" borderId="44" xfId="0" applyFont="1" applyBorder="1" applyAlignment="1">
      <alignment horizontal="center" vertical="top" wrapText="1"/>
    </xf>
    <xf numFmtId="0" fontId="7" fillId="0" borderId="45" xfId="0" applyFont="1" applyBorder="1" applyAlignment="1">
      <alignment horizontal="center" vertical="top" wrapText="1"/>
    </xf>
    <xf numFmtId="0" fontId="0" fillId="0" borderId="46" xfId="0" applyBorder="1"/>
    <xf numFmtId="0" fontId="0" fillId="0" borderId="18" xfId="0" applyBorder="1"/>
    <xf numFmtId="0" fontId="0" fillId="0" borderId="41" xfId="0" applyBorder="1"/>
    <xf numFmtId="0" fontId="50" fillId="0" borderId="20" xfId="0" applyFont="1" applyBorder="1" applyAlignment="1">
      <alignment horizontal="center" vertical="top"/>
    </xf>
    <xf numFmtId="0" fontId="25" fillId="9" borderId="1" xfId="0" applyFont="1" applyFill="1" applyBorder="1" applyAlignment="1">
      <alignment horizontal="center" vertical="center" wrapText="1"/>
    </xf>
    <xf numFmtId="0" fontId="25" fillId="9" borderId="2" xfId="0" applyFont="1" applyFill="1" applyBorder="1" applyAlignment="1">
      <alignment horizontal="center" vertical="center" wrapText="1"/>
    </xf>
    <xf numFmtId="0" fontId="25" fillId="9" borderId="31" xfId="0" applyFont="1" applyFill="1" applyBorder="1" applyAlignment="1">
      <alignment horizontal="center" vertical="center" wrapText="1"/>
    </xf>
    <xf numFmtId="0" fontId="38" fillId="0" borderId="2" xfId="0" applyFont="1" applyFill="1" applyBorder="1" applyAlignment="1">
      <alignment horizontal="center" vertical="center" wrapText="1"/>
    </xf>
    <xf numFmtId="0" fontId="38" fillId="0" borderId="3" xfId="0" applyFont="1" applyFill="1" applyBorder="1" applyAlignment="1">
      <alignment horizontal="center" vertical="center" wrapText="1"/>
    </xf>
    <xf numFmtId="0" fontId="38" fillId="0" borderId="1" xfId="0" applyFont="1" applyFill="1" applyBorder="1" applyAlignment="1">
      <alignment horizontal="center" vertical="center" wrapText="1"/>
    </xf>
  </cellXfs>
  <cellStyles count="2">
    <cellStyle name="Hypertextové prepojenie" xfId="1" builtinId="8"/>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6"/>
  <sheetViews>
    <sheetView zoomScale="79" zoomScaleNormal="80" workbookViewId="0">
      <selection activeCell="A36" sqref="A36:P36"/>
    </sheetView>
  </sheetViews>
  <sheetFormatPr defaultColWidth="10.875" defaultRowHeight="15.75" x14ac:dyDescent="0.25"/>
  <cols>
    <col min="1" max="1" width="1.625" customWidth="1"/>
    <col min="2" max="3" width="4.625" customWidth="1"/>
    <col min="4" max="5" width="5.625" customWidth="1"/>
    <col min="6" max="6" width="34" customWidth="1"/>
    <col min="7" max="7" width="4.5" customWidth="1"/>
    <col min="8" max="8" width="6" bestFit="1" customWidth="1"/>
    <col min="10" max="12" width="11" bestFit="1" customWidth="1"/>
    <col min="13" max="13" width="28.125" customWidth="1"/>
    <col min="14" max="14" width="50.375" customWidth="1"/>
    <col min="15" max="15" width="12.875" customWidth="1"/>
    <col min="16" max="16" width="9.625" customWidth="1"/>
    <col min="17" max="17" width="15.875" customWidth="1"/>
    <col min="18" max="18" width="33.625" customWidth="1"/>
  </cols>
  <sheetData>
    <row r="1" spans="1:18" ht="183.95" customHeight="1" thickBot="1" x14ac:dyDescent="0.3">
      <c r="A1" s="63"/>
      <c r="B1" s="122" t="s">
        <v>203</v>
      </c>
      <c r="C1" s="122"/>
      <c r="D1" s="122"/>
      <c r="E1" s="122"/>
      <c r="F1" s="122"/>
      <c r="G1" s="122"/>
      <c r="H1" s="122"/>
      <c r="I1" s="122"/>
      <c r="J1" s="122"/>
      <c r="K1" s="122"/>
      <c r="L1" s="122"/>
      <c r="M1" s="122"/>
      <c r="N1" s="123"/>
      <c r="O1" s="60" t="s">
        <v>204</v>
      </c>
      <c r="P1" s="61">
        <f>J35</f>
        <v>0</v>
      </c>
    </row>
    <row r="2" spans="1:18" s="54" customFormat="1" ht="77.25" thickBot="1" x14ac:dyDescent="0.3">
      <c r="A2" s="30"/>
      <c r="B2" s="45" t="s">
        <v>0</v>
      </c>
      <c r="C2" s="49" t="s">
        <v>1</v>
      </c>
      <c r="D2" s="62" t="s">
        <v>2</v>
      </c>
      <c r="E2" s="50" t="s">
        <v>3</v>
      </c>
      <c r="F2" s="31" t="s">
        <v>184</v>
      </c>
      <c r="G2" s="45" t="s">
        <v>185</v>
      </c>
      <c r="H2" s="31" t="s">
        <v>186</v>
      </c>
      <c r="I2" s="51" t="s">
        <v>6</v>
      </c>
      <c r="J2" s="52" t="s">
        <v>7</v>
      </c>
      <c r="K2" s="32" t="s">
        <v>8</v>
      </c>
      <c r="L2" s="33" t="s">
        <v>9</v>
      </c>
      <c r="M2" s="53" t="s">
        <v>187</v>
      </c>
      <c r="N2" s="32" t="s">
        <v>10</v>
      </c>
      <c r="O2" s="33" t="s">
        <v>11</v>
      </c>
      <c r="P2" s="33" t="s">
        <v>12</v>
      </c>
      <c r="Q2" s="113" t="s">
        <v>276</v>
      </c>
      <c r="R2" s="114" t="s">
        <v>277</v>
      </c>
    </row>
    <row r="3" spans="1:18" ht="159.6" customHeight="1" thickBot="1" x14ac:dyDescent="0.3">
      <c r="A3" s="34"/>
      <c r="B3" s="44" t="s">
        <v>36</v>
      </c>
      <c r="C3" s="39" t="s">
        <v>13</v>
      </c>
      <c r="D3" s="46" t="s">
        <v>14</v>
      </c>
      <c r="E3" s="41" t="s">
        <v>15</v>
      </c>
      <c r="F3" s="2" t="s">
        <v>64</v>
      </c>
      <c r="G3" s="67">
        <v>3</v>
      </c>
      <c r="H3" s="68"/>
      <c r="I3" s="3"/>
      <c r="J3" s="69">
        <f t="shared" ref="J3:J23" si="0">(G3*I3)+(H3*I3)</f>
        <v>0</v>
      </c>
      <c r="K3" s="69">
        <f t="shared" ref="K3:K17" si="1">J3*0.2</f>
        <v>0</v>
      </c>
      <c r="L3" s="70">
        <f t="shared" ref="L3:L20" si="2">SUM(J3:K3)</f>
        <v>0</v>
      </c>
      <c r="M3" s="4" t="s">
        <v>188</v>
      </c>
      <c r="N3" s="55" t="s">
        <v>177</v>
      </c>
      <c r="O3" s="5"/>
      <c r="P3" s="105"/>
      <c r="Q3" s="115"/>
      <c r="R3" s="116"/>
    </row>
    <row r="4" spans="1:18" ht="159.6" customHeight="1" thickBot="1" x14ac:dyDescent="0.3">
      <c r="A4" s="35"/>
      <c r="B4" s="1" t="s">
        <v>36</v>
      </c>
      <c r="C4" s="42" t="s">
        <v>16</v>
      </c>
      <c r="D4" s="40" t="s">
        <v>14</v>
      </c>
      <c r="E4" s="41" t="s">
        <v>15</v>
      </c>
      <c r="F4" s="6" t="s">
        <v>37</v>
      </c>
      <c r="G4" s="71">
        <v>2</v>
      </c>
      <c r="H4" s="72"/>
      <c r="I4" s="65"/>
      <c r="J4" s="73">
        <f t="shared" si="0"/>
        <v>0</v>
      </c>
      <c r="K4" s="73">
        <f t="shared" si="1"/>
        <v>0</v>
      </c>
      <c r="L4" s="74">
        <f t="shared" si="2"/>
        <v>0</v>
      </c>
      <c r="M4" s="4" t="s">
        <v>189</v>
      </c>
      <c r="N4" s="4" t="s">
        <v>190</v>
      </c>
      <c r="O4" s="7"/>
      <c r="P4" s="106"/>
      <c r="Q4" s="99"/>
      <c r="R4" s="100"/>
    </row>
    <row r="5" spans="1:18" ht="159.6" customHeight="1" thickBot="1" x14ac:dyDescent="0.3">
      <c r="A5" s="35"/>
      <c r="B5" s="1" t="s">
        <v>36</v>
      </c>
      <c r="C5" s="42" t="s">
        <v>17</v>
      </c>
      <c r="D5" s="40" t="s">
        <v>14</v>
      </c>
      <c r="E5" s="41" t="s">
        <v>15</v>
      </c>
      <c r="F5" s="6" t="s">
        <v>38</v>
      </c>
      <c r="G5" s="71">
        <v>2</v>
      </c>
      <c r="H5" s="72"/>
      <c r="I5" s="8"/>
      <c r="J5" s="73">
        <f t="shared" si="0"/>
        <v>0</v>
      </c>
      <c r="K5" s="73">
        <f t="shared" si="1"/>
        <v>0</v>
      </c>
      <c r="L5" s="74">
        <f t="shared" si="2"/>
        <v>0</v>
      </c>
      <c r="M5" s="4" t="s">
        <v>191</v>
      </c>
      <c r="N5" s="4" t="s">
        <v>202</v>
      </c>
      <c r="O5" s="9"/>
      <c r="P5" s="101"/>
      <c r="Q5" s="99"/>
      <c r="R5" s="100"/>
    </row>
    <row r="6" spans="1:18" ht="159.6" customHeight="1" thickBot="1" x14ac:dyDescent="0.3">
      <c r="A6" s="35"/>
      <c r="B6" s="47" t="s">
        <v>45</v>
      </c>
      <c r="C6" s="42" t="s">
        <v>18</v>
      </c>
      <c r="D6" s="40" t="s">
        <v>14</v>
      </c>
      <c r="E6" s="41" t="s">
        <v>15</v>
      </c>
      <c r="F6" s="27" t="s">
        <v>39</v>
      </c>
      <c r="G6" s="71">
        <v>2</v>
      </c>
      <c r="H6" s="72"/>
      <c r="I6" s="8"/>
      <c r="J6" s="73">
        <f t="shared" si="0"/>
        <v>0</v>
      </c>
      <c r="K6" s="73">
        <f t="shared" si="1"/>
        <v>0</v>
      </c>
      <c r="L6" s="74">
        <f t="shared" si="2"/>
        <v>0</v>
      </c>
      <c r="M6" s="4" t="s">
        <v>149</v>
      </c>
      <c r="N6" s="56"/>
      <c r="O6" s="10"/>
      <c r="P6" s="101"/>
      <c r="Q6" s="99"/>
      <c r="R6" s="100"/>
    </row>
    <row r="7" spans="1:18" ht="159.6" customHeight="1" thickBot="1" x14ac:dyDescent="0.3">
      <c r="A7" s="36"/>
      <c r="B7" s="1" t="s">
        <v>36</v>
      </c>
      <c r="C7" s="42" t="s">
        <v>19</v>
      </c>
      <c r="D7" s="40" t="s">
        <v>14</v>
      </c>
      <c r="E7" s="41" t="s">
        <v>15</v>
      </c>
      <c r="F7" s="6" t="s">
        <v>172</v>
      </c>
      <c r="G7" s="71">
        <v>18</v>
      </c>
      <c r="H7" s="72"/>
      <c r="I7" s="8"/>
      <c r="J7" s="73">
        <f t="shared" si="0"/>
        <v>0</v>
      </c>
      <c r="K7" s="73">
        <f t="shared" si="1"/>
        <v>0</v>
      </c>
      <c r="L7" s="74">
        <f t="shared" si="2"/>
        <v>0</v>
      </c>
      <c r="M7" s="56" t="s">
        <v>192</v>
      </c>
      <c r="N7" s="56" t="s">
        <v>193</v>
      </c>
      <c r="O7" s="10"/>
      <c r="P7" s="101"/>
      <c r="Q7" s="99"/>
      <c r="R7" s="100"/>
    </row>
    <row r="8" spans="1:18" ht="159.6" customHeight="1" thickBot="1" x14ac:dyDescent="0.3">
      <c r="A8" s="36"/>
      <c r="B8" s="1" t="s">
        <v>45</v>
      </c>
      <c r="C8" s="42" t="s">
        <v>20</v>
      </c>
      <c r="D8" s="40" t="s">
        <v>14</v>
      </c>
      <c r="E8" s="41" t="s">
        <v>15</v>
      </c>
      <c r="F8" s="6" t="s">
        <v>147</v>
      </c>
      <c r="G8" s="71">
        <v>18</v>
      </c>
      <c r="H8" s="66"/>
      <c r="I8" s="8"/>
      <c r="J8" s="73">
        <f t="shared" si="0"/>
        <v>0</v>
      </c>
      <c r="K8" s="73">
        <f t="shared" si="1"/>
        <v>0</v>
      </c>
      <c r="L8" s="74">
        <f t="shared" si="2"/>
        <v>0</v>
      </c>
      <c r="M8" s="56" t="s">
        <v>148</v>
      </c>
      <c r="N8" s="57"/>
      <c r="O8" s="11"/>
      <c r="P8" s="102"/>
      <c r="Q8" s="99"/>
      <c r="R8" s="100"/>
    </row>
    <row r="9" spans="1:18" ht="159.6" customHeight="1" thickBot="1" x14ac:dyDescent="0.3">
      <c r="A9" s="35"/>
      <c r="B9" s="1" t="s">
        <v>36</v>
      </c>
      <c r="C9" s="42" t="s">
        <v>21</v>
      </c>
      <c r="D9" s="40" t="s">
        <v>14</v>
      </c>
      <c r="E9" s="41" t="s">
        <v>15</v>
      </c>
      <c r="F9" s="6" t="s">
        <v>41</v>
      </c>
      <c r="G9" s="75">
        <v>2</v>
      </c>
      <c r="H9" s="66"/>
      <c r="I9" s="8"/>
      <c r="J9" s="73">
        <f>(G9*I9)+(H9*I9)</f>
        <v>0</v>
      </c>
      <c r="K9" s="73">
        <f>J9*0.2</f>
        <v>0</v>
      </c>
      <c r="L9" s="74">
        <f>SUM(J9:K9)</f>
        <v>0</v>
      </c>
      <c r="M9" s="4" t="s">
        <v>194</v>
      </c>
      <c r="N9" s="4" t="s">
        <v>195</v>
      </c>
      <c r="O9" s="4"/>
      <c r="P9" s="102"/>
      <c r="Q9" s="99"/>
      <c r="R9" s="100"/>
    </row>
    <row r="10" spans="1:18" ht="159.6" customHeight="1" thickBot="1" x14ac:dyDescent="0.3">
      <c r="A10" s="36"/>
      <c r="B10" s="1" t="s">
        <v>36</v>
      </c>
      <c r="C10" s="42" t="s">
        <v>22</v>
      </c>
      <c r="D10" s="40" t="s">
        <v>14</v>
      </c>
      <c r="E10" s="41" t="s">
        <v>15</v>
      </c>
      <c r="F10" s="6" t="s">
        <v>40</v>
      </c>
      <c r="G10" s="64">
        <v>12</v>
      </c>
      <c r="H10" s="66"/>
      <c r="I10" s="8"/>
      <c r="J10" s="73">
        <f>(G10*I10)+(H10*I10)</f>
        <v>0</v>
      </c>
      <c r="K10" s="73">
        <f>J10*0.2</f>
        <v>0</v>
      </c>
      <c r="L10" s="74">
        <f>SUM(J10:K10)</f>
        <v>0</v>
      </c>
      <c r="M10" s="4" t="s">
        <v>196</v>
      </c>
      <c r="N10" s="56" t="s">
        <v>197</v>
      </c>
      <c r="O10" s="4"/>
      <c r="P10" s="101"/>
      <c r="Q10" s="99"/>
      <c r="R10" s="107"/>
    </row>
    <row r="11" spans="1:18" ht="159.6" customHeight="1" thickBot="1" x14ac:dyDescent="0.3">
      <c r="A11" s="35"/>
      <c r="B11" s="1" t="s">
        <v>42</v>
      </c>
      <c r="C11" s="42" t="s">
        <v>23</v>
      </c>
      <c r="D11" s="40" t="s">
        <v>14</v>
      </c>
      <c r="E11" s="41" t="s">
        <v>15</v>
      </c>
      <c r="F11" s="29" t="s">
        <v>150</v>
      </c>
      <c r="G11" s="64">
        <v>1</v>
      </c>
      <c r="H11" s="66"/>
      <c r="I11" s="12"/>
      <c r="J11" s="73">
        <f>(G11*I11)+(H11*I11)</f>
        <v>0</v>
      </c>
      <c r="K11" s="73">
        <f>J11*0.2</f>
        <v>0</v>
      </c>
      <c r="L11" s="74">
        <f>SUM(J11:K11)</f>
        <v>0</v>
      </c>
      <c r="M11" s="4" t="s">
        <v>161</v>
      </c>
      <c r="N11" s="4" t="s">
        <v>180</v>
      </c>
      <c r="O11" s="28"/>
      <c r="P11" s="101"/>
      <c r="Q11" s="99"/>
      <c r="R11" s="107"/>
    </row>
    <row r="12" spans="1:18" ht="159.6" customHeight="1" thickBot="1" x14ac:dyDescent="0.3">
      <c r="A12" s="35"/>
      <c r="B12" s="1" t="s">
        <v>42</v>
      </c>
      <c r="C12" s="42" t="s">
        <v>25</v>
      </c>
      <c r="D12" s="40" t="s">
        <v>14</v>
      </c>
      <c r="E12" s="41" t="s">
        <v>15</v>
      </c>
      <c r="F12" s="6" t="s">
        <v>48</v>
      </c>
      <c r="G12" s="64">
        <v>1</v>
      </c>
      <c r="H12" s="66"/>
      <c r="I12" s="76"/>
      <c r="J12" s="73">
        <f>(G12*I12)+(H12*I12)</f>
        <v>0</v>
      </c>
      <c r="K12" s="73">
        <f>J12*0.2</f>
        <v>0</v>
      </c>
      <c r="L12" s="74">
        <f>SUM(J12:K12)</f>
        <v>0</v>
      </c>
      <c r="M12" s="59" t="s">
        <v>160</v>
      </c>
      <c r="N12" s="4" t="s">
        <v>181</v>
      </c>
      <c r="O12" s="4"/>
      <c r="P12" s="101"/>
      <c r="Q12" s="99"/>
      <c r="R12" s="107"/>
    </row>
    <row r="13" spans="1:18" ht="159.6" customHeight="1" thickBot="1" x14ac:dyDescent="0.3">
      <c r="A13" s="35"/>
      <c r="B13" s="1" t="s">
        <v>42</v>
      </c>
      <c r="C13" s="42" t="s">
        <v>27</v>
      </c>
      <c r="D13" s="40" t="s">
        <v>14</v>
      </c>
      <c r="E13" s="41" t="s">
        <v>15</v>
      </c>
      <c r="F13" s="6" t="s">
        <v>46</v>
      </c>
      <c r="G13" s="64">
        <v>1</v>
      </c>
      <c r="H13" s="66"/>
      <c r="I13" s="8"/>
      <c r="J13" s="73">
        <f t="shared" si="0"/>
        <v>0</v>
      </c>
      <c r="K13" s="73">
        <f t="shared" si="1"/>
        <v>0</v>
      </c>
      <c r="L13" s="74">
        <f t="shared" si="2"/>
        <v>0</v>
      </c>
      <c r="M13" s="59" t="s">
        <v>163</v>
      </c>
      <c r="N13" s="4" t="s">
        <v>179</v>
      </c>
      <c r="O13" s="13"/>
      <c r="P13" s="103"/>
      <c r="Q13" s="99"/>
      <c r="R13" s="107"/>
    </row>
    <row r="14" spans="1:18" ht="159.6" customHeight="1" thickBot="1" x14ac:dyDescent="0.3">
      <c r="A14" s="35"/>
      <c r="B14" s="1" t="s">
        <v>42</v>
      </c>
      <c r="C14" s="42" t="s">
        <v>29</v>
      </c>
      <c r="D14" s="40" t="s">
        <v>14</v>
      </c>
      <c r="E14" s="41" t="s">
        <v>15</v>
      </c>
      <c r="F14" s="6" t="s">
        <v>47</v>
      </c>
      <c r="G14" s="64">
        <v>1</v>
      </c>
      <c r="H14" s="66"/>
      <c r="I14" s="8"/>
      <c r="J14" s="73">
        <f t="shared" si="0"/>
        <v>0</v>
      </c>
      <c r="K14" s="73">
        <f t="shared" si="1"/>
        <v>0</v>
      </c>
      <c r="L14" s="74">
        <f t="shared" si="2"/>
        <v>0</v>
      </c>
      <c r="M14" s="59" t="s">
        <v>159</v>
      </c>
      <c r="N14" s="4" t="s">
        <v>178</v>
      </c>
      <c r="O14" s="14"/>
      <c r="P14" s="103"/>
      <c r="Q14" s="99"/>
      <c r="R14" s="107"/>
    </row>
    <row r="15" spans="1:18" ht="159.6" customHeight="1" thickBot="1" x14ac:dyDescent="0.3">
      <c r="A15" s="37"/>
      <c r="B15" s="1" t="s">
        <v>42</v>
      </c>
      <c r="C15" s="43" t="s">
        <v>30</v>
      </c>
      <c r="D15" s="40" t="s">
        <v>14</v>
      </c>
      <c r="E15" s="41" t="s">
        <v>15</v>
      </c>
      <c r="F15" s="29" t="s">
        <v>151</v>
      </c>
      <c r="G15" s="75">
        <v>2</v>
      </c>
      <c r="H15" s="66"/>
      <c r="I15" s="8"/>
      <c r="J15" s="73">
        <f>(G15*I15)+(H15*I15)</f>
        <v>0</v>
      </c>
      <c r="K15" s="73">
        <f>J15*0.2</f>
        <v>0</v>
      </c>
      <c r="L15" s="74">
        <f>SUM(J15:K15)</f>
        <v>0</v>
      </c>
      <c r="M15" s="4" t="s">
        <v>158</v>
      </c>
      <c r="N15" s="4" t="s">
        <v>182</v>
      </c>
      <c r="O15" s="17"/>
      <c r="P15" s="104"/>
      <c r="Q15" s="99"/>
      <c r="R15" s="107"/>
    </row>
    <row r="16" spans="1:18" ht="159.6" customHeight="1" thickBot="1" x14ac:dyDescent="0.3">
      <c r="A16" s="37"/>
      <c r="B16" s="1" t="s">
        <v>42</v>
      </c>
      <c r="C16" s="43" t="s">
        <v>31</v>
      </c>
      <c r="D16" s="40" t="s">
        <v>14</v>
      </c>
      <c r="E16" s="41" t="s">
        <v>15</v>
      </c>
      <c r="F16" s="48" t="s">
        <v>157</v>
      </c>
      <c r="G16" s="75">
        <v>4</v>
      </c>
      <c r="H16" s="66"/>
      <c r="I16" s="8"/>
      <c r="J16" s="73">
        <f>(G16*I16)+(H16*I16)</f>
        <v>0</v>
      </c>
      <c r="K16" s="73">
        <f>J16*0.2</f>
        <v>0</v>
      </c>
      <c r="L16" s="74">
        <f>SUM(J16:K16)</f>
        <v>0</v>
      </c>
      <c r="M16" s="4" t="s">
        <v>162</v>
      </c>
      <c r="N16" s="4" t="s">
        <v>183</v>
      </c>
      <c r="O16" s="17"/>
      <c r="P16" s="104"/>
      <c r="Q16" s="99"/>
      <c r="R16" s="107"/>
    </row>
    <row r="17" spans="1:18" ht="159.6" customHeight="1" thickBot="1" x14ac:dyDescent="0.3">
      <c r="A17" s="37"/>
      <c r="B17" s="47" t="s">
        <v>45</v>
      </c>
      <c r="C17" s="43" t="s">
        <v>24</v>
      </c>
      <c r="D17" s="40" t="s">
        <v>14</v>
      </c>
      <c r="E17" s="41" t="s">
        <v>15</v>
      </c>
      <c r="F17" s="15" t="s">
        <v>44</v>
      </c>
      <c r="G17" s="64">
        <v>1</v>
      </c>
      <c r="H17" s="66"/>
      <c r="I17" s="76"/>
      <c r="J17" s="73">
        <f t="shared" si="0"/>
        <v>0</v>
      </c>
      <c r="K17" s="73">
        <f t="shared" si="1"/>
        <v>0</v>
      </c>
      <c r="L17" s="74">
        <f t="shared" si="2"/>
        <v>0</v>
      </c>
      <c r="M17" s="16" t="s">
        <v>43</v>
      </c>
      <c r="N17" s="16" t="s">
        <v>198</v>
      </c>
      <c r="O17" s="17"/>
      <c r="P17" s="104"/>
      <c r="Q17" s="99"/>
      <c r="R17" s="107"/>
    </row>
    <row r="18" spans="1:18" ht="159.6" customHeight="1" thickBot="1" x14ac:dyDescent="0.3">
      <c r="A18" s="37"/>
      <c r="B18" s="1" t="s">
        <v>75</v>
      </c>
      <c r="C18" s="43" t="s">
        <v>32</v>
      </c>
      <c r="D18" s="40" t="s">
        <v>14</v>
      </c>
      <c r="E18" s="41" t="s">
        <v>15</v>
      </c>
      <c r="F18" s="15" t="s">
        <v>50</v>
      </c>
      <c r="G18" s="64">
        <v>1</v>
      </c>
      <c r="H18" s="66"/>
      <c r="I18" s="76"/>
      <c r="J18" s="73">
        <f>(G18*I18)+(H18*I18)</f>
        <v>0</v>
      </c>
      <c r="K18" s="73">
        <f t="shared" ref="K18:K23" si="3">J18*0.2</f>
        <v>0</v>
      </c>
      <c r="L18" s="74">
        <f t="shared" si="2"/>
        <v>0</v>
      </c>
      <c r="M18" s="16" t="s">
        <v>199</v>
      </c>
      <c r="N18" s="16" t="s">
        <v>200</v>
      </c>
      <c r="O18" s="17"/>
      <c r="P18" s="104"/>
      <c r="Q18" s="99"/>
      <c r="R18" s="107"/>
    </row>
    <row r="19" spans="1:18" ht="232.5" thickBot="1" x14ac:dyDescent="0.3">
      <c r="A19" s="37"/>
      <c r="B19" s="1" t="s">
        <v>76</v>
      </c>
      <c r="C19" s="43" t="s">
        <v>26</v>
      </c>
      <c r="D19" s="40" t="s">
        <v>14</v>
      </c>
      <c r="E19" s="41" t="s">
        <v>52</v>
      </c>
      <c r="F19" s="15" t="s">
        <v>51</v>
      </c>
      <c r="G19" s="64">
        <v>1</v>
      </c>
      <c r="H19" s="66"/>
      <c r="I19" s="76"/>
      <c r="J19" s="73">
        <f t="shared" si="0"/>
        <v>0</v>
      </c>
      <c r="K19" s="73">
        <f t="shared" si="3"/>
        <v>0</v>
      </c>
      <c r="L19" s="74">
        <f t="shared" si="2"/>
        <v>0</v>
      </c>
      <c r="M19" s="58" t="s">
        <v>302</v>
      </c>
      <c r="N19" s="58" t="s">
        <v>53</v>
      </c>
      <c r="O19" s="17"/>
      <c r="P19" s="104"/>
      <c r="Q19" s="99"/>
      <c r="R19" s="107"/>
    </row>
    <row r="20" spans="1:18" ht="159.6" customHeight="1" thickBot="1" x14ac:dyDescent="0.3">
      <c r="A20" s="37"/>
      <c r="B20" s="1" t="s">
        <v>76</v>
      </c>
      <c r="C20" s="43" t="s">
        <v>28</v>
      </c>
      <c r="D20" s="40" t="s">
        <v>14</v>
      </c>
      <c r="E20" s="41" t="s">
        <v>15</v>
      </c>
      <c r="F20" s="15" t="s">
        <v>58</v>
      </c>
      <c r="G20" s="64">
        <v>1</v>
      </c>
      <c r="H20" s="66"/>
      <c r="I20" s="76"/>
      <c r="J20" s="73">
        <f t="shared" si="0"/>
        <v>0</v>
      </c>
      <c r="K20" s="73">
        <f t="shared" si="3"/>
        <v>0</v>
      </c>
      <c r="L20" s="74">
        <f t="shared" si="2"/>
        <v>0</v>
      </c>
      <c r="M20" s="16" t="s">
        <v>248</v>
      </c>
      <c r="N20" s="16" t="s">
        <v>201</v>
      </c>
      <c r="O20" s="17"/>
      <c r="P20" s="104"/>
      <c r="Q20" s="99"/>
      <c r="R20" s="107"/>
    </row>
    <row r="21" spans="1:18" ht="159.6" customHeight="1" thickBot="1" x14ac:dyDescent="0.3">
      <c r="A21" s="37"/>
      <c r="B21" s="1" t="s">
        <v>76</v>
      </c>
      <c r="C21" s="43" t="s">
        <v>33</v>
      </c>
      <c r="D21" s="40"/>
      <c r="E21" s="41" t="s">
        <v>15</v>
      </c>
      <c r="F21" s="15" t="s">
        <v>131</v>
      </c>
      <c r="G21" s="64">
        <v>1</v>
      </c>
      <c r="H21" s="66"/>
      <c r="I21" s="76"/>
      <c r="J21" s="73">
        <f>(G21*I21)+(H21*I21)</f>
        <v>0</v>
      </c>
      <c r="K21" s="73">
        <f t="shared" si="3"/>
        <v>0</v>
      </c>
      <c r="L21" s="74">
        <f>SUM(J21:K21)</f>
        <v>0</v>
      </c>
      <c r="M21" s="16" t="s">
        <v>249</v>
      </c>
      <c r="N21" s="16"/>
      <c r="O21" s="17"/>
      <c r="P21" s="104"/>
      <c r="Q21" s="99"/>
      <c r="R21" s="107"/>
    </row>
    <row r="22" spans="1:18" ht="159.6" customHeight="1" thickBot="1" x14ac:dyDescent="0.3">
      <c r="A22" s="38"/>
      <c r="B22" s="1" t="s">
        <v>164</v>
      </c>
      <c r="C22" s="43" t="s">
        <v>34</v>
      </c>
      <c r="D22" s="40" t="s">
        <v>14</v>
      </c>
      <c r="E22" s="41" t="s">
        <v>15</v>
      </c>
      <c r="F22" s="15" t="s">
        <v>165</v>
      </c>
      <c r="G22" s="64">
        <v>1</v>
      </c>
      <c r="H22" s="66"/>
      <c r="I22" s="76"/>
      <c r="J22" s="73">
        <f t="shared" si="0"/>
        <v>0</v>
      </c>
      <c r="K22" s="73">
        <f t="shared" si="3"/>
        <v>0</v>
      </c>
      <c r="L22" s="74">
        <f>SUM(J22:K22)</f>
        <v>0</v>
      </c>
      <c r="M22" s="16" t="s">
        <v>290</v>
      </c>
      <c r="N22" s="16"/>
      <c r="O22" s="17"/>
      <c r="P22" s="17"/>
      <c r="Q22" s="99"/>
      <c r="R22" s="100"/>
    </row>
    <row r="23" spans="1:18" ht="159.6" customHeight="1" thickBot="1" x14ac:dyDescent="0.3">
      <c r="A23" s="38"/>
      <c r="B23" s="1" t="s">
        <v>45</v>
      </c>
      <c r="C23" s="43" t="s">
        <v>54</v>
      </c>
      <c r="D23" s="40"/>
      <c r="E23" s="41" t="s">
        <v>15</v>
      </c>
      <c r="F23" s="15" t="s">
        <v>226</v>
      </c>
      <c r="G23" s="64">
        <v>1</v>
      </c>
      <c r="H23" s="66">
        <v>300</v>
      </c>
      <c r="I23" s="76"/>
      <c r="J23" s="73">
        <f t="shared" si="0"/>
        <v>0</v>
      </c>
      <c r="K23" s="73">
        <f t="shared" si="3"/>
        <v>0</v>
      </c>
      <c r="L23" s="74">
        <f>SUM(J23:K23)</f>
        <v>0</v>
      </c>
      <c r="M23" s="90" t="s">
        <v>227</v>
      </c>
      <c r="N23" s="16" t="s">
        <v>228</v>
      </c>
      <c r="O23" s="17"/>
      <c r="P23" s="17"/>
      <c r="Q23" s="99"/>
      <c r="R23" s="100"/>
    </row>
    <row r="24" spans="1:18" ht="159.6" customHeight="1" thickBot="1" x14ac:dyDescent="0.3">
      <c r="A24" s="38"/>
      <c r="B24" s="1" t="s">
        <v>45</v>
      </c>
      <c r="C24" s="43" t="s">
        <v>55</v>
      </c>
      <c r="D24" s="40" t="s">
        <v>14</v>
      </c>
      <c r="E24" s="41" t="s">
        <v>15</v>
      </c>
      <c r="F24" s="15" t="s">
        <v>232</v>
      </c>
      <c r="G24" s="64">
        <v>1</v>
      </c>
      <c r="H24" s="66"/>
      <c r="I24" s="76"/>
      <c r="J24" s="73">
        <f t="shared" ref="J24:J30" si="4">(G24*I24)+(H24*I24)</f>
        <v>0</v>
      </c>
      <c r="K24" s="73">
        <f t="shared" ref="K24:K30" si="5">J24*0.2</f>
        <v>0</v>
      </c>
      <c r="L24" s="74">
        <f t="shared" ref="L24:L30" si="6">SUM(J24:K24)</f>
        <v>0</v>
      </c>
      <c r="M24" s="16" t="s">
        <v>225</v>
      </c>
      <c r="N24" s="16"/>
      <c r="O24" s="17"/>
      <c r="P24" s="17"/>
      <c r="Q24" s="99"/>
      <c r="R24" s="100"/>
    </row>
    <row r="25" spans="1:18" ht="159.6" customHeight="1" thickBot="1" x14ac:dyDescent="0.3">
      <c r="A25" s="38"/>
      <c r="B25" s="1" t="s">
        <v>45</v>
      </c>
      <c r="C25" s="43" t="s">
        <v>56</v>
      </c>
      <c r="D25" s="40" t="s">
        <v>14</v>
      </c>
      <c r="E25" s="41" t="s">
        <v>15</v>
      </c>
      <c r="F25" s="15" t="s">
        <v>216</v>
      </c>
      <c r="G25" s="64">
        <v>1</v>
      </c>
      <c r="H25" s="66">
        <v>170</v>
      </c>
      <c r="I25" s="76"/>
      <c r="J25" s="73">
        <f t="shared" si="4"/>
        <v>0</v>
      </c>
      <c r="K25" s="73">
        <f t="shared" si="5"/>
        <v>0</v>
      </c>
      <c r="L25" s="74">
        <f t="shared" si="6"/>
        <v>0</v>
      </c>
      <c r="M25" s="90" t="s">
        <v>218</v>
      </c>
      <c r="N25" s="16" t="s">
        <v>219</v>
      </c>
      <c r="O25" s="17"/>
      <c r="P25" s="112"/>
      <c r="Q25" s="99"/>
      <c r="R25" s="100"/>
    </row>
    <row r="26" spans="1:18" ht="159.6" customHeight="1" thickBot="1" x14ac:dyDescent="0.3">
      <c r="A26" s="38"/>
      <c r="B26" s="1" t="s">
        <v>45</v>
      </c>
      <c r="C26" s="43" t="s">
        <v>57</v>
      </c>
      <c r="D26" s="40" t="s">
        <v>14</v>
      </c>
      <c r="E26" s="41" t="s">
        <v>15</v>
      </c>
      <c r="F26" s="15" t="s">
        <v>217</v>
      </c>
      <c r="G26" s="64">
        <v>1</v>
      </c>
      <c r="H26" s="66">
        <v>160</v>
      </c>
      <c r="I26" s="76"/>
      <c r="J26" s="73">
        <f t="shared" si="4"/>
        <v>0</v>
      </c>
      <c r="K26" s="73">
        <f t="shared" si="5"/>
        <v>0</v>
      </c>
      <c r="L26" s="74">
        <f t="shared" si="6"/>
        <v>0</v>
      </c>
      <c r="M26" s="90" t="s">
        <v>222</v>
      </c>
      <c r="N26" s="16" t="s">
        <v>220</v>
      </c>
      <c r="O26" s="17"/>
      <c r="P26" s="112"/>
      <c r="Q26" s="99"/>
      <c r="R26" s="100"/>
    </row>
    <row r="27" spans="1:18" ht="159.6" customHeight="1" thickBot="1" x14ac:dyDescent="0.3">
      <c r="A27" s="38"/>
      <c r="B27" s="1" t="s">
        <v>45</v>
      </c>
      <c r="C27" s="43" t="s">
        <v>130</v>
      </c>
      <c r="D27" s="40" t="s">
        <v>14</v>
      </c>
      <c r="E27" s="41" t="s">
        <v>15</v>
      </c>
      <c r="F27" s="15" t="s">
        <v>221</v>
      </c>
      <c r="G27" s="64">
        <v>1</v>
      </c>
      <c r="H27" s="66">
        <v>700</v>
      </c>
      <c r="I27" s="76"/>
      <c r="J27" s="73">
        <f>(G27*I27)+(H27*I27)</f>
        <v>0</v>
      </c>
      <c r="K27" s="73">
        <f>J27*0.2</f>
        <v>0</v>
      </c>
      <c r="L27" s="74">
        <f>SUM(J27:K27)</f>
        <v>0</v>
      </c>
      <c r="M27" s="90" t="s">
        <v>224</v>
      </c>
      <c r="N27" s="16" t="s">
        <v>223</v>
      </c>
      <c r="O27" s="17"/>
      <c r="P27" s="112"/>
      <c r="Q27" s="99"/>
      <c r="R27" s="100"/>
    </row>
    <row r="28" spans="1:18" ht="159.6" customHeight="1" thickBot="1" x14ac:dyDescent="0.3">
      <c r="A28" s="38"/>
      <c r="B28" s="1" t="s">
        <v>77</v>
      </c>
      <c r="C28" s="43" t="s">
        <v>152</v>
      </c>
      <c r="D28" s="40" t="s">
        <v>14</v>
      </c>
      <c r="E28" s="41" t="s">
        <v>15</v>
      </c>
      <c r="F28" s="15" t="s">
        <v>266</v>
      </c>
      <c r="G28" s="64">
        <v>1</v>
      </c>
      <c r="H28" s="66"/>
      <c r="I28" s="76"/>
      <c r="J28" s="73">
        <f t="shared" si="4"/>
        <v>0</v>
      </c>
      <c r="K28" s="73">
        <f t="shared" si="5"/>
        <v>0</v>
      </c>
      <c r="L28" s="74">
        <f t="shared" si="6"/>
        <v>0</v>
      </c>
      <c r="M28" s="16" t="s">
        <v>267</v>
      </c>
      <c r="N28" s="16"/>
      <c r="O28" s="17"/>
      <c r="P28" s="17"/>
      <c r="Q28" s="99"/>
      <c r="R28" s="100"/>
    </row>
    <row r="29" spans="1:18" ht="159.6" customHeight="1" thickBot="1" x14ac:dyDescent="0.3">
      <c r="A29" s="38"/>
      <c r="B29" s="1" t="s">
        <v>45</v>
      </c>
      <c r="C29" s="43" t="s">
        <v>153</v>
      </c>
      <c r="D29" s="40" t="s">
        <v>14</v>
      </c>
      <c r="E29" s="41" t="s">
        <v>15</v>
      </c>
      <c r="F29" s="15" t="s">
        <v>205</v>
      </c>
      <c r="G29" s="64">
        <v>1</v>
      </c>
      <c r="H29" s="66"/>
      <c r="I29" s="76"/>
      <c r="J29" s="73">
        <f t="shared" si="4"/>
        <v>0</v>
      </c>
      <c r="K29" s="73">
        <f t="shared" si="5"/>
        <v>0</v>
      </c>
      <c r="L29" s="74">
        <f t="shared" si="6"/>
        <v>0</v>
      </c>
      <c r="M29" s="90" t="s">
        <v>206</v>
      </c>
      <c r="N29" s="16" t="s">
        <v>207</v>
      </c>
      <c r="O29" s="17"/>
      <c r="P29" s="112"/>
      <c r="Q29" s="99"/>
      <c r="R29" s="100"/>
    </row>
    <row r="30" spans="1:18" ht="159.6" customHeight="1" thickBot="1" x14ac:dyDescent="0.3">
      <c r="A30" s="38"/>
      <c r="B30" s="1" t="s">
        <v>91</v>
      </c>
      <c r="C30" s="43" t="s">
        <v>154</v>
      </c>
      <c r="D30" s="40" t="s">
        <v>14</v>
      </c>
      <c r="E30" s="41" t="s">
        <v>15</v>
      </c>
      <c r="F30" s="15" t="s">
        <v>166</v>
      </c>
      <c r="G30" s="89">
        <v>2</v>
      </c>
      <c r="H30" s="66"/>
      <c r="I30" s="76"/>
      <c r="J30" s="73">
        <f t="shared" si="4"/>
        <v>0</v>
      </c>
      <c r="K30" s="73">
        <f t="shared" si="5"/>
        <v>0</v>
      </c>
      <c r="L30" s="74">
        <f t="shared" si="6"/>
        <v>0</v>
      </c>
      <c r="M30" s="90" t="s">
        <v>168</v>
      </c>
      <c r="N30" s="16" t="s">
        <v>167</v>
      </c>
      <c r="O30" s="17"/>
      <c r="P30" s="112"/>
      <c r="Q30" s="99"/>
      <c r="R30" s="100"/>
    </row>
    <row r="31" spans="1:18" ht="159.6" customHeight="1" thickBot="1" x14ac:dyDescent="0.3">
      <c r="A31" s="38"/>
      <c r="B31" s="1" t="s">
        <v>91</v>
      </c>
      <c r="C31" s="43" t="s">
        <v>155</v>
      </c>
      <c r="D31" s="40" t="s">
        <v>14</v>
      </c>
      <c r="E31" s="41" t="s">
        <v>15</v>
      </c>
      <c r="F31" s="15" t="s">
        <v>208</v>
      </c>
      <c r="G31" s="64">
        <v>1</v>
      </c>
      <c r="H31" s="66"/>
      <c r="I31" s="76"/>
      <c r="J31" s="73">
        <f t="shared" ref="J31:J33" si="7">(G31*I31)+(H31*I31)</f>
        <v>0</v>
      </c>
      <c r="K31" s="73">
        <f t="shared" ref="K31:K34" si="8">J31*0.2</f>
        <v>0</v>
      </c>
      <c r="L31" s="74">
        <f t="shared" ref="L31:L34" si="9">SUM(J31:K31)</f>
        <v>0</v>
      </c>
      <c r="M31" s="90" t="s">
        <v>209</v>
      </c>
      <c r="N31" s="16" t="s">
        <v>210</v>
      </c>
      <c r="O31" s="17"/>
      <c r="P31" s="112"/>
      <c r="Q31" s="99"/>
      <c r="R31" s="100"/>
    </row>
    <row r="32" spans="1:18" ht="159.6" customHeight="1" thickBot="1" x14ac:dyDescent="0.3">
      <c r="A32" s="38"/>
      <c r="B32" s="1" t="s">
        <v>91</v>
      </c>
      <c r="C32" s="43" t="s">
        <v>156</v>
      </c>
      <c r="D32" s="40" t="s">
        <v>14</v>
      </c>
      <c r="E32" s="41" t="s">
        <v>15</v>
      </c>
      <c r="F32" s="15" t="s">
        <v>229</v>
      </c>
      <c r="G32" s="64">
        <v>1</v>
      </c>
      <c r="H32" s="66"/>
      <c r="I32" s="76"/>
      <c r="J32" s="73">
        <f t="shared" si="7"/>
        <v>0</v>
      </c>
      <c r="K32" s="73">
        <f t="shared" si="8"/>
        <v>0</v>
      </c>
      <c r="L32" s="74">
        <f t="shared" si="9"/>
        <v>0</v>
      </c>
      <c r="M32" s="90" t="s">
        <v>230</v>
      </c>
      <c r="N32" s="16" t="s">
        <v>231</v>
      </c>
      <c r="O32" s="17"/>
      <c r="P32" s="112"/>
      <c r="Q32" s="99"/>
      <c r="R32" s="100"/>
    </row>
    <row r="33" spans="1:18" ht="159.6" customHeight="1" thickBot="1" x14ac:dyDescent="0.3">
      <c r="A33" s="38"/>
      <c r="B33" s="1" t="s">
        <v>91</v>
      </c>
      <c r="C33" s="43" t="s">
        <v>250</v>
      </c>
      <c r="D33" s="40" t="s">
        <v>14</v>
      </c>
      <c r="E33" s="41" t="s">
        <v>15</v>
      </c>
      <c r="F33" s="15" t="s">
        <v>212</v>
      </c>
      <c r="G33" s="64">
        <v>1</v>
      </c>
      <c r="H33" s="66"/>
      <c r="I33" s="76"/>
      <c r="J33" s="73">
        <f t="shared" si="7"/>
        <v>0</v>
      </c>
      <c r="K33" s="73">
        <f t="shared" si="8"/>
        <v>0</v>
      </c>
      <c r="L33" s="74">
        <f t="shared" si="9"/>
        <v>0</v>
      </c>
      <c r="M33" s="90" t="s">
        <v>213</v>
      </c>
      <c r="N33" s="16" t="s">
        <v>211</v>
      </c>
      <c r="O33" s="17"/>
      <c r="P33" s="112"/>
      <c r="Q33" s="99"/>
      <c r="R33" s="100"/>
    </row>
    <row r="34" spans="1:18" ht="123" thickBot="1" x14ac:dyDescent="0.3">
      <c r="A34" s="38"/>
      <c r="B34" s="1" t="s">
        <v>91</v>
      </c>
      <c r="C34" s="43" t="s">
        <v>251</v>
      </c>
      <c r="D34" s="40" t="s">
        <v>14</v>
      </c>
      <c r="E34" s="41" t="s">
        <v>15</v>
      </c>
      <c r="F34" s="15" t="s">
        <v>215</v>
      </c>
      <c r="G34" s="64">
        <v>1</v>
      </c>
      <c r="H34" s="66"/>
      <c r="I34" s="76"/>
      <c r="J34" s="73">
        <v>0</v>
      </c>
      <c r="K34" s="73">
        <f t="shared" si="8"/>
        <v>0</v>
      </c>
      <c r="L34" s="74">
        <f t="shared" si="9"/>
        <v>0</v>
      </c>
      <c r="M34" s="16" t="s">
        <v>214</v>
      </c>
      <c r="N34" s="16" t="s">
        <v>214</v>
      </c>
      <c r="O34" s="17"/>
      <c r="P34" s="17"/>
      <c r="Q34" s="108"/>
      <c r="R34" s="117"/>
    </row>
    <row r="35" spans="1:18" ht="18.75" thickBot="1" x14ac:dyDescent="0.3">
      <c r="A35" s="18"/>
      <c r="B35" s="19"/>
      <c r="C35" s="19"/>
      <c r="D35" s="19"/>
      <c r="E35" s="19"/>
      <c r="F35" s="20"/>
      <c r="G35" s="79">
        <f>SUM(G3:G31)</f>
        <v>85</v>
      </c>
      <c r="H35" s="78">
        <f>SUM(H3:H30)</f>
        <v>1330</v>
      </c>
      <c r="I35" s="21"/>
      <c r="J35" s="22">
        <f>SUM(J3:J34)</f>
        <v>0</v>
      </c>
      <c r="K35" s="22">
        <f>J35*0.2</f>
        <v>0</v>
      </c>
      <c r="L35" s="22">
        <f>SUM(J35:K35)</f>
        <v>0</v>
      </c>
      <c r="M35" s="23"/>
      <c r="N35" s="24"/>
      <c r="O35" s="25"/>
      <c r="P35" s="26"/>
    </row>
    <row r="36" spans="1:18" ht="57" customHeight="1" thickBot="1" x14ac:dyDescent="0.3">
      <c r="A36" s="119" t="s">
        <v>35</v>
      </c>
      <c r="B36" s="120"/>
      <c r="C36" s="120"/>
      <c r="D36" s="120"/>
      <c r="E36" s="120"/>
      <c r="F36" s="120"/>
      <c r="G36" s="120"/>
      <c r="H36" s="120"/>
      <c r="I36" s="120"/>
      <c r="J36" s="120"/>
      <c r="K36" s="120"/>
      <c r="L36" s="120"/>
      <c r="M36" s="120"/>
      <c r="N36" s="120"/>
      <c r="O36" s="120"/>
      <c r="P36" s="121"/>
    </row>
  </sheetData>
  <mergeCells count="2">
    <mergeCell ref="A36:P36"/>
    <mergeCell ref="B1:N1"/>
  </mergeCells>
  <phoneticPr fontId="28"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2"/>
  <sheetViews>
    <sheetView topLeftCell="A17" zoomScale="90" zoomScaleNormal="80" workbookViewId="0">
      <selection activeCell="N11" sqref="N11"/>
    </sheetView>
  </sheetViews>
  <sheetFormatPr defaultColWidth="10.875" defaultRowHeight="15.75" x14ac:dyDescent="0.25"/>
  <cols>
    <col min="1" max="1" width="1.625" customWidth="1"/>
    <col min="2" max="3" width="4.625" customWidth="1"/>
    <col min="4" max="5" width="5.625" customWidth="1"/>
    <col min="6" max="6" width="34" customWidth="1"/>
    <col min="7" max="7" width="4.5" customWidth="1"/>
    <col min="8" max="8" width="5" customWidth="1"/>
    <col min="13" max="13" width="28.125" customWidth="1"/>
    <col min="14" max="14" width="50.375" customWidth="1"/>
    <col min="15" max="15" width="12.875" customWidth="1"/>
    <col min="16" max="16" width="9.625" customWidth="1"/>
    <col min="17" max="17" width="45" customWidth="1"/>
    <col min="18" max="18" width="51.875" style="77" customWidth="1"/>
  </cols>
  <sheetData>
    <row r="1" spans="1:18" ht="183.95" customHeight="1" thickBot="1" x14ac:dyDescent="0.3">
      <c r="A1" s="63"/>
      <c r="B1" s="124" t="s">
        <v>62</v>
      </c>
      <c r="C1" s="122"/>
      <c r="D1" s="122"/>
      <c r="E1" s="122"/>
      <c r="F1" s="122"/>
      <c r="G1" s="122"/>
      <c r="H1" s="122"/>
      <c r="I1" s="122"/>
      <c r="J1" s="122"/>
      <c r="K1" s="122"/>
      <c r="L1" s="122"/>
      <c r="M1" s="122"/>
      <c r="N1" s="123"/>
      <c r="O1" s="60" t="s">
        <v>171</v>
      </c>
      <c r="P1" s="61">
        <f>J21</f>
        <v>0</v>
      </c>
    </row>
    <row r="2" spans="1:18" s="54" customFormat="1" ht="84.75" thickBot="1" x14ac:dyDescent="0.3">
      <c r="A2" s="30"/>
      <c r="B2" s="45" t="s">
        <v>0</v>
      </c>
      <c r="C2" s="49" t="s">
        <v>1</v>
      </c>
      <c r="D2" s="62" t="s">
        <v>2</v>
      </c>
      <c r="E2" s="50" t="s">
        <v>3</v>
      </c>
      <c r="F2" s="31" t="s">
        <v>59</v>
      </c>
      <c r="G2" s="45" t="s">
        <v>4</v>
      </c>
      <c r="H2" s="31" t="s">
        <v>5</v>
      </c>
      <c r="I2" s="51" t="s">
        <v>6</v>
      </c>
      <c r="J2" s="52" t="s">
        <v>7</v>
      </c>
      <c r="K2" s="32" t="s">
        <v>8</v>
      </c>
      <c r="L2" s="33" t="s">
        <v>9</v>
      </c>
      <c r="M2" s="53" t="s">
        <v>60</v>
      </c>
      <c r="N2" s="32" t="s">
        <v>10</v>
      </c>
      <c r="O2" s="33" t="s">
        <v>11</v>
      </c>
      <c r="P2" s="53" t="s">
        <v>12</v>
      </c>
      <c r="Q2" s="95" t="s">
        <v>276</v>
      </c>
      <c r="R2" s="96" t="s">
        <v>277</v>
      </c>
    </row>
    <row r="3" spans="1:18" s="54" customFormat="1" ht="141.94999999999999" customHeight="1" thickBot="1" x14ac:dyDescent="0.3">
      <c r="A3" s="34"/>
      <c r="B3" s="44" t="s">
        <v>265</v>
      </c>
      <c r="C3" s="39" t="s">
        <v>13</v>
      </c>
      <c r="D3" s="46" t="s">
        <v>49</v>
      </c>
      <c r="E3" s="41" t="s">
        <v>15</v>
      </c>
      <c r="F3" s="2" t="s">
        <v>308</v>
      </c>
      <c r="G3" s="67"/>
      <c r="H3" s="68">
        <v>59</v>
      </c>
      <c r="I3" s="3"/>
      <c r="J3" s="69">
        <f t="shared" ref="J3:J4" si="0">(G3*I3)+(H3*I3)</f>
        <v>0</v>
      </c>
      <c r="K3" s="69">
        <f t="shared" ref="K3:K4" si="1">J3*0.2</f>
        <v>0</v>
      </c>
      <c r="L3" s="70">
        <f t="shared" ref="L3:L4" si="2">SUM(J3:K3)</f>
        <v>0</v>
      </c>
      <c r="M3" s="4" t="s">
        <v>310</v>
      </c>
      <c r="N3" s="55" t="s">
        <v>309</v>
      </c>
      <c r="O3" s="5"/>
      <c r="P3" s="105"/>
      <c r="Q3" s="97"/>
      <c r="R3" s="98"/>
    </row>
    <row r="4" spans="1:18" s="54" customFormat="1" ht="131.1" customHeight="1" thickBot="1" x14ac:dyDescent="0.3">
      <c r="A4" s="35"/>
      <c r="B4" s="1" t="s">
        <v>288</v>
      </c>
      <c r="C4" s="42" t="s">
        <v>16</v>
      </c>
      <c r="D4" s="40" t="s">
        <v>49</v>
      </c>
      <c r="E4" s="41" t="s">
        <v>15</v>
      </c>
      <c r="F4" s="6" t="s">
        <v>311</v>
      </c>
      <c r="G4" s="71">
        <v>1</v>
      </c>
      <c r="H4" s="72"/>
      <c r="I4" s="65"/>
      <c r="J4" s="73">
        <f t="shared" si="0"/>
        <v>0</v>
      </c>
      <c r="K4" s="73">
        <f t="shared" si="1"/>
        <v>0</v>
      </c>
      <c r="L4" s="74">
        <f t="shared" si="2"/>
        <v>0</v>
      </c>
      <c r="M4" s="4" t="s">
        <v>312</v>
      </c>
      <c r="N4" s="4"/>
      <c r="O4" s="7"/>
      <c r="P4" s="106"/>
      <c r="Q4" s="99"/>
      <c r="R4" s="100"/>
    </row>
    <row r="5" spans="1:18" ht="159.6" customHeight="1" thickBot="1" x14ac:dyDescent="0.3">
      <c r="A5" s="34"/>
      <c r="B5" s="44" t="s">
        <v>265</v>
      </c>
      <c r="C5" s="39" t="s">
        <v>17</v>
      </c>
      <c r="D5" s="46" t="s">
        <v>49</v>
      </c>
      <c r="E5" s="41" t="s">
        <v>15</v>
      </c>
      <c r="F5" s="2" t="s">
        <v>303</v>
      </c>
      <c r="G5" s="67"/>
      <c r="H5" s="68">
        <v>39</v>
      </c>
      <c r="I5" s="3"/>
      <c r="J5" s="69">
        <f t="shared" ref="J5:J19" si="3">(G5*I5)+(H5*I5)</f>
        <v>0</v>
      </c>
      <c r="K5" s="69">
        <f t="shared" ref="K5:K19" si="4">J5*0.2</f>
        <v>0</v>
      </c>
      <c r="L5" s="70">
        <f t="shared" ref="L5:L19" si="5">SUM(J5:K5)</f>
        <v>0</v>
      </c>
      <c r="M5" s="4" t="s">
        <v>306</v>
      </c>
      <c r="N5" s="55" t="s">
        <v>280</v>
      </c>
      <c r="O5" s="5"/>
      <c r="P5" s="105"/>
      <c r="Q5" s="97"/>
      <c r="R5" s="98"/>
    </row>
    <row r="6" spans="1:18" ht="159.6" customHeight="1" thickBot="1" x14ac:dyDescent="0.3">
      <c r="A6" s="35"/>
      <c r="B6" s="1" t="s">
        <v>288</v>
      </c>
      <c r="C6" s="42" t="s">
        <v>18</v>
      </c>
      <c r="D6" s="40" t="s">
        <v>49</v>
      </c>
      <c r="E6" s="41" t="s">
        <v>15</v>
      </c>
      <c r="F6" s="6" t="s">
        <v>296</v>
      </c>
      <c r="G6" s="71">
        <v>1</v>
      </c>
      <c r="H6" s="72"/>
      <c r="I6" s="65"/>
      <c r="J6" s="73">
        <f t="shared" ref="J6:J13" si="6">(G6*I6)+(H6*I6)</f>
        <v>0</v>
      </c>
      <c r="K6" s="73">
        <f t="shared" ref="K6:K13" si="7">J6*0.2</f>
        <v>0</v>
      </c>
      <c r="L6" s="74">
        <f t="shared" ref="L6:L13" si="8">SUM(J6:K6)</f>
        <v>0</v>
      </c>
      <c r="M6" s="4" t="s">
        <v>292</v>
      </c>
      <c r="N6" s="4"/>
      <c r="O6" s="7"/>
      <c r="P6" s="106"/>
      <c r="Q6" s="99"/>
      <c r="R6" s="100"/>
    </row>
    <row r="7" spans="1:18" ht="159.6" customHeight="1" thickBot="1" x14ac:dyDescent="0.3">
      <c r="A7" s="35"/>
      <c r="B7" s="47" t="s">
        <v>265</v>
      </c>
      <c r="C7" s="42" t="s">
        <v>19</v>
      </c>
      <c r="D7" s="40" t="s">
        <v>49</v>
      </c>
      <c r="E7" s="41" t="s">
        <v>15</v>
      </c>
      <c r="F7" s="6" t="s">
        <v>304</v>
      </c>
      <c r="G7" s="71"/>
      <c r="H7" s="72">
        <v>67</v>
      </c>
      <c r="I7" s="8"/>
      <c r="J7" s="73">
        <f t="shared" si="6"/>
        <v>0</v>
      </c>
      <c r="K7" s="73">
        <f t="shared" si="7"/>
        <v>0</v>
      </c>
      <c r="L7" s="74">
        <f t="shared" si="8"/>
        <v>0</v>
      </c>
      <c r="M7" s="4" t="s">
        <v>281</v>
      </c>
      <c r="N7" s="4" t="s">
        <v>282</v>
      </c>
      <c r="O7" s="9"/>
      <c r="P7" s="101"/>
      <c r="Q7" s="99"/>
      <c r="R7" s="100"/>
    </row>
    <row r="8" spans="1:18" ht="159.6" customHeight="1" thickBot="1" x14ac:dyDescent="0.3">
      <c r="A8" s="35"/>
      <c r="B8" s="1" t="s">
        <v>288</v>
      </c>
      <c r="C8" s="42" t="s">
        <v>20</v>
      </c>
      <c r="D8" s="40" t="s">
        <v>49</v>
      </c>
      <c r="E8" s="41" t="s">
        <v>15</v>
      </c>
      <c r="F8" s="6" t="s">
        <v>297</v>
      </c>
      <c r="G8" s="71">
        <v>1</v>
      </c>
      <c r="H8" s="72"/>
      <c r="I8" s="65"/>
      <c r="J8" s="73">
        <f t="shared" si="6"/>
        <v>0</v>
      </c>
      <c r="K8" s="73">
        <f t="shared" si="7"/>
        <v>0</v>
      </c>
      <c r="L8" s="74">
        <f t="shared" si="8"/>
        <v>0</v>
      </c>
      <c r="M8" s="4" t="s">
        <v>291</v>
      </c>
      <c r="N8" s="4"/>
      <c r="O8" s="10"/>
      <c r="P8" s="101"/>
      <c r="Q8" s="99"/>
      <c r="R8" s="100"/>
    </row>
    <row r="9" spans="1:18" ht="257.25" thickBot="1" x14ac:dyDescent="0.3">
      <c r="A9" s="36"/>
      <c r="B9" s="1" t="s">
        <v>265</v>
      </c>
      <c r="C9" s="42" t="s">
        <v>21</v>
      </c>
      <c r="D9" s="40" t="s">
        <v>49</v>
      </c>
      <c r="E9" s="41" t="s">
        <v>15</v>
      </c>
      <c r="F9" s="2" t="s">
        <v>307</v>
      </c>
      <c r="G9" s="71"/>
      <c r="H9" s="72">
        <v>1</v>
      </c>
      <c r="I9" s="8"/>
      <c r="J9" s="73">
        <f t="shared" si="6"/>
        <v>0</v>
      </c>
      <c r="K9" s="73">
        <f t="shared" si="7"/>
        <v>0</v>
      </c>
      <c r="L9" s="74">
        <f t="shared" si="8"/>
        <v>0</v>
      </c>
      <c r="M9" s="4" t="s">
        <v>313</v>
      </c>
      <c r="N9" s="4" t="s">
        <v>314</v>
      </c>
      <c r="O9" s="10"/>
      <c r="P9" s="101"/>
      <c r="Q9" s="99"/>
      <c r="R9" s="100"/>
    </row>
    <row r="10" spans="1:18" ht="159.6" customHeight="1" thickBot="1" x14ac:dyDescent="0.3">
      <c r="A10" s="36"/>
      <c r="B10" s="47" t="s">
        <v>288</v>
      </c>
      <c r="C10" s="42" t="s">
        <v>22</v>
      </c>
      <c r="D10" s="40" t="s">
        <v>49</v>
      </c>
      <c r="E10" s="41" t="s">
        <v>15</v>
      </c>
      <c r="F10" s="6" t="s">
        <v>298</v>
      </c>
      <c r="G10" s="71">
        <v>1</v>
      </c>
      <c r="H10" s="72"/>
      <c r="I10" s="65"/>
      <c r="J10" s="73">
        <f t="shared" si="6"/>
        <v>0</v>
      </c>
      <c r="K10" s="73">
        <f t="shared" si="7"/>
        <v>0</v>
      </c>
      <c r="L10" s="74">
        <f t="shared" si="8"/>
        <v>0</v>
      </c>
      <c r="M10" s="4" t="s">
        <v>293</v>
      </c>
      <c r="N10" s="4"/>
      <c r="O10" s="11"/>
      <c r="P10" s="102"/>
      <c r="Q10" s="99"/>
      <c r="R10" s="100"/>
    </row>
    <row r="11" spans="1:18" ht="159.6" customHeight="1" thickBot="1" x14ac:dyDescent="0.3">
      <c r="A11" s="35"/>
      <c r="B11" s="1" t="s">
        <v>265</v>
      </c>
      <c r="C11" s="42" t="s">
        <v>23</v>
      </c>
      <c r="D11" s="40" t="s">
        <v>49</v>
      </c>
      <c r="E11" s="41" t="s">
        <v>15</v>
      </c>
      <c r="F11" s="6" t="s">
        <v>305</v>
      </c>
      <c r="G11" s="71">
        <v>1</v>
      </c>
      <c r="H11" s="72"/>
      <c r="I11" s="8"/>
      <c r="J11" s="73">
        <f t="shared" si="6"/>
        <v>0</v>
      </c>
      <c r="K11" s="73">
        <f t="shared" si="7"/>
        <v>0</v>
      </c>
      <c r="L11" s="74">
        <f t="shared" si="8"/>
        <v>0</v>
      </c>
      <c r="M11" s="4" t="s">
        <v>284</v>
      </c>
      <c r="N11" s="4"/>
      <c r="O11" s="4"/>
      <c r="P11" s="102"/>
      <c r="Q11" s="99"/>
      <c r="R11" s="100"/>
    </row>
    <row r="12" spans="1:18" ht="159.6" customHeight="1" thickBot="1" x14ac:dyDescent="0.3">
      <c r="A12" s="36"/>
      <c r="B12" s="47" t="s">
        <v>288</v>
      </c>
      <c r="C12" s="42" t="s">
        <v>25</v>
      </c>
      <c r="D12" s="40" t="s">
        <v>49</v>
      </c>
      <c r="E12" s="41" t="s">
        <v>15</v>
      </c>
      <c r="F12" s="27" t="s">
        <v>295</v>
      </c>
      <c r="G12" s="71">
        <v>1</v>
      </c>
      <c r="H12" s="72"/>
      <c r="I12" s="8"/>
      <c r="J12" s="73">
        <f t="shared" si="6"/>
        <v>0</v>
      </c>
      <c r="K12" s="73">
        <f t="shared" si="7"/>
        <v>0</v>
      </c>
      <c r="L12" s="74">
        <f t="shared" si="8"/>
        <v>0</v>
      </c>
      <c r="M12" s="4" t="s">
        <v>294</v>
      </c>
      <c r="N12" s="56"/>
      <c r="O12" s="4"/>
      <c r="P12" s="101"/>
      <c r="Q12" s="99"/>
      <c r="R12" s="107"/>
    </row>
    <row r="13" spans="1:18" ht="159.6" customHeight="1" thickBot="1" x14ac:dyDescent="0.3">
      <c r="A13" s="35"/>
      <c r="B13" s="1" t="s">
        <v>265</v>
      </c>
      <c r="C13" s="42" t="s">
        <v>27</v>
      </c>
      <c r="D13" s="40" t="s">
        <v>49</v>
      </c>
      <c r="E13" s="41" t="s">
        <v>15</v>
      </c>
      <c r="F13" s="27" t="s">
        <v>315</v>
      </c>
      <c r="G13" s="71">
        <v>2</v>
      </c>
      <c r="H13" s="72"/>
      <c r="I13" s="8"/>
      <c r="J13" s="73">
        <f t="shared" si="6"/>
        <v>0</v>
      </c>
      <c r="K13" s="73">
        <f t="shared" si="7"/>
        <v>0</v>
      </c>
      <c r="L13" s="74">
        <f t="shared" si="8"/>
        <v>0</v>
      </c>
      <c r="M13" s="4" t="s">
        <v>316</v>
      </c>
      <c r="N13" s="56"/>
      <c r="O13" s="28"/>
      <c r="P13" s="101"/>
      <c r="Q13" s="99"/>
      <c r="R13" s="107"/>
    </row>
    <row r="14" spans="1:18" ht="159.6" customHeight="1" thickBot="1" x14ac:dyDescent="0.3">
      <c r="A14" s="36"/>
      <c r="B14" s="47" t="s">
        <v>288</v>
      </c>
      <c r="C14" s="42" t="s">
        <v>29</v>
      </c>
      <c r="D14" s="40" t="s">
        <v>49</v>
      </c>
      <c r="E14" s="41" t="s">
        <v>15</v>
      </c>
      <c r="F14" s="27" t="s">
        <v>317</v>
      </c>
      <c r="G14" s="71">
        <v>1</v>
      </c>
      <c r="H14" s="72"/>
      <c r="I14" s="8"/>
      <c r="J14" s="73">
        <f t="shared" ref="J14" si="9">(G14*I14)+(H14*I14)</f>
        <v>0</v>
      </c>
      <c r="K14" s="73">
        <f t="shared" ref="K14" si="10">J14*0.2</f>
        <v>0</v>
      </c>
      <c r="L14" s="74">
        <f t="shared" ref="L14" si="11">SUM(J14:K14)</f>
        <v>0</v>
      </c>
      <c r="M14" s="4" t="s">
        <v>318</v>
      </c>
      <c r="N14" s="56"/>
      <c r="O14" s="4"/>
      <c r="P14" s="101"/>
      <c r="Q14" s="99"/>
      <c r="R14" s="107"/>
    </row>
    <row r="15" spans="1:18" ht="159.6" customHeight="1" thickBot="1" x14ac:dyDescent="0.3">
      <c r="A15" s="35"/>
      <c r="B15" s="1" t="s">
        <v>288</v>
      </c>
      <c r="C15" s="42" t="s">
        <v>30</v>
      </c>
      <c r="D15" s="40" t="s">
        <v>49</v>
      </c>
      <c r="E15" s="41" t="s">
        <v>15</v>
      </c>
      <c r="F15" s="6" t="s">
        <v>300</v>
      </c>
      <c r="G15" s="64">
        <v>1</v>
      </c>
      <c r="H15" s="66"/>
      <c r="I15" s="76"/>
      <c r="J15" s="73">
        <f t="shared" si="3"/>
        <v>0</v>
      </c>
      <c r="K15" s="73">
        <f t="shared" si="4"/>
        <v>0</v>
      </c>
      <c r="L15" s="74">
        <f t="shared" si="5"/>
        <v>0</v>
      </c>
      <c r="M15" s="59" t="s">
        <v>301</v>
      </c>
      <c r="N15" s="4"/>
      <c r="O15" s="4"/>
      <c r="P15" s="101"/>
      <c r="Q15" s="99"/>
      <c r="R15" s="107"/>
    </row>
    <row r="16" spans="1:18" ht="159.6" customHeight="1" thickBot="1" x14ac:dyDescent="0.3">
      <c r="A16" s="35"/>
      <c r="B16" s="1" t="s">
        <v>265</v>
      </c>
      <c r="C16" s="42" t="s">
        <v>31</v>
      </c>
      <c r="D16" s="40" t="s">
        <v>49</v>
      </c>
      <c r="E16" s="41" t="s">
        <v>15</v>
      </c>
      <c r="F16" s="6" t="s">
        <v>319</v>
      </c>
      <c r="G16" s="64">
        <v>36</v>
      </c>
      <c r="H16" s="66"/>
      <c r="I16" s="8"/>
      <c r="J16" s="73">
        <f t="shared" si="3"/>
        <v>0</v>
      </c>
      <c r="K16" s="73">
        <f t="shared" si="4"/>
        <v>0</v>
      </c>
      <c r="L16" s="74">
        <f t="shared" si="5"/>
        <v>0</v>
      </c>
      <c r="M16" s="4" t="s">
        <v>320</v>
      </c>
      <c r="N16" s="4"/>
      <c r="O16" s="13"/>
      <c r="P16" s="103"/>
      <c r="Q16" s="99"/>
      <c r="R16" s="107"/>
    </row>
    <row r="17" spans="1:18" ht="159.6" customHeight="1" thickBot="1" x14ac:dyDescent="0.3">
      <c r="A17" s="35"/>
      <c r="B17" s="47" t="s">
        <v>288</v>
      </c>
      <c r="C17" s="118" t="s">
        <v>24</v>
      </c>
      <c r="D17" s="40" t="s">
        <v>49</v>
      </c>
      <c r="E17" s="41" t="s">
        <v>15</v>
      </c>
      <c r="F17" s="27" t="s">
        <v>321</v>
      </c>
      <c r="G17" s="71">
        <v>1</v>
      </c>
      <c r="H17" s="72"/>
      <c r="I17" s="8"/>
      <c r="J17" s="73">
        <f t="shared" si="3"/>
        <v>0</v>
      </c>
      <c r="K17" s="73">
        <f t="shared" si="4"/>
        <v>0</v>
      </c>
      <c r="L17" s="74">
        <f t="shared" si="5"/>
        <v>0</v>
      </c>
      <c r="M17" s="4" t="s">
        <v>322</v>
      </c>
      <c r="N17" s="4"/>
      <c r="O17" s="14"/>
      <c r="P17" s="103"/>
      <c r="Q17" s="99"/>
      <c r="R17" s="107"/>
    </row>
    <row r="18" spans="1:18" ht="159.6" customHeight="1" thickBot="1" x14ac:dyDescent="0.3">
      <c r="A18" s="35"/>
      <c r="B18" s="1" t="s">
        <v>265</v>
      </c>
      <c r="C18" s="42" t="s">
        <v>32</v>
      </c>
      <c r="D18" s="40" t="s">
        <v>49</v>
      </c>
      <c r="E18" s="41" t="s">
        <v>15</v>
      </c>
      <c r="F18" s="6" t="s">
        <v>283</v>
      </c>
      <c r="G18" s="64">
        <v>1</v>
      </c>
      <c r="H18" s="66"/>
      <c r="I18" s="8"/>
      <c r="J18" s="73">
        <f t="shared" si="3"/>
        <v>0</v>
      </c>
      <c r="K18" s="73">
        <f t="shared" si="4"/>
        <v>0</v>
      </c>
      <c r="L18" s="74">
        <f t="shared" si="5"/>
        <v>0</v>
      </c>
      <c r="M18" s="4" t="s">
        <v>299</v>
      </c>
      <c r="N18" s="4"/>
      <c r="O18" s="14"/>
      <c r="P18" s="103"/>
      <c r="Q18" s="99"/>
      <c r="R18" s="107"/>
    </row>
    <row r="19" spans="1:18" ht="159.6" customHeight="1" thickBot="1" x14ac:dyDescent="0.3">
      <c r="A19" s="35"/>
      <c r="B19" s="1" t="s">
        <v>265</v>
      </c>
      <c r="C19" s="118" t="s">
        <v>26</v>
      </c>
      <c r="D19" s="40" t="s">
        <v>49</v>
      </c>
      <c r="E19" s="41" t="s">
        <v>15</v>
      </c>
      <c r="F19" s="27" t="s">
        <v>287</v>
      </c>
      <c r="G19" s="71"/>
      <c r="H19" s="72">
        <v>6</v>
      </c>
      <c r="I19" s="8"/>
      <c r="J19" s="73">
        <f t="shared" si="3"/>
        <v>0</v>
      </c>
      <c r="K19" s="73">
        <f t="shared" si="4"/>
        <v>0</v>
      </c>
      <c r="L19" s="74">
        <f t="shared" si="5"/>
        <v>0</v>
      </c>
      <c r="M19" s="4" t="s">
        <v>285</v>
      </c>
      <c r="N19" s="56" t="s">
        <v>286</v>
      </c>
      <c r="O19" s="28"/>
      <c r="P19" s="101"/>
      <c r="Q19" s="99"/>
      <c r="R19" s="107"/>
    </row>
    <row r="20" spans="1:18" ht="159.6" customHeight="1" x14ac:dyDescent="0.25">
      <c r="A20" s="35"/>
      <c r="B20" s="1" t="s">
        <v>289</v>
      </c>
      <c r="C20" s="42" t="s">
        <v>28</v>
      </c>
      <c r="D20" s="40" t="s">
        <v>49</v>
      </c>
      <c r="E20" s="41" t="s">
        <v>15</v>
      </c>
      <c r="F20" s="6" t="s">
        <v>129</v>
      </c>
      <c r="G20" s="64">
        <v>1</v>
      </c>
      <c r="H20" s="66"/>
      <c r="I20" s="8"/>
      <c r="J20" s="73">
        <v>0</v>
      </c>
      <c r="K20" s="73">
        <f t="shared" ref="K20" si="12">J20*0.2</f>
        <v>0</v>
      </c>
      <c r="L20" s="74">
        <f t="shared" ref="L20" si="13">SUM(J20:K20)</f>
        <v>0</v>
      </c>
      <c r="M20" s="4" t="s">
        <v>323</v>
      </c>
      <c r="N20" s="4"/>
      <c r="O20" s="13"/>
      <c r="P20" s="103"/>
      <c r="Q20" s="99"/>
      <c r="R20" s="107"/>
    </row>
    <row r="21" spans="1:18" ht="18.75" thickBot="1" x14ac:dyDescent="0.3">
      <c r="A21" s="18"/>
      <c r="B21" s="19"/>
      <c r="C21" s="19"/>
      <c r="D21" s="19"/>
      <c r="E21" s="19"/>
      <c r="F21" s="20"/>
      <c r="G21" s="80">
        <f>SUM(G5:G17)</f>
        <v>46</v>
      </c>
      <c r="H21" s="80">
        <f>SUM(H5:H17)</f>
        <v>107</v>
      </c>
      <c r="I21" s="81"/>
      <c r="J21" s="82">
        <f>SUM(J3:J20)</f>
        <v>0</v>
      </c>
      <c r="K21" s="82">
        <f>J21*0.2</f>
        <v>0</v>
      </c>
      <c r="L21" s="82">
        <f>SUM(J21:K21)</f>
        <v>0</v>
      </c>
      <c r="M21" s="23"/>
      <c r="N21" s="24"/>
      <c r="O21" s="25"/>
      <c r="P21" s="26"/>
    </row>
    <row r="22" spans="1:18" ht="57" customHeight="1" thickBot="1" x14ac:dyDescent="0.3">
      <c r="A22" s="119" t="s">
        <v>238</v>
      </c>
      <c r="B22" s="120"/>
      <c r="C22" s="120"/>
      <c r="D22" s="120"/>
      <c r="E22" s="120"/>
      <c r="F22" s="120"/>
      <c r="G22" s="120"/>
      <c r="H22" s="120"/>
      <c r="I22" s="120"/>
      <c r="J22" s="120"/>
      <c r="K22" s="120"/>
      <c r="L22" s="120"/>
      <c r="M22" s="120"/>
      <c r="N22" s="120"/>
      <c r="O22" s="120"/>
      <c r="P22" s="121"/>
    </row>
  </sheetData>
  <mergeCells count="2">
    <mergeCell ref="B1:N1"/>
    <mergeCell ref="A22:P22"/>
  </mergeCells>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25"/>
  <sheetViews>
    <sheetView topLeftCell="A19" zoomScale="89" zoomScaleNormal="100" workbookViewId="0">
      <selection activeCell="K27" sqref="K27"/>
    </sheetView>
  </sheetViews>
  <sheetFormatPr defaultColWidth="10.875" defaultRowHeight="15.75" x14ac:dyDescent="0.25"/>
  <cols>
    <col min="1" max="1" width="1.625" customWidth="1"/>
    <col min="2" max="3" width="4.625" customWidth="1"/>
    <col min="4" max="5" width="5.625" customWidth="1"/>
    <col min="6" max="6" width="34" customWidth="1"/>
    <col min="7" max="7" width="4.5" customWidth="1"/>
    <col min="8" max="8" width="5" customWidth="1"/>
    <col min="13" max="13" width="28.125" customWidth="1"/>
    <col min="14" max="14" width="50.375" customWidth="1"/>
    <col min="15" max="15" width="12.875" customWidth="1"/>
    <col min="16" max="16" width="9.625" customWidth="1"/>
    <col min="17" max="17" width="27.875" customWidth="1"/>
    <col min="18" max="18" width="30.125" style="77" customWidth="1"/>
  </cols>
  <sheetData>
    <row r="1" spans="1:18" ht="183.95" customHeight="1" thickBot="1" x14ac:dyDescent="0.3">
      <c r="A1" s="63"/>
      <c r="B1" s="122" t="s">
        <v>63</v>
      </c>
      <c r="C1" s="122"/>
      <c r="D1" s="122"/>
      <c r="E1" s="122"/>
      <c r="F1" s="122"/>
      <c r="G1" s="122"/>
      <c r="H1" s="122"/>
      <c r="I1" s="122"/>
      <c r="J1" s="122"/>
      <c r="K1" s="122"/>
      <c r="L1" s="122"/>
      <c r="M1" s="122"/>
      <c r="N1" s="123"/>
      <c r="O1" s="60" t="s">
        <v>170</v>
      </c>
      <c r="P1" s="61">
        <f>J24</f>
        <v>0</v>
      </c>
    </row>
    <row r="2" spans="1:18" s="54" customFormat="1" ht="84.75" thickBot="1" x14ac:dyDescent="0.3">
      <c r="A2" s="30"/>
      <c r="B2" s="45" t="s">
        <v>0</v>
      </c>
      <c r="C2" s="49" t="s">
        <v>1</v>
      </c>
      <c r="D2" s="62" t="s">
        <v>2</v>
      </c>
      <c r="E2" s="50" t="s">
        <v>3</v>
      </c>
      <c r="F2" s="31" t="s">
        <v>59</v>
      </c>
      <c r="G2" s="45" t="s">
        <v>4</v>
      </c>
      <c r="H2" s="31" t="s">
        <v>5</v>
      </c>
      <c r="I2" s="51" t="s">
        <v>6</v>
      </c>
      <c r="J2" s="52" t="s">
        <v>7</v>
      </c>
      <c r="K2" s="32" t="s">
        <v>8</v>
      </c>
      <c r="L2" s="33" t="s">
        <v>9</v>
      </c>
      <c r="M2" s="53" t="s">
        <v>60</v>
      </c>
      <c r="N2" s="32" t="s">
        <v>10</v>
      </c>
      <c r="O2" s="33" t="s">
        <v>11</v>
      </c>
      <c r="P2" s="53" t="s">
        <v>12</v>
      </c>
      <c r="Q2" s="95" t="s">
        <v>276</v>
      </c>
      <c r="R2" s="96" t="s">
        <v>277</v>
      </c>
    </row>
    <row r="3" spans="1:18" ht="243" thickBot="1" x14ac:dyDescent="0.3">
      <c r="A3" s="34"/>
      <c r="B3" s="44" t="s">
        <v>68</v>
      </c>
      <c r="C3" s="39" t="s">
        <v>13</v>
      </c>
      <c r="D3" s="46" t="s">
        <v>61</v>
      </c>
      <c r="E3" s="41" t="s">
        <v>15</v>
      </c>
      <c r="F3" s="2" t="s">
        <v>233</v>
      </c>
      <c r="G3" s="67">
        <v>1</v>
      </c>
      <c r="H3" s="68"/>
      <c r="I3" s="3"/>
      <c r="J3" s="69">
        <f t="shared" ref="J3:J19" si="0">(G3*I3)+(H3*I3)</f>
        <v>0</v>
      </c>
      <c r="K3" s="69">
        <f t="shared" ref="K3:K19" si="1">J3*0.2</f>
        <v>0</v>
      </c>
      <c r="L3" s="70">
        <f t="shared" ref="L3:L20" si="2">SUM(J3:K3)</f>
        <v>0</v>
      </c>
      <c r="M3" s="4" t="s">
        <v>65</v>
      </c>
      <c r="N3" s="55" t="s">
        <v>66</v>
      </c>
      <c r="O3" s="5"/>
      <c r="P3" s="105"/>
      <c r="Q3" s="97"/>
      <c r="R3" s="98"/>
    </row>
    <row r="4" spans="1:18" ht="159.6" customHeight="1" thickBot="1" x14ac:dyDescent="0.3">
      <c r="A4" s="35"/>
      <c r="B4" s="1" t="s">
        <v>68</v>
      </c>
      <c r="C4" s="42" t="s">
        <v>16</v>
      </c>
      <c r="D4" s="40" t="s">
        <v>61</v>
      </c>
      <c r="E4" s="41" t="s">
        <v>15</v>
      </c>
      <c r="F4" s="6" t="s">
        <v>90</v>
      </c>
      <c r="G4" s="71">
        <v>1</v>
      </c>
      <c r="H4" s="72"/>
      <c r="I4" s="65"/>
      <c r="J4" s="73">
        <f t="shared" si="0"/>
        <v>0</v>
      </c>
      <c r="K4" s="73">
        <f t="shared" si="1"/>
        <v>0</v>
      </c>
      <c r="L4" s="74">
        <f t="shared" si="2"/>
        <v>0</v>
      </c>
      <c r="M4" s="4" t="s">
        <v>92</v>
      </c>
      <c r="N4" s="4" t="s">
        <v>93</v>
      </c>
      <c r="O4" s="7"/>
      <c r="P4" s="106"/>
      <c r="Q4" s="99"/>
      <c r="R4" s="100"/>
    </row>
    <row r="5" spans="1:18" ht="159.6" customHeight="1" thickBot="1" x14ac:dyDescent="0.3">
      <c r="A5" s="35"/>
      <c r="B5" s="1" t="s">
        <v>98</v>
      </c>
      <c r="C5" s="42" t="s">
        <v>17</v>
      </c>
      <c r="D5" s="40" t="s">
        <v>61</v>
      </c>
      <c r="E5" s="41" t="s">
        <v>15</v>
      </c>
      <c r="F5" s="6" t="s">
        <v>94</v>
      </c>
      <c r="G5" s="71">
        <v>1</v>
      </c>
      <c r="H5" s="72"/>
      <c r="I5" s="8"/>
      <c r="J5" s="73">
        <f t="shared" si="0"/>
        <v>0</v>
      </c>
      <c r="K5" s="73">
        <f t="shared" si="1"/>
        <v>0</v>
      </c>
      <c r="L5" s="74">
        <f t="shared" si="2"/>
        <v>0</v>
      </c>
      <c r="M5" s="4" t="s">
        <v>95</v>
      </c>
      <c r="N5" s="4" t="s">
        <v>96</v>
      </c>
      <c r="O5" s="9" t="s">
        <v>97</v>
      </c>
      <c r="P5" s="101"/>
      <c r="Q5" s="99"/>
      <c r="R5" s="100"/>
    </row>
    <row r="6" spans="1:18" ht="409.6" thickBot="1" x14ac:dyDescent="0.3">
      <c r="A6" s="35"/>
      <c r="B6" s="47" t="s">
        <v>98</v>
      </c>
      <c r="C6" s="42" t="s">
        <v>18</v>
      </c>
      <c r="D6" s="40" t="s">
        <v>61</v>
      </c>
      <c r="E6" s="41" t="s">
        <v>15</v>
      </c>
      <c r="F6" s="27" t="s">
        <v>99</v>
      </c>
      <c r="G6" s="71">
        <v>1</v>
      </c>
      <c r="H6" s="72"/>
      <c r="I6" s="8"/>
      <c r="J6" s="73">
        <f t="shared" si="0"/>
        <v>0</v>
      </c>
      <c r="K6" s="73">
        <f t="shared" si="1"/>
        <v>0</v>
      </c>
      <c r="L6" s="74">
        <f t="shared" si="2"/>
        <v>0</v>
      </c>
      <c r="M6" s="4" t="s">
        <v>142</v>
      </c>
      <c r="N6" s="56" t="s">
        <v>100</v>
      </c>
      <c r="O6" s="10" t="s">
        <v>271</v>
      </c>
      <c r="P6" s="101"/>
      <c r="Q6" s="99"/>
      <c r="R6" s="100"/>
    </row>
    <row r="7" spans="1:18" ht="159.6" customHeight="1" thickBot="1" x14ac:dyDescent="0.3">
      <c r="A7" s="36"/>
      <c r="B7" s="1" t="s">
        <v>45</v>
      </c>
      <c r="C7" s="42" t="s">
        <v>19</v>
      </c>
      <c r="D7" s="40" t="s">
        <v>61</v>
      </c>
      <c r="E7" s="41" t="s">
        <v>15</v>
      </c>
      <c r="F7" s="27" t="s">
        <v>101</v>
      </c>
      <c r="G7" s="71">
        <v>2</v>
      </c>
      <c r="H7" s="72"/>
      <c r="I7" s="8"/>
      <c r="J7" s="73">
        <f t="shared" si="0"/>
        <v>0</v>
      </c>
      <c r="K7" s="73">
        <f t="shared" si="1"/>
        <v>0</v>
      </c>
      <c r="L7" s="74">
        <f t="shared" si="2"/>
        <v>0</v>
      </c>
      <c r="M7" s="56" t="s">
        <v>102</v>
      </c>
      <c r="N7" s="56" t="s">
        <v>103</v>
      </c>
      <c r="O7" s="10"/>
      <c r="P7" s="101"/>
      <c r="Q7" s="99"/>
      <c r="R7" s="100"/>
    </row>
    <row r="8" spans="1:18" ht="159.6" customHeight="1" thickBot="1" x14ac:dyDescent="0.3">
      <c r="A8" s="36"/>
      <c r="B8" s="1" t="s">
        <v>45</v>
      </c>
      <c r="C8" s="42" t="s">
        <v>20</v>
      </c>
      <c r="D8" s="40" t="s">
        <v>61</v>
      </c>
      <c r="E8" s="41" t="s">
        <v>15</v>
      </c>
      <c r="F8" s="27" t="s">
        <v>107</v>
      </c>
      <c r="G8" s="71">
        <v>2</v>
      </c>
      <c r="H8" s="66"/>
      <c r="I8" s="8"/>
      <c r="J8" s="73">
        <f t="shared" si="0"/>
        <v>0</v>
      </c>
      <c r="K8" s="73">
        <f t="shared" si="1"/>
        <v>0</v>
      </c>
      <c r="L8" s="74">
        <f t="shared" si="2"/>
        <v>0</v>
      </c>
      <c r="M8" s="56" t="s">
        <v>104</v>
      </c>
      <c r="N8" s="57" t="s">
        <v>104</v>
      </c>
      <c r="O8" s="11"/>
      <c r="P8" s="102"/>
      <c r="Q8" s="99"/>
      <c r="R8" s="100"/>
    </row>
    <row r="9" spans="1:18" ht="159.6" customHeight="1" thickBot="1" x14ac:dyDescent="0.3">
      <c r="A9" s="35"/>
      <c r="B9" s="1" t="s">
        <v>45</v>
      </c>
      <c r="C9" s="42" t="s">
        <v>21</v>
      </c>
      <c r="D9" s="40" t="s">
        <v>61</v>
      </c>
      <c r="E9" s="41" t="s">
        <v>15</v>
      </c>
      <c r="F9" s="27" t="s">
        <v>109</v>
      </c>
      <c r="G9" s="75">
        <v>1</v>
      </c>
      <c r="H9" s="66"/>
      <c r="I9" s="8"/>
      <c r="J9" s="73">
        <f t="shared" si="0"/>
        <v>0</v>
      </c>
      <c r="K9" s="73">
        <f t="shared" si="1"/>
        <v>0</v>
      </c>
      <c r="L9" s="74">
        <f t="shared" si="2"/>
        <v>0</v>
      </c>
      <c r="M9" s="4" t="s">
        <v>105</v>
      </c>
      <c r="N9" s="4" t="s">
        <v>106</v>
      </c>
      <c r="O9" s="4"/>
      <c r="P9" s="102"/>
      <c r="Q9" s="99"/>
      <c r="R9" s="100"/>
    </row>
    <row r="10" spans="1:18" ht="159.6" customHeight="1" thickBot="1" x14ac:dyDescent="0.3">
      <c r="A10" s="36"/>
      <c r="B10" s="1" t="s">
        <v>45</v>
      </c>
      <c r="C10" s="42" t="s">
        <v>22</v>
      </c>
      <c r="D10" s="40" t="s">
        <v>61</v>
      </c>
      <c r="E10" s="41" t="s">
        <v>15</v>
      </c>
      <c r="F10" s="6" t="s">
        <v>108</v>
      </c>
      <c r="G10" s="64">
        <v>4</v>
      </c>
      <c r="H10" s="66"/>
      <c r="I10" s="8"/>
      <c r="J10" s="73">
        <f t="shared" si="0"/>
        <v>0</v>
      </c>
      <c r="K10" s="73">
        <f t="shared" si="1"/>
        <v>0</v>
      </c>
      <c r="L10" s="74">
        <f t="shared" si="2"/>
        <v>0</v>
      </c>
      <c r="M10" s="4" t="s">
        <v>110</v>
      </c>
      <c r="N10" s="56" t="s">
        <v>245</v>
      </c>
      <c r="O10" s="4"/>
      <c r="P10" s="101"/>
      <c r="Q10" s="99"/>
      <c r="R10" s="107"/>
    </row>
    <row r="11" spans="1:18" ht="159.6" customHeight="1" thickBot="1" x14ac:dyDescent="0.3">
      <c r="A11" s="35"/>
      <c r="B11" s="1" t="s">
        <v>45</v>
      </c>
      <c r="C11" s="42" t="s">
        <v>23</v>
      </c>
      <c r="D11" s="40" t="s">
        <v>61</v>
      </c>
      <c r="E11" s="41" t="s">
        <v>15</v>
      </c>
      <c r="F11" s="29" t="s">
        <v>111</v>
      </c>
      <c r="G11" s="64">
        <v>1</v>
      </c>
      <c r="H11" s="66"/>
      <c r="I11" s="12"/>
      <c r="J11" s="73">
        <f t="shared" si="0"/>
        <v>0</v>
      </c>
      <c r="K11" s="73">
        <f t="shared" si="1"/>
        <v>0</v>
      </c>
      <c r="L11" s="74">
        <f t="shared" si="2"/>
        <v>0</v>
      </c>
      <c r="M11" s="4" t="s">
        <v>112</v>
      </c>
      <c r="N11" s="4" t="s">
        <v>252</v>
      </c>
      <c r="O11" s="28"/>
      <c r="P11" s="101"/>
      <c r="Q11" s="99"/>
      <c r="R11" s="107"/>
    </row>
    <row r="12" spans="1:18" ht="159.6" customHeight="1" thickBot="1" x14ac:dyDescent="0.3">
      <c r="A12" s="35"/>
      <c r="B12" s="1" t="s">
        <v>68</v>
      </c>
      <c r="C12" s="42" t="s">
        <v>25</v>
      </c>
      <c r="D12" s="40" t="s">
        <v>61</v>
      </c>
      <c r="E12" s="41" t="s">
        <v>15</v>
      </c>
      <c r="F12" s="6" t="s">
        <v>124</v>
      </c>
      <c r="G12" s="64">
        <v>1</v>
      </c>
      <c r="H12" s="66"/>
      <c r="I12" s="76"/>
      <c r="J12" s="73">
        <f>(G12*I12)+(H12*I12)</f>
        <v>0</v>
      </c>
      <c r="K12" s="73">
        <f>J12*0.2</f>
        <v>0</v>
      </c>
      <c r="L12" s="74">
        <f>SUM(J12:K12)</f>
        <v>0</v>
      </c>
      <c r="M12" s="59" t="s">
        <v>125</v>
      </c>
      <c r="N12" s="4" t="s">
        <v>126</v>
      </c>
      <c r="O12" s="4"/>
      <c r="P12" s="101"/>
      <c r="Q12" s="99"/>
      <c r="R12" s="107"/>
    </row>
    <row r="13" spans="1:18" ht="285.75" thickBot="1" x14ac:dyDescent="0.3">
      <c r="A13" s="35"/>
      <c r="B13" s="1" t="s">
        <v>118</v>
      </c>
      <c r="C13" s="42" t="s">
        <v>27</v>
      </c>
      <c r="D13" s="40" t="s">
        <v>61</v>
      </c>
      <c r="E13" s="41" t="s">
        <v>15</v>
      </c>
      <c r="F13" s="6" t="s">
        <v>115</v>
      </c>
      <c r="G13" s="64">
        <v>1</v>
      </c>
      <c r="H13" s="66"/>
      <c r="I13" s="8"/>
      <c r="J13" s="73">
        <f t="shared" si="0"/>
        <v>0</v>
      </c>
      <c r="K13" s="73">
        <f t="shared" si="1"/>
        <v>0</v>
      </c>
      <c r="L13" s="74">
        <f t="shared" si="2"/>
        <v>0</v>
      </c>
      <c r="M13" s="59" t="s">
        <v>234</v>
      </c>
      <c r="N13" s="4" t="s">
        <v>116</v>
      </c>
      <c r="O13" s="13"/>
      <c r="P13" s="103"/>
      <c r="Q13" s="99"/>
      <c r="R13" s="107"/>
    </row>
    <row r="14" spans="1:18" ht="159.6" customHeight="1" thickBot="1" x14ac:dyDescent="0.3">
      <c r="A14" s="35"/>
      <c r="B14" s="1" t="s">
        <v>117</v>
      </c>
      <c r="C14" s="42" t="s">
        <v>29</v>
      </c>
      <c r="D14" s="40" t="s">
        <v>61</v>
      </c>
      <c r="E14" s="41" t="s">
        <v>15</v>
      </c>
      <c r="F14" s="6" t="s">
        <v>119</v>
      </c>
      <c r="G14" s="64">
        <v>1</v>
      </c>
      <c r="H14" s="66"/>
      <c r="I14" s="8"/>
      <c r="J14" s="73">
        <f t="shared" si="0"/>
        <v>0</v>
      </c>
      <c r="K14" s="73">
        <f t="shared" si="1"/>
        <v>0</v>
      </c>
      <c r="L14" s="74">
        <f t="shared" si="2"/>
        <v>0</v>
      </c>
      <c r="M14" s="59" t="s">
        <v>121</v>
      </c>
      <c r="N14" s="4" t="s">
        <v>120</v>
      </c>
      <c r="O14" s="14"/>
      <c r="P14" s="103"/>
      <c r="Q14" s="99"/>
      <c r="R14" s="107"/>
    </row>
    <row r="15" spans="1:18" ht="159.6" customHeight="1" thickBot="1" x14ac:dyDescent="0.3">
      <c r="A15" s="37"/>
      <c r="B15" s="1" t="s">
        <v>117</v>
      </c>
      <c r="C15" s="43" t="s">
        <v>30</v>
      </c>
      <c r="D15" s="40" t="s">
        <v>61</v>
      </c>
      <c r="E15" s="41" t="s">
        <v>15</v>
      </c>
      <c r="F15" s="29" t="s">
        <v>268</v>
      </c>
      <c r="G15" s="75">
        <v>1</v>
      </c>
      <c r="H15" s="66"/>
      <c r="I15" s="8"/>
      <c r="J15" s="73">
        <f t="shared" si="0"/>
        <v>0</v>
      </c>
      <c r="K15" s="73">
        <f t="shared" si="1"/>
        <v>0</v>
      </c>
      <c r="L15" s="74">
        <f t="shared" si="2"/>
        <v>0</v>
      </c>
      <c r="M15" s="4" t="s">
        <v>269</v>
      </c>
      <c r="N15" s="4" t="s">
        <v>270</v>
      </c>
      <c r="O15" s="17"/>
      <c r="P15" s="104"/>
      <c r="Q15" s="99"/>
      <c r="R15" s="107"/>
    </row>
    <row r="16" spans="1:18" ht="159.6" customHeight="1" thickBot="1" x14ac:dyDescent="0.3">
      <c r="A16" s="37"/>
      <c r="B16" s="1" t="s">
        <v>75</v>
      </c>
      <c r="C16" s="43" t="s">
        <v>31</v>
      </c>
      <c r="D16" s="40" t="s">
        <v>61</v>
      </c>
      <c r="E16" s="41" t="s">
        <v>15</v>
      </c>
      <c r="F16" s="48" t="s">
        <v>128</v>
      </c>
      <c r="G16" s="75">
        <v>1</v>
      </c>
      <c r="H16" s="66"/>
      <c r="I16" s="8"/>
      <c r="J16" s="73">
        <f t="shared" si="0"/>
        <v>0</v>
      </c>
      <c r="K16" s="73">
        <f t="shared" si="1"/>
        <v>0</v>
      </c>
      <c r="L16" s="74">
        <f t="shared" si="2"/>
        <v>0</v>
      </c>
      <c r="M16" s="4" t="s">
        <v>127</v>
      </c>
      <c r="N16" s="4" t="s">
        <v>278</v>
      </c>
      <c r="O16" s="17"/>
      <c r="P16" s="104"/>
      <c r="Q16" s="99"/>
      <c r="R16" s="107"/>
    </row>
    <row r="17" spans="1:18" ht="159.6" customHeight="1" thickBot="1" x14ac:dyDescent="0.3">
      <c r="A17" s="37"/>
      <c r="B17" s="47" t="s">
        <v>91</v>
      </c>
      <c r="C17" s="43" t="s">
        <v>24</v>
      </c>
      <c r="D17" s="40" t="s">
        <v>61</v>
      </c>
      <c r="E17" s="41" t="s">
        <v>15</v>
      </c>
      <c r="F17" s="91" t="s">
        <v>246</v>
      </c>
      <c r="G17" s="64">
        <v>1</v>
      </c>
      <c r="H17" s="86"/>
      <c r="I17" s="87"/>
      <c r="J17" s="92">
        <f t="shared" si="0"/>
        <v>0</v>
      </c>
      <c r="K17" s="92">
        <f t="shared" si="1"/>
        <v>0</v>
      </c>
      <c r="L17" s="93">
        <f t="shared" si="2"/>
        <v>0</v>
      </c>
      <c r="M17" s="94" t="s">
        <v>132</v>
      </c>
      <c r="N17" s="90" t="s">
        <v>253</v>
      </c>
      <c r="O17" s="17"/>
      <c r="P17" s="104"/>
      <c r="Q17" s="99"/>
      <c r="R17" s="107"/>
    </row>
    <row r="18" spans="1:18" ht="159.6" customHeight="1" thickBot="1" x14ac:dyDescent="0.3">
      <c r="A18" s="37"/>
      <c r="B18" s="1" t="s">
        <v>91</v>
      </c>
      <c r="C18" s="43" t="s">
        <v>32</v>
      </c>
      <c r="D18" s="40" t="s">
        <v>61</v>
      </c>
      <c r="E18" s="41" t="s">
        <v>15</v>
      </c>
      <c r="F18" s="15" t="s">
        <v>135</v>
      </c>
      <c r="G18" s="64">
        <v>5</v>
      </c>
      <c r="H18" s="66"/>
      <c r="I18" s="76"/>
      <c r="J18" s="73">
        <f t="shared" si="0"/>
        <v>0</v>
      </c>
      <c r="K18" s="73">
        <f t="shared" si="1"/>
        <v>0</v>
      </c>
      <c r="L18" s="74">
        <f t="shared" si="2"/>
        <v>0</v>
      </c>
      <c r="M18" s="16" t="s">
        <v>136</v>
      </c>
      <c r="N18" s="16" t="s">
        <v>134</v>
      </c>
      <c r="O18" s="17"/>
      <c r="P18" s="104"/>
      <c r="Q18" s="99"/>
      <c r="R18" s="107"/>
    </row>
    <row r="19" spans="1:18" ht="159.6" customHeight="1" thickBot="1" x14ac:dyDescent="0.3">
      <c r="A19" s="37"/>
      <c r="B19" s="1" t="s">
        <v>143</v>
      </c>
      <c r="C19" s="43" t="s">
        <v>26</v>
      </c>
      <c r="D19" s="40" t="s">
        <v>61</v>
      </c>
      <c r="E19" s="41" t="s">
        <v>15</v>
      </c>
      <c r="F19" s="15" t="s">
        <v>133</v>
      </c>
      <c r="G19" s="64">
        <v>3</v>
      </c>
      <c r="H19" s="66"/>
      <c r="I19" s="76"/>
      <c r="J19" s="73">
        <f t="shared" si="0"/>
        <v>0</v>
      </c>
      <c r="K19" s="73">
        <f t="shared" si="1"/>
        <v>0</v>
      </c>
      <c r="L19" s="74">
        <f t="shared" si="2"/>
        <v>0</v>
      </c>
      <c r="M19" s="58" t="s">
        <v>137</v>
      </c>
      <c r="N19" s="58" t="s">
        <v>138</v>
      </c>
      <c r="O19" s="17"/>
      <c r="P19" s="104"/>
      <c r="Q19" s="110"/>
      <c r="R19" s="111"/>
    </row>
    <row r="20" spans="1:18" ht="159.6" customHeight="1" thickBot="1" x14ac:dyDescent="0.3">
      <c r="A20" s="37"/>
      <c r="B20" s="1" t="s">
        <v>45</v>
      </c>
      <c r="C20" s="43" t="s">
        <v>28</v>
      </c>
      <c r="D20" s="40" t="s">
        <v>61</v>
      </c>
      <c r="E20" s="41" t="s">
        <v>15</v>
      </c>
      <c r="F20" s="15" t="s">
        <v>140</v>
      </c>
      <c r="G20" s="64">
        <v>1</v>
      </c>
      <c r="H20" s="66"/>
      <c r="I20" s="76"/>
      <c r="J20" s="73">
        <f>(G20*I20)+(H20*I20)</f>
        <v>0</v>
      </c>
      <c r="K20" s="73">
        <f t="shared" ref="K20" si="3">J20*0.2</f>
        <v>0</v>
      </c>
      <c r="L20" s="74">
        <f t="shared" si="2"/>
        <v>0</v>
      </c>
      <c r="M20" s="16" t="s">
        <v>141</v>
      </c>
      <c r="N20" s="16" t="s">
        <v>139</v>
      </c>
      <c r="O20" s="17"/>
      <c r="P20" s="104"/>
      <c r="Q20" s="99"/>
      <c r="R20" s="107"/>
    </row>
    <row r="21" spans="1:18" ht="159.6" customHeight="1" thickBot="1" x14ac:dyDescent="0.3">
      <c r="A21" s="37"/>
      <c r="B21" s="1" t="s">
        <v>68</v>
      </c>
      <c r="C21" s="43" t="s">
        <v>33</v>
      </c>
      <c r="D21" s="40" t="s">
        <v>61</v>
      </c>
      <c r="E21" s="41" t="s">
        <v>52</v>
      </c>
      <c r="F21" s="15" t="s">
        <v>145</v>
      </c>
      <c r="G21" s="64">
        <v>1</v>
      </c>
      <c r="H21" s="66"/>
      <c r="I21" s="76"/>
      <c r="J21" s="73">
        <f t="shared" ref="J21:J23" si="4">(G21*I21)+(H21*I21)</f>
        <v>0</v>
      </c>
      <c r="K21" s="73">
        <f t="shared" ref="K21:K23" si="5">J21*0.2</f>
        <v>0</v>
      </c>
      <c r="L21" s="74">
        <f t="shared" ref="L21:L23" si="6">SUM(J21:K21)</f>
        <v>0</v>
      </c>
      <c r="M21" s="16" t="s">
        <v>144</v>
      </c>
      <c r="N21" s="16" t="s">
        <v>146</v>
      </c>
      <c r="O21" s="17"/>
      <c r="P21" s="104"/>
      <c r="Q21" s="99"/>
      <c r="R21" s="107"/>
    </row>
    <row r="22" spans="1:18" ht="159.6" customHeight="1" thickBot="1" x14ac:dyDescent="0.3">
      <c r="A22" s="38"/>
      <c r="B22" s="1" t="s">
        <v>68</v>
      </c>
      <c r="C22" s="43" t="s">
        <v>34</v>
      </c>
      <c r="D22" s="40" t="s">
        <v>61</v>
      </c>
      <c r="E22" s="41" t="s">
        <v>15</v>
      </c>
      <c r="F22" s="15" t="s">
        <v>257</v>
      </c>
      <c r="G22" s="64">
        <v>1</v>
      </c>
      <c r="H22" s="66"/>
      <c r="I22" s="76"/>
      <c r="J22" s="73">
        <f t="shared" si="4"/>
        <v>0</v>
      </c>
      <c r="K22" s="73">
        <f t="shared" si="5"/>
        <v>0</v>
      </c>
      <c r="L22" s="74">
        <f t="shared" si="6"/>
        <v>0</v>
      </c>
      <c r="M22" s="16" t="s">
        <v>255</v>
      </c>
      <c r="N22" s="16" t="s">
        <v>254</v>
      </c>
      <c r="O22" s="17"/>
      <c r="P22" s="17"/>
      <c r="Q22" s="99"/>
      <c r="R22" s="107"/>
    </row>
    <row r="23" spans="1:18" ht="159.6" customHeight="1" thickBot="1" x14ac:dyDescent="0.3">
      <c r="A23" s="38"/>
      <c r="B23" s="1" t="s">
        <v>247</v>
      </c>
      <c r="C23" s="43" t="s">
        <v>54</v>
      </c>
      <c r="D23" s="40" t="s">
        <v>61</v>
      </c>
      <c r="E23" s="88" t="s">
        <v>15</v>
      </c>
      <c r="F23" s="85" t="s">
        <v>258</v>
      </c>
      <c r="G23" s="64">
        <v>1</v>
      </c>
      <c r="H23" s="66"/>
      <c r="I23" s="76"/>
      <c r="J23" s="73">
        <f t="shared" si="4"/>
        <v>0</v>
      </c>
      <c r="K23" s="73">
        <f t="shared" si="5"/>
        <v>0</v>
      </c>
      <c r="L23" s="74">
        <f t="shared" si="6"/>
        <v>0</v>
      </c>
      <c r="M23" s="83" t="s">
        <v>259</v>
      </c>
      <c r="N23" s="83" t="s">
        <v>256</v>
      </c>
      <c r="O23" s="16"/>
      <c r="P23" s="17"/>
      <c r="Q23" s="108"/>
      <c r="R23" s="109"/>
    </row>
    <row r="24" spans="1:18" ht="18.75" thickBot="1" x14ac:dyDescent="0.3">
      <c r="A24" s="18"/>
      <c r="B24" s="19"/>
      <c r="C24" s="19"/>
      <c r="D24" s="19"/>
      <c r="E24" s="19"/>
      <c r="F24" s="20"/>
      <c r="G24" s="80">
        <f>SUM(G10:G22)</f>
        <v>22</v>
      </c>
      <c r="H24" s="80">
        <f>SUM(H10:H22)</f>
        <v>0</v>
      </c>
      <c r="I24" s="81"/>
      <c r="J24" s="82">
        <f>SUM(J10:J23)</f>
        <v>0</v>
      </c>
      <c r="K24" s="82">
        <f>J24*0.2</f>
        <v>0</v>
      </c>
      <c r="L24" s="82">
        <f>SUM(J24:K24)</f>
        <v>0</v>
      </c>
      <c r="M24" s="23"/>
      <c r="N24" s="24"/>
      <c r="O24" s="25"/>
      <c r="P24" s="26"/>
    </row>
    <row r="25" spans="1:18" ht="57" customHeight="1" thickBot="1" x14ac:dyDescent="0.3">
      <c r="A25" s="119" t="s">
        <v>238</v>
      </c>
      <c r="B25" s="120"/>
      <c r="C25" s="120"/>
      <c r="D25" s="120"/>
      <c r="E25" s="120"/>
      <c r="F25" s="120"/>
      <c r="G25" s="120"/>
      <c r="H25" s="120"/>
      <c r="I25" s="120"/>
      <c r="J25" s="120"/>
      <c r="K25" s="120"/>
      <c r="L25" s="120"/>
      <c r="M25" s="120"/>
      <c r="N25" s="120"/>
      <c r="O25" s="120"/>
      <c r="P25" s="121"/>
    </row>
  </sheetData>
  <mergeCells count="2">
    <mergeCell ref="B1:N1"/>
    <mergeCell ref="A25:P25"/>
  </mergeCells>
  <phoneticPr fontId="28" type="noConversion"/>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0"/>
  <sheetViews>
    <sheetView tabSelected="1" topLeftCell="A14" zoomScale="75" zoomScaleNormal="90" workbookViewId="0">
      <selection activeCell="J23" sqref="J23"/>
    </sheetView>
  </sheetViews>
  <sheetFormatPr defaultColWidth="10.875" defaultRowHeight="15.75" x14ac:dyDescent="0.25"/>
  <cols>
    <col min="1" max="1" width="1.625" customWidth="1"/>
    <col min="2" max="3" width="4.625" customWidth="1"/>
    <col min="4" max="5" width="5.625" customWidth="1"/>
    <col min="6" max="6" width="34" customWidth="1"/>
    <col min="7" max="7" width="4.5" customWidth="1"/>
    <col min="8" max="8" width="5" customWidth="1"/>
    <col min="13" max="13" width="28.125" customWidth="1"/>
    <col min="14" max="14" width="50.375" customWidth="1"/>
    <col min="15" max="15" width="12.875" customWidth="1"/>
    <col min="16" max="16" width="9.625" customWidth="1"/>
    <col min="17" max="17" width="25.625" customWidth="1"/>
    <col min="18" max="18" width="30.125" style="77" customWidth="1"/>
  </cols>
  <sheetData>
    <row r="1" spans="1:18" ht="183.95" customHeight="1" thickBot="1" x14ac:dyDescent="0.3">
      <c r="A1" s="63"/>
      <c r="B1" s="124" t="s">
        <v>67</v>
      </c>
      <c r="C1" s="122"/>
      <c r="D1" s="122"/>
      <c r="E1" s="122"/>
      <c r="F1" s="122"/>
      <c r="G1" s="122"/>
      <c r="H1" s="122"/>
      <c r="I1" s="122"/>
      <c r="J1" s="122"/>
      <c r="K1" s="122"/>
      <c r="L1" s="122"/>
      <c r="M1" s="122"/>
      <c r="N1" s="123"/>
      <c r="O1" s="60" t="s">
        <v>169</v>
      </c>
      <c r="P1" s="61">
        <f>J15</f>
        <v>0</v>
      </c>
    </row>
    <row r="2" spans="1:18" s="54" customFormat="1" ht="84.75" thickBot="1" x14ac:dyDescent="0.3">
      <c r="A2" s="30"/>
      <c r="B2" s="45" t="s">
        <v>0</v>
      </c>
      <c r="C2" s="49" t="s">
        <v>1</v>
      </c>
      <c r="D2" s="62" t="s">
        <v>2</v>
      </c>
      <c r="E2" s="50" t="s">
        <v>3</v>
      </c>
      <c r="F2" s="31" t="s">
        <v>59</v>
      </c>
      <c r="G2" s="45" t="s">
        <v>4</v>
      </c>
      <c r="H2" s="31" t="s">
        <v>5</v>
      </c>
      <c r="I2" s="51" t="s">
        <v>6</v>
      </c>
      <c r="J2" s="52" t="s">
        <v>7</v>
      </c>
      <c r="K2" s="32" t="s">
        <v>8</v>
      </c>
      <c r="L2" s="33" t="s">
        <v>9</v>
      </c>
      <c r="M2" s="53" t="s">
        <v>60</v>
      </c>
      <c r="N2" s="32" t="s">
        <v>10</v>
      </c>
      <c r="O2" s="33" t="s">
        <v>11</v>
      </c>
      <c r="P2" s="33" t="s">
        <v>12</v>
      </c>
      <c r="Q2" s="113" t="s">
        <v>276</v>
      </c>
      <c r="R2" s="114" t="s">
        <v>277</v>
      </c>
    </row>
    <row r="3" spans="1:18" ht="300" thickBot="1" x14ac:dyDescent="0.3">
      <c r="A3" s="34"/>
      <c r="B3" s="44" t="s">
        <v>36</v>
      </c>
      <c r="C3" s="39" t="s">
        <v>13</v>
      </c>
      <c r="D3" s="46" t="s">
        <v>70</v>
      </c>
      <c r="E3" s="41" t="s">
        <v>15</v>
      </c>
      <c r="F3" s="2" t="s">
        <v>173</v>
      </c>
      <c r="G3" s="67">
        <v>4</v>
      </c>
      <c r="H3" s="68"/>
      <c r="I3" s="3"/>
      <c r="J3" s="69">
        <f t="shared" ref="J3:J16" si="0">(G3*I3)+(H3*I3)</f>
        <v>0</v>
      </c>
      <c r="K3" s="69">
        <f t="shared" ref="K3:K16" si="1">J3*0.2</f>
        <v>0</v>
      </c>
      <c r="L3" s="70">
        <f t="shared" ref="L3:L16" si="2">SUM(J3:K3)</f>
        <v>0</v>
      </c>
      <c r="M3" s="4" t="s">
        <v>78</v>
      </c>
      <c r="N3" s="55" t="s">
        <v>80</v>
      </c>
      <c r="O3" s="5" t="s">
        <v>69</v>
      </c>
      <c r="P3" s="105"/>
      <c r="Q3" s="115"/>
      <c r="R3" s="116"/>
    </row>
    <row r="4" spans="1:18" ht="271.5" thickBot="1" x14ac:dyDescent="0.3">
      <c r="A4" s="35"/>
      <c r="B4" s="1" t="s">
        <v>36</v>
      </c>
      <c r="C4" s="42" t="s">
        <v>16</v>
      </c>
      <c r="D4" s="40" t="s">
        <v>70</v>
      </c>
      <c r="E4" s="41" t="s">
        <v>15</v>
      </c>
      <c r="F4" s="6" t="s">
        <v>174</v>
      </c>
      <c r="G4" s="71">
        <v>7</v>
      </c>
      <c r="H4" s="72"/>
      <c r="I4" s="65"/>
      <c r="J4" s="73">
        <f t="shared" si="0"/>
        <v>0</v>
      </c>
      <c r="K4" s="73">
        <f t="shared" si="1"/>
        <v>0</v>
      </c>
      <c r="L4" s="74">
        <f t="shared" si="2"/>
        <v>0</v>
      </c>
      <c r="M4" s="4" t="s">
        <v>78</v>
      </c>
      <c r="N4" s="4" t="s">
        <v>79</v>
      </c>
      <c r="O4" s="7" t="s">
        <v>69</v>
      </c>
      <c r="P4" s="106"/>
      <c r="Q4" s="99"/>
      <c r="R4" s="100"/>
    </row>
    <row r="5" spans="1:18" ht="159.6" customHeight="1" thickBot="1" x14ac:dyDescent="0.3">
      <c r="A5" s="35"/>
      <c r="B5" s="1" t="s">
        <v>36</v>
      </c>
      <c r="C5" s="42" t="s">
        <v>17</v>
      </c>
      <c r="D5" s="40" t="s">
        <v>70</v>
      </c>
      <c r="E5" s="41" t="s">
        <v>15</v>
      </c>
      <c r="F5" s="6" t="s">
        <v>81</v>
      </c>
      <c r="G5" s="71">
        <v>1</v>
      </c>
      <c r="H5" s="72"/>
      <c r="I5" s="8"/>
      <c r="J5" s="73">
        <f t="shared" si="0"/>
        <v>0</v>
      </c>
      <c r="K5" s="73">
        <f t="shared" si="1"/>
        <v>0</v>
      </c>
      <c r="L5" s="74">
        <f t="shared" si="2"/>
        <v>0</v>
      </c>
      <c r="M5" s="4" t="s">
        <v>82</v>
      </c>
      <c r="N5" s="4" t="s">
        <v>84</v>
      </c>
      <c r="O5" s="9" t="s">
        <v>83</v>
      </c>
      <c r="P5" s="101"/>
      <c r="Q5" s="99"/>
      <c r="R5" s="107"/>
    </row>
    <row r="6" spans="1:18" ht="159.6" customHeight="1" thickBot="1" x14ac:dyDescent="0.3">
      <c r="A6" s="35"/>
      <c r="B6" s="47" t="s">
        <v>45</v>
      </c>
      <c r="C6" s="42" t="s">
        <v>18</v>
      </c>
      <c r="D6" s="40" t="s">
        <v>70</v>
      </c>
      <c r="E6" s="41" t="s">
        <v>15</v>
      </c>
      <c r="F6" s="27" t="s">
        <v>72</v>
      </c>
      <c r="G6" s="71">
        <v>1</v>
      </c>
      <c r="H6" s="72"/>
      <c r="I6" s="8"/>
      <c r="J6" s="73">
        <f t="shared" si="0"/>
        <v>0</v>
      </c>
      <c r="K6" s="73">
        <f t="shared" si="1"/>
        <v>0</v>
      </c>
      <c r="L6" s="74">
        <f t="shared" si="2"/>
        <v>0</v>
      </c>
      <c r="M6" s="4" t="s">
        <v>85</v>
      </c>
      <c r="N6" s="56" t="s">
        <v>89</v>
      </c>
      <c r="O6" s="10" t="s">
        <v>86</v>
      </c>
      <c r="P6" s="101"/>
      <c r="Q6" s="99"/>
      <c r="R6" s="107"/>
    </row>
    <row r="7" spans="1:18" ht="159.6" customHeight="1" thickBot="1" x14ac:dyDescent="0.3">
      <c r="A7" s="36"/>
      <c r="B7" s="1" t="s">
        <v>45</v>
      </c>
      <c r="C7" s="42" t="s">
        <v>19</v>
      </c>
      <c r="D7" s="40" t="s">
        <v>70</v>
      </c>
      <c r="E7" s="41" t="s">
        <v>15</v>
      </c>
      <c r="F7" s="6" t="s">
        <v>71</v>
      </c>
      <c r="G7" s="71">
        <v>4</v>
      </c>
      <c r="H7" s="72"/>
      <c r="I7" s="8"/>
      <c r="J7" s="73">
        <f t="shared" si="0"/>
        <v>0</v>
      </c>
      <c r="K7" s="73">
        <f t="shared" si="1"/>
        <v>0</v>
      </c>
      <c r="L7" s="74">
        <f t="shared" si="2"/>
        <v>0</v>
      </c>
      <c r="M7" s="56" t="s">
        <v>87</v>
      </c>
      <c r="N7" s="56" t="s">
        <v>88</v>
      </c>
      <c r="O7" s="10"/>
      <c r="P7" s="101"/>
      <c r="Q7" s="99"/>
      <c r="R7" s="107"/>
    </row>
    <row r="8" spans="1:18" ht="159.6" customHeight="1" thickBot="1" x14ac:dyDescent="0.3">
      <c r="A8" s="36"/>
      <c r="B8" s="1" t="s">
        <v>45</v>
      </c>
      <c r="C8" s="42" t="s">
        <v>20</v>
      </c>
      <c r="D8" s="40" t="s">
        <v>70</v>
      </c>
      <c r="E8" s="41" t="s">
        <v>15</v>
      </c>
      <c r="F8" s="6" t="s">
        <v>74</v>
      </c>
      <c r="G8" s="71">
        <v>7</v>
      </c>
      <c r="H8" s="66"/>
      <c r="I8" s="8"/>
      <c r="J8" s="73">
        <f t="shared" si="0"/>
        <v>0</v>
      </c>
      <c r="K8" s="73">
        <f t="shared" si="1"/>
        <v>0</v>
      </c>
      <c r="L8" s="74">
        <f t="shared" si="2"/>
        <v>0</v>
      </c>
      <c r="M8" s="56" t="s">
        <v>73</v>
      </c>
      <c r="N8" s="57" t="s">
        <v>279</v>
      </c>
      <c r="O8" s="11"/>
      <c r="P8" s="102"/>
      <c r="Q8" s="99"/>
      <c r="R8" s="107"/>
    </row>
    <row r="9" spans="1:18" ht="159.6" customHeight="1" thickBot="1" x14ac:dyDescent="0.3">
      <c r="A9" s="35"/>
      <c r="B9" s="1" t="s">
        <v>36</v>
      </c>
      <c r="C9" s="42" t="s">
        <v>21</v>
      </c>
      <c r="D9" s="40" t="s">
        <v>70</v>
      </c>
      <c r="E9" s="41" t="s">
        <v>15</v>
      </c>
      <c r="F9" s="6" t="s">
        <v>175</v>
      </c>
      <c r="G9" s="75">
        <v>2</v>
      </c>
      <c r="H9" s="66"/>
      <c r="I9" s="8"/>
      <c r="J9" s="73">
        <f t="shared" si="0"/>
        <v>0</v>
      </c>
      <c r="K9" s="73">
        <f t="shared" si="1"/>
        <v>0</v>
      </c>
      <c r="L9" s="74">
        <f t="shared" si="2"/>
        <v>0</v>
      </c>
      <c r="M9" s="4" t="s">
        <v>113</v>
      </c>
      <c r="N9" s="4" t="s">
        <v>114</v>
      </c>
      <c r="O9" s="4"/>
      <c r="P9" s="102"/>
      <c r="Q9" s="99"/>
      <c r="R9" s="107"/>
    </row>
    <row r="10" spans="1:18" ht="159.6" customHeight="1" thickBot="1" x14ac:dyDescent="0.3">
      <c r="A10" s="36"/>
      <c r="B10" s="1" t="s">
        <v>98</v>
      </c>
      <c r="C10" s="42" t="s">
        <v>22</v>
      </c>
      <c r="D10" s="40" t="s">
        <v>70</v>
      </c>
      <c r="E10" s="41" t="s">
        <v>15</v>
      </c>
      <c r="F10" s="6" t="s">
        <v>176</v>
      </c>
      <c r="G10" s="64">
        <v>1</v>
      </c>
      <c r="H10" s="66"/>
      <c r="I10" s="8"/>
      <c r="J10" s="73">
        <f>(G10*I10)+(H10*I10)</f>
        <v>0</v>
      </c>
      <c r="K10" s="73">
        <f>J10*0.2</f>
        <v>0</v>
      </c>
      <c r="L10" s="74">
        <f>SUM(J10:K10)</f>
        <v>0</v>
      </c>
      <c r="M10" s="4" t="s">
        <v>123</v>
      </c>
      <c r="N10" s="56" t="s">
        <v>122</v>
      </c>
      <c r="O10" s="4"/>
      <c r="P10" s="101"/>
      <c r="Q10" s="99"/>
      <c r="R10" s="107"/>
    </row>
    <row r="11" spans="1:18" ht="159.6" customHeight="1" thickBot="1" x14ac:dyDescent="0.3">
      <c r="A11" s="35"/>
      <c r="B11" s="1" t="s">
        <v>91</v>
      </c>
      <c r="C11" s="42" t="s">
        <v>23</v>
      </c>
      <c r="D11" s="40" t="s">
        <v>70</v>
      </c>
      <c r="E11" s="41" t="s">
        <v>15</v>
      </c>
      <c r="F11" s="15" t="s">
        <v>215</v>
      </c>
      <c r="G11" s="64">
        <v>1</v>
      </c>
      <c r="H11" s="66"/>
      <c r="I11" s="76"/>
      <c r="J11" s="73">
        <f t="shared" ref="J11" si="3">(G11*I11)+(H11*I11)</f>
        <v>0</v>
      </c>
      <c r="K11" s="73">
        <f t="shared" ref="K11" si="4">J11*0.2</f>
        <v>0</v>
      </c>
      <c r="L11" s="74">
        <f t="shared" ref="L11" si="5">SUM(J11:K11)</f>
        <v>0</v>
      </c>
      <c r="M11" s="16" t="s">
        <v>214</v>
      </c>
      <c r="N11" s="16" t="s">
        <v>242</v>
      </c>
      <c r="O11" s="28"/>
      <c r="P11" s="101"/>
      <c r="Q11" s="99"/>
      <c r="R11" s="107"/>
    </row>
    <row r="12" spans="1:18" ht="159.6" customHeight="1" thickBot="1" x14ac:dyDescent="0.3">
      <c r="A12" s="35"/>
      <c r="B12" s="1" t="s">
        <v>91</v>
      </c>
      <c r="C12" s="42" t="s">
        <v>25</v>
      </c>
      <c r="D12" s="40" t="s">
        <v>70</v>
      </c>
      <c r="E12" s="41" t="s">
        <v>15</v>
      </c>
      <c r="F12" s="91" t="s">
        <v>236</v>
      </c>
      <c r="G12" s="64"/>
      <c r="H12" s="66">
        <v>200</v>
      </c>
      <c r="I12" s="76"/>
      <c r="J12" s="73">
        <f>(G12*I12)+(H12*I12)</f>
        <v>0</v>
      </c>
      <c r="K12" s="73">
        <f>J12*0.2</f>
        <v>0</v>
      </c>
      <c r="L12" s="74">
        <f>SUM(J12:K12)</f>
        <v>0</v>
      </c>
      <c r="M12" s="4" t="s">
        <v>235</v>
      </c>
      <c r="N12" s="4" t="s">
        <v>275</v>
      </c>
      <c r="O12" s="4"/>
      <c r="P12" s="112"/>
      <c r="Q12" s="99"/>
      <c r="R12" s="107"/>
    </row>
    <row r="13" spans="1:18" ht="159.6" customHeight="1" thickBot="1" x14ac:dyDescent="0.3">
      <c r="A13" s="35"/>
      <c r="B13" s="1" t="s">
        <v>91</v>
      </c>
      <c r="C13" s="42" t="s">
        <v>27</v>
      </c>
      <c r="D13" s="40" t="s">
        <v>70</v>
      </c>
      <c r="E13" s="41" t="s">
        <v>15</v>
      </c>
      <c r="F13" s="15" t="s">
        <v>237</v>
      </c>
      <c r="G13" s="64"/>
      <c r="H13" s="66">
        <v>200</v>
      </c>
      <c r="I13" s="8"/>
      <c r="J13" s="73">
        <f>(G13*I13)+(H13*I13)</f>
        <v>0</v>
      </c>
      <c r="K13" s="73">
        <f>J13*0.2</f>
        <v>0</v>
      </c>
      <c r="L13" s="74">
        <f>SUM(J13:K13)</f>
        <v>0</v>
      </c>
      <c r="M13" s="4" t="s">
        <v>241</v>
      </c>
      <c r="N13" s="4" t="s">
        <v>273</v>
      </c>
      <c r="O13" s="13"/>
      <c r="P13" s="103"/>
      <c r="Q13" s="99"/>
      <c r="R13" s="107"/>
    </row>
    <row r="14" spans="1:18" ht="159.6" customHeight="1" thickBot="1" x14ac:dyDescent="0.3">
      <c r="A14" s="35"/>
      <c r="B14" s="1" t="s">
        <v>91</v>
      </c>
      <c r="C14" s="42" t="s">
        <v>29</v>
      </c>
      <c r="D14" s="40" t="s">
        <v>70</v>
      </c>
      <c r="E14" s="41" t="s">
        <v>15</v>
      </c>
      <c r="F14" s="15" t="s">
        <v>239</v>
      </c>
      <c r="G14" s="64"/>
      <c r="H14" s="66">
        <v>200</v>
      </c>
      <c r="I14" s="8"/>
      <c r="J14" s="73">
        <f t="shared" ref="J14" si="6">(G14*I14)+(H14*I14)</f>
        <v>0</v>
      </c>
      <c r="K14" s="73">
        <f t="shared" ref="K14" si="7">J14*0.2</f>
        <v>0</v>
      </c>
      <c r="L14" s="74">
        <f t="shared" ref="L14" si="8">SUM(J14:K14)</f>
        <v>0</v>
      </c>
      <c r="M14" s="59" t="s">
        <v>240</v>
      </c>
      <c r="N14" s="59" t="s">
        <v>274</v>
      </c>
      <c r="O14" s="14"/>
      <c r="P14" s="112"/>
      <c r="Q14" s="99"/>
      <c r="R14" s="107"/>
    </row>
    <row r="15" spans="1:18" ht="159.6" customHeight="1" thickBot="1" x14ac:dyDescent="0.3">
      <c r="A15" s="37"/>
      <c r="B15" s="1" t="s">
        <v>91</v>
      </c>
      <c r="C15" s="43" t="s">
        <v>30</v>
      </c>
      <c r="D15" s="40" t="s">
        <v>70</v>
      </c>
      <c r="E15" s="41" t="s">
        <v>15</v>
      </c>
      <c r="F15" s="15" t="s">
        <v>212</v>
      </c>
      <c r="G15" s="64">
        <v>1</v>
      </c>
      <c r="H15" s="66"/>
      <c r="I15" s="76"/>
      <c r="J15" s="73">
        <f t="shared" si="0"/>
        <v>0</v>
      </c>
      <c r="K15" s="73">
        <f t="shared" si="1"/>
        <v>0</v>
      </c>
      <c r="L15" s="74">
        <f t="shared" si="2"/>
        <v>0</v>
      </c>
      <c r="M15" s="90" t="s">
        <v>213</v>
      </c>
      <c r="N15" s="90" t="s">
        <v>211</v>
      </c>
      <c r="O15" s="17"/>
      <c r="P15" s="112"/>
      <c r="Q15" s="99"/>
      <c r="R15" s="107"/>
    </row>
    <row r="16" spans="1:18" ht="159.6" customHeight="1" thickBot="1" x14ac:dyDescent="0.3">
      <c r="A16" s="37"/>
      <c r="B16" s="1" t="s">
        <v>91</v>
      </c>
      <c r="C16" s="43" t="s">
        <v>31</v>
      </c>
      <c r="D16" s="40" t="s">
        <v>70</v>
      </c>
      <c r="E16" s="84" t="s">
        <v>15</v>
      </c>
      <c r="F16" s="85" t="s">
        <v>262</v>
      </c>
      <c r="G16" s="64"/>
      <c r="H16" s="66">
        <v>200</v>
      </c>
      <c r="I16" s="76"/>
      <c r="J16" s="73">
        <f t="shared" si="0"/>
        <v>0</v>
      </c>
      <c r="K16" s="73">
        <f t="shared" si="1"/>
        <v>0</v>
      </c>
      <c r="L16" s="74">
        <f t="shared" si="2"/>
        <v>0</v>
      </c>
      <c r="M16" s="4" t="s">
        <v>263</v>
      </c>
      <c r="N16" s="4" t="s">
        <v>272</v>
      </c>
      <c r="O16" s="16"/>
      <c r="P16" s="112"/>
      <c r="Q16" s="99"/>
      <c r="R16" s="107"/>
    </row>
    <row r="17" spans="1:18" ht="159.6" customHeight="1" thickBot="1" x14ac:dyDescent="0.3">
      <c r="A17" s="37"/>
      <c r="B17" s="1" t="s">
        <v>91</v>
      </c>
      <c r="C17" s="43" t="s">
        <v>24</v>
      </c>
      <c r="D17" s="40" t="s">
        <v>70</v>
      </c>
      <c r="E17" s="84" t="s">
        <v>15</v>
      </c>
      <c r="F17" s="85" t="s">
        <v>243</v>
      </c>
      <c r="G17" s="64">
        <v>30</v>
      </c>
      <c r="H17" s="66"/>
      <c r="I17" s="76"/>
      <c r="J17" s="73">
        <f t="shared" ref="J17:J18" si="9">(G17*I17)+(H17*I17)</f>
        <v>0</v>
      </c>
      <c r="K17" s="73">
        <f t="shared" ref="K17:K18" si="10">J17*0.2</f>
        <v>0</v>
      </c>
      <c r="L17" s="74">
        <f t="shared" ref="L17:L18" si="11">SUM(J17:K17)</f>
        <v>0</v>
      </c>
      <c r="M17" s="94" t="s">
        <v>260</v>
      </c>
      <c r="N17" s="16" t="s">
        <v>264</v>
      </c>
      <c r="O17" s="16"/>
      <c r="P17" s="112"/>
      <c r="Q17" s="99"/>
      <c r="R17" s="107"/>
    </row>
    <row r="18" spans="1:18" ht="159.6" customHeight="1" thickBot="1" x14ac:dyDescent="0.3">
      <c r="A18" s="37"/>
      <c r="B18" s="1" t="s">
        <v>91</v>
      </c>
      <c r="C18" s="43" t="s">
        <v>32</v>
      </c>
      <c r="D18" s="40" t="s">
        <v>70</v>
      </c>
      <c r="E18" s="84" t="s">
        <v>15</v>
      </c>
      <c r="F18" s="85" t="s">
        <v>244</v>
      </c>
      <c r="G18" s="64">
        <v>30</v>
      </c>
      <c r="H18" s="66"/>
      <c r="I18" s="76"/>
      <c r="J18" s="73">
        <f t="shared" si="9"/>
        <v>0</v>
      </c>
      <c r="K18" s="73">
        <f t="shared" si="10"/>
        <v>0</v>
      </c>
      <c r="L18" s="74">
        <f t="shared" si="11"/>
        <v>0</v>
      </c>
      <c r="M18" s="90" t="s">
        <v>261</v>
      </c>
      <c r="N18" s="16" t="s">
        <v>264</v>
      </c>
      <c r="O18" s="16"/>
      <c r="P18" s="112"/>
      <c r="Q18" s="108"/>
      <c r="R18" s="109"/>
    </row>
    <row r="19" spans="1:18" ht="18.75" thickBot="1" x14ac:dyDescent="0.3">
      <c r="A19" s="18"/>
      <c r="B19" s="19"/>
      <c r="C19" s="19"/>
      <c r="D19" s="19"/>
      <c r="E19" s="19"/>
      <c r="F19" s="20"/>
      <c r="G19" s="80">
        <f>SUM(G3:G18)</f>
        <v>89</v>
      </c>
      <c r="H19" s="80">
        <f>SUM(H3:H16)</f>
        <v>800</v>
      </c>
      <c r="I19" s="81"/>
      <c r="J19" s="82">
        <f>SUM(J3:J18)</f>
        <v>0</v>
      </c>
      <c r="K19" s="82">
        <f>J19*0.2</f>
        <v>0</v>
      </c>
      <c r="L19" s="82">
        <f>SUM(J19:K19)</f>
        <v>0</v>
      </c>
      <c r="M19" s="23"/>
      <c r="N19" s="24"/>
      <c r="O19" s="25"/>
      <c r="P19" s="26"/>
    </row>
    <row r="20" spans="1:18" ht="57" customHeight="1" thickBot="1" x14ac:dyDescent="0.3">
      <c r="A20" s="119" t="s">
        <v>238</v>
      </c>
      <c r="B20" s="120"/>
      <c r="C20" s="120"/>
      <c r="D20" s="120"/>
      <c r="E20" s="120"/>
      <c r="F20" s="120"/>
      <c r="G20" s="120"/>
      <c r="H20" s="120"/>
      <c r="I20" s="120"/>
      <c r="J20" s="120"/>
      <c r="K20" s="120"/>
      <c r="L20" s="120"/>
      <c r="M20" s="120"/>
      <c r="N20" s="120"/>
      <c r="O20" s="120"/>
      <c r="P20" s="121"/>
    </row>
  </sheetData>
  <mergeCells count="2">
    <mergeCell ref="B1:N1"/>
    <mergeCell ref="A20:P20"/>
  </mergeCells>
  <phoneticPr fontId="2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4</vt:i4>
      </vt:variant>
    </vt:vector>
  </HeadingPairs>
  <TitlesOfParts>
    <vt:vector size="4" baseType="lpstr">
      <vt:lpstr>cast 1</vt:lpstr>
      <vt:lpstr>cast 2</vt:lpstr>
      <vt:lpstr>cast 3</vt:lpstr>
      <vt:lpstr>cast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Ambrozyová Darina</cp:lastModifiedBy>
  <cp:lastPrinted>2021-05-13T13:53:29Z</cp:lastPrinted>
  <dcterms:created xsi:type="dcterms:W3CDTF">2021-05-04T14:07:11Z</dcterms:created>
  <dcterms:modified xsi:type="dcterms:W3CDTF">2021-07-20T09:35:25Z</dcterms:modified>
</cp:coreProperties>
</file>