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omášVereš\AppData\Local\Microsoft\Windows\INetCache\Content.Outlook\POW5DURL\"/>
    </mc:Choice>
  </mc:AlternateContent>
  <xr:revisionPtr revIDLastSave="3" documentId="11_D360DDB97C3B7526EC040C0CC1EC95291298B755" xr6:coauthVersionLast="47" xr6:coauthVersionMax="47" xr10:uidLastSave="{3224E918-54EC-489B-AD90-E3287FB8D5D2}"/>
  <bookViews>
    <workbookView xWindow="-120" yWindow="-120" windowWidth="29040" windowHeight="15720" xr2:uid="{00000000-000D-0000-FFFF-FFFF00000000}"/>
  </bookViews>
  <sheets>
    <sheet name="ItemPartDa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5" i="1" l="1"/>
  <c r="H84" i="1"/>
  <c r="E83" i="1" s="1"/>
  <c r="H83" i="1" s="1"/>
  <c r="H82" i="1"/>
  <c r="E81" i="1"/>
  <c r="H81" i="1" s="1"/>
  <c r="H80" i="1"/>
  <c r="H79" i="1"/>
  <c r="H78" i="1"/>
  <c r="H77" i="1"/>
  <c r="H76" i="1"/>
  <c r="H75" i="1"/>
  <c r="H74" i="1"/>
  <c r="H73" i="1"/>
  <c r="H72" i="1"/>
  <c r="H71" i="1"/>
  <c r="E67" i="1" s="1"/>
  <c r="H67" i="1" s="1"/>
  <c r="H70" i="1"/>
  <c r="H69" i="1"/>
  <c r="H68" i="1"/>
  <c r="H66" i="1"/>
  <c r="H65" i="1"/>
  <c r="H64" i="1"/>
  <c r="H63" i="1"/>
  <c r="H62" i="1"/>
  <c r="H61" i="1"/>
  <c r="H60" i="1"/>
  <c r="H59" i="1"/>
  <c r="H58" i="1"/>
  <c r="E57" i="1" s="1"/>
  <c r="H57" i="1" s="1"/>
  <c r="H56" i="1"/>
  <c r="E52" i="1" s="1"/>
  <c r="H52" i="1" s="1"/>
  <c r="H55" i="1"/>
  <c r="H54" i="1"/>
  <c r="H53" i="1"/>
  <c r="H51" i="1"/>
  <c r="E50" i="1" s="1"/>
  <c r="H50" i="1" s="1"/>
  <c r="H49" i="1"/>
  <c r="E47" i="1" s="1"/>
  <c r="H47" i="1" s="1"/>
  <c r="H48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E8" i="1" s="1"/>
  <c r="H8" i="1" s="1"/>
  <c r="H11" i="1"/>
  <c r="H10" i="1"/>
  <c r="H9" i="1"/>
  <c r="E7" i="1" l="1"/>
  <c r="H7" i="1" s="1"/>
  <c r="E6" i="1" s="1"/>
  <c r="H6" i="1" s="1"/>
  <c r="E5" i="1" s="1"/>
  <c r="H5" i="1" s="1"/>
  <c r="E4" i="1" s="1"/>
  <c r="H4" i="1" s="1"/>
  <c r="E3" i="1" s="1"/>
  <c r="H3" i="1" s="1"/>
</calcChain>
</file>

<file path=xl/sharedStrings.xml><?xml version="1.0" encoding="utf-8"?>
<sst xmlns="http://schemas.openxmlformats.org/spreadsheetml/2006/main" count="511" uniqueCount="194">
  <si>
    <t/>
  </si>
  <si>
    <t>ItemPartID</t>
  </si>
  <si>
    <t>orderPath</t>
  </si>
  <si>
    <t xml:space="preserve"> ItemPartTitle</t>
  </si>
  <si>
    <t xml:space="preserve"> ItemPartCode</t>
  </si>
  <si>
    <t xml:space="preserve"> BidValue</t>
  </si>
  <si>
    <t xml:space="preserve"> ItemPartQuantity</t>
  </si>
  <si>
    <t>ItemPartQuantityType</t>
  </si>
  <si>
    <t xml:space="preserve"> Total</t>
  </si>
  <si>
    <t>TypeOfContract</t>
  </si>
  <si>
    <t xml:space="preserve"> ItemPartDescription</t>
  </si>
  <si>
    <t>ID</t>
  </si>
  <si>
    <t>Poradie</t>
  </si>
  <si>
    <t>Kod</t>
  </si>
  <si>
    <t>Nazov</t>
  </si>
  <si>
    <t>Jednotkova cena</t>
  </si>
  <si>
    <t>Mnozstvo</t>
  </si>
  <si>
    <t>Merna jednotka</t>
  </si>
  <si>
    <t>Celkova cena</t>
  </si>
  <si>
    <t xml:space="preserve"> Typ</t>
  </si>
  <si>
    <t xml:space="preserve"> Popis</t>
  </si>
  <si>
    <t>1. </t>
  </si>
  <si>
    <t xml:space="preserve"> </t>
  </si>
  <si>
    <t>Celková cena v EUR s DPH</t>
  </si>
  <si>
    <t>1.1. </t>
  </si>
  <si>
    <t>Celková cena v EUR bez DPH</t>
  </si>
  <si>
    <t>1.1.1. </t>
  </si>
  <si>
    <t>Cyklistická cestička Zalužice (Zemplínska cyklomagistrála)</t>
  </si>
  <si>
    <t>1.1.1.1. </t>
  </si>
  <si>
    <t>1.1.1.1.1. </t>
  </si>
  <si>
    <t xml:space="preserve">HSV </t>
  </si>
  <si>
    <t>Práce a dodávky HSV</t>
  </si>
  <si>
    <t>1.1.1.1.1.1. </t>
  </si>
  <si>
    <t>Zemné práce</t>
  </si>
  <si>
    <t>1.1.1.1.1.1.1. </t>
  </si>
  <si>
    <t>ks</t>
  </si>
  <si>
    <t>Odstránenie pňa v rovine a na svahu do 1:5. priemer nad 200 do 300 mm</t>
  </si>
  <si>
    <t>1.1.1.1.1.1.2. </t>
  </si>
  <si>
    <t>Odstránenie pňa v rovine a na svahu do 1:5. priemer nad 300 do 400 mm</t>
  </si>
  <si>
    <t>1.1.1.1.1.1.3. </t>
  </si>
  <si>
    <t>Odstránenie pňa v rovine a na svahu do 1:5. priemer nad 400 do 500 mm</t>
  </si>
  <si>
    <t>1.1.1.1.1.1.4. </t>
  </si>
  <si>
    <t>Odstránenie pňa v rovine a na svahu do 1:5. priemer nad 500 do 600 mm</t>
  </si>
  <si>
    <t>1.1.1.1.1.1.5. </t>
  </si>
  <si>
    <t>Odstránenie pňa v rovine a na svahu do 1:5. priemer nad 600 do 700 mm</t>
  </si>
  <si>
    <t>1.1.1.1.1.1.6. </t>
  </si>
  <si>
    <t>Odstránenie pňa v rovine a na svahu do 1:5. priemer nad 700 do 800 mm</t>
  </si>
  <si>
    <t>1.1.1.1.1.1.7. </t>
  </si>
  <si>
    <t>Odstránenie pňa v rovine a na svahu do 1:5. priemer nad 800 do 900 mm</t>
  </si>
  <si>
    <t>1.1.1.1.1.1.8. </t>
  </si>
  <si>
    <t>Odstránenie pňa v rovine a na svahu do 1:5. priemer nad 900 do 1000 mm</t>
  </si>
  <si>
    <t>1.1.1.1.1.1.9. </t>
  </si>
  <si>
    <t>Drvenie pňov na hromadách s priemerom nad 0.10 do 0.30 m</t>
  </si>
  <si>
    <t>1.1.1.1.1.1.10. </t>
  </si>
  <si>
    <t>Drvenie pňov na hromadách s priemerom nad 0.30 do 0.50 m</t>
  </si>
  <si>
    <t>1.1.1.1.1.1.11. </t>
  </si>
  <si>
    <t>Drvenie pňov na hromadách s priemerom nad 0.50 do 1.00 m</t>
  </si>
  <si>
    <t>1.1.1.1.1.1.12. </t>
  </si>
  <si>
    <t>m3</t>
  </si>
  <si>
    <t>Odstránenie ornice s premiestn. na hromady. so zložením na vzdialenosť do 100 m a do 10000 m3</t>
  </si>
  <si>
    <t>1.1.1.1.1.1.13. </t>
  </si>
  <si>
    <t>Odkopávka a prekopávka nezapažená pre cesty. v hornine 3 od 1000 do 10000m3</t>
  </si>
  <si>
    <t>1.1.1.1.1.1.14. </t>
  </si>
  <si>
    <t>Odkopávky a prekopávky nezapažené pre cesty. Príplatok za lepivosť horniny 3</t>
  </si>
  <si>
    <t>1.1.1.1.1.1.15. </t>
  </si>
  <si>
    <t>Výkop zárezov so šikmými stenami pre podzemné vedenia v horninách 3 1000-10000 m3</t>
  </si>
  <si>
    <t>1.1.1.1.1.1.16. </t>
  </si>
  <si>
    <t>Príplatok k cenám za lepivosť vykopávky zárezov so šikmými stenami pre podzemné vedenia v hornine 3</t>
  </si>
  <si>
    <t>1.1.1.1.1.1.17. </t>
  </si>
  <si>
    <t>Výkop nezapaženej jamy v hornine 3. nad 100 do 1000 m3</t>
  </si>
  <si>
    <t>1.1.1.1.1.1.18. </t>
  </si>
  <si>
    <t>Hĺbenie nezapažených jám a zárezov. Príplatok za lepivosť horniny 3</t>
  </si>
  <si>
    <t>1.1.1.1.1.1.19. </t>
  </si>
  <si>
    <t>Výkop ryhy do šírky 600 mm v horn.3 nad 100 m3</t>
  </si>
  <si>
    <t>1.1.1.1.1.1.20. </t>
  </si>
  <si>
    <t>Príplatok k cene za lepivosť pri hĺbení rýh šírky do 600 mm zapažených i nezapažených s urovnaním dna v hornine 3</t>
  </si>
  <si>
    <t>1.1.1.1.1.1.21. </t>
  </si>
  <si>
    <t>Vodorovné premiestnenie výkopku po spevnenej ceste z horniny tr.1-4. nad 1000 do 10000 m3 na vzdialenosť do 3000 m</t>
  </si>
  <si>
    <t>1.1.1.1.1.1.22. </t>
  </si>
  <si>
    <t>Vodorovné premiestnenie výkopku po spevnenej ceste z horniny tr.1-4. nad 1000 do 10000 m3. príplatok k cene za každých ďalšich a začatých 1000 m</t>
  </si>
  <si>
    <t>1.1.1.1.1.1.23. </t>
  </si>
  <si>
    <t>Vodorovné premiestnenie pňov nad 100 do 300 mm do 3000 m</t>
  </si>
  <si>
    <t>1.1.1.1.1.1.24. </t>
  </si>
  <si>
    <t>Vodorovné premiestnenie pňov nad 300 do 500 mm do 3000 m</t>
  </si>
  <si>
    <t>1.1.1.1.1.1.25. </t>
  </si>
  <si>
    <t>Vodorovné premiestnenie pňov nad 500 do 700 mm do 3000 m</t>
  </si>
  <si>
    <t>1.1.1.1.1.1.26. </t>
  </si>
  <si>
    <t>Vodorovné premiestnenie pňov nad 700 do 900 mm do 3000 m</t>
  </si>
  <si>
    <t>1.1.1.1.1.1.27. </t>
  </si>
  <si>
    <t>Vodorovné premiestnenie pňov nad 900 mm do 3000 m</t>
  </si>
  <si>
    <t>1.1.1.1.1.1.28. </t>
  </si>
  <si>
    <t>Príplatok za každých ďalších 1000 m premiest..pňov nad 100 do 300 mm po nespevnenej ceste</t>
  </si>
  <si>
    <t>1.1.1.1.1.1.29. </t>
  </si>
  <si>
    <t>Príplatok za každých ďalších 1000 m premiest..pňov nad 300 do 500 mm po nespevnenej ceste</t>
  </si>
  <si>
    <t>1.1.1.1.1.1.30. </t>
  </si>
  <si>
    <t>Príplatok za každých ďalších 1000 m premiest..pňov nad 500 do 700 mm po nespevnenej ceste</t>
  </si>
  <si>
    <t>1.1.1.1.1.1.31. </t>
  </si>
  <si>
    <t>Príplatok za každých ďalších 1000 m premiest..pňov nad 700 do 900 mm po nespevnenej ceste</t>
  </si>
  <si>
    <t>1.1.1.1.1.1.32. </t>
  </si>
  <si>
    <t>Príplatok za každých ďalších 1000 m premiest..pňov nad 900 mm po nespevnenej ceste</t>
  </si>
  <si>
    <t>1.1.1.1.1.1.33. </t>
  </si>
  <si>
    <t>Nakladanie neuľahnutého výkopku z hornín tr.1-4 nad 1000 do 10000 m3</t>
  </si>
  <si>
    <t>1.1.1.1.1.1.34. </t>
  </si>
  <si>
    <t>Uloženie sypaniny do násypu  súdržnej horniny s mierou zhutnenia nad 96 do 100 % podľa Proctor-Standard</t>
  </si>
  <si>
    <t>1.1.1.1.1.1.35. </t>
  </si>
  <si>
    <t>Uloženie netriedených -zemné priekopy-1415.75m</t>
  </si>
  <si>
    <t>1.1.1.1.1.1.36. </t>
  </si>
  <si>
    <t>Uloženie sypaniny na skládky nad 1000 do 10000 m3</t>
  </si>
  <si>
    <t>1.1.1.1.1.1.37. </t>
  </si>
  <si>
    <t>t</t>
  </si>
  <si>
    <t>Poplatok za skládku - zemina a kamenivo (17 05). ostatné</t>
  </si>
  <si>
    <t>1.1.1.1.1.1.38. </t>
  </si>
  <si>
    <t>m2</t>
  </si>
  <si>
    <t>Úprava pláne v zárezoch v hornine 1-4 so zhutnením</t>
  </si>
  <si>
    <t>1.1.1.1.1.2. </t>
  </si>
  <si>
    <t>Zakladanie</t>
  </si>
  <si>
    <t>1.1.1.1.1.2.1. </t>
  </si>
  <si>
    <t>m</t>
  </si>
  <si>
    <t>Trativody z flexodrenážnych rúr DN 160.s  obsypom štrkopieskom a lôžkom</t>
  </si>
  <si>
    <t>1.1.1.1.1.2.2. </t>
  </si>
  <si>
    <t>Geomreža pre stabilizáciu podkladu. tkaná z polyesteru povrstvená pevnosť v ťahu do 200 kN/m sklon do 1 : 5.so separačnou geotextíliou 200 g/m2</t>
  </si>
  <si>
    <t>1.1.1.1.1.3. </t>
  </si>
  <si>
    <t>Zvislé a kompletné konštrukcie</t>
  </si>
  <si>
    <t>1.1.1.1.1.3.1. </t>
  </si>
  <si>
    <t>Zábradlie oceľové  z dvoch vodorovných rúrok dn 50mm.výšky 1.05m</t>
  </si>
  <si>
    <t>1.1.1.1.1.4. </t>
  </si>
  <si>
    <t>Vodorovné konštrukcie</t>
  </si>
  <si>
    <t>1.1.1.1.1.4.1. </t>
  </si>
  <si>
    <t>Lôžko pod dlažby zo štrkopiesku hr. vrstvy do 100 mm</t>
  </si>
  <si>
    <t>1.1.1.1.1.4.2. </t>
  </si>
  <si>
    <t>Lôžko pod potrubie. stoky a drobné objekty. v otvorenom výkope z piesku a štrkopiesku do 63 mm</t>
  </si>
  <si>
    <t>1.1.1.1.1.4.3. </t>
  </si>
  <si>
    <t>Podklad  v ploche vodorovnej alebo v sklone do 1:5 hr. od 30 do 100 mm zo štrkopiesku</t>
  </si>
  <si>
    <t>1.1.1.1.1.4.4. </t>
  </si>
  <si>
    <t>Rovnanina z lomového kameňa upraveného. triedeného s vyplnením škár a dutín ťaženým kamenivom</t>
  </si>
  <si>
    <t>1.1.1.1.1.5. </t>
  </si>
  <si>
    <t>Komunikácie</t>
  </si>
  <si>
    <t>1.1.1.1.1.5.1. </t>
  </si>
  <si>
    <t>Zhotovenie podkladu zo zeminy stabilizovanej hydraulickými spojivami systémom (Road Mix) hr. do 300 mm plochy nad 5000 m2</t>
  </si>
  <si>
    <t>1.1.1.1.1.5.2. </t>
  </si>
  <si>
    <t>Hydraulické zmesné spojivo Dorolime RN 20 voľne ložené. zmiešavacia stanica Rohožník. spojivo vhodné na stabilizáciu zemín</t>
  </si>
  <si>
    <t>1.1.1.1.1.5.3. </t>
  </si>
  <si>
    <t>Podklad alebo podsyp zo štrkopiesku s rozprestretím. vlhčením a zhutnením. po zhutnení hr. 100 mm 0-16mm</t>
  </si>
  <si>
    <t>1.1.1.1.1.5.4. </t>
  </si>
  <si>
    <t>Podklad zo štrkodrviny s rozprestretím a zhutnením. po zhutnení hr. 200 mm 0-22mm</t>
  </si>
  <si>
    <t>1.1.1.1.1.5.5. </t>
  </si>
  <si>
    <t>Spevnenie krajníc alebo komun. pre peších s rozpr. a zhutnením. štrkopieskom alebo kamen. ťaženým hr. 100 mm</t>
  </si>
  <si>
    <t>1.1.1.1.1.5.6. </t>
  </si>
  <si>
    <t>Postrek asfaltový spojovací bez posypu kamenivom z cestnej emulzie v množstve 0.70 kg/m2</t>
  </si>
  <si>
    <t>1.1.1.1.1.5.7. </t>
  </si>
  <si>
    <t>Asfaltový betón vrstva obrusná AC 11 O v pruhu š. do 3 m z nemodifik. asfaltu tr. II. po zhutnení hr. 50 mm</t>
  </si>
  <si>
    <t>1.1.1.1.1.5.8. </t>
  </si>
  <si>
    <t>Asfaltový betón vrstva obrusná alebo ložná AC 16 v pruhu š. do 3 m z nemodifik. asfaltu tr. II. po zhutnení hr. 60 mm</t>
  </si>
  <si>
    <t>1.1.1.1.1.5.9. </t>
  </si>
  <si>
    <t>Dlažba z lomového kameňa hr. 200 do lôžka zo štrkopiesku</t>
  </si>
  <si>
    <t>1.1.1.1.1.6. </t>
  </si>
  <si>
    <t>Ostatné konštrukcie a práce-búranie</t>
  </si>
  <si>
    <t>1.1.1.1.1.6.1. </t>
  </si>
  <si>
    <t>Osadenie a montáž cestnej zvislej dopravnej značky na stĺpik. stĺp. konzolu alebo objekt</t>
  </si>
  <si>
    <t>1.1.1.1.1.6.2. </t>
  </si>
  <si>
    <t>Výstražná značka</t>
  </si>
  <si>
    <t>1.1.1.1.1.6.3. </t>
  </si>
  <si>
    <t>Stĺpik Zn. d 60 mm/2.5 bm. pre dopravné značky</t>
  </si>
  <si>
    <t>1.1.1.1.1.6.4. </t>
  </si>
  <si>
    <t>Krytka stĺpika. d 60 mm. plastová</t>
  </si>
  <si>
    <t>1.1.1.1.1.6.5. </t>
  </si>
  <si>
    <t>Vodorovné dopravné značenie striekané farbou čiar tenkých súvislých. farba biela retroreflexná šírky 120 mm</t>
  </si>
  <si>
    <t>1.1.1.1.1.6.6. </t>
  </si>
  <si>
    <t>Predznačenie pre značenie striekané farbou z náterových hmôt deliace čiary. vodiace prúžky</t>
  </si>
  <si>
    <t>1.1.1.1.1.6.7. </t>
  </si>
  <si>
    <t>Lôžko pod priepusty z betónu prostého tr. C 20/25</t>
  </si>
  <si>
    <t>1.1.1.1.1.6.8. </t>
  </si>
  <si>
    <t>Čelo priepustu z betónu prostého z rúr DN 600 až DN 800 mm</t>
  </si>
  <si>
    <t>1.1.1.1.1.6.9. </t>
  </si>
  <si>
    <t>Vtoková nádržka z betónu prostého tr. C 25/30 priepustu z rúr do DN 800-jímka 2.0*2.0*2.5</t>
  </si>
  <si>
    <t>1.1.1.1.1.6.10. </t>
  </si>
  <si>
    <t>Zhotovenie priepustu z rúr betónových DN 600</t>
  </si>
  <si>
    <t>1.1.1.1.1.6.11. </t>
  </si>
  <si>
    <t>Rúra betónová hrdlová pre splaškové odpadové vody DN 600. dĺžky 2500 mm</t>
  </si>
  <si>
    <t>1.1.1.1.1.6.12. </t>
  </si>
  <si>
    <t>Osadenie kovového poklopu liatinového alebo oceľového vrátane rámu. hmotnosti 100-150 kg</t>
  </si>
  <si>
    <t>1.1.1.1.1.6.13. </t>
  </si>
  <si>
    <t>Oceľová mreža -1.2x1.2.hr50mm</t>
  </si>
  <si>
    <t>1.1.1.1.1.7. </t>
  </si>
  <si>
    <t>Presun hmôt HSV</t>
  </si>
  <si>
    <t>1.1.1.1.1.7.1. </t>
  </si>
  <si>
    <t>Presun hmôt pre pozemnú komunikáciu a letisko s krytom asfaltovým akejkoľvek dĺžky objektu</t>
  </si>
  <si>
    <t>1.1.1.1.2. </t>
  </si>
  <si>
    <t>Ostatné náklady</t>
  </si>
  <si>
    <t>1.1.1.1.2.1. </t>
  </si>
  <si>
    <t>KPL</t>
  </si>
  <si>
    <t>GZS</t>
  </si>
  <si>
    <t>1.1.1.1.2.2. </t>
  </si>
  <si>
    <t>Sťažené podmienky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</si>
</sst>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9"/>
      </patternFill>
    </fill>
    <fill>
      <patternFill patternType="solid">
        <fgColor rgb="FF8EA9DB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vertical="top" wrapText="1"/>
    </xf>
    <xf numFmtId="0" fontId="0" fillId="3" borderId="1" xfId="0" applyFill="1" applyBorder="1" applyAlignment="1" applyProtection="1">
      <alignment vertical="top" wrapText="1"/>
      <protection locked="0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5"/>
  <sheetViews>
    <sheetView tabSelected="1" topLeftCell="B2" workbookViewId="0"/>
  </sheetViews>
  <sheetFormatPr defaultRowHeight="15" x14ac:dyDescent="0.25"/>
  <cols>
    <col min="1" max="1" width="0" hidden="1" bestFit="1" customWidth="1"/>
    <col min="2" max="2" width="14.28515625" bestFit="1" customWidth="1"/>
    <col min="3" max="3" width="13.28515625" bestFit="1" customWidth="1"/>
    <col min="4" max="4" width="50" bestFit="1" customWidth="1"/>
    <col min="5" max="5" width="18" bestFit="1" customWidth="1"/>
    <col min="6" max="6" width="12" bestFit="1" customWidth="1"/>
    <col min="7" max="8" width="18" bestFit="1" customWidth="1"/>
    <col min="9" max="9" width="15.140625" bestFit="1" customWidth="1"/>
    <col min="10" max="10" width="18" bestFit="1" customWidth="1"/>
    <col min="11" max="11" width="18" customWidth="1"/>
  </cols>
  <sheetData>
    <row r="1" spans="1:10" ht="0" hidden="1" customHeigh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25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</row>
    <row r="3" spans="1:10" x14ac:dyDescent="0.25">
      <c r="A3" s="1">
        <v>3045999</v>
      </c>
      <c r="B3" s="1" t="s">
        <v>21</v>
      </c>
      <c r="C3" s="1" t="s">
        <v>22</v>
      </c>
      <c r="D3" s="1" t="s">
        <v>23</v>
      </c>
      <c r="E3" s="1">
        <f>ROUND(H4,2)</f>
        <v>0</v>
      </c>
      <c r="F3" s="1">
        <v>1.23</v>
      </c>
      <c r="G3" s="1" t="s">
        <v>0</v>
      </c>
      <c r="H3" s="1">
        <f t="shared" ref="H3:H34" si="0">IF(ISNUMBER(VALUE(E3)),ROUND(SUM(ROUND(E3,2)*F3),2),"N")</f>
        <v>0</v>
      </c>
      <c r="I3" s="1" t="s">
        <v>22</v>
      </c>
      <c r="J3" s="1" t="s">
        <v>0</v>
      </c>
    </row>
    <row r="4" spans="1:10" x14ac:dyDescent="0.25">
      <c r="A4" s="1">
        <v>3046000</v>
      </c>
      <c r="B4" s="1" t="s">
        <v>24</v>
      </c>
      <c r="C4" s="1" t="s">
        <v>22</v>
      </c>
      <c r="D4" s="1" t="s">
        <v>25</v>
      </c>
      <c r="E4" s="1">
        <f>ROUND(H5,2)</f>
        <v>0</v>
      </c>
      <c r="F4" s="1">
        <v>1</v>
      </c>
      <c r="G4" s="1" t="s">
        <v>0</v>
      </c>
      <c r="H4" s="1">
        <f t="shared" si="0"/>
        <v>0</v>
      </c>
      <c r="I4" s="1" t="s">
        <v>22</v>
      </c>
      <c r="J4" s="1" t="s">
        <v>0</v>
      </c>
    </row>
    <row r="5" spans="1:10" ht="30" x14ac:dyDescent="0.25">
      <c r="A5" s="1">
        <v>3046001</v>
      </c>
      <c r="B5" s="1" t="s">
        <v>26</v>
      </c>
      <c r="C5" s="1" t="s">
        <v>22</v>
      </c>
      <c r="D5" s="1" t="s">
        <v>27</v>
      </c>
      <c r="E5" s="1">
        <f>ROUND(H6,2)</f>
        <v>0</v>
      </c>
      <c r="F5" s="1">
        <v>1</v>
      </c>
      <c r="G5" s="1" t="s">
        <v>0</v>
      </c>
      <c r="H5" s="1">
        <f t="shared" si="0"/>
        <v>0</v>
      </c>
      <c r="I5" s="1" t="s">
        <v>22</v>
      </c>
      <c r="J5" s="1" t="s">
        <v>0</v>
      </c>
    </row>
    <row r="6" spans="1:10" ht="30" x14ac:dyDescent="0.25">
      <c r="A6" s="1">
        <v>3046002</v>
      </c>
      <c r="B6" s="1" t="s">
        <v>28</v>
      </c>
      <c r="C6" s="1" t="s">
        <v>22</v>
      </c>
      <c r="D6" s="1" t="s">
        <v>27</v>
      </c>
      <c r="E6" s="1">
        <f>ROUND(H7+H83,2)</f>
        <v>0</v>
      </c>
      <c r="F6" s="1">
        <v>1</v>
      </c>
      <c r="G6" s="1" t="s">
        <v>0</v>
      </c>
      <c r="H6" s="1">
        <f t="shared" si="0"/>
        <v>0</v>
      </c>
      <c r="I6" s="1" t="s">
        <v>22</v>
      </c>
      <c r="J6" s="1" t="s">
        <v>0</v>
      </c>
    </row>
    <row r="7" spans="1:10" x14ac:dyDescent="0.25">
      <c r="A7" s="1">
        <v>3046003</v>
      </c>
      <c r="B7" s="1" t="s">
        <v>29</v>
      </c>
      <c r="C7" s="1" t="s">
        <v>30</v>
      </c>
      <c r="D7" s="1" t="s">
        <v>31</v>
      </c>
      <c r="E7" s="1">
        <f>ROUND(H8+H47+H50+H52+H57+H67+H81,2)</f>
        <v>0</v>
      </c>
      <c r="F7" s="1">
        <v>1</v>
      </c>
      <c r="G7" s="1" t="s">
        <v>0</v>
      </c>
      <c r="H7" s="1">
        <f t="shared" si="0"/>
        <v>0</v>
      </c>
      <c r="I7" s="1" t="s">
        <v>22</v>
      </c>
      <c r="J7" s="1" t="s">
        <v>0</v>
      </c>
    </row>
    <row r="8" spans="1:10" x14ac:dyDescent="0.25">
      <c r="A8" s="1">
        <v>3046004</v>
      </c>
      <c r="B8" s="1" t="s">
        <v>32</v>
      </c>
      <c r="C8" s="1">
        <v>1</v>
      </c>
      <c r="D8" s="1" t="s">
        <v>33</v>
      </c>
      <c r="E8" s="1">
        <f>ROUND(H9+H10+H11+H12+H13+H14+H15+H16+H17+H18+H19+H20+H21+H22+H23+H24+H25+H26+H27+H28+H29+H30+H31+H32+H33+H34+H35+H36+H37+H38+H39+H40+H41+H42+H43+H44+H45+H46,2)</f>
        <v>0</v>
      </c>
      <c r="F8" s="1">
        <v>1</v>
      </c>
      <c r="G8" s="1" t="s">
        <v>0</v>
      </c>
      <c r="H8" s="1">
        <f t="shared" si="0"/>
        <v>0</v>
      </c>
      <c r="I8" s="1" t="s">
        <v>22</v>
      </c>
      <c r="J8" s="1" t="s">
        <v>0</v>
      </c>
    </row>
    <row r="9" spans="1:10" ht="30" x14ac:dyDescent="0.25">
      <c r="A9" s="1">
        <v>3046005</v>
      </c>
      <c r="B9" s="1" t="s">
        <v>34</v>
      </c>
      <c r="C9" s="1" t="s">
        <v>22</v>
      </c>
      <c r="D9" s="1" t="s">
        <v>36</v>
      </c>
      <c r="E9" s="2">
        <v>0</v>
      </c>
      <c r="F9" s="1">
        <v>11</v>
      </c>
      <c r="G9" s="1" t="s">
        <v>35</v>
      </c>
      <c r="H9" s="1">
        <f t="shared" si="0"/>
        <v>0</v>
      </c>
      <c r="I9" s="1" t="s">
        <v>22</v>
      </c>
      <c r="J9" s="1" t="s">
        <v>0</v>
      </c>
    </row>
    <row r="10" spans="1:10" ht="30" x14ac:dyDescent="0.25">
      <c r="A10" s="1">
        <v>3046006</v>
      </c>
      <c r="B10" s="1" t="s">
        <v>37</v>
      </c>
      <c r="C10" s="1" t="s">
        <v>22</v>
      </c>
      <c r="D10" s="1" t="s">
        <v>38</v>
      </c>
      <c r="E10" s="2">
        <v>0</v>
      </c>
      <c r="F10" s="1">
        <v>51</v>
      </c>
      <c r="G10" s="1" t="s">
        <v>35</v>
      </c>
      <c r="H10" s="1">
        <f t="shared" si="0"/>
        <v>0</v>
      </c>
      <c r="I10" s="1" t="s">
        <v>22</v>
      </c>
      <c r="J10" s="1" t="s">
        <v>0</v>
      </c>
    </row>
    <row r="11" spans="1:10" ht="30" x14ac:dyDescent="0.25">
      <c r="A11" s="1">
        <v>3046007</v>
      </c>
      <c r="B11" s="1" t="s">
        <v>39</v>
      </c>
      <c r="C11" s="1" t="s">
        <v>22</v>
      </c>
      <c r="D11" s="1" t="s">
        <v>40</v>
      </c>
      <c r="E11" s="2">
        <v>0</v>
      </c>
      <c r="F11" s="1">
        <v>12</v>
      </c>
      <c r="G11" s="1" t="s">
        <v>35</v>
      </c>
      <c r="H11" s="1">
        <f t="shared" si="0"/>
        <v>0</v>
      </c>
      <c r="I11" s="1" t="s">
        <v>22</v>
      </c>
      <c r="J11" s="1" t="s">
        <v>0</v>
      </c>
    </row>
    <row r="12" spans="1:10" ht="30" x14ac:dyDescent="0.25">
      <c r="A12" s="1">
        <v>3046008</v>
      </c>
      <c r="B12" s="1" t="s">
        <v>41</v>
      </c>
      <c r="C12" s="1" t="s">
        <v>22</v>
      </c>
      <c r="D12" s="1" t="s">
        <v>42</v>
      </c>
      <c r="E12" s="2">
        <v>0</v>
      </c>
      <c r="F12" s="1">
        <v>13</v>
      </c>
      <c r="G12" s="1" t="s">
        <v>35</v>
      </c>
      <c r="H12" s="1">
        <f t="shared" si="0"/>
        <v>0</v>
      </c>
      <c r="I12" s="1" t="s">
        <v>22</v>
      </c>
      <c r="J12" s="1" t="s">
        <v>0</v>
      </c>
    </row>
    <row r="13" spans="1:10" ht="30" x14ac:dyDescent="0.25">
      <c r="A13" s="1">
        <v>3046009</v>
      </c>
      <c r="B13" s="1" t="s">
        <v>43</v>
      </c>
      <c r="C13" s="1" t="s">
        <v>22</v>
      </c>
      <c r="D13" s="1" t="s">
        <v>44</v>
      </c>
      <c r="E13" s="2">
        <v>0</v>
      </c>
      <c r="F13" s="1">
        <v>11</v>
      </c>
      <c r="G13" s="1" t="s">
        <v>35</v>
      </c>
      <c r="H13" s="1">
        <f t="shared" si="0"/>
        <v>0</v>
      </c>
      <c r="I13" s="1" t="s">
        <v>22</v>
      </c>
      <c r="J13" s="1" t="s">
        <v>0</v>
      </c>
    </row>
    <row r="14" spans="1:10" ht="30" x14ac:dyDescent="0.25">
      <c r="A14" s="1">
        <v>3046010</v>
      </c>
      <c r="B14" s="1" t="s">
        <v>45</v>
      </c>
      <c r="C14" s="1" t="s">
        <v>22</v>
      </c>
      <c r="D14" s="1" t="s">
        <v>46</v>
      </c>
      <c r="E14" s="2">
        <v>0</v>
      </c>
      <c r="F14" s="1">
        <v>21</v>
      </c>
      <c r="G14" s="1" t="s">
        <v>35</v>
      </c>
      <c r="H14" s="1">
        <f t="shared" si="0"/>
        <v>0</v>
      </c>
      <c r="I14" s="1" t="s">
        <v>22</v>
      </c>
      <c r="J14" s="1" t="s">
        <v>0</v>
      </c>
    </row>
    <row r="15" spans="1:10" ht="30" x14ac:dyDescent="0.25">
      <c r="A15" s="1">
        <v>3046011</v>
      </c>
      <c r="B15" s="1" t="s">
        <v>47</v>
      </c>
      <c r="C15" s="1" t="s">
        <v>22</v>
      </c>
      <c r="D15" s="1" t="s">
        <v>48</v>
      </c>
      <c r="E15" s="2">
        <v>0</v>
      </c>
      <c r="F15" s="1">
        <v>18</v>
      </c>
      <c r="G15" s="1" t="s">
        <v>35</v>
      </c>
      <c r="H15" s="1">
        <f t="shared" si="0"/>
        <v>0</v>
      </c>
      <c r="I15" s="1" t="s">
        <v>22</v>
      </c>
      <c r="J15" s="1" t="s">
        <v>0</v>
      </c>
    </row>
    <row r="16" spans="1:10" ht="30" x14ac:dyDescent="0.25">
      <c r="A16" s="1">
        <v>3046012</v>
      </c>
      <c r="B16" s="1" t="s">
        <v>49</v>
      </c>
      <c r="C16" s="1" t="s">
        <v>22</v>
      </c>
      <c r="D16" s="1" t="s">
        <v>50</v>
      </c>
      <c r="E16" s="2">
        <v>0</v>
      </c>
      <c r="F16" s="1">
        <v>9</v>
      </c>
      <c r="G16" s="1" t="s">
        <v>35</v>
      </c>
      <c r="H16" s="1">
        <f t="shared" si="0"/>
        <v>0</v>
      </c>
      <c r="I16" s="1" t="s">
        <v>22</v>
      </c>
      <c r="J16" s="1" t="s">
        <v>0</v>
      </c>
    </row>
    <row r="17" spans="1:10" ht="30" x14ac:dyDescent="0.25">
      <c r="A17" s="1">
        <v>3046013</v>
      </c>
      <c r="B17" s="1" t="s">
        <v>51</v>
      </c>
      <c r="C17" s="1" t="s">
        <v>22</v>
      </c>
      <c r="D17" s="1" t="s">
        <v>52</v>
      </c>
      <c r="E17" s="2">
        <v>0</v>
      </c>
      <c r="F17" s="1">
        <v>11</v>
      </c>
      <c r="G17" s="1" t="s">
        <v>35</v>
      </c>
      <c r="H17" s="1">
        <f t="shared" si="0"/>
        <v>0</v>
      </c>
      <c r="I17" s="1" t="s">
        <v>22</v>
      </c>
      <c r="J17" s="1" t="s">
        <v>0</v>
      </c>
    </row>
    <row r="18" spans="1:10" ht="30" x14ac:dyDescent="0.25">
      <c r="A18" s="1">
        <v>3046014</v>
      </c>
      <c r="B18" s="1" t="s">
        <v>53</v>
      </c>
      <c r="C18" s="1" t="s">
        <v>22</v>
      </c>
      <c r="D18" s="1" t="s">
        <v>54</v>
      </c>
      <c r="E18" s="2">
        <v>0</v>
      </c>
      <c r="F18" s="1">
        <v>63</v>
      </c>
      <c r="G18" s="1" t="s">
        <v>35</v>
      </c>
      <c r="H18" s="1">
        <f t="shared" si="0"/>
        <v>0</v>
      </c>
      <c r="I18" s="1" t="s">
        <v>22</v>
      </c>
      <c r="J18" s="1" t="s">
        <v>0</v>
      </c>
    </row>
    <row r="19" spans="1:10" ht="30" x14ac:dyDescent="0.25">
      <c r="A19" s="1">
        <v>3046015</v>
      </c>
      <c r="B19" s="1" t="s">
        <v>55</v>
      </c>
      <c r="C19" s="1" t="s">
        <v>22</v>
      </c>
      <c r="D19" s="1" t="s">
        <v>56</v>
      </c>
      <c r="E19" s="2">
        <v>0</v>
      </c>
      <c r="F19" s="1">
        <v>72</v>
      </c>
      <c r="G19" s="1" t="s">
        <v>35</v>
      </c>
      <c r="H19" s="1">
        <f t="shared" si="0"/>
        <v>0</v>
      </c>
      <c r="I19" s="1" t="s">
        <v>22</v>
      </c>
      <c r="J19" s="1" t="s">
        <v>0</v>
      </c>
    </row>
    <row r="20" spans="1:10" ht="30" x14ac:dyDescent="0.25">
      <c r="A20" s="1">
        <v>3046016</v>
      </c>
      <c r="B20" s="1" t="s">
        <v>57</v>
      </c>
      <c r="C20" s="1" t="s">
        <v>22</v>
      </c>
      <c r="D20" s="1" t="s">
        <v>59</v>
      </c>
      <c r="E20" s="2">
        <v>0</v>
      </c>
      <c r="F20" s="1">
        <v>7237.5209999999997</v>
      </c>
      <c r="G20" s="1" t="s">
        <v>58</v>
      </c>
      <c r="H20" s="1">
        <f t="shared" si="0"/>
        <v>0</v>
      </c>
      <c r="I20" s="1" t="s">
        <v>22</v>
      </c>
      <c r="J20" s="1" t="s">
        <v>0</v>
      </c>
    </row>
    <row r="21" spans="1:10" ht="30" x14ac:dyDescent="0.25">
      <c r="A21" s="1">
        <v>3046017</v>
      </c>
      <c r="B21" s="1" t="s">
        <v>60</v>
      </c>
      <c r="C21" s="1" t="s">
        <v>22</v>
      </c>
      <c r="D21" s="1" t="s">
        <v>61</v>
      </c>
      <c r="E21" s="2">
        <v>0</v>
      </c>
      <c r="F21" s="1">
        <v>1552.71</v>
      </c>
      <c r="G21" s="1" t="s">
        <v>58</v>
      </c>
      <c r="H21" s="1">
        <f t="shared" si="0"/>
        <v>0</v>
      </c>
      <c r="I21" s="1" t="s">
        <v>22</v>
      </c>
      <c r="J21" s="1" t="s">
        <v>0</v>
      </c>
    </row>
    <row r="22" spans="1:10" ht="30" x14ac:dyDescent="0.25">
      <c r="A22" s="1">
        <v>3046018</v>
      </c>
      <c r="B22" s="1" t="s">
        <v>62</v>
      </c>
      <c r="C22" s="1" t="s">
        <v>22</v>
      </c>
      <c r="D22" s="1" t="s">
        <v>63</v>
      </c>
      <c r="E22" s="2">
        <v>0</v>
      </c>
      <c r="F22" s="1">
        <v>776.35500000000002</v>
      </c>
      <c r="G22" s="1" t="s">
        <v>58</v>
      </c>
      <c r="H22" s="1">
        <f t="shared" si="0"/>
        <v>0</v>
      </c>
      <c r="I22" s="1" t="s">
        <v>22</v>
      </c>
      <c r="J22" s="1" t="s">
        <v>0</v>
      </c>
    </row>
    <row r="23" spans="1:10" ht="30" x14ac:dyDescent="0.25">
      <c r="A23" s="1">
        <v>3046019</v>
      </c>
      <c r="B23" s="1" t="s">
        <v>64</v>
      </c>
      <c r="C23" s="1" t="s">
        <v>22</v>
      </c>
      <c r="D23" s="1" t="s">
        <v>65</v>
      </c>
      <c r="E23" s="2">
        <v>0</v>
      </c>
      <c r="F23" s="1">
        <v>3176.94</v>
      </c>
      <c r="G23" s="1" t="s">
        <v>58</v>
      </c>
      <c r="H23" s="1">
        <f t="shared" si="0"/>
        <v>0</v>
      </c>
      <c r="I23" s="1" t="s">
        <v>22</v>
      </c>
      <c r="J23" s="1" t="s">
        <v>0</v>
      </c>
    </row>
    <row r="24" spans="1:10" ht="30" x14ac:dyDescent="0.25">
      <c r="A24" s="1">
        <v>3046020</v>
      </c>
      <c r="B24" s="1" t="s">
        <v>66</v>
      </c>
      <c r="C24" s="1" t="s">
        <v>22</v>
      </c>
      <c r="D24" s="1" t="s">
        <v>67</v>
      </c>
      <c r="E24" s="2">
        <v>0</v>
      </c>
      <c r="F24" s="1">
        <v>1588.47</v>
      </c>
      <c r="G24" s="1" t="s">
        <v>58</v>
      </c>
      <c r="H24" s="1">
        <f t="shared" si="0"/>
        <v>0</v>
      </c>
      <c r="I24" s="1" t="s">
        <v>22</v>
      </c>
      <c r="J24" s="1" t="s">
        <v>0</v>
      </c>
    </row>
    <row r="25" spans="1:10" ht="30" x14ac:dyDescent="0.25">
      <c r="A25" s="1">
        <v>3046021</v>
      </c>
      <c r="B25" s="1" t="s">
        <v>68</v>
      </c>
      <c r="C25" s="1" t="s">
        <v>22</v>
      </c>
      <c r="D25" s="1" t="s">
        <v>69</v>
      </c>
      <c r="E25" s="2">
        <v>0</v>
      </c>
      <c r="F25" s="1">
        <v>681.16</v>
      </c>
      <c r="G25" s="1" t="s">
        <v>58</v>
      </c>
      <c r="H25" s="1">
        <f t="shared" si="0"/>
        <v>0</v>
      </c>
      <c r="I25" s="1" t="s">
        <v>22</v>
      </c>
      <c r="J25" s="1" t="s">
        <v>0</v>
      </c>
    </row>
    <row r="26" spans="1:10" ht="30" x14ac:dyDescent="0.25">
      <c r="A26" s="1">
        <v>3046022</v>
      </c>
      <c r="B26" s="1" t="s">
        <v>70</v>
      </c>
      <c r="C26" s="1" t="s">
        <v>22</v>
      </c>
      <c r="D26" s="1" t="s">
        <v>71</v>
      </c>
      <c r="E26" s="2">
        <v>0</v>
      </c>
      <c r="F26" s="1">
        <v>340.58</v>
      </c>
      <c r="G26" s="1" t="s">
        <v>58</v>
      </c>
      <c r="H26" s="1">
        <f t="shared" si="0"/>
        <v>0</v>
      </c>
      <c r="I26" s="1" t="s">
        <v>22</v>
      </c>
      <c r="J26" s="1" t="s">
        <v>0</v>
      </c>
    </row>
    <row r="27" spans="1:10" x14ac:dyDescent="0.25">
      <c r="A27" s="1">
        <v>3046023</v>
      </c>
      <c r="B27" s="1" t="s">
        <v>72</v>
      </c>
      <c r="C27" s="1" t="s">
        <v>22</v>
      </c>
      <c r="D27" s="1" t="s">
        <v>73</v>
      </c>
      <c r="E27" s="2">
        <v>0</v>
      </c>
      <c r="F27" s="1">
        <v>291.83600000000001</v>
      </c>
      <c r="G27" s="1" t="s">
        <v>58</v>
      </c>
      <c r="H27" s="1">
        <f t="shared" si="0"/>
        <v>0</v>
      </c>
      <c r="I27" s="1" t="s">
        <v>22</v>
      </c>
      <c r="J27" s="1" t="s">
        <v>0</v>
      </c>
    </row>
    <row r="28" spans="1:10" ht="45" x14ac:dyDescent="0.25">
      <c r="A28" s="1">
        <v>3046024</v>
      </c>
      <c r="B28" s="1" t="s">
        <v>74</v>
      </c>
      <c r="C28" s="1" t="s">
        <v>22</v>
      </c>
      <c r="D28" s="1" t="s">
        <v>75</v>
      </c>
      <c r="E28" s="2">
        <v>0</v>
      </c>
      <c r="F28" s="1">
        <v>145.91800000000001</v>
      </c>
      <c r="G28" s="1" t="s">
        <v>58</v>
      </c>
      <c r="H28" s="1">
        <f t="shared" si="0"/>
        <v>0</v>
      </c>
      <c r="I28" s="1" t="s">
        <v>22</v>
      </c>
      <c r="J28" s="1" t="s">
        <v>0</v>
      </c>
    </row>
    <row r="29" spans="1:10" ht="45" x14ac:dyDescent="0.25">
      <c r="A29" s="1">
        <v>3046025</v>
      </c>
      <c r="B29" s="1" t="s">
        <v>76</v>
      </c>
      <c r="C29" s="1" t="s">
        <v>22</v>
      </c>
      <c r="D29" s="1" t="s">
        <v>77</v>
      </c>
      <c r="E29" s="2">
        <v>0</v>
      </c>
      <c r="F29" s="1">
        <v>9187.107</v>
      </c>
      <c r="G29" s="1" t="s">
        <v>58</v>
      </c>
      <c r="H29" s="1">
        <f t="shared" si="0"/>
        <v>0</v>
      </c>
      <c r="I29" s="1" t="s">
        <v>22</v>
      </c>
      <c r="J29" s="1" t="s">
        <v>0</v>
      </c>
    </row>
    <row r="30" spans="1:10" ht="45" x14ac:dyDescent="0.25">
      <c r="A30" s="1">
        <v>3046026</v>
      </c>
      <c r="B30" s="1" t="s">
        <v>78</v>
      </c>
      <c r="C30" s="1" t="s">
        <v>22</v>
      </c>
      <c r="D30" s="1" t="s">
        <v>79</v>
      </c>
      <c r="E30" s="2">
        <v>0</v>
      </c>
      <c r="F30" s="1">
        <v>73496.856</v>
      </c>
      <c r="G30" s="1" t="s">
        <v>58</v>
      </c>
      <c r="H30" s="1">
        <f t="shared" si="0"/>
        <v>0</v>
      </c>
      <c r="I30" s="1" t="s">
        <v>22</v>
      </c>
      <c r="J30" s="1" t="s">
        <v>0</v>
      </c>
    </row>
    <row r="31" spans="1:10" ht="30" x14ac:dyDescent="0.25">
      <c r="A31" s="1">
        <v>3046027</v>
      </c>
      <c r="B31" s="1" t="s">
        <v>80</v>
      </c>
      <c r="C31" s="1" t="s">
        <v>22</v>
      </c>
      <c r="D31" s="1" t="s">
        <v>81</v>
      </c>
      <c r="E31" s="2">
        <v>0</v>
      </c>
      <c r="F31" s="1">
        <v>11</v>
      </c>
      <c r="G31" s="1" t="s">
        <v>35</v>
      </c>
      <c r="H31" s="1">
        <f t="shared" si="0"/>
        <v>0</v>
      </c>
      <c r="I31" s="1" t="s">
        <v>22</v>
      </c>
      <c r="J31" s="1" t="s">
        <v>0</v>
      </c>
    </row>
    <row r="32" spans="1:10" ht="30" x14ac:dyDescent="0.25">
      <c r="A32" s="1">
        <v>3046028</v>
      </c>
      <c r="B32" s="1" t="s">
        <v>82</v>
      </c>
      <c r="C32" s="1" t="s">
        <v>22</v>
      </c>
      <c r="D32" s="1" t="s">
        <v>83</v>
      </c>
      <c r="E32" s="2">
        <v>0</v>
      </c>
      <c r="F32" s="1">
        <v>63</v>
      </c>
      <c r="G32" s="1" t="s">
        <v>35</v>
      </c>
      <c r="H32" s="1">
        <f t="shared" si="0"/>
        <v>0</v>
      </c>
      <c r="I32" s="1" t="s">
        <v>22</v>
      </c>
      <c r="J32" s="1" t="s">
        <v>0</v>
      </c>
    </row>
    <row r="33" spans="1:10" ht="30" x14ac:dyDescent="0.25">
      <c r="A33" s="1">
        <v>3046029</v>
      </c>
      <c r="B33" s="1" t="s">
        <v>84</v>
      </c>
      <c r="C33" s="1" t="s">
        <v>22</v>
      </c>
      <c r="D33" s="1" t="s">
        <v>85</v>
      </c>
      <c r="E33" s="2">
        <v>0</v>
      </c>
      <c r="F33" s="1">
        <v>24</v>
      </c>
      <c r="G33" s="1" t="s">
        <v>35</v>
      </c>
      <c r="H33" s="1">
        <f t="shared" si="0"/>
        <v>0</v>
      </c>
      <c r="I33" s="1" t="s">
        <v>22</v>
      </c>
      <c r="J33" s="1" t="s">
        <v>0</v>
      </c>
    </row>
    <row r="34" spans="1:10" ht="30" x14ac:dyDescent="0.25">
      <c r="A34" s="1">
        <v>3046030</v>
      </c>
      <c r="B34" s="1" t="s">
        <v>86</v>
      </c>
      <c r="C34" s="1" t="s">
        <v>22</v>
      </c>
      <c r="D34" s="1" t="s">
        <v>87</v>
      </c>
      <c r="E34" s="2">
        <v>0</v>
      </c>
      <c r="F34" s="1">
        <v>39</v>
      </c>
      <c r="G34" s="1" t="s">
        <v>35</v>
      </c>
      <c r="H34" s="1">
        <f t="shared" si="0"/>
        <v>0</v>
      </c>
      <c r="I34" s="1" t="s">
        <v>22</v>
      </c>
      <c r="J34" s="1" t="s">
        <v>0</v>
      </c>
    </row>
    <row r="35" spans="1:10" x14ac:dyDescent="0.25">
      <c r="A35" s="1">
        <v>3046031</v>
      </c>
      <c r="B35" s="1" t="s">
        <v>88</v>
      </c>
      <c r="C35" s="1" t="s">
        <v>22</v>
      </c>
      <c r="D35" s="1" t="s">
        <v>89</v>
      </c>
      <c r="E35" s="2">
        <v>0</v>
      </c>
      <c r="F35" s="1">
        <v>9</v>
      </c>
      <c r="G35" s="1" t="s">
        <v>35</v>
      </c>
      <c r="H35" s="1">
        <f t="shared" ref="H35:H66" si="1">IF(ISNUMBER(VALUE(E35)),ROUND(SUM(ROUND(E35,2)*F35),2),"N")</f>
        <v>0</v>
      </c>
      <c r="I35" s="1" t="s">
        <v>22</v>
      </c>
      <c r="J35" s="1" t="s">
        <v>0</v>
      </c>
    </row>
    <row r="36" spans="1:10" ht="30" x14ac:dyDescent="0.25">
      <c r="A36" s="1">
        <v>3046032</v>
      </c>
      <c r="B36" s="1" t="s">
        <v>90</v>
      </c>
      <c r="C36" s="1" t="s">
        <v>22</v>
      </c>
      <c r="D36" s="1" t="s">
        <v>91</v>
      </c>
      <c r="E36" s="2">
        <v>0</v>
      </c>
      <c r="F36" s="1">
        <v>88</v>
      </c>
      <c r="G36" s="1" t="s">
        <v>35</v>
      </c>
      <c r="H36" s="1">
        <f t="shared" si="1"/>
        <v>0</v>
      </c>
      <c r="I36" s="1" t="s">
        <v>22</v>
      </c>
      <c r="J36" s="1" t="s">
        <v>0</v>
      </c>
    </row>
    <row r="37" spans="1:10" ht="30" x14ac:dyDescent="0.25">
      <c r="A37" s="1">
        <v>3046033</v>
      </c>
      <c r="B37" s="1" t="s">
        <v>92</v>
      </c>
      <c r="C37" s="1" t="s">
        <v>22</v>
      </c>
      <c r="D37" s="1" t="s">
        <v>93</v>
      </c>
      <c r="E37" s="2">
        <v>0</v>
      </c>
      <c r="F37" s="1">
        <v>504</v>
      </c>
      <c r="G37" s="1" t="s">
        <v>35</v>
      </c>
      <c r="H37" s="1">
        <f t="shared" si="1"/>
        <v>0</v>
      </c>
      <c r="I37" s="1" t="s">
        <v>22</v>
      </c>
      <c r="J37" s="1" t="s">
        <v>0</v>
      </c>
    </row>
    <row r="38" spans="1:10" ht="30" x14ac:dyDescent="0.25">
      <c r="A38" s="1">
        <v>3046034</v>
      </c>
      <c r="B38" s="1" t="s">
        <v>94</v>
      </c>
      <c r="C38" s="1" t="s">
        <v>22</v>
      </c>
      <c r="D38" s="1" t="s">
        <v>95</v>
      </c>
      <c r="E38" s="2">
        <v>0</v>
      </c>
      <c r="F38" s="1">
        <v>192</v>
      </c>
      <c r="G38" s="1" t="s">
        <v>35</v>
      </c>
      <c r="H38" s="1">
        <f t="shared" si="1"/>
        <v>0</v>
      </c>
      <c r="I38" s="1" t="s">
        <v>22</v>
      </c>
      <c r="J38" s="1" t="s">
        <v>0</v>
      </c>
    </row>
    <row r="39" spans="1:10" ht="30" x14ac:dyDescent="0.25">
      <c r="A39" s="1">
        <v>3046035</v>
      </c>
      <c r="B39" s="1" t="s">
        <v>96</v>
      </c>
      <c r="C39" s="1" t="s">
        <v>22</v>
      </c>
      <c r="D39" s="1" t="s">
        <v>97</v>
      </c>
      <c r="E39" s="2">
        <v>0</v>
      </c>
      <c r="F39" s="1">
        <v>312</v>
      </c>
      <c r="G39" s="1" t="s">
        <v>35</v>
      </c>
      <c r="H39" s="1">
        <f t="shared" si="1"/>
        <v>0</v>
      </c>
      <c r="I39" s="1" t="s">
        <v>22</v>
      </c>
      <c r="J39" s="1" t="s">
        <v>0</v>
      </c>
    </row>
    <row r="40" spans="1:10" ht="30" x14ac:dyDescent="0.25">
      <c r="A40" s="1">
        <v>3046036</v>
      </c>
      <c r="B40" s="1" t="s">
        <v>98</v>
      </c>
      <c r="C40" s="1" t="s">
        <v>22</v>
      </c>
      <c r="D40" s="1" t="s">
        <v>99</v>
      </c>
      <c r="E40" s="2">
        <v>0</v>
      </c>
      <c r="F40" s="1">
        <v>72</v>
      </c>
      <c r="G40" s="1" t="s">
        <v>35</v>
      </c>
      <c r="H40" s="1">
        <f t="shared" si="1"/>
        <v>0</v>
      </c>
      <c r="I40" s="1" t="s">
        <v>22</v>
      </c>
      <c r="J40" s="1" t="s">
        <v>0</v>
      </c>
    </row>
    <row r="41" spans="1:10" ht="30" x14ac:dyDescent="0.25">
      <c r="A41" s="1">
        <v>3046037</v>
      </c>
      <c r="B41" s="1" t="s">
        <v>100</v>
      </c>
      <c r="C41" s="1" t="s">
        <v>22</v>
      </c>
      <c r="D41" s="1" t="s">
        <v>101</v>
      </c>
      <c r="E41" s="2">
        <v>0</v>
      </c>
      <c r="F41" s="1">
        <v>7237.5209999999997</v>
      </c>
      <c r="G41" s="1" t="s">
        <v>58</v>
      </c>
      <c r="H41" s="1">
        <f t="shared" si="1"/>
        <v>0</v>
      </c>
      <c r="I41" s="1" t="s">
        <v>22</v>
      </c>
      <c r="J41" s="1" t="s">
        <v>0</v>
      </c>
    </row>
    <row r="42" spans="1:10" ht="45" x14ac:dyDescent="0.25">
      <c r="A42" s="1">
        <v>3046038</v>
      </c>
      <c r="B42" s="1" t="s">
        <v>102</v>
      </c>
      <c r="C42" s="1" t="s">
        <v>22</v>
      </c>
      <c r="D42" s="1" t="s">
        <v>103</v>
      </c>
      <c r="E42" s="2">
        <v>0</v>
      </c>
      <c r="F42" s="1">
        <v>576.12</v>
      </c>
      <c r="G42" s="1" t="s">
        <v>58</v>
      </c>
      <c r="H42" s="1">
        <f t="shared" si="1"/>
        <v>0</v>
      </c>
      <c r="I42" s="1" t="s">
        <v>22</v>
      </c>
      <c r="J42" s="1" t="s">
        <v>0</v>
      </c>
    </row>
    <row r="43" spans="1:10" x14ac:dyDescent="0.25">
      <c r="A43" s="1">
        <v>3046039</v>
      </c>
      <c r="B43" s="1" t="s">
        <v>104</v>
      </c>
      <c r="C43" s="1" t="s">
        <v>22</v>
      </c>
      <c r="D43" s="1" t="s">
        <v>105</v>
      </c>
      <c r="E43" s="2">
        <v>0</v>
      </c>
      <c r="F43" s="1">
        <v>3176.94</v>
      </c>
      <c r="G43" s="1" t="s">
        <v>58</v>
      </c>
      <c r="H43" s="1">
        <f t="shared" si="1"/>
        <v>0</v>
      </c>
      <c r="I43" s="1" t="s">
        <v>22</v>
      </c>
      <c r="J43" s="1" t="s">
        <v>0</v>
      </c>
    </row>
    <row r="44" spans="1:10" x14ac:dyDescent="0.25">
      <c r="A44" s="1">
        <v>3046040</v>
      </c>
      <c r="B44" s="1" t="s">
        <v>106</v>
      </c>
      <c r="C44" s="1" t="s">
        <v>22</v>
      </c>
      <c r="D44" s="1" t="s">
        <v>107</v>
      </c>
      <c r="E44" s="2">
        <v>0</v>
      </c>
      <c r="F44" s="1">
        <v>9187.107</v>
      </c>
      <c r="G44" s="1" t="s">
        <v>58</v>
      </c>
      <c r="H44" s="1">
        <f t="shared" si="1"/>
        <v>0</v>
      </c>
      <c r="I44" s="1" t="s">
        <v>22</v>
      </c>
      <c r="J44" s="1" t="s">
        <v>0</v>
      </c>
    </row>
    <row r="45" spans="1:10" ht="30" x14ac:dyDescent="0.25">
      <c r="A45" s="1">
        <v>3046041</v>
      </c>
      <c r="B45" s="1" t="s">
        <v>108</v>
      </c>
      <c r="C45" s="1" t="s">
        <v>22</v>
      </c>
      <c r="D45" s="1" t="s">
        <v>110</v>
      </c>
      <c r="E45" s="2">
        <v>0</v>
      </c>
      <c r="F45" s="1">
        <v>16536.793000000001</v>
      </c>
      <c r="G45" s="1" t="s">
        <v>109</v>
      </c>
      <c r="H45" s="1">
        <f t="shared" si="1"/>
        <v>0</v>
      </c>
      <c r="I45" s="1" t="s">
        <v>22</v>
      </c>
      <c r="J45" s="1" t="s">
        <v>0</v>
      </c>
    </row>
    <row r="46" spans="1:10" x14ac:dyDescent="0.25">
      <c r="A46" s="1">
        <v>3046042</v>
      </c>
      <c r="B46" s="1" t="s">
        <v>111</v>
      </c>
      <c r="C46" s="1" t="s">
        <v>22</v>
      </c>
      <c r="D46" s="1" t="s">
        <v>113</v>
      </c>
      <c r="E46" s="2">
        <v>0</v>
      </c>
      <c r="F46" s="1">
        <v>11673.42</v>
      </c>
      <c r="G46" s="1" t="s">
        <v>112</v>
      </c>
      <c r="H46" s="1">
        <f t="shared" si="1"/>
        <v>0</v>
      </c>
      <c r="I46" s="1" t="s">
        <v>22</v>
      </c>
      <c r="J46" s="1" t="s">
        <v>0</v>
      </c>
    </row>
    <row r="47" spans="1:10" x14ac:dyDescent="0.25">
      <c r="A47" s="1">
        <v>3046043</v>
      </c>
      <c r="B47" s="1" t="s">
        <v>114</v>
      </c>
      <c r="C47" s="1">
        <v>2</v>
      </c>
      <c r="D47" s="1" t="s">
        <v>115</v>
      </c>
      <c r="E47" s="1">
        <f>ROUND(H48+H49,2)</f>
        <v>0</v>
      </c>
      <c r="F47" s="1">
        <v>1</v>
      </c>
      <c r="G47" s="1" t="s">
        <v>0</v>
      </c>
      <c r="H47" s="1">
        <f t="shared" si="1"/>
        <v>0</v>
      </c>
      <c r="I47" s="1" t="s">
        <v>22</v>
      </c>
      <c r="J47" s="1" t="s">
        <v>0</v>
      </c>
    </row>
    <row r="48" spans="1:10" ht="30" x14ac:dyDescent="0.25">
      <c r="A48" s="1">
        <v>3046044</v>
      </c>
      <c r="B48" s="1" t="s">
        <v>116</v>
      </c>
      <c r="C48" s="1" t="s">
        <v>22</v>
      </c>
      <c r="D48" s="1" t="s">
        <v>118</v>
      </c>
      <c r="E48" s="2">
        <v>0</v>
      </c>
      <c r="F48" s="1">
        <v>3891.14</v>
      </c>
      <c r="G48" s="1" t="s">
        <v>117</v>
      </c>
      <c r="H48" s="1">
        <f t="shared" si="1"/>
        <v>0</v>
      </c>
      <c r="I48" s="1" t="s">
        <v>22</v>
      </c>
      <c r="J48" s="1" t="s">
        <v>0</v>
      </c>
    </row>
    <row r="49" spans="1:10" ht="45" x14ac:dyDescent="0.25">
      <c r="A49" s="1">
        <v>3046045</v>
      </c>
      <c r="B49" s="1" t="s">
        <v>119</v>
      </c>
      <c r="C49" s="1" t="s">
        <v>22</v>
      </c>
      <c r="D49" s="1" t="s">
        <v>120</v>
      </c>
      <c r="E49" s="2">
        <v>0</v>
      </c>
      <c r="F49" s="1">
        <v>11673.42</v>
      </c>
      <c r="G49" s="1" t="s">
        <v>112</v>
      </c>
      <c r="H49" s="1">
        <f t="shared" si="1"/>
        <v>0</v>
      </c>
      <c r="I49" s="1" t="s">
        <v>22</v>
      </c>
      <c r="J49" s="1" t="s">
        <v>0</v>
      </c>
    </row>
    <row r="50" spans="1:10" x14ac:dyDescent="0.25">
      <c r="A50" s="1">
        <v>3046046</v>
      </c>
      <c r="B50" s="1" t="s">
        <v>121</v>
      </c>
      <c r="C50" s="1">
        <v>3</v>
      </c>
      <c r="D50" s="1" t="s">
        <v>122</v>
      </c>
      <c r="E50" s="1">
        <f>ROUND(H51,2)</f>
        <v>0</v>
      </c>
      <c r="F50" s="1">
        <v>1</v>
      </c>
      <c r="G50" s="1" t="s">
        <v>0</v>
      </c>
      <c r="H50" s="1">
        <f t="shared" si="1"/>
        <v>0</v>
      </c>
      <c r="I50" s="1" t="s">
        <v>22</v>
      </c>
      <c r="J50" s="1" t="s">
        <v>0</v>
      </c>
    </row>
    <row r="51" spans="1:10" ht="30" x14ac:dyDescent="0.25">
      <c r="A51" s="1">
        <v>3046047</v>
      </c>
      <c r="B51" s="1" t="s">
        <v>123</v>
      </c>
      <c r="C51" s="1" t="s">
        <v>22</v>
      </c>
      <c r="D51" s="1" t="s">
        <v>124</v>
      </c>
      <c r="E51" s="2">
        <v>0</v>
      </c>
      <c r="F51" s="1">
        <v>57.6</v>
      </c>
      <c r="G51" s="1" t="s">
        <v>117</v>
      </c>
      <c r="H51" s="1">
        <f t="shared" si="1"/>
        <v>0</v>
      </c>
      <c r="I51" s="1" t="s">
        <v>22</v>
      </c>
      <c r="J51" s="1" t="s">
        <v>0</v>
      </c>
    </row>
    <row r="52" spans="1:10" x14ac:dyDescent="0.25">
      <c r="A52" s="1">
        <v>3046048</v>
      </c>
      <c r="B52" s="1" t="s">
        <v>125</v>
      </c>
      <c r="C52" s="1">
        <v>4</v>
      </c>
      <c r="D52" s="1" t="s">
        <v>126</v>
      </c>
      <c r="E52" s="1">
        <f>ROUND(H53+H54+H55+H56,2)</f>
        <v>0</v>
      </c>
      <c r="F52" s="1">
        <v>1</v>
      </c>
      <c r="G52" s="1" t="s">
        <v>0</v>
      </c>
      <c r="H52" s="1">
        <f t="shared" si="1"/>
        <v>0</v>
      </c>
      <c r="I52" s="1" t="s">
        <v>22</v>
      </c>
      <c r="J52" s="1" t="s">
        <v>0</v>
      </c>
    </row>
    <row r="53" spans="1:10" x14ac:dyDescent="0.25">
      <c r="A53" s="1">
        <v>3046049</v>
      </c>
      <c r="B53" s="1" t="s">
        <v>127</v>
      </c>
      <c r="C53" s="1" t="s">
        <v>22</v>
      </c>
      <c r="D53" s="1" t="s">
        <v>128</v>
      </c>
      <c r="E53" s="2">
        <v>0</v>
      </c>
      <c r="F53" s="1">
        <v>68.900000000000006</v>
      </c>
      <c r="G53" s="1" t="s">
        <v>112</v>
      </c>
      <c r="H53" s="1">
        <f t="shared" si="1"/>
        <v>0</v>
      </c>
      <c r="I53" s="1" t="s">
        <v>22</v>
      </c>
      <c r="J53" s="1" t="s">
        <v>0</v>
      </c>
    </row>
    <row r="54" spans="1:10" ht="30" x14ac:dyDescent="0.25">
      <c r="A54" s="1">
        <v>3046050</v>
      </c>
      <c r="B54" s="1" t="s">
        <v>129</v>
      </c>
      <c r="C54" s="1" t="s">
        <v>22</v>
      </c>
      <c r="D54" s="1" t="s">
        <v>130</v>
      </c>
      <c r="E54" s="2">
        <v>0</v>
      </c>
      <c r="F54" s="1">
        <v>11.496</v>
      </c>
      <c r="G54" s="1" t="s">
        <v>58</v>
      </c>
      <c r="H54" s="1">
        <f t="shared" si="1"/>
        <v>0</v>
      </c>
      <c r="I54" s="1" t="s">
        <v>22</v>
      </c>
      <c r="J54" s="1" t="s">
        <v>0</v>
      </c>
    </row>
    <row r="55" spans="1:10" ht="30" x14ac:dyDescent="0.25">
      <c r="A55" s="1">
        <v>3046051</v>
      </c>
      <c r="B55" s="1" t="s">
        <v>131</v>
      </c>
      <c r="C55" s="1" t="s">
        <v>22</v>
      </c>
      <c r="D55" s="1" t="s">
        <v>132</v>
      </c>
      <c r="E55" s="2">
        <v>0</v>
      </c>
      <c r="F55" s="1">
        <v>20.399999999999999</v>
      </c>
      <c r="G55" s="1" t="s">
        <v>112</v>
      </c>
      <c r="H55" s="1">
        <f t="shared" si="1"/>
        <v>0</v>
      </c>
      <c r="I55" s="1" t="s">
        <v>22</v>
      </c>
      <c r="J55" s="1" t="s">
        <v>0</v>
      </c>
    </row>
    <row r="56" spans="1:10" ht="45" x14ac:dyDescent="0.25">
      <c r="A56" s="1">
        <v>3046052</v>
      </c>
      <c r="B56" s="1" t="s">
        <v>133</v>
      </c>
      <c r="C56" s="1" t="s">
        <v>22</v>
      </c>
      <c r="D56" s="1" t="s">
        <v>134</v>
      </c>
      <c r="E56" s="2">
        <v>0</v>
      </c>
      <c r="F56" s="1">
        <v>9.8919999999999995</v>
      </c>
      <c r="G56" s="1" t="s">
        <v>58</v>
      </c>
      <c r="H56" s="1">
        <f t="shared" si="1"/>
        <v>0</v>
      </c>
      <c r="I56" s="1" t="s">
        <v>22</v>
      </c>
      <c r="J56" s="1" t="s">
        <v>0</v>
      </c>
    </row>
    <row r="57" spans="1:10" x14ac:dyDescent="0.25">
      <c r="A57" s="1">
        <v>3046053</v>
      </c>
      <c r="B57" s="1" t="s">
        <v>135</v>
      </c>
      <c r="C57" s="1">
        <v>5</v>
      </c>
      <c r="D57" s="1" t="s">
        <v>136</v>
      </c>
      <c r="E57" s="1">
        <f>ROUND(H58+H59+H60+H61+H62+H63+H64+H65+H66,2)</f>
        <v>0</v>
      </c>
      <c r="F57" s="1">
        <v>1</v>
      </c>
      <c r="G57" s="1" t="s">
        <v>0</v>
      </c>
      <c r="H57" s="1">
        <f t="shared" si="1"/>
        <v>0</v>
      </c>
      <c r="I57" s="1" t="s">
        <v>22</v>
      </c>
      <c r="J57" s="1" t="s">
        <v>0</v>
      </c>
    </row>
    <row r="58" spans="1:10" ht="45" x14ac:dyDescent="0.25">
      <c r="A58" s="1">
        <v>3046054</v>
      </c>
      <c r="B58" s="1" t="s">
        <v>137</v>
      </c>
      <c r="C58" s="1" t="s">
        <v>22</v>
      </c>
      <c r="D58" s="1" t="s">
        <v>138</v>
      </c>
      <c r="E58" s="2">
        <v>0</v>
      </c>
      <c r="F58" s="1">
        <v>15573.25</v>
      </c>
      <c r="G58" s="1" t="s">
        <v>112</v>
      </c>
      <c r="H58" s="1">
        <f t="shared" si="1"/>
        <v>0</v>
      </c>
      <c r="I58" s="1" t="s">
        <v>22</v>
      </c>
      <c r="J58" s="1" t="s">
        <v>0</v>
      </c>
    </row>
    <row r="59" spans="1:10" ht="45" x14ac:dyDescent="0.25">
      <c r="A59" s="1">
        <v>3046055</v>
      </c>
      <c r="B59" s="1" t="s">
        <v>139</v>
      </c>
      <c r="C59" s="1" t="s">
        <v>22</v>
      </c>
      <c r="D59" s="1" t="s">
        <v>140</v>
      </c>
      <c r="E59" s="2">
        <v>0</v>
      </c>
      <c r="F59" s="1">
        <v>778.66300000000001</v>
      </c>
      <c r="G59" s="1" t="s">
        <v>109</v>
      </c>
      <c r="H59" s="1">
        <f t="shared" si="1"/>
        <v>0</v>
      </c>
      <c r="I59" s="1" t="s">
        <v>22</v>
      </c>
      <c r="J59" s="1" t="s">
        <v>0</v>
      </c>
    </row>
    <row r="60" spans="1:10" ht="45" x14ac:dyDescent="0.25">
      <c r="A60" s="1">
        <v>3046056</v>
      </c>
      <c r="B60" s="1" t="s">
        <v>141</v>
      </c>
      <c r="C60" s="1" t="s">
        <v>22</v>
      </c>
      <c r="D60" s="1" t="s">
        <v>142</v>
      </c>
      <c r="E60" s="2">
        <v>0</v>
      </c>
      <c r="F60" s="1">
        <v>11673.42</v>
      </c>
      <c r="G60" s="1" t="s">
        <v>112</v>
      </c>
      <c r="H60" s="1">
        <f t="shared" si="1"/>
        <v>0</v>
      </c>
      <c r="I60" s="1" t="s">
        <v>22</v>
      </c>
      <c r="J60" s="1" t="s">
        <v>0</v>
      </c>
    </row>
    <row r="61" spans="1:10" ht="30" x14ac:dyDescent="0.25">
      <c r="A61" s="1">
        <v>3046057</v>
      </c>
      <c r="B61" s="1" t="s">
        <v>143</v>
      </c>
      <c r="C61" s="1" t="s">
        <v>22</v>
      </c>
      <c r="D61" s="1" t="s">
        <v>144</v>
      </c>
      <c r="E61" s="2">
        <v>0</v>
      </c>
      <c r="F61" s="1">
        <v>11673.42</v>
      </c>
      <c r="G61" s="1" t="s">
        <v>112</v>
      </c>
      <c r="H61" s="1">
        <f t="shared" si="1"/>
        <v>0</v>
      </c>
      <c r="I61" s="1" t="s">
        <v>22</v>
      </c>
      <c r="J61" s="1" t="s">
        <v>0</v>
      </c>
    </row>
    <row r="62" spans="1:10" ht="45" x14ac:dyDescent="0.25">
      <c r="A62" s="1">
        <v>3046058</v>
      </c>
      <c r="B62" s="1" t="s">
        <v>145</v>
      </c>
      <c r="C62" s="1" t="s">
        <v>22</v>
      </c>
      <c r="D62" s="1" t="s">
        <v>146</v>
      </c>
      <c r="E62" s="2">
        <v>0</v>
      </c>
      <c r="F62" s="1">
        <v>1945.57</v>
      </c>
      <c r="G62" s="1" t="s">
        <v>112</v>
      </c>
      <c r="H62" s="1">
        <f t="shared" si="1"/>
        <v>0</v>
      </c>
      <c r="I62" s="1" t="s">
        <v>22</v>
      </c>
      <c r="J62" s="1" t="s">
        <v>0</v>
      </c>
    </row>
    <row r="63" spans="1:10" ht="30" x14ac:dyDescent="0.25">
      <c r="A63" s="1">
        <v>3046059</v>
      </c>
      <c r="B63" s="1" t="s">
        <v>147</v>
      </c>
      <c r="C63" s="1" t="s">
        <v>22</v>
      </c>
      <c r="D63" s="1" t="s">
        <v>148</v>
      </c>
      <c r="E63" s="2">
        <v>0</v>
      </c>
      <c r="F63" s="1">
        <v>23346.84</v>
      </c>
      <c r="G63" s="1" t="s">
        <v>112</v>
      </c>
      <c r="H63" s="1">
        <f t="shared" si="1"/>
        <v>0</v>
      </c>
      <c r="I63" s="1" t="s">
        <v>22</v>
      </c>
      <c r="J63" s="1" t="s">
        <v>0</v>
      </c>
    </row>
    <row r="64" spans="1:10" ht="30" x14ac:dyDescent="0.25">
      <c r="A64" s="1">
        <v>3046060</v>
      </c>
      <c r="B64" s="1" t="s">
        <v>149</v>
      </c>
      <c r="C64" s="1" t="s">
        <v>22</v>
      </c>
      <c r="D64" s="1" t="s">
        <v>150</v>
      </c>
      <c r="E64" s="2">
        <v>0</v>
      </c>
      <c r="F64" s="1">
        <v>11673.42</v>
      </c>
      <c r="G64" s="1" t="s">
        <v>112</v>
      </c>
      <c r="H64" s="1">
        <f t="shared" si="1"/>
        <v>0</v>
      </c>
      <c r="I64" s="1" t="s">
        <v>22</v>
      </c>
      <c r="J64" s="1" t="s">
        <v>0</v>
      </c>
    </row>
    <row r="65" spans="1:10" ht="45" x14ac:dyDescent="0.25">
      <c r="A65" s="1">
        <v>3046061</v>
      </c>
      <c r="B65" s="1" t="s">
        <v>151</v>
      </c>
      <c r="C65" s="1" t="s">
        <v>22</v>
      </c>
      <c r="D65" s="1" t="s">
        <v>152</v>
      </c>
      <c r="E65" s="2">
        <v>0</v>
      </c>
      <c r="F65" s="1">
        <v>11673.42</v>
      </c>
      <c r="G65" s="1" t="s">
        <v>112</v>
      </c>
      <c r="H65" s="1">
        <f t="shared" si="1"/>
        <v>0</v>
      </c>
      <c r="I65" s="1" t="s">
        <v>22</v>
      </c>
      <c r="J65" s="1" t="s">
        <v>0</v>
      </c>
    </row>
    <row r="66" spans="1:10" ht="30" x14ac:dyDescent="0.25">
      <c r="A66" s="1">
        <v>3046062</v>
      </c>
      <c r="B66" s="1" t="s">
        <v>153</v>
      </c>
      <c r="C66" s="1" t="s">
        <v>22</v>
      </c>
      <c r="D66" s="1" t="s">
        <v>154</v>
      </c>
      <c r="E66" s="2">
        <v>0</v>
      </c>
      <c r="F66" s="1">
        <v>36</v>
      </c>
      <c r="G66" s="1" t="s">
        <v>112</v>
      </c>
      <c r="H66" s="1">
        <f t="shared" si="1"/>
        <v>0</v>
      </c>
      <c r="I66" s="1" t="s">
        <v>22</v>
      </c>
      <c r="J66" s="1" t="s">
        <v>0</v>
      </c>
    </row>
    <row r="67" spans="1:10" x14ac:dyDescent="0.25">
      <c r="A67" s="1">
        <v>3046063</v>
      </c>
      <c r="B67" s="1" t="s">
        <v>155</v>
      </c>
      <c r="C67" s="1">
        <v>9</v>
      </c>
      <c r="D67" s="1" t="s">
        <v>156</v>
      </c>
      <c r="E67" s="1">
        <f>ROUND(H68+H69+H70+H71+H72+H73+H74+H75+H76+H77+H78+H79+H80,2)</f>
        <v>0</v>
      </c>
      <c r="F67" s="1">
        <v>1</v>
      </c>
      <c r="G67" s="1" t="s">
        <v>0</v>
      </c>
      <c r="H67" s="1">
        <f t="shared" ref="H67:H85" si="2">IF(ISNUMBER(VALUE(E67)),ROUND(SUM(ROUND(E67,2)*F67),2),"N")</f>
        <v>0</v>
      </c>
      <c r="I67" s="1" t="s">
        <v>22</v>
      </c>
      <c r="J67" s="1" t="s">
        <v>0</v>
      </c>
    </row>
    <row r="68" spans="1:10" ht="30" x14ac:dyDescent="0.25">
      <c r="A68" s="1">
        <v>3046064</v>
      </c>
      <c r="B68" s="1" t="s">
        <v>157</v>
      </c>
      <c r="C68" s="1" t="s">
        <v>22</v>
      </c>
      <c r="D68" s="1" t="s">
        <v>158</v>
      </c>
      <c r="E68" s="2">
        <v>0</v>
      </c>
      <c r="F68" s="1">
        <v>2</v>
      </c>
      <c r="G68" s="1" t="s">
        <v>35</v>
      </c>
      <c r="H68" s="1">
        <f t="shared" si="2"/>
        <v>0</v>
      </c>
      <c r="I68" s="1" t="s">
        <v>22</v>
      </c>
      <c r="J68" s="1" t="s">
        <v>0</v>
      </c>
    </row>
    <row r="69" spans="1:10" x14ac:dyDescent="0.25">
      <c r="A69" s="1">
        <v>3046065</v>
      </c>
      <c r="B69" s="1" t="s">
        <v>159</v>
      </c>
      <c r="C69" s="1" t="s">
        <v>22</v>
      </c>
      <c r="D69" s="1" t="s">
        <v>160</v>
      </c>
      <c r="E69" s="2">
        <v>0</v>
      </c>
      <c r="F69" s="1">
        <v>2</v>
      </c>
      <c r="G69" s="1" t="s">
        <v>35</v>
      </c>
      <c r="H69" s="1">
        <f t="shared" si="2"/>
        <v>0</v>
      </c>
      <c r="I69" s="1" t="s">
        <v>22</v>
      </c>
      <c r="J69" s="1" t="s">
        <v>0</v>
      </c>
    </row>
    <row r="70" spans="1:10" x14ac:dyDescent="0.25">
      <c r="A70" s="1">
        <v>3046066</v>
      </c>
      <c r="B70" s="1" t="s">
        <v>161</v>
      </c>
      <c r="C70" s="1" t="s">
        <v>22</v>
      </c>
      <c r="D70" s="1" t="s">
        <v>162</v>
      </c>
      <c r="E70" s="2">
        <v>0</v>
      </c>
      <c r="F70" s="1">
        <v>2</v>
      </c>
      <c r="G70" s="1" t="s">
        <v>35</v>
      </c>
      <c r="H70" s="1">
        <f t="shared" si="2"/>
        <v>0</v>
      </c>
      <c r="I70" s="1" t="s">
        <v>22</v>
      </c>
      <c r="J70" s="1" t="s">
        <v>0</v>
      </c>
    </row>
    <row r="71" spans="1:10" x14ac:dyDescent="0.25">
      <c r="A71" s="1">
        <v>3046067</v>
      </c>
      <c r="B71" s="1" t="s">
        <v>163</v>
      </c>
      <c r="C71" s="1" t="s">
        <v>22</v>
      </c>
      <c r="D71" s="1" t="s">
        <v>164</v>
      </c>
      <c r="E71" s="2">
        <v>0</v>
      </c>
      <c r="F71" s="1">
        <v>2</v>
      </c>
      <c r="G71" s="1" t="s">
        <v>35</v>
      </c>
      <c r="H71" s="1">
        <f t="shared" si="2"/>
        <v>0</v>
      </c>
      <c r="I71" s="1" t="s">
        <v>22</v>
      </c>
      <c r="J71" s="1" t="s">
        <v>0</v>
      </c>
    </row>
    <row r="72" spans="1:10" ht="45" x14ac:dyDescent="0.25">
      <c r="A72" s="1">
        <v>3046068</v>
      </c>
      <c r="B72" s="1" t="s">
        <v>165</v>
      </c>
      <c r="C72" s="1" t="s">
        <v>22</v>
      </c>
      <c r="D72" s="1" t="s">
        <v>166</v>
      </c>
      <c r="E72" s="2">
        <v>0</v>
      </c>
      <c r="F72" s="1">
        <v>3891.14</v>
      </c>
      <c r="G72" s="1" t="s">
        <v>117</v>
      </c>
      <c r="H72" s="1">
        <f t="shared" si="2"/>
        <v>0</v>
      </c>
      <c r="I72" s="1" t="s">
        <v>22</v>
      </c>
      <c r="J72" s="1" t="s">
        <v>0</v>
      </c>
    </row>
    <row r="73" spans="1:10" ht="30" x14ac:dyDescent="0.25">
      <c r="A73" s="1">
        <v>3046069</v>
      </c>
      <c r="B73" s="1" t="s">
        <v>167</v>
      </c>
      <c r="C73" s="1" t="s">
        <v>22</v>
      </c>
      <c r="D73" s="1" t="s">
        <v>168</v>
      </c>
      <c r="E73" s="2">
        <v>0</v>
      </c>
      <c r="F73" s="1">
        <v>3891.14</v>
      </c>
      <c r="G73" s="1" t="s">
        <v>117</v>
      </c>
      <c r="H73" s="1">
        <f t="shared" si="2"/>
        <v>0</v>
      </c>
      <c r="I73" s="1" t="s">
        <v>22</v>
      </c>
      <c r="J73" s="1" t="s">
        <v>0</v>
      </c>
    </row>
    <row r="74" spans="1:10" x14ac:dyDescent="0.25">
      <c r="A74" s="1">
        <v>3046070</v>
      </c>
      <c r="B74" s="1" t="s">
        <v>169</v>
      </c>
      <c r="C74" s="1" t="s">
        <v>22</v>
      </c>
      <c r="D74" s="1" t="s">
        <v>170</v>
      </c>
      <c r="E74" s="2">
        <v>0</v>
      </c>
      <c r="F74" s="1">
        <v>6.48</v>
      </c>
      <c r="G74" s="1" t="s">
        <v>58</v>
      </c>
      <c r="H74" s="1">
        <f t="shared" si="2"/>
        <v>0</v>
      </c>
      <c r="I74" s="1" t="s">
        <v>22</v>
      </c>
      <c r="J74" s="1" t="s">
        <v>0</v>
      </c>
    </row>
    <row r="75" spans="1:10" ht="30" x14ac:dyDescent="0.25">
      <c r="A75" s="1">
        <v>3046071</v>
      </c>
      <c r="B75" s="1" t="s">
        <v>171</v>
      </c>
      <c r="C75" s="1" t="s">
        <v>22</v>
      </c>
      <c r="D75" s="1" t="s">
        <v>172</v>
      </c>
      <c r="E75" s="2">
        <v>0</v>
      </c>
      <c r="F75" s="1">
        <v>9</v>
      </c>
      <c r="G75" s="1" t="s">
        <v>35</v>
      </c>
      <c r="H75" s="1">
        <f t="shared" si="2"/>
        <v>0</v>
      </c>
      <c r="I75" s="1" t="s">
        <v>22</v>
      </c>
      <c r="J75" s="1" t="s">
        <v>0</v>
      </c>
    </row>
    <row r="76" spans="1:10" ht="30" x14ac:dyDescent="0.25">
      <c r="A76" s="1">
        <v>3046072</v>
      </c>
      <c r="B76" s="1" t="s">
        <v>173</v>
      </c>
      <c r="C76" s="1" t="s">
        <v>22</v>
      </c>
      <c r="D76" s="1" t="s">
        <v>174</v>
      </c>
      <c r="E76" s="2">
        <v>0</v>
      </c>
      <c r="F76" s="1">
        <v>9</v>
      </c>
      <c r="G76" s="1" t="s">
        <v>35</v>
      </c>
      <c r="H76" s="1">
        <f t="shared" si="2"/>
        <v>0</v>
      </c>
      <c r="I76" s="1" t="s">
        <v>22</v>
      </c>
      <c r="J76" s="1" t="s">
        <v>0</v>
      </c>
    </row>
    <row r="77" spans="1:10" x14ac:dyDescent="0.25">
      <c r="A77" s="1">
        <v>3046073</v>
      </c>
      <c r="B77" s="1" t="s">
        <v>175</v>
      </c>
      <c r="C77" s="1" t="s">
        <v>22</v>
      </c>
      <c r="D77" s="1" t="s">
        <v>176</v>
      </c>
      <c r="E77" s="2">
        <v>0</v>
      </c>
      <c r="F77" s="1">
        <v>40.5</v>
      </c>
      <c r="G77" s="1" t="s">
        <v>117</v>
      </c>
      <c r="H77" s="1">
        <f t="shared" si="2"/>
        <v>0</v>
      </c>
      <c r="I77" s="1" t="s">
        <v>22</v>
      </c>
      <c r="J77" s="1" t="s">
        <v>0</v>
      </c>
    </row>
    <row r="78" spans="1:10" ht="30" x14ac:dyDescent="0.25">
      <c r="A78" s="1">
        <v>3046074</v>
      </c>
      <c r="B78" s="1" t="s">
        <v>177</v>
      </c>
      <c r="C78" s="1" t="s">
        <v>22</v>
      </c>
      <c r="D78" s="1" t="s">
        <v>178</v>
      </c>
      <c r="E78" s="2">
        <v>0</v>
      </c>
      <c r="F78" s="1">
        <v>16.361999999999998</v>
      </c>
      <c r="G78" s="1" t="s">
        <v>35</v>
      </c>
      <c r="H78" s="1">
        <f t="shared" si="2"/>
        <v>0</v>
      </c>
      <c r="I78" s="1" t="s">
        <v>22</v>
      </c>
      <c r="J78" s="1" t="s">
        <v>0</v>
      </c>
    </row>
    <row r="79" spans="1:10" ht="30" x14ac:dyDescent="0.25">
      <c r="A79" s="1">
        <v>3046075</v>
      </c>
      <c r="B79" s="1" t="s">
        <v>179</v>
      </c>
      <c r="C79" s="1" t="s">
        <v>22</v>
      </c>
      <c r="D79" s="1" t="s">
        <v>180</v>
      </c>
      <c r="E79" s="2">
        <v>0</v>
      </c>
      <c r="F79" s="1">
        <v>9</v>
      </c>
      <c r="G79" s="1" t="s">
        <v>35</v>
      </c>
      <c r="H79" s="1">
        <f t="shared" si="2"/>
        <v>0</v>
      </c>
      <c r="I79" s="1" t="s">
        <v>22</v>
      </c>
      <c r="J79" s="1" t="s">
        <v>0</v>
      </c>
    </row>
    <row r="80" spans="1:10" x14ac:dyDescent="0.25">
      <c r="A80" s="1">
        <v>3046076</v>
      </c>
      <c r="B80" s="1" t="s">
        <v>181</v>
      </c>
      <c r="C80" s="1" t="s">
        <v>22</v>
      </c>
      <c r="D80" s="1" t="s">
        <v>182</v>
      </c>
      <c r="E80" s="2">
        <v>0</v>
      </c>
      <c r="F80" s="1">
        <v>9</v>
      </c>
      <c r="G80" s="1" t="s">
        <v>35</v>
      </c>
      <c r="H80" s="1">
        <f t="shared" si="2"/>
        <v>0</v>
      </c>
      <c r="I80" s="1" t="s">
        <v>22</v>
      </c>
      <c r="J80" s="1" t="s">
        <v>0</v>
      </c>
    </row>
    <row r="81" spans="1:10" x14ac:dyDescent="0.25">
      <c r="A81" s="1">
        <v>3046077</v>
      </c>
      <c r="B81" s="1" t="s">
        <v>183</v>
      </c>
      <c r="C81" s="1">
        <v>99</v>
      </c>
      <c r="D81" s="1" t="s">
        <v>184</v>
      </c>
      <c r="E81" s="1">
        <f>ROUND(H82,2)</f>
        <v>0</v>
      </c>
      <c r="F81" s="1">
        <v>1</v>
      </c>
      <c r="G81" s="1" t="s">
        <v>0</v>
      </c>
      <c r="H81" s="1">
        <f t="shared" si="2"/>
        <v>0</v>
      </c>
      <c r="I81" s="1" t="s">
        <v>22</v>
      </c>
      <c r="J81" s="1" t="s">
        <v>0</v>
      </c>
    </row>
    <row r="82" spans="1:10" ht="30" x14ac:dyDescent="0.25">
      <c r="A82" s="1">
        <v>3046078</v>
      </c>
      <c r="B82" s="1" t="s">
        <v>185</v>
      </c>
      <c r="C82" s="1" t="s">
        <v>22</v>
      </c>
      <c r="D82" s="1" t="s">
        <v>186</v>
      </c>
      <c r="E82" s="2">
        <v>0</v>
      </c>
      <c r="F82" s="1">
        <v>12606.759</v>
      </c>
      <c r="G82" s="1" t="s">
        <v>109</v>
      </c>
      <c r="H82" s="1">
        <f t="shared" si="2"/>
        <v>0</v>
      </c>
      <c r="I82" s="1" t="s">
        <v>22</v>
      </c>
      <c r="J82" s="1" t="s">
        <v>0</v>
      </c>
    </row>
    <row r="83" spans="1:10" x14ac:dyDescent="0.25">
      <c r="A83" s="1">
        <v>3046079</v>
      </c>
      <c r="B83" s="1" t="s">
        <v>187</v>
      </c>
      <c r="C83" s="1" t="s">
        <v>22</v>
      </c>
      <c r="D83" s="1" t="s">
        <v>188</v>
      </c>
      <c r="E83" s="1">
        <f>ROUND(H84+H85,2)</f>
        <v>0</v>
      </c>
      <c r="F83" s="1">
        <v>1</v>
      </c>
      <c r="G83" s="1" t="s">
        <v>0</v>
      </c>
      <c r="H83" s="1">
        <f t="shared" si="2"/>
        <v>0</v>
      </c>
      <c r="I83" s="1" t="s">
        <v>22</v>
      </c>
      <c r="J83" s="1" t="s">
        <v>0</v>
      </c>
    </row>
    <row r="84" spans="1:10" x14ac:dyDescent="0.25">
      <c r="A84" s="1">
        <v>3046080</v>
      </c>
      <c r="B84" s="1" t="s">
        <v>189</v>
      </c>
      <c r="C84" s="1" t="s">
        <v>22</v>
      </c>
      <c r="D84" s="1" t="s">
        <v>191</v>
      </c>
      <c r="E84" s="2">
        <v>0</v>
      </c>
      <c r="F84" s="1">
        <v>1</v>
      </c>
      <c r="G84" s="1" t="s">
        <v>190</v>
      </c>
      <c r="H84" s="1">
        <f t="shared" si="2"/>
        <v>0</v>
      </c>
      <c r="I84" s="1" t="s">
        <v>22</v>
      </c>
      <c r="J84" s="1" t="s">
        <v>0</v>
      </c>
    </row>
    <row r="85" spans="1:10" x14ac:dyDescent="0.25">
      <c r="A85" s="1">
        <v>3046081</v>
      </c>
      <c r="B85" s="1" t="s">
        <v>192</v>
      </c>
      <c r="C85" s="1" t="s">
        <v>22</v>
      </c>
      <c r="D85" s="1" t="s">
        <v>193</v>
      </c>
      <c r="E85" s="2">
        <v>0</v>
      </c>
      <c r="F85" s="1">
        <v>1</v>
      </c>
      <c r="G85" s="1" t="s">
        <v>190</v>
      </c>
      <c r="H85" s="1">
        <f t="shared" si="2"/>
        <v>0</v>
      </c>
      <c r="I85" s="1" t="s">
        <v>22</v>
      </c>
      <c r="J85" s="1" t="s">
        <v>0</v>
      </c>
    </row>
  </sheetData>
  <sheetProtection algorithmName="SHA-512" hashValue="YM8PAlBgbV71xyPhjBL5wJpu42aIlLtYrCvk8AOOes9UuQEuQbsZNwR0tDIZhS+tB5rVnoxYJmTNxXo+t794Gg==" saltValue="1RSIM0kb8nFzZLuguNkgWQ==" spinCount="100000" sheet="1" objects="1" scenarios="1"/>
  <pageMargins left="0.7" right="0.7" top="0.75" bottom="0.75" header="0.3" footer="0.3"/>
  <pageSetup paperSize="9" scale="7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B6DEC66C7ECB24E8D08E5400A2FE6CE" ma:contentTypeVersion="18" ma:contentTypeDescription="Umožňuje vytvoriť nový dokument." ma:contentTypeScope="" ma:versionID="59f333c2a45483dedb5ba5887ed42976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484dd17290e57b1026a1c3333f9f39d6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Značky obrázka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Zdieľa sa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Zdieľané s podrobnosťa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779F2FB-0A36-40F1-890C-FD585C10394A}"/>
</file>

<file path=customXml/itemProps2.xml><?xml version="1.0" encoding="utf-8"?>
<ds:datastoreItem xmlns:ds="http://schemas.openxmlformats.org/officeDocument/2006/customXml" ds:itemID="{C5B1E7B5-33B9-407F-BBB6-5D147CC272CC}">
  <ds:schemaRefs>
    <ds:schemaRef ds:uri="http://schemas.microsoft.com/office/2006/metadata/properties"/>
    <ds:schemaRef ds:uri="http://schemas.microsoft.com/office/infopath/2007/PartnerControls"/>
    <ds:schemaRef ds:uri="576f5c12-a696-4a9e-ab05-b944a81adc44"/>
    <ds:schemaRef ds:uri="fb184d40-0941-4c5b-8d86-c438507f5a78"/>
  </ds:schemaRefs>
</ds:datastoreItem>
</file>

<file path=customXml/itemProps3.xml><?xml version="1.0" encoding="utf-8"?>
<ds:datastoreItem xmlns:ds="http://schemas.openxmlformats.org/officeDocument/2006/customXml" ds:itemID="{8308DE07-9317-4D7E-B79A-39C112E2329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ItemPartData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Tomáš Vereš</cp:lastModifiedBy>
  <dcterms:created xsi:type="dcterms:W3CDTF">2026-08-07T08:20:08Z</dcterms:created>
  <dcterms:modified xsi:type="dcterms:W3CDTF">2026-08-07T08:24:09Z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